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28.xml" ContentType="application/vnd.openxmlformats-officedocument.spreadsheetml.comment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30.xml.rels" ContentType="application/vnd.openxmlformats-package.relationships+xml"/>
  <Override PartName="/xl/worksheets/_rels/sheet25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omments27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ez-moi" sheetId="1" state="visible" r:id="rId2"/>
    <sheet name="MÉTHODE" sheetId="2" state="visible" r:id="rId3"/>
    <sheet name="Chômage_7%" sheetId="3" state="visible" r:id="rId4"/>
    <sheet name="Chômage_4,5%" sheetId="4" state="visible" r:id="rId5"/>
    <sheet name="Chômage_10%" sheetId="5" state="visible" r:id="rId6"/>
    <sheet name="Emploi_7%" sheetId="6" state="visible" r:id="rId7"/>
    <sheet name="Emploi_4,5%" sheetId="7" state="visible" r:id="rId8"/>
    <sheet name="Emploi_10%" sheetId="8" state="visible" r:id="rId9"/>
    <sheet name="Ratio_dif_chôm" sheetId="9" state="visible" r:id="rId10"/>
    <sheet name="Choix_ref" sheetId="10" state="visible" r:id="rId11"/>
    <sheet name="Chôm_BIT_7%" sheetId="11" state="visible" r:id="rId12"/>
    <sheet name="Chôm_BIT_4,5%" sheetId="12" state="visible" r:id="rId13"/>
    <sheet name="Chôm_BIT_10%" sheetId="13" state="visible" r:id="rId14"/>
    <sheet name="Tx_Chôm_BIT_7%" sheetId="14" state="visible" r:id="rId15"/>
    <sheet name="Tx_Chôm_BIT_4,5%" sheetId="15" state="visible" r:id="rId16"/>
    <sheet name="Tx_Chôm_BIT_10%" sheetId="16" state="visible" r:id="rId17"/>
    <sheet name="Empl_BIT_7%" sheetId="17" state="visible" r:id="rId18"/>
    <sheet name="Empl_BIT_4,5%" sheetId="18" state="visible" r:id="rId19"/>
    <sheet name="Empl_BIT_10%" sheetId="19" state="visible" r:id="rId20"/>
    <sheet name="Tx_Empl_BIT_7%" sheetId="20" state="visible" r:id="rId21"/>
    <sheet name="Tx_Empl_BIT_4,5%" sheetId="21" state="visible" r:id="rId22"/>
    <sheet name="Tx_Empl_BIT_10%" sheetId="22" state="visible" r:id="rId23"/>
    <sheet name="PopTot" sheetId="23" state="visible" r:id="rId24"/>
    <sheet name="PopActBIT" sheetId="24" state="visible" r:id="rId25"/>
    <sheet name="Tx_act_BIT" sheetId="25" state="visible" r:id="rId26"/>
    <sheet name="Scénarios" sheetId="26" state="visible" r:id="rId27"/>
    <sheet name="t302_E" sheetId="27" state="visible" r:id="rId28"/>
    <sheet name="t302_H" sheetId="28" state="visible" r:id="rId29"/>
    <sheet name="t302_F" sheetId="29" state="visible" r:id="rId30"/>
    <sheet name="t207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Tahoma"/>
            <family val="2"/>
            <charset val="1"/>
          </rPr>
          <t xml:space="preserve">ANNEE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INDIC_302</t>
        </r>
      </text>
    </comment>
    <comment ref="A6" authorId="0">
      <text>
        <r>
          <rPr>
            <sz val="9"/>
            <color rgb="FF000000"/>
            <rFont val="Tahoma"/>
            <family val="2"/>
            <charset val="1"/>
          </rPr>
          <t xml:space="preserve">AGEQ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Tahoma"/>
            <family val="2"/>
            <charset val="1"/>
          </rPr>
          <t xml:space="preserve">ANNEE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INDIC_302</t>
        </r>
      </text>
    </comment>
    <comment ref="A6" authorId="0">
      <text>
        <r>
          <rPr>
            <sz val="9"/>
            <color rgb="FF000000"/>
            <rFont val="Tahoma"/>
            <family val="2"/>
            <charset val="1"/>
          </rPr>
          <t xml:space="preserve">AGEQ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Tahoma"/>
            <family val="2"/>
            <charset val="1"/>
          </rPr>
          <t xml:space="preserve">ANNEE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INDIC_302</t>
        </r>
      </text>
    </comment>
    <comment ref="A6" authorId="0">
      <text>
        <r>
          <rPr>
            <sz val="9"/>
            <color rgb="FF000000"/>
            <rFont val="Tahoma"/>
            <family val="2"/>
            <charset val="1"/>
          </rPr>
          <t xml:space="preserve">AGEQ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AGEQ</t>
        </r>
      </text>
    </comment>
    <comment ref="A5" authorId="0">
      <text>
        <r>
          <rPr>
            <sz val="9"/>
            <color rgb="FF000000"/>
            <rFont val="Tahoma"/>
            <family val="2"/>
            <charset val="1"/>
          </rPr>
          <t xml:space="preserve">ANNEE</t>
        </r>
      </text>
    </comment>
  </commentList>
</comments>
</file>

<file path=xl/sharedStrings.xml><?xml version="1.0" encoding="utf-8"?>
<sst xmlns="http://schemas.openxmlformats.org/spreadsheetml/2006/main" count="1960" uniqueCount="201">
  <si>
    <t xml:space="preserve">This database "Paramètres du modèle Destinie 2" is made available under the Open Database License: http://opendatacommons.org/licenses/odbl/1.0/.</t>
  </si>
  <si>
    <t xml:space="preserve"> Any rights in individual contents of the database are licensed under the Database Contents License: http://opendatacommons.org/licenses/dbcl/1.0/ </t>
  </si>
  <si>
    <t xml:space="preserve">Diffusion</t>
  </si>
  <si>
    <t xml:space="preserve">Taux de chômage par sexe et tranche d'âge quinquennal et +55 ans / - 55 ans (à copier/coller en valeur)</t>
  </si>
  <si>
    <t xml:space="preserve">Taux d'emploi par sexe et tranche d'âge quinquennal et +55 ans / - 55 ans (à copier/coller en valeur)</t>
  </si>
  <si>
    <t xml:space="preserve">Méthode</t>
  </si>
  <si>
    <t xml:space="preserve">Choix de la période de référence pour calculer le ratio différentiel</t>
  </si>
  <si>
    <t xml:space="preserve">Onglet communiqué aux régimes / administrations</t>
  </si>
  <si>
    <t xml:space="preserve">Détermination du ratio différentiel de taux de chômage par sexe et âge</t>
  </si>
  <si>
    <t xml:space="preserve">Calcul des effectifs au chômage puis des taux à partir du ratio différentiel</t>
  </si>
  <si>
    <t xml:space="preserve">Calcul des effectifs en emploi (par différence entre pop active et chômeurs puis des taux d'emploi</t>
  </si>
  <si>
    <t xml:space="preserve">Sources</t>
  </si>
  <si>
    <t xml:space="preserve">EE séries longues</t>
  </si>
  <si>
    <t xml:space="preserve">Projections démographiques 2016</t>
  </si>
  <si>
    <t xml:space="preserve">PPA 2017 en taux et niveaux</t>
  </si>
  <si>
    <t xml:space="preserve">Scénarios et variantes de chômage COR2017</t>
  </si>
  <si>
    <t xml:space="preserve">Taux de chômage par sexe et tranche d'âge quinquennal (en %)</t>
  </si>
  <si>
    <t xml:space="preserve">Taux de chômage de long terme : 7%</t>
  </si>
  <si>
    <t xml:space="preserve">Année</t>
  </si>
  <si>
    <t xml:space="preserve">Total</t>
  </si>
  <si>
    <t xml:space="preserve">Total_F</t>
  </si>
  <si>
    <t xml:space="preserve">Total_H</t>
  </si>
  <si>
    <t xml:space="preserve">F15_54</t>
  </si>
  <si>
    <t xml:space="preserve">F55_plus</t>
  </si>
  <si>
    <t xml:space="preserve">H15_54</t>
  </si>
  <si>
    <t xml:space="preserve">H55_plus</t>
  </si>
  <si>
    <t xml:space="preserve">F15S</t>
  </si>
  <si>
    <t xml:space="preserve">F20S</t>
  </si>
  <si>
    <t xml:space="preserve">F25S</t>
  </si>
  <si>
    <t xml:space="preserve">F30S</t>
  </si>
  <si>
    <t xml:space="preserve">F35S</t>
  </si>
  <si>
    <t xml:space="preserve">F40S</t>
  </si>
  <si>
    <t xml:space="preserve">F45S</t>
  </si>
  <si>
    <t xml:space="preserve">F50S</t>
  </si>
  <si>
    <t xml:space="preserve">F55S</t>
  </si>
  <si>
    <t xml:space="preserve">F60S</t>
  </si>
  <si>
    <t xml:space="preserve">F65S</t>
  </si>
  <si>
    <t xml:space="preserve">F70S</t>
  </si>
  <si>
    <t xml:space="preserve">H15S</t>
  </si>
  <si>
    <t xml:space="preserve">H20S</t>
  </si>
  <si>
    <t xml:space="preserve">H25S</t>
  </si>
  <si>
    <t xml:space="preserve">H30S</t>
  </si>
  <si>
    <t xml:space="preserve">H35S</t>
  </si>
  <si>
    <t xml:space="preserve">H40S</t>
  </si>
  <si>
    <t xml:space="preserve">H45S</t>
  </si>
  <si>
    <t xml:space="preserve">H50S</t>
  </si>
  <si>
    <t xml:space="preserve">H55S</t>
  </si>
  <si>
    <t xml:space="preserve">H60S</t>
  </si>
  <si>
    <t xml:space="preserve">H65S</t>
  </si>
  <si>
    <t xml:space="preserve">H70S</t>
  </si>
  <si>
    <t xml:space="preserve">Taux de chômage de long terme : 4,5%</t>
  </si>
  <si>
    <t xml:space="preserve">Taux de chômage de long terme : 10%</t>
  </si>
  <si>
    <t xml:space="preserve">Taux d'emploi par sexe et tranche d'âge quinquennal (en %)</t>
  </si>
  <si>
    <t xml:space="preserve">Taux de chômage observé par tranches d'âge quinquennal</t>
  </si>
  <si>
    <t xml:space="preserve">source : Insee, séries longues sur le marché du travail</t>
  </si>
  <si>
    <t xml:space="preserve">Femmes</t>
  </si>
  <si>
    <t xml:space="preserve">Hommes</t>
  </si>
  <si>
    <t xml:space="preserve">E15S</t>
  </si>
  <si>
    <t xml:space="preserve">E20S</t>
  </si>
  <si>
    <t xml:space="preserve">E25S</t>
  </si>
  <si>
    <t xml:space="preserve">E30S</t>
  </si>
  <si>
    <t xml:space="preserve">E35S</t>
  </si>
  <si>
    <t xml:space="preserve">E40S</t>
  </si>
  <si>
    <t xml:space="preserve">E45S</t>
  </si>
  <si>
    <t xml:space="preserve">E50S</t>
  </si>
  <si>
    <t xml:space="preserve">E55S</t>
  </si>
  <si>
    <t xml:space="preserve">E60S</t>
  </si>
  <si>
    <t xml:space="preserve">E65S</t>
  </si>
  <si>
    <t xml:space="preserve">E70S</t>
  </si>
  <si>
    <t xml:space="preserve">ANNEE</t>
  </si>
  <si>
    <t xml:space="preserve">Ensemble</t>
  </si>
  <si>
    <t xml:space="preserve">15 à 19 ans</t>
  </si>
  <si>
    <t xml:space="preserve">20 à 24 ans</t>
  </si>
  <si>
    <t xml:space="preserve">25 à 29 ans</t>
  </si>
  <si>
    <t xml:space="preserve">30 à 34 ans</t>
  </si>
  <si>
    <t xml:space="preserve">35 à 39 ans</t>
  </si>
  <si>
    <t xml:space="preserve">40 à 44 ans</t>
  </si>
  <si>
    <t xml:space="preserve">45 à 49 ans</t>
  </si>
  <si>
    <t xml:space="preserve">50 à 54 ans</t>
  </si>
  <si>
    <t xml:space="preserve">55 à 59 ans</t>
  </si>
  <si>
    <t xml:space="preserve">60 à 64 ans</t>
  </si>
  <si>
    <t xml:space="preserve">65 à 69 ans</t>
  </si>
  <si>
    <t xml:space="preserve">70 et plus</t>
  </si>
  <si>
    <t xml:space="preserve">Onglet qui ne sert qu'à exprimer le ratio différentiel par sexe et âge de chômage - Ligne3. Les autres lignes étaient faites pour illustrer la méthodo et tester d'autres périodes de réf</t>
  </si>
  <si>
    <t xml:space="preserve">Référence</t>
  </si>
  <si>
    <t xml:space="preserve">2000-2008</t>
  </si>
  <si>
    <t xml:space="preserve">15-19 ans</t>
  </si>
  <si>
    <t xml:space="preserve">20-24 ans</t>
  </si>
  <si>
    <t xml:space="preserve">25-29 ans</t>
  </si>
  <si>
    <t xml:space="preserve">30-34 ans</t>
  </si>
  <si>
    <t xml:space="preserve">35-39 ans</t>
  </si>
  <si>
    <t xml:space="preserve">40-44 ans</t>
  </si>
  <si>
    <t xml:space="preserve">45-49 ans</t>
  </si>
  <si>
    <t xml:space="preserve">50-54 ans</t>
  </si>
  <si>
    <t xml:space="preserve">55-59 ans</t>
  </si>
  <si>
    <t xml:space="preserve">60-64 ans</t>
  </si>
  <si>
    <t xml:space="preserve">65-69 ans</t>
  </si>
  <si>
    <t xml:space="preserve">70 ans et +</t>
  </si>
  <si>
    <t xml:space="preserve">Taux constaté</t>
  </si>
  <si>
    <t xml:space="preserve">Moyenne</t>
  </si>
  <si>
    <t xml:space="preserve">infra descendre ligne 74 pour tests scénar prenant autres années de référence</t>
  </si>
  <si>
    <t xml:space="preserve">Moy 2000-2008</t>
  </si>
  <si>
    <t xml:space="preserve">Effectifs non calés</t>
  </si>
  <si>
    <t xml:space="preserve">Effectifs recalés</t>
  </si>
  <si>
    <t xml:space="preserve">Taux recalculés</t>
  </si>
  <si>
    <t xml:space="preserve">Diff</t>
  </si>
  <si>
    <t xml:space="preserve">Moy 1975-2015</t>
  </si>
  <si>
    <t xml:space="preserve">Moy 1995-2015</t>
  </si>
  <si>
    <t xml:space="preserve">Moy 1995-2008</t>
  </si>
  <si>
    <t xml:space="preserve">moy 2010 2015</t>
  </si>
  <si>
    <t xml:space="preserve">Périodes "4,5%"</t>
  </si>
  <si>
    <t xml:space="preserve">Périodes "7%"</t>
  </si>
  <si>
    <t xml:space="preserve">Périodes "10%"</t>
  </si>
  <si>
    <t xml:space="preserve">Méthode : </t>
  </si>
  <si>
    <t xml:space="preserve">-Calcul des effectifs non calés à partir des ratios différentiels de taux de chômage obtenus sur la série historique (ligne 65)</t>
  </si>
  <si>
    <t xml:space="preserve">-Recalage sur le taux de chômage global du scénario</t>
  </si>
  <si>
    <t xml:space="preserve">Nombre de chômeurs calé</t>
  </si>
  <si>
    <t xml:space="preserve">Annee</t>
  </si>
  <si>
    <t xml:space="preserve">Total_Femmes</t>
  </si>
  <si>
    <t xml:space="preserve">Total_Hommes</t>
  </si>
  <si>
    <t xml:space="preserve">F15_24</t>
  </si>
  <si>
    <t xml:space="preserve">F25_34</t>
  </si>
  <si>
    <t xml:space="preserve">F35_44</t>
  </si>
  <si>
    <t xml:space="preserve">F45_54</t>
  </si>
  <si>
    <t xml:space="preserve">H15_24</t>
  </si>
  <si>
    <t xml:space="preserve">H25_34</t>
  </si>
  <si>
    <t xml:space="preserve">H35_44</t>
  </si>
  <si>
    <t xml:space="preserve">H45_54</t>
  </si>
  <si>
    <t xml:space="preserve">Femmes15-24</t>
  </si>
  <si>
    <t xml:space="preserve">Femmes25-54</t>
  </si>
  <si>
    <t xml:space="preserve">Femmes55-64</t>
  </si>
  <si>
    <t xml:space="preserve">Hommes15-24</t>
  </si>
  <si>
    <t xml:space="preserve">Hommes25-54</t>
  </si>
  <si>
    <t xml:space="preserve">Hommes55-64</t>
  </si>
  <si>
    <t xml:space="preserve">Ensemble15-24</t>
  </si>
  <si>
    <t xml:space="preserve">Ensemble25-54</t>
  </si>
  <si>
    <t xml:space="preserve">Ensemble55-64</t>
  </si>
  <si>
    <t xml:space="preserve">moy 2000-2008</t>
  </si>
  <si>
    <t xml:space="preserve">Scénarios DG-Trésor (taux de chômage France entière alors que le différentiel est calculé sur France métropolitaine)</t>
  </si>
  <si>
    <t xml:space="preserve">T302 : Chômage et taux de chômage au sens du Bureau International du Travail (BIT), par sexe et par tranche d'âge quinquennal et regroupé, en moyenne annuelle</t>
  </si>
  <si>
    <t xml:space="preserve">SEXE : Ensemble</t>
  </si>
  <si>
    <t xml:space="preserve">Indicateurs</t>
  </si>
  <si>
    <t xml:space="preserve">Chômage au sens du BIT (en milliers)</t>
  </si>
  <si>
    <t xml:space="preserve">Taux de chômage au sens du BIT (en pourcentage)</t>
  </si>
  <si>
    <t xml:space="preserve">Âge quinquennal</t>
  </si>
  <si>
    <t xml:space="preserve">15 - 64 ans</t>
  </si>
  <si>
    <t xml:space="preserve">15 - 24 ans</t>
  </si>
  <si>
    <t xml:space="preserve">25 - 49 ans</t>
  </si>
  <si>
    <t xml:space="preserve">50 - 64 ans</t>
  </si>
  <si>
    <t xml:space="preserve">55 - 64 ans</t>
  </si>
  <si>
    <t xml:space="preserve">Note : données de 1975 à 2015, corrigées pour les ruptures de série</t>
  </si>
  <si>
    <t xml:space="preserve">Champ : France métropolitaine, population des ménages, personnes de 15 ans et plus </t>
  </si>
  <si>
    <t xml:space="preserve">Source : Insee, enquêtes Emploi (calculs Insee) </t>
  </si>
  <si>
    <t xml:space="preserve">SEXE : Homme</t>
  </si>
  <si>
    <t xml:space="preserve">SEXE : Femme</t>
  </si>
  <si>
    <t xml:space="preserve">T207 : Taux d'emploi par sexe et âge quinquennal, en moyenne annuelle</t>
  </si>
  <si>
    <t xml:space="preserve">SEXE</t>
  </si>
  <si>
    <t xml:space="preserve">Homme</t>
  </si>
  <si>
    <t xml:space="preserve">Femme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</si>
  <si>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</si>
  <si>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</si>
  <si>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</si>
  <si>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</si>
  <si>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</si>
  <si>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</si>
  <si>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</si>
  <si>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</si>
  <si>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</si>
  <si>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</si>
  <si>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</si>
  <si>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</si>
  <si>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</si>
  <si>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</si>
  <si>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</si>
  <si>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</si>
  <si>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</si>
  <si>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</si>
  <si>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</si>
  <si>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</si>
  <si>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</si>
  <si>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</si>
  <si>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</si>
  <si>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</si>
  <si>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</si>
  <si>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</si>
  <si>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</si>
  <si>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</si>
  <si>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</si>
  <si>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</si>
  <si>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</si>
  <si>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</si>
  <si>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</si>
  <si>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</si>
  <si>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</si>
  <si>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</si>
  <si>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</si>
  <si>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</si>
  <si>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</si>
  <si>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</si>
  <si>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</si>
  <si>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Note : données de 1975 à 2015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</si>
</sst>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"/>
    <numFmt numFmtId="166" formatCode="#,##0.0"/>
    <numFmt numFmtId="167" formatCode="0.0"/>
    <numFmt numFmtId="168" formatCode="_-* #,##0.0,_€_-;\-* #,##0.0,_€_-;_-* \-??\ _€_-;_-@_-"/>
    <numFmt numFmtId="169" formatCode="_-* #,##0.00,_€_-;\-* #,##0.00,_€_-;_-* \-??\ _€_-;_-@_-"/>
    <numFmt numFmtId="170" formatCode="_-* #,##0.0,_€_-;\-* #,##0.0,_€_-;_-* \-?\ _€_-;_-@_-"/>
    <numFmt numFmtId="171" formatCode="_-* #,##0.0\ _€_-;\-* #,##0.0\ _€_-;_-* \-??\ _€_-;_-@_-"/>
    <numFmt numFmtId="172" formatCode="_(* #,##0.00_);_(* \(#,##0.00\);_(* \-??_);_(@_)"/>
    <numFmt numFmtId="173" formatCode="0\ %"/>
    <numFmt numFmtId="174" formatCode="0.00\ %"/>
    <numFmt numFmtId="175" formatCode="#,##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  <font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00FF00"/>
        <bgColor rgb="FF00FFFF"/>
      </patternFill>
    </fill>
    <fill>
      <patternFill patternType="solid">
        <fgColor rgb="FFFFC000"/>
        <bgColor rgb="FFF59240"/>
      </patternFill>
    </fill>
    <fill>
      <patternFill patternType="solid">
        <fgColor rgb="FF660033"/>
        <bgColor rgb="FF800000"/>
      </patternFill>
    </fill>
    <fill>
      <patternFill patternType="solid">
        <fgColor rgb="FF215968"/>
        <bgColor rgb="FF595959"/>
      </patternFill>
    </fill>
    <fill>
      <patternFill patternType="solid">
        <fgColor rgb="FF595959"/>
        <bgColor rgb="FF604A7B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7E4BD"/>
      </patternFill>
    </fill>
    <fill>
      <patternFill patternType="solid">
        <fgColor rgb="FFFCD5B5"/>
        <bgColor rgb="FFD7E4BD"/>
      </patternFill>
    </fill>
    <fill>
      <patternFill patternType="solid">
        <fgColor rgb="FFD7E4BD"/>
        <bgColor rgb="FFDCE6F2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medium"/>
      <top/>
      <bottom style="dotted"/>
      <diagonal/>
    </border>
    <border diagonalUp="false" diagonalDown="false">
      <left style="medium"/>
      <right style="thin"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medium"/>
      <top style="dotted"/>
      <bottom style="dotted"/>
      <diagonal/>
    </border>
    <border diagonalUp="false" diagonalDown="false">
      <left style="medium"/>
      <right style="thin"/>
      <top style="dotted"/>
      <bottom style="medium"/>
      <diagonal/>
    </border>
    <border diagonalUp="false" diagonalDown="false">
      <left style="thin"/>
      <right style="thin"/>
      <top style="dotted"/>
      <bottom style="medium"/>
      <diagonal/>
    </border>
    <border diagonalUp="false" diagonalDown="false">
      <left style="thin"/>
      <right style="medium"/>
      <top style="dotted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9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3" fillId="0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2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3" fillId="0" borderId="2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13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3" fillId="0" borderId="2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3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13" fillId="0" borderId="19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19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30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FBFBF"/>
      <rgbColor rgb="FF7F7F7F"/>
      <rgbColor rgb="FF8EA5CA"/>
      <rgbColor rgb="FFAA433F"/>
      <rgbColor rgb="FFFFFFCC"/>
      <rgbColor rgb="FFDCE6F2"/>
      <rgbColor rgb="FF660033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DB8238"/>
      <rgbColor rgb="FFCC99FF"/>
      <rgbColor rgb="FFFCD5B5"/>
      <rgbColor rgb="FF426FA6"/>
      <rgbColor rgb="FF46AAC4"/>
      <rgbColor rgb="FF98B855"/>
      <rgbColor rgb="FFFFC000"/>
      <rgbColor rgb="FFF59240"/>
      <rgbColor rgb="FFE46C0A"/>
      <rgbColor rgb="FF6F568D"/>
      <rgbColor rgb="FF878787"/>
      <rgbColor rgb="FF215968"/>
      <rgbColor rgb="FF3D97AF"/>
      <rgbColor rgb="FF003300"/>
      <rgbColor rgb="FF333300"/>
      <rgbColor rgb="FF7D5FA0"/>
      <rgbColor rgb="FFBE4B48"/>
      <rgbColor rgb="FF604A7B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Ratios correcteurs femmes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Choix_ref!$C$89:$N$89</c:f>
              <c:numCache>
                <c:formatCode>General</c:formatCode>
                <c:ptCount val="12"/>
                <c:pt idx="0">
                  <c:v>3.59002770083103</c:v>
                </c:pt>
                <c:pt idx="1">
                  <c:v>2.19082794706063</c:v>
                </c:pt>
                <c:pt idx="2">
                  <c:v>1.30686365035396</c:v>
                </c:pt>
                <c:pt idx="3">
                  <c:v>1.13173284087412</c:v>
                </c:pt>
                <c:pt idx="4">
                  <c:v>0.972914742997846</c:v>
                </c:pt>
                <c:pt idx="5">
                  <c:v>0.899661434287473</c:v>
                </c:pt>
                <c:pt idx="6">
                  <c:v>0.811018775007695</c:v>
                </c:pt>
                <c:pt idx="7">
                  <c:v>0.658048630347799</c:v>
                </c:pt>
                <c:pt idx="8">
                  <c:v>0.86088027085257</c:v>
                </c:pt>
                <c:pt idx="9">
                  <c:v>0.387811634349031</c:v>
                </c:pt>
                <c:pt idx="10">
                  <c:v>0.174515235457064</c:v>
                </c:pt>
                <c:pt idx="11">
                  <c:v>0.13911972914743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Choix_ref!$C$115:$N$115</c:f>
              <c:numCache>
                <c:formatCode>General</c:formatCode>
                <c:ptCount val="12"/>
                <c:pt idx="0">
                  <c:v>3.4200643776824</c:v>
                </c:pt>
                <c:pt idx="1">
                  <c:v>2.18937768240343</c:v>
                </c:pt>
                <c:pt idx="2">
                  <c:v>1.32510729613734</c:v>
                </c:pt>
                <c:pt idx="3">
                  <c:v>1.14002145922747</c:v>
                </c:pt>
                <c:pt idx="4">
                  <c:v>0.984442060085837</c:v>
                </c:pt>
                <c:pt idx="5">
                  <c:v>0.895922746781116</c:v>
                </c:pt>
                <c:pt idx="6">
                  <c:v>0.79881974248927</c:v>
                </c:pt>
                <c:pt idx="7">
                  <c:v>0.66469957081545</c:v>
                </c:pt>
                <c:pt idx="8">
                  <c:v>0.720493562231759</c:v>
                </c:pt>
                <c:pt idx="9">
                  <c:v>0.399141630901287</c:v>
                </c:pt>
                <c:pt idx="10">
                  <c:v>0.20118025751073</c:v>
                </c:pt>
                <c:pt idx="11">
                  <c:v>0.155042918454936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Choix_ref!$C$141:$N$141</c:f>
              <c:numCache>
                <c:formatCode>General</c:formatCode>
                <c:ptCount val="12"/>
                <c:pt idx="0">
                  <c:v>3.30049668874172</c:v>
                </c:pt>
                <c:pt idx="1">
                  <c:v>2.19205298013245</c:v>
                </c:pt>
                <c:pt idx="2">
                  <c:v>1.31705298013245</c:v>
                </c:pt>
                <c:pt idx="3">
                  <c:v>1.20612582781457</c:v>
                </c:pt>
                <c:pt idx="4">
                  <c:v>1.04718543046358</c:v>
                </c:pt>
                <c:pt idx="5">
                  <c:v>0.946192052980133</c:v>
                </c:pt>
                <c:pt idx="6">
                  <c:v>0.832781456953642</c:v>
                </c:pt>
                <c:pt idx="7">
                  <c:v>0.678807947019868</c:v>
                </c:pt>
                <c:pt idx="8">
                  <c:v>0.745860927152318</c:v>
                </c:pt>
                <c:pt idx="9">
                  <c:v>0.324503311258278</c:v>
                </c:pt>
                <c:pt idx="10">
                  <c:v>0.172185430463576</c:v>
                </c:pt>
                <c:pt idx="11">
                  <c:v>0.132450331125828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Choix_ref!$C$167:$N$167</c:f>
              <c:numCache>
                <c:formatCode>General</c:formatCode>
                <c:ptCount val="12"/>
                <c:pt idx="0">
                  <c:v>3.58875219683656</c:v>
                </c:pt>
                <c:pt idx="1">
                  <c:v>2.18804920913884</c:v>
                </c:pt>
                <c:pt idx="2">
                  <c:v>1.34622144112478</c:v>
                </c:pt>
                <c:pt idx="3">
                  <c:v>1.01757469244288</c:v>
                </c:pt>
                <c:pt idx="4">
                  <c:v>0.866432337434095</c:v>
                </c:pt>
                <c:pt idx="5">
                  <c:v>0.801405975395431</c:v>
                </c:pt>
                <c:pt idx="6">
                  <c:v>0.734622144112478</c:v>
                </c:pt>
                <c:pt idx="7">
                  <c:v>0.641476274165202</c:v>
                </c:pt>
                <c:pt idx="8">
                  <c:v>0.681898066783831</c:v>
                </c:pt>
                <c:pt idx="9">
                  <c:v>0.550087873462214</c:v>
                </c:pt>
                <c:pt idx="10">
                  <c:v>0.256590509666081</c:v>
                </c:pt>
                <c:pt idx="11">
                  <c:v>0.170474516695958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Choix_ref!$A$193:$A$193</c:f>
              <c:strCache>
                <c:ptCount val="1"/>
                <c:pt idx="0">
                  <c:v>Périodes "4,5%"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Choix_ref!$C$193:$N$193</c:f>
              <c:numCache>
                <c:formatCode>General</c:formatCode>
                <c:ptCount val="12"/>
                <c:pt idx="0">
                  <c:v>4.56746031746032</c:v>
                </c:pt>
                <c:pt idx="1">
                  <c:v>2.09126984126984</c:v>
                </c:pt>
                <c:pt idx="2">
                  <c:v>1.1984126984127</c:v>
                </c:pt>
                <c:pt idx="3">
                  <c:v>1.15079365079365</c:v>
                </c:pt>
                <c:pt idx="4">
                  <c:v>0.96031746031746</c:v>
                </c:pt>
                <c:pt idx="5">
                  <c:v>1.00793650793651</c:v>
                </c:pt>
                <c:pt idx="6">
                  <c:v>0.845238095238095</c:v>
                </c:pt>
                <c:pt idx="7">
                  <c:v>0.654761904761905</c:v>
                </c:pt>
                <c:pt idx="8">
                  <c:v>1.17460317460317</c:v>
                </c:pt>
                <c:pt idx="9">
                  <c:v>0.607142857142857</c:v>
                </c:pt>
                <c:pt idx="10">
                  <c:v>0.214285714285714</c:v>
                </c:pt>
                <c:pt idx="11">
                  <c:v>0.130952380952381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Choix_ref!$A$219:$A$219</c:f>
              <c:strCache>
                <c:ptCount val="1"/>
                <c:pt idx="0">
                  <c:v>Périodes "7%"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Choix_ref!$C$219:$N$219</c:f>
              <c:numCache>
                <c:formatCode>General</c:formatCode>
                <c:ptCount val="12"/>
                <c:pt idx="0">
                  <c:v>3.67939330543933</c:v>
                </c:pt>
                <c:pt idx="1">
                  <c:v>2.19717573221757</c:v>
                </c:pt>
                <c:pt idx="2">
                  <c:v>1.29968619246862</c:v>
                </c:pt>
                <c:pt idx="3">
                  <c:v>1.1229079497908</c:v>
                </c:pt>
                <c:pt idx="4">
                  <c:v>0.986924686192468</c:v>
                </c:pt>
                <c:pt idx="5">
                  <c:v>0.896443514644352</c:v>
                </c:pt>
                <c:pt idx="6">
                  <c:v>0.809100418410042</c:v>
                </c:pt>
                <c:pt idx="7">
                  <c:v>0.668410041841004</c:v>
                </c:pt>
                <c:pt idx="8">
                  <c:v>0.858786610878661</c:v>
                </c:pt>
                <c:pt idx="9">
                  <c:v>0.389121338912134</c:v>
                </c:pt>
                <c:pt idx="10">
                  <c:v>0.185146443514644</c:v>
                </c:pt>
                <c:pt idx="11">
                  <c:v>0.128138075313808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Choix_ref!$A$245:$A$245</c:f>
              <c:strCache>
                <c:ptCount val="1"/>
                <c:pt idx="0">
                  <c:v>Périodes "10%"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Choix_ref!$C$245:$N$245</c:f>
              <c:numCache>
                <c:formatCode>General</c:formatCode>
                <c:ptCount val="12"/>
                <c:pt idx="0">
                  <c:v>3.20552995391705</c:v>
                </c:pt>
                <c:pt idx="1">
                  <c:v>2.20276497695852</c:v>
                </c:pt>
                <c:pt idx="2">
                  <c:v>1.34470046082949</c:v>
                </c:pt>
                <c:pt idx="3">
                  <c:v>1.14285714285714</c:v>
                </c:pt>
                <c:pt idx="4">
                  <c:v>0.951152073732719</c:v>
                </c:pt>
                <c:pt idx="5">
                  <c:v>0.880184331797235</c:v>
                </c:pt>
                <c:pt idx="6">
                  <c:v>0.806451612903226</c:v>
                </c:pt>
                <c:pt idx="7">
                  <c:v>0.640552995391705</c:v>
                </c:pt>
                <c:pt idx="8">
                  <c:v>0.791705069124424</c:v>
                </c:pt>
                <c:pt idx="9">
                  <c:v>0.334562211981567</c:v>
                </c:pt>
                <c:pt idx="10">
                  <c:v>0.146543778801843</c:v>
                </c:pt>
                <c:pt idx="11">
                  <c:v>0.16036866359447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40908"/>
        <c:axId val="58871413"/>
      </c:lineChart>
      <c:catAx>
        <c:axId val="1240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71413"/>
        <c:crosses val="autoZero"/>
        <c:auto val="1"/>
        <c:lblAlgn val="ctr"/>
        <c:lblOffset val="100"/>
      </c:catAx>
      <c:valAx>
        <c:axId val="588714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409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Taux moyens 2003-2008 femmes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000000"/>
            </a:solidFill>
            <a:ln w="572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Choix_ref!$C$15:$N$15</c:f>
              <c:numCache>
                <c:formatCode>General</c:formatCode>
                <c:ptCount val="12"/>
                <c:pt idx="0">
                  <c:v>29.9833333333333</c:v>
                </c:pt>
                <c:pt idx="1">
                  <c:v>18</c:v>
                </c:pt>
                <c:pt idx="2">
                  <c:v>10.35</c:v>
                </c:pt>
                <c:pt idx="3">
                  <c:v>9.41666666666667</c:v>
                </c:pt>
                <c:pt idx="4">
                  <c:v>8.5</c:v>
                </c:pt>
                <c:pt idx="5">
                  <c:v>7.11666666666667</c:v>
                </c:pt>
                <c:pt idx="6">
                  <c:v>6.23333333333333</c:v>
                </c:pt>
                <c:pt idx="7">
                  <c:v>5.63333333333333</c:v>
                </c:pt>
                <c:pt idx="8">
                  <c:v>4.51666666666667</c:v>
                </c:pt>
                <c:pt idx="9">
                  <c:v>3.71666666666667</c:v>
                </c:pt>
                <c:pt idx="10">
                  <c:v>2.1</c:v>
                </c:pt>
                <c:pt idx="11">
                  <c:v>0.683333333333333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Choix_ref!$C$111:$N$111</c:f>
              <c:numCache>
                <c:formatCode>General</c:formatCode>
                <c:ptCount val="12"/>
                <c:pt idx="0">
                  <c:v>30.1232552387372</c:v>
                </c:pt>
                <c:pt idx="1">
                  <c:v>18.3828301431182</c:v>
                </c:pt>
                <c:pt idx="2">
                  <c:v>10.9656500123181</c:v>
                </c:pt>
                <c:pt idx="3">
                  <c:v>9.49615993765745</c:v>
                </c:pt>
                <c:pt idx="4">
                  <c:v>8.16354679437999</c:v>
                </c:pt>
                <c:pt idx="5">
                  <c:v>7.54889189496131</c:v>
                </c:pt>
                <c:pt idx="6">
                  <c:v>6.80510781499249</c:v>
                </c:pt>
                <c:pt idx="7">
                  <c:v>5.52156376032408</c:v>
                </c:pt>
                <c:pt idx="8">
                  <c:v>7.22348635997495</c:v>
                </c:pt>
                <c:pt idx="9">
                  <c:v>3.25405534986358</c:v>
                </c:pt>
                <c:pt idx="10">
                  <c:v>1.46432490743861</c:v>
                </c:pt>
                <c:pt idx="11">
                  <c:v>1.16732779217329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Choix_ref!$C$137:$N$137</c:f>
              <c:numCache>
                <c:formatCode>General</c:formatCode>
                <c:ptCount val="12"/>
                <c:pt idx="0">
                  <c:v>27.5413885390365</c:v>
                </c:pt>
                <c:pt idx="1">
                  <c:v>17.6308088827934</c:v>
                </c:pt>
                <c:pt idx="2">
                  <c:v>10.670937990811</c:v>
                </c:pt>
                <c:pt idx="3">
                  <c:v>9.18046284634551</c:v>
                </c:pt>
                <c:pt idx="4">
                  <c:v>7.92759968143247</c:v>
                </c:pt>
                <c:pt idx="5">
                  <c:v>7.21476374277506</c:v>
                </c:pt>
                <c:pt idx="6">
                  <c:v>6.43280431915692</c:v>
                </c:pt>
                <c:pt idx="7">
                  <c:v>5.35274986664568</c:v>
                </c:pt>
                <c:pt idx="8">
                  <c:v>5.80205251889036</c:v>
                </c:pt>
                <c:pt idx="9">
                  <c:v>3.21424205067344</c:v>
                </c:pt>
                <c:pt idx="10">
                  <c:v>1.62008167876685</c:v>
                </c:pt>
                <c:pt idx="11">
                  <c:v>1.24854294710299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Choix_ref!$C$163:$N$163</c:f>
              <c:numCache>
                <c:formatCode>General</c:formatCode>
                <c:ptCount val="12"/>
                <c:pt idx="0">
                  <c:v>26.8843457752433</c:v>
                </c:pt>
                <c:pt idx="1">
                  <c:v>17.8554671715185</c:v>
                </c:pt>
                <c:pt idx="2">
                  <c:v>10.7281149055461</c:v>
                </c:pt>
                <c:pt idx="3">
                  <c:v>9.82455274505381</c:v>
                </c:pt>
                <c:pt idx="4">
                  <c:v>8.52989651509476</c:v>
                </c:pt>
                <c:pt idx="5">
                  <c:v>7.70725036897495</c:v>
                </c:pt>
                <c:pt idx="6">
                  <c:v>6.78345920488959</c:v>
                </c:pt>
                <c:pt idx="7">
                  <c:v>5.52926098211676</c:v>
                </c:pt>
                <c:pt idx="8">
                  <c:v>6.07544407913073</c:v>
                </c:pt>
                <c:pt idx="9">
                  <c:v>2.64325646949972</c:v>
                </c:pt>
                <c:pt idx="10">
                  <c:v>1.4025442491223</c:v>
                </c:pt>
                <c:pt idx="11">
                  <c:v>1.07888019163254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Choix_ref!$C$189:$N$189</c:f>
              <c:numCache>
                <c:formatCode>General</c:formatCode>
                <c:ptCount val="12"/>
                <c:pt idx="0">
                  <c:v>28.2322687749258</c:v>
                </c:pt>
                <c:pt idx="1">
                  <c:v>17.213111961206</c:v>
                </c:pt>
                <c:pt idx="2">
                  <c:v>10.5905572387821</c:v>
                </c:pt>
                <c:pt idx="3">
                  <c:v>8.00513399641626</c:v>
                </c:pt>
                <c:pt idx="4">
                  <c:v>6.81611582078276</c:v>
                </c:pt>
                <c:pt idx="5">
                  <c:v>6.30456148940555</c:v>
                </c:pt>
                <c:pt idx="6">
                  <c:v>5.77918136528843</c:v>
                </c:pt>
                <c:pt idx="7">
                  <c:v>5.04641435007243</c:v>
                </c:pt>
                <c:pt idx="8">
                  <c:v>5.36440758309069</c:v>
                </c:pt>
                <c:pt idx="9">
                  <c:v>4.32747312759636</c:v>
                </c:pt>
                <c:pt idx="10">
                  <c:v>2.01856574002897</c:v>
                </c:pt>
                <c:pt idx="11">
                  <c:v>1.34110189577267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Choix_ref!$A$193:$A$193</c:f>
              <c:strCache>
                <c:ptCount val="1"/>
                <c:pt idx="0">
                  <c:v>Périodes "4,5%"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Choix_ref!$C$215:$N$215</c:f>
              <c:numCache>
                <c:formatCode>General</c:formatCode>
                <c:ptCount val="12"/>
                <c:pt idx="0">
                  <c:v>42.472115293717</c:v>
                </c:pt>
                <c:pt idx="1">
                  <c:v>19.4463985749686</c:v>
                </c:pt>
                <c:pt idx="2">
                  <c:v>11.1438564888814</c:v>
                </c:pt>
                <c:pt idx="3">
                  <c:v>10.7010542442901</c:v>
                </c:pt>
                <c:pt idx="4">
                  <c:v>8.92984526592485</c:v>
                </c:pt>
                <c:pt idx="5">
                  <c:v>9.37264751051617</c:v>
                </c:pt>
                <c:pt idx="6">
                  <c:v>7.85973984149584</c:v>
                </c:pt>
                <c:pt idx="7">
                  <c:v>6.08853086313058</c:v>
                </c:pt>
                <c:pt idx="8">
                  <c:v>10.9224553665858</c:v>
                </c:pt>
                <c:pt idx="9">
                  <c:v>5.64572861853927</c:v>
                </c:pt>
                <c:pt idx="10">
                  <c:v>1.99261010066092</c:v>
                </c:pt>
                <c:pt idx="11">
                  <c:v>1.21770617262612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Choix_ref!$A$219:$A$219</c:f>
              <c:strCache>
                <c:ptCount val="1"/>
                <c:pt idx="0">
                  <c:v>Périodes "7%"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Choix_ref!$C$241:$N$241</c:f>
              <c:numCache>
                <c:formatCode>General</c:formatCode>
                <c:ptCount val="12"/>
                <c:pt idx="0">
                  <c:v>31.1300629288896</c:v>
                </c:pt>
                <c:pt idx="1">
                  <c:v>18.5895372230654</c:v>
                </c:pt>
                <c:pt idx="2">
                  <c:v>10.9961913828416</c:v>
                </c:pt>
                <c:pt idx="3">
                  <c:v>9.50053235370661</c:v>
                </c:pt>
                <c:pt idx="4">
                  <c:v>8.35002540821815</c:v>
                </c:pt>
                <c:pt idx="5">
                  <c:v>7.58449578679698</c:v>
                </c:pt>
                <c:pt idx="6">
                  <c:v>6.84551632565632</c:v>
                </c:pt>
                <c:pt idx="7">
                  <c:v>5.65518413974711</c:v>
                </c:pt>
                <c:pt idx="8">
                  <c:v>7.26589386343095</c:v>
                </c:pt>
                <c:pt idx="9">
                  <c:v>3.29221987478235</c:v>
                </c:pt>
                <c:pt idx="10">
                  <c:v>1.56645945654967</c:v>
                </c:pt>
                <c:pt idx="11">
                  <c:v>1.0841315447872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Choix_ref!$A$245:$A$245</c:f>
              <c:strCache>
                <c:ptCount val="1"/>
                <c:pt idx="0">
                  <c:v>Périodes "10%"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Choix_ref!$C$267:$N$267</c:f>
              <c:numCache>
                <c:formatCode>General</c:formatCode>
                <c:ptCount val="12"/>
                <c:pt idx="0">
                  <c:v>25.9317994879816</c:v>
                </c:pt>
                <c:pt idx="1">
                  <c:v>17.8197242024945</c:v>
                </c:pt>
                <c:pt idx="2">
                  <c:v>10.8782333102257</c:v>
                </c:pt>
                <c:pt idx="3">
                  <c:v>9.2453799209595</c:v>
                </c:pt>
                <c:pt idx="4">
                  <c:v>7.69454199873404</c:v>
                </c:pt>
                <c:pt idx="5">
                  <c:v>7.12043372944865</c:v>
                </c:pt>
                <c:pt idx="6">
                  <c:v>6.52395760551577</c:v>
                </c:pt>
                <c:pt idx="7">
                  <c:v>5.18188632666682</c:v>
                </c:pt>
                <c:pt idx="8">
                  <c:v>6.4046623807292</c:v>
                </c:pt>
                <c:pt idx="9">
                  <c:v>2.7065104123454</c:v>
                </c:pt>
                <c:pt idx="10">
                  <c:v>1.18549629631658</c:v>
                </c:pt>
                <c:pt idx="11">
                  <c:v>1.29733556955399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980394"/>
        <c:axId val="77048110"/>
      </c:lineChart>
      <c:catAx>
        <c:axId val="62980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48110"/>
        <c:crosses val="autoZero"/>
        <c:auto val="1"/>
        <c:lblAlgn val="ctr"/>
        <c:lblOffset val="100"/>
      </c:catAx>
      <c:valAx>
        <c:axId val="770481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,##0.0\ _€_-;\-* #,##0.0\ _€_-;_-* \-??\ _€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803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Ratios correcteurs hommes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Choix_ref!$O$89:$Z$89</c:f>
              <c:numCache>
                <c:formatCode>General</c:formatCode>
                <c:ptCount val="12"/>
                <c:pt idx="0">
                  <c:v>2.52723915050785</c:v>
                </c:pt>
                <c:pt idx="1">
                  <c:v>1.89996922129886</c:v>
                </c:pt>
                <c:pt idx="2">
                  <c:v>1.05232379193598</c:v>
                </c:pt>
                <c:pt idx="3">
                  <c:v>0.797783933518006</c:v>
                </c:pt>
                <c:pt idx="4">
                  <c:v>0.641120344721453</c:v>
                </c:pt>
                <c:pt idx="5">
                  <c:v>0.658356417359188</c:v>
                </c:pt>
                <c:pt idx="6">
                  <c:v>0.602031394275162</c:v>
                </c:pt>
                <c:pt idx="7">
                  <c:v>0.641428131732841</c:v>
                </c:pt>
                <c:pt idx="8">
                  <c:v>0.653739612188366</c:v>
                </c:pt>
                <c:pt idx="9">
                  <c:v>0.415512465373961</c:v>
                </c:pt>
                <c:pt idx="10">
                  <c:v>0.145583256386581</c:v>
                </c:pt>
                <c:pt idx="11">
                  <c:v>0.0667897814712219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Choix_ref!$O$115:$Z$115</c:f>
              <c:numCache>
                <c:formatCode>General</c:formatCode>
                <c:ptCount val="12"/>
                <c:pt idx="0">
                  <c:v>2.69420600858369</c:v>
                </c:pt>
                <c:pt idx="1">
                  <c:v>2.11909871244635</c:v>
                </c:pt>
                <c:pt idx="2">
                  <c:v>1.22103004291845</c:v>
                </c:pt>
                <c:pt idx="3">
                  <c:v>0.891094420600858</c:v>
                </c:pt>
                <c:pt idx="4">
                  <c:v>0.739270386266094</c:v>
                </c:pt>
                <c:pt idx="5">
                  <c:v>0.717811158798283</c:v>
                </c:pt>
                <c:pt idx="6">
                  <c:v>0.652360515021459</c:v>
                </c:pt>
                <c:pt idx="7">
                  <c:v>0.653969957081545</c:v>
                </c:pt>
                <c:pt idx="8">
                  <c:v>0.653969957081545</c:v>
                </c:pt>
                <c:pt idx="9">
                  <c:v>0.449034334763948</c:v>
                </c:pt>
                <c:pt idx="10">
                  <c:v>0.172210300429185</c:v>
                </c:pt>
                <c:pt idx="11">
                  <c:v>0.0756437768240343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Choix_ref!$O$167:$Z$167</c:f>
              <c:numCache>
                <c:formatCode>General</c:formatCode>
                <c:ptCount val="12"/>
                <c:pt idx="0">
                  <c:v>3.10544815465729</c:v>
                </c:pt>
                <c:pt idx="1">
                  <c:v>2.30755711775044</c:v>
                </c:pt>
                <c:pt idx="2">
                  <c:v>1.40070298769772</c:v>
                </c:pt>
                <c:pt idx="3">
                  <c:v>1</c:v>
                </c:pt>
                <c:pt idx="4">
                  <c:v>0.818980667838313</c:v>
                </c:pt>
                <c:pt idx="5">
                  <c:v>0.748681898066784</c:v>
                </c:pt>
                <c:pt idx="6">
                  <c:v>0.701230228471002</c:v>
                </c:pt>
                <c:pt idx="7">
                  <c:v>0.634446397188049</c:v>
                </c:pt>
                <c:pt idx="8">
                  <c:v>0.759226713532513</c:v>
                </c:pt>
                <c:pt idx="9">
                  <c:v>0.62390158172232</c:v>
                </c:pt>
                <c:pt idx="10">
                  <c:v>0.242530755711775</c:v>
                </c:pt>
                <c:pt idx="11">
                  <c:v>0.0826010544815466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Choix_ref!$A$193:$A$193</c:f>
              <c:strCache>
                <c:ptCount val="1"/>
                <c:pt idx="0">
                  <c:v>Périodes "4,5%"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Choix_ref!$O$193:$Z$193</c:f>
              <c:numCache>
                <c:formatCode>General</c:formatCode>
                <c:ptCount val="12"/>
                <c:pt idx="0">
                  <c:v>2.40079365079365</c:v>
                </c:pt>
                <c:pt idx="1">
                  <c:v>1.27380952380952</c:v>
                </c:pt>
                <c:pt idx="2">
                  <c:v>0.575396825396825</c:v>
                </c:pt>
                <c:pt idx="3">
                  <c:v>0.511904761904762</c:v>
                </c:pt>
                <c:pt idx="4">
                  <c:v>0.424603174603175</c:v>
                </c:pt>
                <c:pt idx="5">
                  <c:v>0.515873015873016</c:v>
                </c:pt>
                <c:pt idx="6">
                  <c:v>0.523809523809524</c:v>
                </c:pt>
                <c:pt idx="7">
                  <c:v>0.555555555555555</c:v>
                </c:pt>
                <c:pt idx="8">
                  <c:v>0.619047619047619</c:v>
                </c:pt>
                <c:pt idx="9">
                  <c:v>0.861111111111111</c:v>
                </c:pt>
                <c:pt idx="10">
                  <c:v>0.246031746031746</c:v>
                </c:pt>
                <c:pt idx="11">
                  <c:v>0.0873015873015873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Choix_ref!$A$219:$A$219</c:f>
              <c:strCache>
                <c:ptCount val="1"/>
                <c:pt idx="0">
                  <c:v>Périodes "7%"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Choix_ref!$O$219:$Z$219</c:f>
              <c:numCache>
                <c:formatCode>General</c:formatCode>
                <c:ptCount val="12"/>
                <c:pt idx="0">
                  <c:v>2.57060669456067</c:v>
                </c:pt>
                <c:pt idx="1">
                  <c:v>1.91265690376569</c:v>
                </c:pt>
                <c:pt idx="2">
                  <c:v>1.03504184100418</c:v>
                </c:pt>
                <c:pt idx="3">
                  <c:v>0.765690376569038</c:v>
                </c:pt>
                <c:pt idx="4">
                  <c:v>0.629707112970712</c:v>
                </c:pt>
                <c:pt idx="5">
                  <c:v>0.630753138075314</c:v>
                </c:pt>
                <c:pt idx="6">
                  <c:v>0.569037656903766</c:v>
                </c:pt>
                <c:pt idx="7">
                  <c:v>0.625523012552301</c:v>
                </c:pt>
                <c:pt idx="8">
                  <c:v>0.653765690376569</c:v>
                </c:pt>
                <c:pt idx="9">
                  <c:v>0.358786610878661</c:v>
                </c:pt>
                <c:pt idx="10">
                  <c:v>0.13336820083682</c:v>
                </c:pt>
                <c:pt idx="11">
                  <c:v>0.075836820083682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Choix_ref!$A$245:$A$245</c:f>
              <c:strCache>
                <c:ptCount val="1"/>
                <c:pt idx="0">
                  <c:v>Périodes "10%"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Choix_ref!$O$245:$Z$245</c:f>
              <c:numCache>
                <c:formatCode>General</c:formatCode>
                <c:ptCount val="12"/>
                <c:pt idx="0">
                  <c:v>2.48018433179723</c:v>
                </c:pt>
                <c:pt idx="1">
                  <c:v>2.02304147465438</c:v>
                </c:pt>
                <c:pt idx="2">
                  <c:v>1.19354838709677</c:v>
                </c:pt>
                <c:pt idx="3">
                  <c:v>0.92073732718894</c:v>
                </c:pt>
                <c:pt idx="4">
                  <c:v>0.711520737327189</c:v>
                </c:pt>
                <c:pt idx="5">
                  <c:v>0.740092165898617</c:v>
                </c:pt>
                <c:pt idx="6">
                  <c:v>0.678341013824885</c:v>
                </c:pt>
                <c:pt idx="7">
                  <c:v>0.689400921658986</c:v>
                </c:pt>
                <c:pt idx="8">
                  <c:v>0.661751152073733</c:v>
                </c:pt>
                <c:pt idx="9">
                  <c:v>0.411981566820276</c:v>
                </c:pt>
                <c:pt idx="10">
                  <c:v>0.143778801843318</c:v>
                </c:pt>
                <c:pt idx="11">
                  <c:v>0.0460829493087558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71304"/>
        <c:axId val="27397559"/>
      </c:lineChart>
      <c:catAx>
        <c:axId val="5827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97559"/>
        <c:crosses val="autoZero"/>
        <c:auto val="1"/>
        <c:lblAlgn val="ctr"/>
        <c:lblOffset val="100"/>
      </c:catAx>
      <c:valAx>
        <c:axId val="273975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713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Taux moyens 2003-2008 hommes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000000"/>
            </a:solidFill>
            <a:ln w="572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Choix_ref!$O$15:$Z$15</c:f>
              <c:numCache>
                <c:formatCode>General</c:formatCode>
                <c:ptCount val="12"/>
                <c:pt idx="0">
                  <c:v>22.8166666666667</c:v>
                </c:pt>
                <c:pt idx="1">
                  <c:v>17.7833333333333</c:v>
                </c:pt>
                <c:pt idx="2">
                  <c:v>9.83333333333333</c:v>
                </c:pt>
                <c:pt idx="3">
                  <c:v>6.55</c:v>
                </c:pt>
                <c:pt idx="4">
                  <c:v>6.28333333333333</c:v>
                </c:pt>
                <c:pt idx="5">
                  <c:v>5.41666666666667</c:v>
                </c:pt>
                <c:pt idx="6">
                  <c:v>4.91666666666667</c:v>
                </c:pt>
                <c:pt idx="7">
                  <c:v>4.96666666666667</c:v>
                </c:pt>
                <c:pt idx="8">
                  <c:v>4.83333333333333</c:v>
                </c:pt>
                <c:pt idx="9">
                  <c:v>3.53333333333333</c:v>
                </c:pt>
                <c:pt idx="10">
                  <c:v>1.4</c:v>
                </c:pt>
                <c:pt idx="11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Choix_ref!$O$111:$Z$111</c:f>
              <c:numCache>
                <c:formatCode>General</c:formatCode>
                <c:ptCount val="12"/>
                <c:pt idx="0">
                  <c:v>21.2055940299443</c:v>
                </c:pt>
                <c:pt idx="1">
                  <c:v>15.9422886307205</c:v>
                </c:pt>
                <c:pt idx="2">
                  <c:v>8.82985336601872</c:v>
                </c:pt>
                <c:pt idx="3">
                  <c:v>6.69405671971937</c:v>
                </c:pt>
                <c:pt idx="4">
                  <c:v>5.37952166171892</c:v>
                </c:pt>
                <c:pt idx="5">
                  <c:v>5.52414634393508</c:v>
                </c:pt>
                <c:pt idx="6">
                  <c:v>5.05153354312156</c:v>
                </c:pt>
                <c:pt idx="7">
                  <c:v>5.38210424532993</c:v>
                </c:pt>
                <c:pt idx="8">
                  <c:v>5.48540758977004</c:v>
                </c:pt>
                <c:pt idx="9">
                  <c:v>3.48648787485384</c:v>
                </c:pt>
                <c:pt idx="10">
                  <c:v>1.22156204800435</c:v>
                </c:pt>
                <c:pt idx="11">
                  <c:v>0.560420643587617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Choix_ref!$O$137:$Z$137</c:f>
              <c:numCache>
                <c:formatCode>General</c:formatCode>
                <c:ptCount val="12"/>
                <c:pt idx="0">
                  <c:v>21.6961338420457</c:v>
                </c:pt>
                <c:pt idx="1">
                  <c:v>17.0648603496775</c:v>
                </c:pt>
                <c:pt idx="2">
                  <c:v>9.83281573566229</c:v>
                </c:pt>
                <c:pt idx="3">
                  <c:v>7.17588178248465</c:v>
                </c:pt>
                <c:pt idx="4">
                  <c:v>5.95326014224193</c:v>
                </c:pt>
                <c:pt idx="5">
                  <c:v>5.78045142984013</c:v>
                </c:pt>
                <c:pt idx="6">
                  <c:v>5.25338485701465</c:v>
                </c:pt>
                <c:pt idx="7">
                  <c:v>5.26634551044479</c:v>
                </c:pt>
                <c:pt idx="8">
                  <c:v>5.26634551044479</c:v>
                </c:pt>
                <c:pt idx="9">
                  <c:v>3.61602230700762</c:v>
                </c:pt>
                <c:pt idx="10">
                  <c:v>1.38678991702443</c:v>
                </c:pt>
                <c:pt idx="11">
                  <c:v>0.609150711216337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Choix_ref!$O$189:$Z$189</c:f>
              <c:numCache>
                <c:formatCode>General</c:formatCode>
                <c:ptCount val="12"/>
                <c:pt idx="0">
                  <c:v>24.4301757714465</c:v>
                </c:pt>
                <c:pt idx="1">
                  <c:v>18.1532658675208</c:v>
                </c:pt>
                <c:pt idx="2">
                  <c:v>11.0191568137198</c:v>
                </c:pt>
                <c:pt idx="3">
                  <c:v>7.86687606901702</c:v>
                </c:pt>
                <c:pt idx="4">
                  <c:v>6.4428194168048</c:v>
                </c:pt>
                <c:pt idx="5">
                  <c:v>5.88978770720782</c:v>
                </c:pt>
                <c:pt idx="6">
                  <c:v>5.51649130322986</c:v>
                </c:pt>
                <c:pt idx="7">
                  <c:v>4.99111117911273</c:v>
                </c:pt>
                <c:pt idx="8">
                  <c:v>5.97274246364737</c:v>
                </c:pt>
                <c:pt idx="9">
                  <c:v>4.90815642267318</c:v>
                </c:pt>
                <c:pt idx="10">
                  <c:v>1.90795939810958</c:v>
                </c:pt>
                <c:pt idx="11">
                  <c:v>0.64981225877645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Choix_ref!$A$193:$A$193</c:f>
              <c:strCache>
                <c:ptCount val="1"/>
                <c:pt idx="0">
                  <c:v>Périodes "4,5%"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Choix_ref!$O$215:$Z$215</c:f>
              <c:numCache>
                <c:formatCode>General</c:formatCode>
                <c:ptCount val="12"/>
                <c:pt idx="0">
                  <c:v>22.3246131648121</c:v>
                </c:pt>
                <c:pt idx="1">
                  <c:v>11.8449600428177</c:v>
                </c:pt>
                <c:pt idx="2">
                  <c:v>5.35052712214506</c:v>
                </c:pt>
                <c:pt idx="3">
                  <c:v>4.76012412935664</c:v>
                </c:pt>
                <c:pt idx="4">
                  <c:v>3.94832001427256</c:v>
                </c:pt>
                <c:pt idx="5">
                  <c:v>4.79702431640591</c:v>
                </c:pt>
                <c:pt idx="6">
                  <c:v>4.87082469050447</c:v>
                </c:pt>
                <c:pt idx="7">
                  <c:v>5.16602618689868</c:v>
                </c:pt>
                <c:pt idx="8">
                  <c:v>5.7564291796871</c:v>
                </c:pt>
                <c:pt idx="9">
                  <c:v>8.00734058969295</c:v>
                </c:pt>
                <c:pt idx="10">
                  <c:v>2.28781159705513</c:v>
                </c:pt>
                <c:pt idx="11">
                  <c:v>0.811804115084078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Choix_ref!$A$219:$A$219</c:f>
              <c:strCache>
                <c:ptCount val="1"/>
                <c:pt idx="0">
                  <c:v>Périodes "7%"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Choix_ref!$O$241:$Z$241</c:f>
              <c:numCache>
                <c:formatCode>General</c:formatCode>
                <c:ptCount val="12"/>
                <c:pt idx="0">
                  <c:v>21.7490062964452</c:v>
                </c:pt>
                <c:pt idx="1">
                  <c:v>16.1823226909665</c:v>
                </c:pt>
                <c:pt idx="2">
                  <c:v>8.75712786585253</c:v>
                </c:pt>
                <c:pt idx="3">
                  <c:v>6.4782391084427</c:v>
                </c:pt>
                <c:pt idx="4">
                  <c:v>5.32773216295424</c:v>
                </c:pt>
                <c:pt idx="5">
                  <c:v>5.33658221638108</c:v>
                </c:pt>
                <c:pt idx="6">
                  <c:v>4.81442906419785</c:v>
                </c:pt>
                <c:pt idx="7">
                  <c:v>5.2923319492469</c:v>
                </c:pt>
                <c:pt idx="8">
                  <c:v>5.53128339177143</c:v>
                </c:pt>
                <c:pt idx="9">
                  <c:v>3.03556832540416</c:v>
                </c:pt>
                <c:pt idx="10">
                  <c:v>1.12838181192137</c:v>
                </c:pt>
                <c:pt idx="11">
                  <c:v>0.641628873445486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Choix_ref!$A$245:$A$245</c:f>
              <c:strCache>
                <c:ptCount val="1"/>
                <c:pt idx="0">
                  <c:v>Périodes "10%"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Choix_ref!$O$267:$Z$267</c:f>
              <c:numCache>
                <c:formatCode>General</c:formatCode>
                <c:ptCount val="12"/>
                <c:pt idx="0">
                  <c:v>20.0639656187919</c:v>
                </c:pt>
                <c:pt idx="1">
                  <c:v>16.3658136504081</c:v>
                </c:pt>
                <c:pt idx="2">
                  <c:v>9.65545725616335</c:v>
                </c:pt>
                <c:pt idx="3">
                  <c:v>7.44849559761172</c:v>
                </c:pt>
                <c:pt idx="4">
                  <c:v>5.7559945959522</c:v>
                </c:pt>
                <c:pt idx="5">
                  <c:v>5.98712909397619</c:v>
                </c:pt>
                <c:pt idx="6">
                  <c:v>5.48758034018241</c:v>
                </c:pt>
                <c:pt idx="7">
                  <c:v>5.57705175877234</c:v>
                </c:pt>
                <c:pt idx="8">
                  <c:v>5.35337321229752</c:v>
                </c:pt>
                <c:pt idx="9">
                  <c:v>3.33281034247492</c:v>
                </c:pt>
                <c:pt idx="10">
                  <c:v>1.1631284416691</c:v>
                </c:pt>
                <c:pt idx="11">
                  <c:v>0.372797577458044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Choix_ref!$O$163:$Z$163</c:f>
              <c:numCache>
                <c:formatCode>General</c:formatCode>
                <c:ptCount val="12"/>
                <c:pt idx="0">
                  <c:v>20.0671715643652</c:v>
                </c:pt>
                <c:pt idx="1">
                  <c:v>16.2371468840697</c:v>
                </c:pt>
                <c:pt idx="2">
                  <c:v>9.2041966348651</c:v>
                </c:pt>
                <c:pt idx="3">
                  <c:v>6.83740321447121</c:v>
                </c:pt>
                <c:pt idx="4">
                  <c:v>5.71132201445475</c:v>
                </c:pt>
                <c:pt idx="5">
                  <c:v>5.72480801685016</c:v>
                </c:pt>
                <c:pt idx="6">
                  <c:v>5.13816691264997</c:v>
                </c:pt>
                <c:pt idx="7">
                  <c:v>5.46183097013973</c:v>
                </c:pt>
                <c:pt idx="8">
                  <c:v>4.92239087432346</c:v>
                </c:pt>
                <c:pt idx="9">
                  <c:v>2.86577550902393</c:v>
                </c:pt>
                <c:pt idx="10">
                  <c:v>0.964249171271582</c:v>
                </c:pt>
                <c:pt idx="11">
                  <c:v>0.431552076653015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09157"/>
        <c:axId val="8104047"/>
      </c:lineChart>
      <c:catAx>
        <c:axId val="76109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04047"/>
        <c:crosses val="autoZero"/>
        <c:auto val="1"/>
        <c:lblAlgn val="ctr"/>
        <c:lblOffset val="100"/>
      </c:catAx>
      <c:valAx>
        <c:axId val="81040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,##0.0\ _€_-;\-* #,##0.0\ _€_-;_-* \-??\ _€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091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Écart taux constaté - taux recalculés femmes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Choix_ref!$C$112:$N$112</c:f>
              <c:numCache>
                <c:formatCode>General</c:formatCode>
                <c:ptCount val="12"/>
                <c:pt idx="0">
                  <c:v>0.139921905403835</c:v>
                </c:pt>
                <c:pt idx="1">
                  <c:v>0.382830143118237</c:v>
                </c:pt>
                <c:pt idx="2">
                  <c:v>0.615650012318074</c:v>
                </c:pt>
                <c:pt idx="3">
                  <c:v>0.0794932709907883</c:v>
                </c:pt>
                <c:pt idx="4">
                  <c:v>-0.336453205620012</c:v>
                </c:pt>
                <c:pt idx="5">
                  <c:v>0.432225228294645</c:v>
                </c:pt>
                <c:pt idx="6">
                  <c:v>0.571774481659157</c:v>
                </c:pt>
                <c:pt idx="7">
                  <c:v>-0.111769573009255</c:v>
                </c:pt>
                <c:pt idx="8">
                  <c:v>2.70681969330829</c:v>
                </c:pt>
                <c:pt idx="9">
                  <c:v>-0.462611316803084</c:v>
                </c:pt>
                <c:pt idx="10">
                  <c:v>-0.635675092561388</c:v>
                </c:pt>
                <c:pt idx="11">
                  <c:v>0.483994458839952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Choix_ref!$C$138:$N$138</c:f>
              <c:numCache>
                <c:formatCode>General</c:formatCode>
                <c:ptCount val="12"/>
                <c:pt idx="0">
                  <c:v>-2.44194479429682</c:v>
                </c:pt>
                <c:pt idx="1">
                  <c:v>-0.369191117206579</c:v>
                </c:pt>
                <c:pt idx="2">
                  <c:v>0.320937990811013</c:v>
                </c:pt>
                <c:pt idx="3">
                  <c:v>-0.236203820321158</c:v>
                </c:pt>
                <c:pt idx="4">
                  <c:v>-0.572400318567528</c:v>
                </c:pt>
                <c:pt idx="5">
                  <c:v>0.0980970761083917</c:v>
                </c:pt>
                <c:pt idx="6">
                  <c:v>0.199470985823588</c:v>
                </c:pt>
                <c:pt idx="7">
                  <c:v>-0.280583466687649</c:v>
                </c:pt>
                <c:pt idx="8">
                  <c:v>1.28538585222369</c:v>
                </c:pt>
                <c:pt idx="9">
                  <c:v>-0.502424615993229</c:v>
                </c:pt>
                <c:pt idx="10">
                  <c:v>-0.479918321233146</c:v>
                </c:pt>
                <c:pt idx="11">
                  <c:v>0.565209613769656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Choix_ref!$C$164:$N$164</c:f>
              <c:numCache>
                <c:formatCode>General</c:formatCode>
                <c:ptCount val="12"/>
                <c:pt idx="0">
                  <c:v>-3.09898755809002</c:v>
                </c:pt>
                <c:pt idx="1">
                  <c:v>-0.144532828481484</c:v>
                </c:pt>
                <c:pt idx="2">
                  <c:v>0.378114905546058</c:v>
                </c:pt>
                <c:pt idx="3">
                  <c:v>0.40788607838714</c:v>
                </c:pt>
                <c:pt idx="4">
                  <c:v>0.0298965150947588</c:v>
                </c:pt>
                <c:pt idx="5">
                  <c:v>0.590583702308281</c:v>
                </c:pt>
                <c:pt idx="6">
                  <c:v>0.550125871556254</c:v>
                </c:pt>
                <c:pt idx="7">
                  <c:v>-0.104072351216573</c:v>
                </c:pt>
                <c:pt idx="8">
                  <c:v>1.55877741246407</c:v>
                </c:pt>
                <c:pt idx="9">
                  <c:v>-1.07341019716695</c:v>
                </c:pt>
                <c:pt idx="10">
                  <c:v>-0.6974557508777</c:v>
                </c:pt>
                <c:pt idx="11">
                  <c:v>0.395546858299205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Choix_ref!$C$88:$N$88</c:f>
              <c:strCache>
                <c:ptCount val="12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</c:strCache>
            </c:strRef>
          </c:cat>
          <c:val>
            <c:numRef>
              <c:f>Choix_ref!$C$190:$N$190</c:f>
              <c:numCache>
                <c:formatCode>General</c:formatCode>
                <c:ptCount val="12"/>
                <c:pt idx="0">
                  <c:v>-1.75106455840758</c:v>
                </c:pt>
                <c:pt idx="1">
                  <c:v>-0.786888038794046</c:v>
                </c:pt>
                <c:pt idx="2">
                  <c:v>0.240557238782138</c:v>
                </c:pt>
                <c:pt idx="3">
                  <c:v>-1.4115326702504</c:v>
                </c:pt>
                <c:pt idx="4">
                  <c:v>-1.68388417921724</c:v>
                </c:pt>
                <c:pt idx="5">
                  <c:v>-0.812105177261112</c:v>
                </c:pt>
                <c:pt idx="6">
                  <c:v>-0.454151968044908</c:v>
                </c:pt>
                <c:pt idx="7">
                  <c:v>-0.586918983260905</c:v>
                </c:pt>
                <c:pt idx="8">
                  <c:v>0.847740916424023</c:v>
                </c:pt>
                <c:pt idx="9">
                  <c:v>0.610806460929688</c:v>
                </c:pt>
                <c:pt idx="10">
                  <c:v>-0.0814342599710289</c:v>
                </c:pt>
                <c:pt idx="11">
                  <c:v>0.657768562439339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828265"/>
        <c:axId val="10044264"/>
      </c:lineChart>
      <c:catAx>
        <c:axId val="84828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044264"/>
        <c:crosses val="autoZero"/>
        <c:auto val="1"/>
        <c:lblAlgn val="ctr"/>
        <c:lblOffset val="100"/>
      </c:catAx>
      <c:valAx>
        <c:axId val="10044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282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Écart taux constaté - taux recalculés hommes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Choix_ref!$O$112:$Z$112</c:f>
              <c:numCache>
                <c:formatCode>General</c:formatCode>
                <c:ptCount val="12"/>
                <c:pt idx="0">
                  <c:v>-1.61107263672233</c:v>
                </c:pt>
                <c:pt idx="1">
                  <c:v>-1.84104470261278</c:v>
                </c:pt>
                <c:pt idx="2">
                  <c:v>-1.00347996731461</c:v>
                </c:pt>
                <c:pt idx="3">
                  <c:v>0.14405671971937</c:v>
                </c:pt>
                <c:pt idx="4">
                  <c:v>-0.90381167161441</c:v>
                </c:pt>
                <c:pt idx="5">
                  <c:v>0.107479677268415</c:v>
                </c:pt>
                <c:pt idx="6">
                  <c:v>0.134866876454895</c:v>
                </c:pt>
                <c:pt idx="7">
                  <c:v>0.41543757866326</c:v>
                </c:pt>
                <c:pt idx="8">
                  <c:v>0.652074256436706</c:v>
                </c:pt>
                <c:pt idx="9">
                  <c:v>-0.046845458479496</c:v>
                </c:pt>
                <c:pt idx="10">
                  <c:v>-0.178437951995655</c:v>
                </c:pt>
                <c:pt idx="11">
                  <c:v>0.260420643587617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Choix_ref!$O$138:$Z$138</c:f>
              <c:numCache>
                <c:formatCode>General</c:formatCode>
                <c:ptCount val="12"/>
                <c:pt idx="0">
                  <c:v>-1.12053282462096</c:v>
                </c:pt>
                <c:pt idx="1">
                  <c:v>-0.718472983655801</c:v>
                </c:pt>
                <c:pt idx="2">
                  <c:v>-0.00051759767104187</c:v>
                </c:pt>
                <c:pt idx="3">
                  <c:v>0.625881782484651</c:v>
                </c:pt>
                <c:pt idx="4">
                  <c:v>-0.330073191091401</c:v>
                </c:pt>
                <c:pt idx="5">
                  <c:v>0.363784763173467</c:v>
                </c:pt>
                <c:pt idx="6">
                  <c:v>0.336718190347986</c:v>
                </c:pt>
                <c:pt idx="7">
                  <c:v>0.29967884377812</c:v>
                </c:pt>
                <c:pt idx="8">
                  <c:v>0.433012177111453</c:v>
                </c:pt>
                <c:pt idx="9">
                  <c:v>0.082688973674284</c:v>
                </c:pt>
                <c:pt idx="10">
                  <c:v>-0.0132100829755728</c:v>
                </c:pt>
                <c:pt idx="11">
                  <c:v>0.309150711216337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Choix_ref!$O$190:$Z$190</c:f>
              <c:numCache>
                <c:formatCode>General</c:formatCode>
                <c:ptCount val="12"/>
                <c:pt idx="0">
                  <c:v>1.61350910477986</c:v>
                </c:pt>
                <c:pt idx="1">
                  <c:v>0.36993253418748</c:v>
                </c:pt>
                <c:pt idx="2">
                  <c:v>1.18582348038646</c:v>
                </c:pt>
                <c:pt idx="3">
                  <c:v>1.31687606901702</c:v>
                </c:pt>
                <c:pt idx="4">
                  <c:v>0.159486083471466</c:v>
                </c:pt>
                <c:pt idx="5">
                  <c:v>0.473121040541153</c:v>
                </c:pt>
                <c:pt idx="6">
                  <c:v>0.599824636563192</c:v>
                </c:pt>
                <c:pt idx="7">
                  <c:v>0.0244445124460633</c:v>
                </c:pt>
                <c:pt idx="8">
                  <c:v>1.13940913031403</c:v>
                </c:pt>
                <c:pt idx="9">
                  <c:v>1.37482308933985</c:v>
                </c:pt>
                <c:pt idx="10">
                  <c:v>0.507959398109576</c:v>
                </c:pt>
                <c:pt idx="11">
                  <c:v>0.349812258776449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Choix_ref!$O$88:$Z$88</c:f>
              <c:strCache>
                <c:ptCount val="12"/>
                <c:pt idx="0">
                  <c:v>H15S</c:v>
                </c:pt>
                <c:pt idx="1">
                  <c:v>H20S</c:v>
                </c:pt>
                <c:pt idx="2">
                  <c:v>H25S</c:v>
                </c:pt>
                <c:pt idx="3">
                  <c:v>H30S</c:v>
                </c:pt>
                <c:pt idx="4">
                  <c:v>H35S</c:v>
                </c:pt>
                <c:pt idx="5">
                  <c:v>H40S</c:v>
                </c:pt>
                <c:pt idx="6">
                  <c:v>H45S</c:v>
                </c:pt>
                <c:pt idx="7">
                  <c:v>H50S</c:v>
                </c:pt>
                <c:pt idx="8">
                  <c:v>H55S</c:v>
                </c:pt>
                <c:pt idx="9">
                  <c:v>H60S</c:v>
                </c:pt>
                <c:pt idx="10">
                  <c:v>H65S</c:v>
                </c:pt>
                <c:pt idx="11">
                  <c:v>H70S</c:v>
                </c:pt>
              </c:strCache>
            </c:strRef>
          </c:cat>
          <c:val>
            <c:numRef>
              <c:f>Choix_ref!$O$164:$Z$164</c:f>
              <c:numCache>
                <c:formatCode>General</c:formatCode>
                <c:ptCount val="12"/>
                <c:pt idx="0">
                  <c:v>-2.74949510230145</c:v>
                </c:pt>
                <c:pt idx="1">
                  <c:v>-1.54618644926363</c:v>
                </c:pt>
                <c:pt idx="2">
                  <c:v>-0.629136698468239</c:v>
                </c:pt>
                <c:pt idx="3">
                  <c:v>0.287403214471213</c:v>
                </c:pt>
                <c:pt idx="4">
                  <c:v>-0.57201131887858</c:v>
                </c:pt>
                <c:pt idx="5">
                  <c:v>0.308141350183491</c:v>
                </c:pt>
                <c:pt idx="6">
                  <c:v>0.221500245983298</c:v>
                </c:pt>
                <c:pt idx="7">
                  <c:v>0.495164303473061</c:v>
                </c:pt>
                <c:pt idx="8">
                  <c:v>0.0890575409901242</c:v>
                </c:pt>
                <c:pt idx="9">
                  <c:v>-0.667557824309403</c:v>
                </c:pt>
                <c:pt idx="10">
                  <c:v>-0.435750828728419</c:v>
                </c:pt>
                <c:pt idx="11">
                  <c:v>0.131552076653015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897298"/>
        <c:axId val="9611570"/>
      </c:lineChart>
      <c:catAx>
        <c:axId val="18897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1570"/>
        <c:crosses val="autoZero"/>
        <c:auto val="1"/>
        <c:lblAlgn val="ctr"/>
        <c:lblOffset val="100"/>
      </c:catAx>
      <c:valAx>
        <c:axId val="96115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8972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Taux moyens 2003-2008 ensemble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000000"/>
            </a:solidFill>
            <a:ln w="572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Choix_ref!$AA$15:$AL$15</c:f>
              <c:numCache>
                <c:formatCode>General</c:formatCode>
                <c:ptCount val="12"/>
                <c:pt idx="0">
                  <c:v>22.8166666666667</c:v>
                </c:pt>
                <c:pt idx="1">
                  <c:v>17.7833333333333</c:v>
                </c:pt>
                <c:pt idx="2">
                  <c:v>9.83333333333333</c:v>
                </c:pt>
                <c:pt idx="3">
                  <c:v>6.55</c:v>
                </c:pt>
                <c:pt idx="4">
                  <c:v>6.28333333333333</c:v>
                </c:pt>
                <c:pt idx="5">
                  <c:v>5.41666666666667</c:v>
                </c:pt>
                <c:pt idx="6">
                  <c:v>4.91666666666667</c:v>
                </c:pt>
                <c:pt idx="7">
                  <c:v>4.96666666666667</c:v>
                </c:pt>
                <c:pt idx="8">
                  <c:v>4.83333333333333</c:v>
                </c:pt>
                <c:pt idx="9">
                  <c:v>3.53333333333333</c:v>
                </c:pt>
                <c:pt idx="10">
                  <c:v>1.4</c:v>
                </c:pt>
                <c:pt idx="11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Choix_ref!$AA$111:$AL$111</c:f>
              <c:numCache>
                <c:formatCode>General</c:formatCode>
                <c:ptCount val="12"/>
                <c:pt idx="0">
                  <c:v>24.5158876616882</c:v>
                </c:pt>
                <c:pt idx="1">
                  <c:v>17.0894640591669</c:v>
                </c:pt>
                <c:pt idx="2">
                  <c:v>9.83839229827974</c:v>
                </c:pt>
                <c:pt idx="3">
                  <c:v>7.99278231687395</c:v>
                </c:pt>
                <c:pt idx="4">
                  <c:v>6.68613447447921</c:v>
                </c:pt>
                <c:pt idx="5">
                  <c:v>6.49364246789659</c:v>
                </c:pt>
                <c:pt idx="6">
                  <c:v>5.89337407085229</c:v>
                </c:pt>
                <c:pt idx="7">
                  <c:v>5.44803632531105</c:v>
                </c:pt>
                <c:pt idx="8">
                  <c:v>6.30543072089052</c:v>
                </c:pt>
                <c:pt idx="9">
                  <c:v>3.37511289925877</c:v>
                </c:pt>
                <c:pt idx="10">
                  <c:v>1.31938901178476</c:v>
                </c:pt>
                <c:pt idx="11">
                  <c:v>0.787389884363575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Choix_ref!$AA$137:$AL$137</c:f>
              <c:numCache>
                <c:formatCode>General</c:formatCode>
                <c:ptCount val="12"/>
                <c:pt idx="0">
                  <c:v>23.865962827947</c:v>
                </c:pt>
                <c:pt idx="1">
                  <c:v>17.3308837653518</c:v>
                </c:pt>
                <c:pt idx="2">
                  <c:v>10.2285847103685</c:v>
                </c:pt>
                <c:pt idx="3">
                  <c:v>8.10497299292647</c:v>
                </c:pt>
                <c:pt idx="4">
                  <c:v>6.87986887967638</c:v>
                </c:pt>
                <c:pt idx="5">
                  <c:v>6.46723591883862</c:v>
                </c:pt>
                <c:pt idx="6">
                  <c:v>5.81959283712677</c:v>
                </c:pt>
                <c:pt idx="7">
                  <c:v>5.30719528404265</c:v>
                </c:pt>
                <c:pt idx="8">
                  <c:v>5.51909709668909</c:v>
                </c:pt>
                <c:pt idx="9">
                  <c:v>3.42350257320089</c:v>
                </c:pt>
                <c:pt idx="10">
                  <c:v>1.480801702779</c:v>
                </c:pt>
                <c:pt idx="11">
                  <c:v>0.848271234589854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Choix_ref!$AA$189:$AL$189</c:f>
              <c:numCache>
                <c:formatCode>General</c:formatCode>
                <c:ptCount val="12"/>
                <c:pt idx="0">
                  <c:v>25.8415492469783</c:v>
                </c:pt>
                <c:pt idx="1">
                  <c:v>17.7113472167908</c:v>
                </c:pt>
                <c:pt idx="2">
                  <c:v>10.8167686014322</c:v>
                </c:pt>
                <c:pt idx="3">
                  <c:v>7.93095629803269</c:v>
                </c:pt>
                <c:pt idx="4">
                  <c:v>6.61801696691857</c:v>
                </c:pt>
                <c:pt idx="5">
                  <c:v>6.08839147013403</c:v>
                </c:pt>
                <c:pt idx="6">
                  <c:v>5.64260154147035</c:v>
                </c:pt>
                <c:pt idx="7">
                  <c:v>5.01725694464148</c:v>
                </c:pt>
                <c:pt idx="8">
                  <c:v>5.68572766570536</c:v>
                </c:pt>
                <c:pt idx="9">
                  <c:v>4.62991059244112</c:v>
                </c:pt>
                <c:pt idx="10">
                  <c:v>1.95253112882385</c:v>
                </c:pt>
                <c:pt idx="11">
                  <c:v>0.908339923186875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Choix_ref!$A$193:$A$193</c:f>
              <c:strCache>
                <c:ptCount val="1"/>
                <c:pt idx="0">
                  <c:v>Périodes "4,5%"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Choix_ref!$AA$215:$AL$215</c:f>
              <c:numCache>
                <c:formatCode>General</c:formatCode>
                <c:ptCount val="12"/>
                <c:pt idx="0">
                  <c:v>29.8029979047341</c:v>
                </c:pt>
                <c:pt idx="1">
                  <c:v>15.4180411076151</c:v>
                </c:pt>
                <c:pt idx="2">
                  <c:v>8.08613335318617</c:v>
                </c:pt>
                <c:pt idx="3">
                  <c:v>7.51359988330046</c:v>
                </c:pt>
                <c:pt idx="4">
                  <c:v>6.28625628324175</c:v>
                </c:pt>
                <c:pt idx="5">
                  <c:v>6.9879156338258</c:v>
                </c:pt>
                <c:pt idx="6">
                  <c:v>6.30568697930785</c:v>
                </c:pt>
                <c:pt idx="7">
                  <c:v>5.6021332833026</c:v>
                </c:pt>
                <c:pt idx="8">
                  <c:v>8.19350485201324</c:v>
                </c:pt>
                <c:pt idx="9">
                  <c:v>6.87567337017804</c:v>
                </c:pt>
                <c:pt idx="10">
                  <c:v>2.16886122488285</c:v>
                </c:pt>
                <c:pt idx="11">
                  <c:v>0.963594680567383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Choix_ref!$A$219:$A$219</c:f>
              <c:strCache>
                <c:ptCount val="1"/>
                <c:pt idx="0">
                  <c:v>Périodes "7%"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Choix_ref!$AA$241:$AL$241</c:f>
              <c:numCache>
                <c:formatCode>General</c:formatCode>
                <c:ptCount val="12"/>
                <c:pt idx="0">
                  <c:v>25.2313089434595</c:v>
                </c:pt>
                <c:pt idx="1">
                  <c:v>17.3138329752566</c:v>
                </c:pt>
                <c:pt idx="2">
                  <c:v>9.81442976947257</c:v>
                </c:pt>
                <c:pt idx="3">
                  <c:v>7.87901843141412</c:v>
                </c:pt>
                <c:pt idx="4">
                  <c:v>6.74616991146774</c:v>
                </c:pt>
                <c:pt idx="5">
                  <c:v>6.41293617834753</c:v>
                </c:pt>
                <c:pt idx="6">
                  <c:v>5.78949514473572</c:v>
                </c:pt>
                <c:pt idx="7">
                  <c:v>5.46387685555941</c:v>
                </c:pt>
                <c:pt idx="8">
                  <c:v>6.34966829759112</c:v>
                </c:pt>
                <c:pt idx="9">
                  <c:v>3.15854846472721</c:v>
                </c:pt>
                <c:pt idx="10">
                  <c:v>1.3049151817538</c:v>
                </c:pt>
                <c:pt idx="11">
                  <c:v>0.807114469582172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Choix_ref!$A$245:$A$245</c:f>
              <c:strCache>
                <c:ptCount val="1"/>
                <c:pt idx="0">
                  <c:v>Périodes "10%"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Choix_ref!$AA$267:$AL$267</c:f>
              <c:numCache>
                <c:formatCode>General</c:formatCode>
                <c:ptCount val="12"/>
                <c:pt idx="0">
                  <c:v>22.2421796162648</c:v>
                </c:pt>
                <c:pt idx="1">
                  <c:v>17.0492223570176</c:v>
                </c:pt>
                <c:pt idx="2">
                  <c:v>10.2328634907786</c:v>
                </c:pt>
                <c:pt idx="3">
                  <c:v>8.28132288380099</c:v>
                </c:pt>
                <c:pt idx="4">
                  <c:v>6.66580524103514</c:v>
                </c:pt>
                <c:pt idx="5">
                  <c:v>6.52978371613185</c:v>
                </c:pt>
                <c:pt idx="6">
                  <c:v>5.98511769840382</c:v>
                </c:pt>
                <c:pt idx="7">
                  <c:v>5.39022746589306</c:v>
                </c:pt>
                <c:pt idx="8">
                  <c:v>5.84938208484671</c:v>
                </c:pt>
                <c:pt idx="9">
                  <c:v>3.03270859202205</c:v>
                </c:pt>
                <c:pt idx="10">
                  <c:v>1.17214223405235</c:v>
                </c:pt>
                <c:pt idx="11">
                  <c:v>0.718557420059689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cc8f8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Choix_ref!$AA$163:$AL$163</c:f>
              <c:numCache>
                <c:formatCode>General</c:formatCode>
                <c:ptCount val="12"/>
                <c:pt idx="0">
                  <c:v>22.5977985365144</c:v>
                </c:pt>
                <c:pt idx="1">
                  <c:v>16.9978359085126</c:v>
                </c:pt>
                <c:pt idx="2">
                  <c:v>9.92380558364643</c:v>
                </c:pt>
                <c:pt idx="3">
                  <c:v>8.22190045372717</c:v>
                </c:pt>
                <c:pt idx="4">
                  <c:v>7.03415267327878</c:v>
                </c:pt>
                <c:pt idx="5">
                  <c:v>6.67405154319024</c:v>
                </c:pt>
                <c:pt idx="6">
                  <c:v>5.92802908553794</c:v>
                </c:pt>
                <c:pt idx="7">
                  <c:v>5.49371026937127</c:v>
                </c:pt>
                <c:pt idx="8">
                  <c:v>5.46641569736928</c:v>
                </c:pt>
                <c:pt idx="9">
                  <c:v>2.75915215311543</c:v>
                </c:pt>
                <c:pt idx="10">
                  <c:v>1.14087385244764</c:v>
                </c:pt>
                <c:pt idx="11">
                  <c:v>0.673641248511594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59150"/>
        <c:axId val="83788418"/>
      </c:lineChart>
      <c:catAx>
        <c:axId val="4259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88418"/>
        <c:crosses val="autoZero"/>
        <c:auto val="1"/>
        <c:lblAlgn val="ctr"/>
        <c:lblOffset val="100"/>
      </c:catAx>
      <c:valAx>
        <c:axId val="837884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,##0.0\ _€_-;\-* #,##0.0\ _€_-;_-* \-??\ _€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91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Écart taux constaté - taux recalculés ensemble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Choix_ref!$A$89:$A$89</c:f>
              <c:strCache>
                <c:ptCount val="1"/>
                <c:pt idx="0">
                  <c:v>Moy 1975-2015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Choix_ref!$AA$112:$AL$112</c:f>
              <c:numCache>
                <c:formatCode>General</c:formatCode>
                <c:ptCount val="12"/>
                <c:pt idx="0">
                  <c:v>1.69922099502156</c:v>
                </c:pt>
                <c:pt idx="1">
                  <c:v>-0.693869274166431</c:v>
                </c:pt>
                <c:pt idx="2">
                  <c:v>0.00505896494640723</c:v>
                </c:pt>
                <c:pt idx="3">
                  <c:v>1.44278231687395</c:v>
                </c:pt>
                <c:pt idx="4">
                  <c:v>0.402801141145879</c:v>
                </c:pt>
                <c:pt idx="5">
                  <c:v>1.07697580122992</c:v>
                </c:pt>
                <c:pt idx="6">
                  <c:v>0.976707404185623</c:v>
                </c:pt>
                <c:pt idx="7">
                  <c:v>0.481369658644389</c:v>
                </c:pt>
                <c:pt idx="8">
                  <c:v>1.47209738755718</c:v>
                </c:pt>
                <c:pt idx="9">
                  <c:v>-0.158220434074565</c:v>
                </c:pt>
                <c:pt idx="10">
                  <c:v>-0.0806109882152386</c:v>
                </c:pt>
                <c:pt idx="11">
                  <c:v>0.487389884363575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Choix_ref!$A$115:$A$115</c:f>
              <c:strCache>
                <c:ptCount val="1"/>
                <c:pt idx="0">
                  <c:v>Moy 1995-2015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Choix_ref!$AA$138:$AL$138</c:f>
              <c:numCache>
                <c:formatCode>General</c:formatCode>
                <c:ptCount val="12"/>
                <c:pt idx="0">
                  <c:v>1.04929616128038</c:v>
                </c:pt>
                <c:pt idx="1">
                  <c:v>-0.4524495679815</c:v>
                </c:pt>
                <c:pt idx="2">
                  <c:v>0.395251377035153</c:v>
                </c:pt>
                <c:pt idx="3">
                  <c:v>1.55497299292647</c:v>
                </c:pt>
                <c:pt idx="4">
                  <c:v>0.596535546343048</c:v>
                </c:pt>
                <c:pt idx="5">
                  <c:v>1.05056925217195</c:v>
                </c:pt>
                <c:pt idx="6">
                  <c:v>0.902926170460098</c:v>
                </c:pt>
                <c:pt idx="7">
                  <c:v>0.34052861737598</c:v>
                </c:pt>
                <c:pt idx="8">
                  <c:v>0.685763763355761</c:v>
                </c:pt>
                <c:pt idx="9">
                  <c:v>-0.109830760132441</c:v>
                </c:pt>
                <c:pt idx="10">
                  <c:v>0.0808017027790031</c:v>
                </c:pt>
                <c:pt idx="11">
                  <c:v>0.548271234589854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Choix_ref!$A$167:$A$167</c:f>
              <c:strCache>
                <c:ptCount val="1"/>
                <c:pt idx="0">
                  <c:v>moy 2010 2015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Choix_ref!$AA$190:$AL$190</c:f>
              <c:numCache>
                <c:formatCode>General</c:formatCode>
                <c:ptCount val="12"/>
                <c:pt idx="0">
                  <c:v>3.02488258031165</c:v>
                </c:pt>
                <c:pt idx="1">
                  <c:v>-0.0719861165424867</c:v>
                </c:pt>
                <c:pt idx="2">
                  <c:v>0.983435268098882</c:v>
                </c:pt>
                <c:pt idx="3">
                  <c:v>1.38095629803269</c:v>
                </c:pt>
                <c:pt idx="4">
                  <c:v>0.334683633585238</c:v>
                </c:pt>
                <c:pt idx="5">
                  <c:v>0.671724803467364</c:v>
                </c:pt>
                <c:pt idx="6">
                  <c:v>0.725934874803682</c:v>
                </c:pt>
                <c:pt idx="7">
                  <c:v>0.0505902779748144</c:v>
                </c:pt>
                <c:pt idx="8">
                  <c:v>0.852394332372024</c:v>
                </c:pt>
                <c:pt idx="9">
                  <c:v>1.09657725910779</c:v>
                </c:pt>
                <c:pt idx="10">
                  <c:v>0.552531128823846</c:v>
                </c:pt>
                <c:pt idx="11">
                  <c:v>0.608339923186875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Choix_ref!$A$141:$A$141</c:f>
              <c:strCache>
                <c:ptCount val="1"/>
                <c:pt idx="0">
                  <c:v>Moy 1995-2008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Choix_ref!$AA$88:$AL$88</c:f>
              <c:strCache>
                <c:ptCount val="12"/>
                <c:pt idx="0">
                  <c:v>E15S</c:v>
                </c:pt>
                <c:pt idx="1">
                  <c:v>E20S</c:v>
                </c:pt>
                <c:pt idx="2">
                  <c:v>E25S</c:v>
                </c:pt>
                <c:pt idx="3">
                  <c:v>E30S</c:v>
                </c:pt>
                <c:pt idx="4">
                  <c:v>E35S</c:v>
                </c:pt>
                <c:pt idx="5">
                  <c:v>E40S</c:v>
                </c:pt>
                <c:pt idx="6">
                  <c:v>E45S</c:v>
                </c:pt>
                <c:pt idx="7">
                  <c:v>E50S</c:v>
                </c:pt>
                <c:pt idx="8">
                  <c:v>E55S</c:v>
                </c:pt>
                <c:pt idx="9">
                  <c:v>E60S</c:v>
                </c:pt>
                <c:pt idx="10">
                  <c:v>E65S</c:v>
                </c:pt>
                <c:pt idx="11">
                  <c:v>E70S</c:v>
                </c:pt>
              </c:strCache>
            </c:strRef>
          </c:cat>
          <c:val>
            <c:numRef>
              <c:f>Choix_ref!$AA$164:$AL$164</c:f>
              <c:numCache>
                <c:formatCode>General</c:formatCode>
                <c:ptCount val="12"/>
                <c:pt idx="0">
                  <c:v>-0.218868130152238</c:v>
                </c:pt>
                <c:pt idx="1">
                  <c:v>-0.785497424820772</c:v>
                </c:pt>
                <c:pt idx="2">
                  <c:v>0.0904722503131001</c:v>
                </c:pt>
                <c:pt idx="3">
                  <c:v>1.67190045372717</c:v>
                </c:pt>
                <c:pt idx="4">
                  <c:v>0.750819339945442</c:v>
                </c:pt>
                <c:pt idx="5">
                  <c:v>1.25738487652357</c:v>
                </c:pt>
                <c:pt idx="6">
                  <c:v>1.01136241887127</c:v>
                </c:pt>
                <c:pt idx="7">
                  <c:v>0.527043602704604</c:v>
                </c:pt>
                <c:pt idx="8">
                  <c:v>0.633082364035952</c:v>
                </c:pt>
                <c:pt idx="9">
                  <c:v>-0.774181180217906</c:v>
                </c:pt>
                <c:pt idx="10">
                  <c:v>-0.259126147552362</c:v>
                </c:pt>
                <c:pt idx="11">
                  <c:v>0.373641248511594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722870"/>
        <c:axId val="19128697"/>
      </c:lineChart>
      <c:catAx>
        <c:axId val="56722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28697"/>
        <c:crosses val="autoZero"/>
        <c:auto val="1"/>
        <c:lblAlgn val="ctr"/>
        <c:lblOffset val="100"/>
      </c:catAx>
      <c:valAx>
        <c:axId val="191286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7228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Choix_ref!$C$4:$N$4</c:f>
              <c:strCache>
                <c:ptCount val="12"/>
                <c:pt idx="0">
                  <c:v>15-19 ans</c:v>
                </c:pt>
                <c:pt idx="1">
                  <c:v>20-24 ans</c:v>
                </c:pt>
                <c:pt idx="2">
                  <c:v>25-29 ans</c:v>
                </c:pt>
                <c:pt idx="3">
                  <c:v>30-34 ans</c:v>
                </c:pt>
                <c:pt idx="4">
                  <c:v>35-39 ans</c:v>
                </c:pt>
                <c:pt idx="5">
                  <c:v>40-44 ans</c:v>
                </c:pt>
                <c:pt idx="6">
                  <c:v>45-49 ans</c:v>
                </c:pt>
                <c:pt idx="7">
                  <c:v>50-54 ans</c:v>
                </c:pt>
                <c:pt idx="8">
                  <c:v>55-59 ans</c:v>
                </c:pt>
                <c:pt idx="9">
                  <c:v>60-64 ans</c:v>
                </c:pt>
                <c:pt idx="10">
                  <c:v>65-69 ans</c:v>
                </c:pt>
                <c:pt idx="11">
                  <c:v>70 ans et +</c:v>
                </c:pt>
              </c:strCache>
            </c:strRef>
          </c:cat>
          <c:val>
            <c:numRef>
              <c:f>Choix_ref!$C$3:$N$3</c:f>
              <c:numCache>
                <c:formatCode>General</c:formatCode>
                <c:ptCount val="12"/>
                <c:pt idx="0">
                  <c:v>3.52314165497896</c:v>
                </c:pt>
                <c:pt idx="1">
                  <c:v>2.15427769985975</c:v>
                </c:pt>
                <c:pt idx="2">
                  <c:v>1.2945301542777</c:v>
                </c:pt>
                <c:pt idx="3">
                  <c:v>1.20196353436185</c:v>
                </c:pt>
                <c:pt idx="4">
                  <c:v>1.06311360448808</c:v>
                </c:pt>
                <c:pt idx="5">
                  <c:v>0.943899018232819</c:v>
                </c:pt>
                <c:pt idx="6">
                  <c:v>0.821879382889201</c:v>
                </c:pt>
                <c:pt idx="7">
                  <c:v>0.701262272089762</c:v>
                </c:pt>
                <c:pt idx="8">
                  <c:v>0.652173913043478</c:v>
                </c:pt>
                <c:pt idx="9">
                  <c:v>0.419354838709678</c:v>
                </c:pt>
                <c:pt idx="10">
                  <c:v>0.221598877980365</c:v>
                </c:pt>
                <c:pt idx="11">
                  <c:v>0.0813464235624123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604a7b"/>
            </a:solidFill>
            <a:ln w="28440">
              <a:solidFill>
                <a:srgbClr val="604a7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Choix_ref!$C$4:$N$4</c:f>
              <c:strCache>
                <c:ptCount val="12"/>
                <c:pt idx="0">
                  <c:v>15-19 ans</c:v>
                </c:pt>
                <c:pt idx="1">
                  <c:v>20-24 ans</c:v>
                </c:pt>
                <c:pt idx="2">
                  <c:v>25-29 ans</c:v>
                </c:pt>
                <c:pt idx="3">
                  <c:v>30-34 ans</c:v>
                </c:pt>
                <c:pt idx="4">
                  <c:v>35-39 ans</c:v>
                </c:pt>
                <c:pt idx="5">
                  <c:v>40-44 ans</c:v>
                </c:pt>
                <c:pt idx="6">
                  <c:v>45-49 ans</c:v>
                </c:pt>
                <c:pt idx="7">
                  <c:v>50-54 ans</c:v>
                </c:pt>
                <c:pt idx="8">
                  <c:v>55-59 ans</c:v>
                </c:pt>
                <c:pt idx="9">
                  <c:v>60-64 ans</c:v>
                </c:pt>
                <c:pt idx="10">
                  <c:v>65-69 ans</c:v>
                </c:pt>
                <c:pt idx="11">
                  <c:v>70 ans et +</c:v>
                </c:pt>
              </c:strCache>
            </c:strRef>
          </c:cat>
          <c:val>
            <c:numRef>
              <c:f>Choix_ref!$O$3:$Z$3</c:f>
              <c:numCache>
                <c:formatCode>General</c:formatCode>
                <c:ptCount val="12"/>
                <c:pt idx="0">
                  <c:v>2.71669004207574</c:v>
                </c:pt>
                <c:pt idx="1">
                  <c:v>2.09396914446003</c:v>
                </c:pt>
                <c:pt idx="2">
                  <c:v>1.16690042075736</c:v>
                </c:pt>
                <c:pt idx="3">
                  <c:v>0.827489481065919</c:v>
                </c:pt>
                <c:pt idx="4">
                  <c:v>0.747545582047686</c:v>
                </c:pt>
                <c:pt idx="5">
                  <c:v>0.673211781206171</c:v>
                </c:pt>
                <c:pt idx="6">
                  <c:v>0.619915848527349</c:v>
                </c:pt>
                <c:pt idx="7">
                  <c:v>0.635343618513324</c:v>
                </c:pt>
                <c:pt idx="8">
                  <c:v>0.603085553997195</c:v>
                </c:pt>
                <c:pt idx="9">
                  <c:v>0.399719495091164</c:v>
                </c:pt>
                <c:pt idx="10">
                  <c:v>0.11781206171108</c:v>
                </c:pt>
                <c:pt idx="11">
                  <c:v>0.0687237026647966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98704"/>
        <c:axId val="95314443"/>
      </c:lineChart>
      <c:catAx>
        <c:axId val="1589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14443"/>
        <c:crosses val="autoZero"/>
        <c:auto val="1"/>
        <c:lblAlgn val="ctr"/>
        <c:lblOffset val="100"/>
      </c:catAx>
      <c:valAx>
        <c:axId val="953144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987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e46c0a"/>
            </a:solidFill>
            <a:ln w="28440">
              <a:solidFill>
                <a:srgbClr val="e46c0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Choix_ref!$C$4:$N$4</c:f>
              <c:strCache>
                <c:ptCount val="12"/>
                <c:pt idx="0">
                  <c:v>15-19 ans</c:v>
                </c:pt>
                <c:pt idx="1">
                  <c:v>20-24 ans</c:v>
                </c:pt>
                <c:pt idx="2">
                  <c:v>25-29 ans</c:v>
                </c:pt>
                <c:pt idx="3">
                  <c:v>30-34 ans</c:v>
                </c:pt>
                <c:pt idx="4">
                  <c:v>35-39 ans</c:v>
                </c:pt>
                <c:pt idx="5">
                  <c:v>40-44 ans</c:v>
                </c:pt>
                <c:pt idx="6">
                  <c:v>45-49 ans</c:v>
                </c:pt>
                <c:pt idx="7">
                  <c:v>50-54 ans</c:v>
                </c:pt>
                <c:pt idx="8">
                  <c:v>55-59 ans</c:v>
                </c:pt>
                <c:pt idx="9">
                  <c:v>60-64 ans</c:v>
                </c:pt>
                <c:pt idx="10">
                  <c:v>65-69 ans</c:v>
                </c:pt>
                <c:pt idx="11">
                  <c:v>70 ans et +</c:v>
                </c:pt>
              </c:strCache>
            </c:strRef>
          </c:cat>
          <c:val>
            <c:numRef>
              <c:f>Choix_ref!$C$3:$N$3</c:f>
              <c:numCache>
                <c:formatCode>General</c:formatCode>
                <c:ptCount val="12"/>
                <c:pt idx="0">
                  <c:v>3.52314165497896</c:v>
                </c:pt>
                <c:pt idx="1">
                  <c:v>2.15427769985975</c:v>
                </c:pt>
                <c:pt idx="2">
                  <c:v>1.2945301542777</c:v>
                </c:pt>
                <c:pt idx="3">
                  <c:v>1.20196353436185</c:v>
                </c:pt>
                <c:pt idx="4">
                  <c:v>1.06311360448808</c:v>
                </c:pt>
                <c:pt idx="5">
                  <c:v>0.943899018232819</c:v>
                </c:pt>
                <c:pt idx="6">
                  <c:v>0.821879382889201</c:v>
                </c:pt>
                <c:pt idx="7">
                  <c:v>0.701262272089762</c:v>
                </c:pt>
                <c:pt idx="8">
                  <c:v>0.652173913043478</c:v>
                </c:pt>
                <c:pt idx="9">
                  <c:v>0.419354838709678</c:v>
                </c:pt>
                <c:pt idx="10">
                  <c:v>0.221598877980365</c:v>
                </c:pt>
                <c:pt idx="11">
                  <c:v>0.0813464235624123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MÉTHODE!$A$1:$A$1</c:f>
              <c:strCache>
                <c:ptCount val="1"/>
                <c:pt idx="0">
                  <c:v>Diffusion</c:v>
                </c:pt>
              </c:strCache>
            </c:strRef>
          </c:tx>
          <c:spPr>
            <a:solidFill>
              <a:srgbClr val="604a7b"/>
            </a:solidFill>
            <a:ln w="28440">
              <a:solidFill>
                <a:srgbClr val="604a7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Choix_ref!$C$4:$N$4</c:f>
              <c:strCache>
                <c:ptCount val="12"/>
                <c:pt idx="0">
                  <c:v>15-19 ans</c:v>
                </c:pt>
                <c:pt idx="1">
                  <c:v>20-24 ans</c:v>
                </c:pt>
                <c:pt idx="2">
                  <c:v>25-29 ans</c:v>
                </c:pt>
                <c:pt idx="3">
                  <c:v>30-34 ans</c:v>
                </c:pt>
                <c:pt idx="4">
                  <c:v>35-39 ans</c:v>
                </c:pt>
                <c:pt idx="5">
                  <c:v>40-44 ans</c:v>
                </c:pt>
                <c:pt idx="6">
                  <c:v>45-49 ans</c:v>
                </c:pt>
                <c:pt idx="7">
                  <c:v>50-54 ans</c:v>
                </c:pt>
                <c:pt idx="8">
                  <c:v>55-59 ans</c:v>
                </c:pt>
                <c:pt idx="9">
                  <c:v>60-64 ans</c:v>
                </c:pt>
                <c:pt idx="10">
                  <c:v>65-69 ans</c:v>
                </c:pt>
                <c:pt idx="11">
                  <c:v>70 ans et +</c:v>
                </c:pt>
              </c:strCache>
            </c:strRef>
          </c:cat>
          <c:val>
            <c:numRef>
              <c:f>Choix_ref!$O$3:$Z$3</c:f>
              <c:numCache>
                <c:formatCode>General</c:formatCode>
                <c:ptCount val="12"/>
                <c:pt idx="0">
                  <c:v>2.71669004207574</c:v>
                </c:pt>
                <c:pt idx="1">
                  <c:v>2.09396914446003</c:v>
                </c:pt>
                <c:pt idx="2">
                  <c:v>1.16690042075736</c:v>
                </c:pt>
                <c:pt idx="3">
                  <c:v>0.827489481065919</c:v>
                </c:pt>
                <c:pt idx="4">
                  <c:v>0.747545582047686</c:v>
                </c:pt>
                <c:pt idx="5">
                  <c:v>0.673211781206171</c:v>
                </c:pt>
                <c:pt idx="6">
                  <c:v>0.619915848527349</c:v>
                </c:pt>
                <c:pt idx="7">
                  <c:v>0.635343618513324</c:v>
                </c:pt>
                <c:pt idx="8">
                  <c:v>0.603085553997195</c:v>
                </c:pt>
                <c:pt idx="9">
                  <c:v>0.399719495091164</c:v>
                </c:pt>
                <c:pt idx="10">
                  <c:v>0.11781206171108</c:v>
                </c:pt>
                <c:pt idx="11">
                  <c:v>0.0687237026647966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981534"/>
        <c:axId val="25989901"/>
      </c:lineChart>
      <c:catAx>
        <c:axId val="50981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989901"/>
        <c:crosses val="autoZero"/>
        <c:auto val="1"/>
        <c:lblAlgn val="ctr"/>
        <c:lblOffset val="100"/>
      </c:catAx>
      <c:valAx>
        <c:axId val="25989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9815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Tx_act_BIT!$A$36:$A$36</c:f>
              <c:strCache>
                <c:ptCount val="1"/>
                <c:pt idx="0">
                  <c:v>moy 2000-2008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Tx_act_BIT!$B$1:$Y$1</c:f>
              <c:strCache>
                <c:ptCount val="24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  <c:pt idx="12">
                  <c:v>H15S</c:v>
                </c:pt>
                <c:pt idx="13">
                  <c:v>H20S</c:v>
                </c:pt>
                <c:pt idx="14">
                  <c:v>H25S</c:v>
                </c:pt>
                <c:pt idx="15">
                  <c:v>H30S</c:v>
                </c:pt>
                <c:pt idx="16">
                  <c:v>H35S</c:v>
                </c:pt>
                <c:pt idx="17">
                  <c:v>H40S</c:v>
                </c:pt>
                <c:pt idx="18">
                  <c:v>H45S</c:v>
                </c:pt>
                <c:pt idx="19">
                  <c:v>H50S</c:v>
                </c:pt>
                <c:pt idx="20">
                  <c:v>H55S</c:v>
                </c:pt>
                <c:pt idx="21">
                  <c:v>H60S</c:v>
                </c:pt>
                <c:pt idx="22">
                  <c:v>H65S</c:v>
                </c:pt>
                <c:pt idx="23">
                  <c:v>H70S</c:v>
                </c:pt>
              </c:strCache>
            </c:strRef>
          </c:cat>
          <c:val>
            <c:numRef>
              <c:f>Tx_act_BIT!$B$36:$Y$36</c:f>
              <c:numCache>
                <c:formatCode>General</c:formatCode>
                <c:ptCount val="24"/>
                <c:pt idx="0">
                  <c:v>10.5532580135864</c:v>
                </c:pt>
                <c:pt idx="1">
                  <c:v>56.4773791052266</c:v>
                </c:pt>
                <c:pt idx="2">
                  <c:v>80.0060570621146</c:v>
                </c:pt>
                <c:pt idx="3">
                  <c:v>79.8494849164757</c:v>
                </c:pt>
                <c:pt idx="4">
                  <c:v>81.9566435899121</c:v>
                </c:pt>
                <c:pt idx="5">
                  <c:v>83.4992296733736</c:v>
                </c:pt>
                <c:pt idx="6">
                  <c:v>81.7615232659495</c:v>
                </c:pt>
                <c:pt idx="7">
                  <c:v>75.3963574690848</c:v>
                </c:pt>
                <c:pt idx="8">
                  <c:v>51.0218232258693</c:v>
                </c:pt>
                <c:pt idx="9">
                  <c:v>12.9484787774525</c:v>
                </c:pt>
                <c:pt idx="10">
                  <c:v>2.19046215095795</c:v>
                </c:pt>
                <c:pt idx="11">
                  <c:v>0.371299948970074</c:v>
                </c:pt>
                <c:pt idx="12">
                  <c:v>17.3910048451379</c:v>
                </c:pt>
                <c:pt idx="13">
                  <c:v>65.5439185001387</c:v>
                </c:pt>
                <c:pt idx="14">
                  <c:v>92.8950240887056</c:v>
                </c:pt>
                <c:pt idx="15">
                  <c:v>95.3868753287967</c:v>
                </c:pt>
                <c:pt idx="16">
                  <c:v>95.6967371157459</c:v>
                </c:pt>
                <c:pt idx="17">
                  <c:v>95.1150958722747</c:v>
                </c:pt>
                <c:pt idx="18">
                  <c:v>94.0388231666128</c:v>
                </c:pt>
                <c:pt idx="19">
                  <c:v>89.8674272308107</c:v>
                </c:pt>
                <c:pt idx="20">
                  <c:v>61.93409223254</c:v>
                </c:pt>
                <c:pt idx="21">
                  <c:v>14.9463109948746</c:v>
                </c:pt>
                <c:pt idx="22">
                  <c:v>3.93128252929156</c:v>
                </c:pt>
                <c:pt idx="23">
                  <c:v>0.962343983753617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Tx_act_BIT!$A$48:$A$48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Tx_act_BIT!$B$1:$Y$1</c:f>
              <c:strCache>
                <c:ptCount val="24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  <c:pt idx="12">
                  <c:v>H15S</c:v>
                </c:pt>
                <c:pt idx="13">
                  <c:v>H20S</c:v>
                </c:pt>
                <c:pt idx="14">
                  <c:v>H25S</c:v>
                </c:pt>
                <c:pt idx="15">
                  <c:v>H30S</c:v>
                </c:pt>
                <c:pt idx="16">
                  <c:v>H35S</c:v>
                </c:pt>
                <c:pt idx="17">
                  <c:v>H40S</c:v>
                </c:pt>
                <c:pt idx="18">
                  <c:v>H45S</c:v>
                </c:pt>
                <c:pt idx="19">
                  <c:v>H50S</c:v>
                </c:pt>
                <c:pt idx="20">
                  <c:v>H55S</c:v>
                </c:pt>
                <c:pt idx="21">
                  <c:v>H60S</c:v>
                </c:pt>
                <c:pt idx="22">
                  <c:v>H65S</c:v>
                </c:pt>
                <c:pt idx="23">
                  <c:v>H70S</c:v>
                </c:pt>
              </c:strCache>
            </c:strRef>
          </c:cat>
          <c:val>
            <c:numRef>
              <c:f>Tx_act_BIT!$B$48:$Y$48</c:f>
              <c:numCache>
                <c:formatCode>General</c:formatCode>
                <c:ptCount val="24"/>
                <c:pt idx="0">
                  <c:v>11.1054495713461</c:v>
                </c:pt>
                <c:pt idx="1">
                  <c:v>56.2904770526741</c:v>
                </c:pt>
                <c:pt idx="2">
                  <c:v>80.4335689007187</c:v>
                </c:pt>
                <c:pt idx="3">
                  <c:v>80.6399964637813</c:v>
                </c:pt>
                <c:pt idx="4">
                  <c:v>83.434791390862</c:v>
                </c:pt>
                <c:pt idx="5">
                  <c:v>85.1764436170539</c:v>
                </c:pt>
                <c:pt idx="6">
                  <c:v>86.8171704412561</c:v>
                </c:pt>
                <c:pt idx="7">
                  <c:v>82.797424005991</c:v>
                </c:pt>
                <c:pt idx="8">
                  <c:v>72.6172908833978</c:v>
                </c:pt>
                <c:pt idx="9">
                  <c:v>39.5122720626743</c:v>
                </c:pt>
                <c:pt idx="10">
                  <c:v>6.04584688126499</c:v>
                </c:pt>
                <c:pt idx="11">
                  <c:v>0.67660390913326</c:v>
                </c:pt>
                <c:pt idx="12">
                  <c:v>16.0072525621233</c:v>
                </c:pt>
                <c:pt idx="13">
                  <c:v>65.3723388975352</c:v>
                </c:pt>
                <c:pt idx="14">
                  <c:v>91.8237513847804</c:v>
                </c:pt>
                <c:pt idx="15">
                  <c:v>94.2218549134564</c:v>
                </c:pt>
                <c:pt idx="16">
                  <c:v>94.4720189252637</c:v>
                </c:pt>
                <c:pt idx="17">
                  <c:v>94.4174305559501</c:v>
                </c:pt>
                <c:pt idx="18">
                  <c:v>92.5795300556358</c:v>
                </c:pt>
                <c:pt idx="19">
                  <c:v>89.8672752649731</c:v>
                </c:pt>
                <c:pt idx="20">
                  <c:v>78</c:v>
                </c:pt>
                <c:pt idx="21">
                  <c:v>41.3919999979941</c:v>
                </c:pt>
                <c:pt idx="22">
                  <c:v>9.91991637205231</c:v>
                </c:pt>
                <c:pt idx="23">
                  <c:v>1.57353357375209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Tx_act_BIT!$A$68:$A$68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Tx_act_BIT!$B$1:$Y$1</c:f>
              <c:strCache>
                <c:ptCount val="24"/>
                <c:pt idx="0">
                  <c:v>F15S</c:v>
                </c:pt>
                <c:pt idx="1">
                  <c:v>F20S</c:v>
                </c:pt>
                <c:pt idx="2">
                  <c:v>F25S</c:v>
                </c:pt>
                <c:pt idx="3">
                  <c:v>F30S</c:v>
                </c:pt>
                <c:pt idx="4">
                  <c:v>F35S</c:v>
                </c:pt>
                <c:pt idx="5">
                  <c:v>F40S</c:v>
                </c:pt>
                <c:pt idx="6">
                  <c:v>F45S</c:v>
                </c:pt>
                <c:pt idx="7">
                  <c:v>F50S</c:v>
                </c:pt>
                <c:pt idx="8">
                  <c:v>F55S</c:v>
                </c:pt>
                <c:pt idx="9">
                  <c:v>F60S</c:v>
                </c:pt>
                <c:pt idx="10">
                  <c:v>F65S</c:v>
                </c:pt>
                <c:pt idx="11">
                  <c:v>F70S</c:v>
                </c:pt>
                <c:pt idx="12">
                  <c:v>H15S</c:v>
                </c:pt>
                <c:pt idx="13">
                  <c:v>H20S</c:v>
                </c:pt>
                <c:pt idx="14">
                  <c:v>H25S</c:v>
                </c:pt>
                <c:pt idx="15">
                  <c:v>H30S</c:v>
                </c:pt>
                <c:pt idx="16">
                  <c:v>H35S</c:v>
                </c:pt>
                <c:pt idx="17">
                  <c:v>H40S</c:v>
                </c:pt>
                <c:pt idx="18">
                  <c:v>H45S</c:v>
                </c:pt>
                <c:pt idx="19">
                  <c:v>H50S</c:v>
                </c:pt>
                <c:pt idx="20">
                  <c:v>H55S</c:v>
                </c:pt>
                <c:pt idx="21">
                  <c:v>H60S</c:v>
                </c:pt>
                <c:pt idx="22">
                  <c:v>H65S</c:v>
                </c:pt>
                <c:pt idx="23">
                  <c:v>H70S</c:v>
                </c:pt>
              </c:strCache>
            </c:strRef>
          </c:cat>
          <c:val>
            <c:numRef>
              <c:f>Tx_act_BIT!$B$68:$Y$68</c:f>
              <c:numCache>
                <c:formatCode>General</c:formatCode>
                <c:ptCount val="24"/>
                <c:pt idx="0">
                  <c:v>11.1043078537821</c:v>
                </c:pt>
                <c:pt idx="1">
                  <c:v>56.29047468043</c:v>
                </c:pt>
                <c:pt idx="2">
                  <c:v>80.5064444414745</c:v>
                </c:pt>
                <c:pt idx="3">
                  <c:v>80.7708246183393</c:v>
                </c:pt>
                <c:pt idx="4">
                  <c:v>83.7354688169594</c:v>
                </c:pt>
                <c:pt idx="5">
                  <c:v>85.4313107516779</c:v>
                </c:pt>
                <c:pt idx="6">
                  <c:v>88.0547400699357</c:v>
                </c:pt>
                <c:pt idx="7">
                  <c:v>84.1802366137857</c:v>
                </c:pt>
                <c:pt idx="8">
                  <c:v>74.9717623309945</c:v>
                </c:pt>
                <c:pt idx="9">
                  <c:v>58.5342418169511</c:v>
                </c:pt>
                <c:pt idx="10">
                  <c:v>9.55438971494471</c:v>
                </c:pt>
                <c:pt idx="11">
                  <c:v>0.89789352350862</c:v>
                </c:pt>
                <c:pt idx="12">
                  <c:v>16.0071455000499</c:v>
                </c:pt>
                <c:pt idx="13">
                  <c:v>65.3723205885949</c:v>
                </c:pt>
                <c:pt idx="14">
                  <c:v>91.757265013406</c:v>
                </c:pt>
                <c:pt idx="15">
                  <c:v>93.6907162160965</c:v>
                </c:pt>
                <c:pt idx="16">
                  <c:v>94.0560012179616</c:v>
                </c:pt>
                <c:pt idx="17">
                  <c:v>94.2125663115404</c:v>
                </c:pt>
                <c:pt idx="18">
                  <c:v>92.0933895814935</c:v>
                </c:pt>
                <c:pt idx="19">
                  <c:v>89.8672732609686</c:v>
                </c:pt>
                <c:pt idx="20">
                  <c:v>78</c:v>
                </c:pt>
                <c:pt idx="21">
                  <c:v>67.6553615901667</c:v>
                </c:pt>
                <c:pt idx="22">
                  <c:v>18.4606976951662</c:v>
                </c:pt>
                <c:pt idx="23">
                  <c:v>1.7984923464644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005477"/>
        <c:axId val="31553241"/>
      </c:lineChart>
      <c:catAx>
        <c:axId val="84005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53241"/>
        <c:crosses val="autoZero"/>
        <c:auto val="1"/>
        <c:lblAlgn val="ctr"/>
        <c:lblOffset val="100"/>
      </c:catAx>
      <c:valAx>
        <c:axId val="315532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0054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85680</xdr:colOff>
      <xdr:row>270</xdr:row>
      <xdr:rowOff>147600</xdr:rowOff>
    </xdr:from>
    <xdr:to>
      <xdr:col>7</xdr:col>
      <xdr:colOff>723600</xdr:colOff>
      <xdr:row>289</xdr:row>
      <xdr:rowOff>171000</xdr:rowOff>
    </xdr:to>
    <xdr:graphicFrame>
      <xdr:nvGraphicFramePr>
        <xdr:cNvPr id="0" name="Graphique 6"/>
        <xdr:cNvGraphicFramePr/>
      </xdr:nvGraphicFramePr>
      <xdr:xfrm>
        <a:off x="838440" y="49296600"/>
        <a:ext cx="55580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291</xdr:row>
      <xdr:rowOff>171360</xdr:rowOff>
    </xdr:from>
    <xdr:to>
      <xdr:col>7</xdr:col>
      <xdr:colOff>637920</xdr:colOff>
      <xdr:row>311</xdr:row>
      <xdr:rowOff>4320</xdr:rowOff>
    </xdr:to>
    <xdr:graphicFrame>
      <xdr:nvGraphicFramePr>
        <xdr:cNvPr id="1" name="Graphique 7"/>
        <xdr:cNvGraphicFramePr/>
      </xdr:nvGraphicFramePr>
      <xdr:xfrm>
        <a:off x="752760" y="53320680"/>
        <a:ext cx="55580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270</xdr:row>
      <xdr:rowOff>171360</xdr:rowOff>
    </xdr:from>
    <xdr:to>
      <xdr:col>16</xdr:col>
      <xdr:colOff>657000</xdr:colOff>
      <xdr:row>290</xdr:row>
      <xdr:rowOff>4320</xdr:rowOff>
    </xdr:to>
    <xdr:graphicFrame>
      <xdr:nvGraphicFramePr>
        <xdr:cNvPr id="2" name="Graphique 8"/>
        <xdr:cNvGraphicFramePr/>
      </xdr:nvGraphicFramePr>
      <xdr:xfrm>
        <a:off x="8122680" y="49320360"/>
        <a:ext cx="555660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291</xdr:row>
      <xdr:rowOff>171360</xdr:rowOff>
    </xdr:from>
    <xdr:to>
      <xdr:col>16</xdr:col>
      <xdr:colOff>657000</xdr:colOff>
      <xdr:row>311</xdr:row>
      <xdr:rowOff>4320</xdr:rowOff>
    </xdr:to>
    <xdr:graphicFrame>
      <xdr:nvGraphicFramePr>
        <xdr:cNvPr id="3" name="Graphique 9"/>
        <xdr:cNvGraphicFramePr/>
      </xdr:nvGraphicFramePr>
      <xdr:xfrm>
        <a:off x="8122680" y="53320680"/>
        <a:ext cx="555660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637920</xdr:colOff>
      <xdr:row>331</xdr:row>
      <xdr:rowOff>23400</xdr:rowOff>
    </xdr:to>
    <xdr:graphicFrame>
      <xdr:nvGraphicFramePr>
        <xdr:cNvPr id="4" name="Graphique 10"/>
        <xdr:cNvGraphicFramePr/>
      </xdr:nvGraphicFramePr>
      <xdr:xfrm>
        <a:off x="752760" y="57150000"/>
        <a:ext cx="55580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0</xdr:colOff>
      <xdr:row>312</xdr:row>
      <xdr:rowOff>0</xdr:rowOff>
    </xdr:from>
    <xdr:to>
      <xdr:col>16</xdr:col>
      <xdr:colOff>657000</xdr:colOff>
      <xdr:row>331</xdr:row>
      <xdr:rowOff>23400</xdr:rowOff>
    </xdr:to>
    <xdr:graphicFrame>
      <xdr:nvGraphicFramePr>
        <xdr:cNvPr id="5" name="Graphique 11"/>
        <xdr:cNvGraphicFramePr/>
      </xdr:nvGraphicFramePr>
      <xdr:xfrm>
        <a:off x="8122680" y="57150000"/>
        <a:ext cx="555660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292</xdr:row>
      <xdr:rowOff>0</xdr:rowOff>
    </xdr:from>
    <xdr:to>
      <xdr:col>24</xdr:col>
      <xdr:colOff>657000</xdr:colOff>
      <xdr:row>311</xdr:row>
      <xdr:rowOff>23400</xdr:rowOff>
    </xdr:to>
    <xdr:graphicFrame>
      <xdr:nvGraphicFramePr>
        <xdr:cNvPr id="6" name="Graphique 16"/>
        <xdr:cNvGraphicFramePr/>
      </xdr:nvGraphicFramePr>
      <xdr:xfrm>
        <a:off x="14655600" y="53339760"/>
        <a:ext cx="555660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0</xdr:colOff>
      <xdr:row>312</xdr:row>
      <xdr:rowOff>19080</xdr:rowOff>
    </xdr:from>
    <xdr:to>
      <xdr:col>24</xdr:col>
      <xdr:colOff>657000</xdr:colOff>
      <xdr:row>331</xdr:row>
      <xdr:rowOff>42480</xdr:rowOff>
    </xdr:to>
    <xdr:graphicFrame>
      <xdr:nvGraphicFramePr>
        <xdr:cNvPr id="7" name="Graphique 17"/>
        <xdr:cNvGraphicFramePr/>
      </xdr:nvGraphicFramePr>
      <xdr:xfrm>
        <a:off x="14655600" y="57169080"/>
        <a:ext cx="555660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332</xdr:row>
      <xdr:rowOff>0</xdr:rowOff>
    </xdr:from>
    <xdr:to>
      <xdr:col>7</xdr:col>
      <xdr:colOff>637920</xdr:colOff>
      <xdr:row>351</xdr:row>
      <xdr:rowOff>23400</xdr:rowOff>
    </xdr:to>
    <xdr:graphicFrame>
      <xdr:nvGraphicFramePr>
        <xdr:cNvPr id="8" name="Graphique 18"/>
        <xdr:cNvGraphicFramePr/>
      </xdr:nvGraphicFramePr>
      <xdr:xfrm>
        <a:off x="752760" y="60959880"/>
        <a:ext cx="555804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546480</xdr:colOff>
      <xdr:row>4</xdr:row>
      <xdr:rowOff>124200</xdr:rowOff>
    </xdr:from>
    <xdr:to>
      <xdr:col>10</xdr:col>
      <xdr:colOff>430560</xdr:colOff>
      <xdr:row>23</xdr:row>
      <xdr:rowOff>147600</xdr:rowOff>
    </xdr:to>
    <xdr:graphicFrame>
      <xdr:nvGraphicFramePr>
        <xdr:cNvPr id="9" name="Graphique 12"/>
        <xdr:cNvGraphicFramePr/>
      </xdr:nvGraphicFramePr>
      <xdr:xfrm>
        <a:off x="2953080" y="885960"/>
        <a:ext cx="560016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257040</xdr:colOff>
      <xdr:row>15</xdr:row>
      <xdr:rowOff>23760</xdr:rowOff>
    </xdr:from>
    <xdr:to>
      <xdr:col>18</xdr:col>
      <xdr:colOff>256680</xdr:colOff>
      <xdr:row>29</xdr:row>
      <xdr:rowOff>99720</xdr:rowOff>
    </xdr:to>
    <xdr:graphicFrame>
      <xdr:nvGraphicFramePr>
        <xdr:cNvPr id="10" name="Graphique 2"/>
        <xdr:cNvGraphicFramePr/>
      </xdr:nvGraphicFramePr>
      <xdr:xfrm>
        <a:off x="9926640" y="2881080"/>
        <a:ext cx="4834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1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vmlDrawing" Target="../drawings/vmlDrawing2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3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N6"/>
    </sheetView>
  </sheetViews>
  <sheetFormatPr defaultRowHeight="12.8" outlineLevelRow="0" outlineLevelCol="0"/>
  <sheetData>
    <row r="1" customFormat="false" ht="15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8" hidden="false" customHeight="false" outlineLevel="0" collapsed="false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1"/>
    </row>
    <row r="4" customFormat="false" ht="15.8" hidden="false" customHeight="false" outlineLevel="0" collapsed="false">
      <c r="A4" s="1"/>
      <c r="B4" s="5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1"/>
    </row>
    <row r="5" customFormat="false" ht="15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5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AL268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D30" activeCellId="1" sqref="A1:N6 D30"/>
    </sheetView>
  </sheetViews>
  <sheetFormatPr defaultRowHeight="15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.86"/>
    <col collapsed="false" customWidth="true" hidden="false" outlineLevel="0" max="26" min="3" style="0" width="11.57"/>
    <col collapsed="false" customWidth="true" hidden="false" outlineLevel="0" max="1025" min="27" style="0" width="10.67"/>
  </cols>
  <sheetData>
    <row r="1" customFormat="false" ht="15" hidden="false" customHeight="false" outlineLevel="0" collapsed="false">
      <c r="A1" s="0" t="s">
        <v>83</v>
      </c>
    </row>
    <row r="2" customFormat="false" ht="15" hidden="false" customHeight="false" outlineLevel="0" collapsed="false">
      <c r="C2" s="30" t="s">
        <v>26</v>
      </c>
      <c r="D2" s="30" t="s">
        <v>27</v>
      </c>
      <c r="E2" s="30" t="s">
        <v>28</v>
      </c>
      <c r="F2" s="30" t="s">
        <v>29</v>
      </c>
      <c r="G2" s="30" t="s">
        <v>30</v>
      </c>
      <c r="H2" s="30" t="s">
        <v>31</v>
      </c>
      <c r="I2" s="30" t="s">
        <v>32</v>
      </c>
      <c r="J2" s="30" t="s">
        <v>33</v>
      </c>
      <c r="K2" s="30" t="s">
        <v>34</v>
      </c>
      <c r="L2" s="30" t="s">
        <v>35</v>
      </c>
      <c r="M2" s="30" t="s">
        <v>36</v>
      </c>
      <c r="N2" s="30" t="s">
        <v>37</v>
      </c>
      <c r="O2" s="30" t="s">
        <v>38</v>
      </c>
      <c r="P2" s="30" t="s">
        <v>39</v>
      </c>
      <c r="Q2" s="30" t="s">
        <v>40</v>
      </c>
      <c r="R2" s="30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30" t="s">
        <v>48</v>
      </c>
      <c r="Z2" s="30" t="s">
        <v>49</v>
      </c>
      <c r="AA2" s="30" t="s">
        <v>57</v>
      </c>
      <c r="AB2" s="30" t="s">
        <v>58</v>
      </c>
      <c r="AC2" s="30" t="s">
        <v>59</v>
      </c>
      <c r="AD2" s="30" t="s">
        <v>60</v>
      </c>
      <c r="AE2" s="30" t="s">
        <v>61</v>
      </c>
      <c r="AF2" s="30" t="s">
        <v>62</v>
      </c>
      <c r="AG2" s="30" t="s">
        <v>63</v>
      </c>
      <c r="AH2" s="30" t="s">
        <v>64</v>
      </c>
      <c r="AI2" s="30" t="s">
        <v>65</v>
      </c>
      <c r="AJ2" s="30" t="s">
        <v>66</v>
      </c>
      <c r="AK2" s="30" t="s">
        <v>67</v>
      </c>
      <c r="AL2" s="30" t="s">
        <v>68</v>
      </c>
    </row>
    <row r="3" customFormat="false" ht="15" hidden="false" customHeight="false" outlineLevel="0" collapsed="false">
      <c r="A3" s="33" t="s">
        <v>84</v>
      </c>
      <c r="B3" s="33" t="s">
        <v>85</v>
      </c>
      <c r="C3" s="34" t="n">
        <f aca="false">C19</f>
        <v>3.52314165497896</v>
      </c>
      <c r="D3" s="34" t="n">
        <f aca="false">D19</f>
        <v>2.15427769985975</v>
      </c>
      <c r="E3" s="34" t="n">
        <f aca="false">E19</f>
        <v>1.2945301542777</v>
      </c>
      <c r="F3" s="34" t="n">
        <f aca="false">F19</f>
        <v>1.20196353436185</v>
      </c>
      <c r="G3" s="34" t="n">
        <f aca="false">G19</f>
        <v>1.06311360448808</v>
      </c>
      <c r="H3" s="34" t="n">
        <f aca="false">H19</f>
        <v>0.943899018232819</v>
      </c>
      <c r="I3" s="34" t="n">
        <f aca="false">I19</f>
        <v>0.821879382889201</v>
      </c>
      <c r="J3" s="34" t="n">
        <f aca="false">J19</f>
        <v>0.701262272089762</v>
      </c>
      <c r="K3" s="34" t="n">
        <f aca="false">K19</f>
        <v>0.652173913043478</v>
      </c>
      <c r="L3" s="34" t="n">
        <f aca="false">L19</f>
        <v>0.419354838709678</v>
      </c>
      <c r="M3" s="34" t="n">
        <f aca="false">M19</f>
        <v>0.221598877980365</v>
      </c>
      <c r="N3" s="34" t="n">
        <f aca="false">N19</f>
        <v>0.0813464235624123</v>
      </c>
      <c r="O3" s="34" t="n">
        <f aca="false">O19</f>
        <v>2.71669004207574</v>
      </c>
      <c r="P3" s="34" t="n">
        <f aca="false">P19</f>
        <v>2.09396914446003</v>
      </c>
      <c r="Q3" s="34" t="n">
        <f aca="false">Q19</f>
        <v>1.16690042075736</v>
      </c>
      <c r="R3" s="34" t="n">
        <f aca="false">R19</f>
        <v>0.827489481065919</v>
      </c>
      <c r="S3" s="34" t="n">
        <f aca="false">S19</f>
        <v>0.747545582047686</v>
      </c>
      <c r="T3" s="34" t="n">
        <f aca="false">T19</f>
        <v>0.673211781206171</v>
      </c>
      <c r="U3" s="34" t="n">
        <f aca="false">U19</f>
        <v>0.619915848527349</v>
      </c>
      <c r="V3" s="34" t="n">
        <f aca="false">V19</f>
        <v>0.635343618513324</v>
      </c>
      <c r="W3" s="34" t="n">
        <f aca="false">W19</f>
        <v>0.603085553997195</v>
      </c>
      <c r="X3" s="34" t="n">
        <f aca="false">X19</f>
        <v>0.399719495091164</v>
      </c>
      <c r="Y3" s="34" t="n">
        <f aca="false">Y19</f>
        <v>0.11781206171108</v>
      </c>
      <c r="Z3" s="34" t="n">
        <f aca="false">Z19</f>
        <v>0.0687237026647966</v>
      </c>
      <c r="AA3" s="34" t="n">
        <v>1</v>
      </c>
      <c r="AB3" s="34" t="n">
        <v>1</v>
      </c>
      <c r="AC3" s="34" t="n">
        <v>1</v>
      </c>
      <c r="AD3" s="34" t="n">
        <v>1</v>
      </c>
      <c r="AE3" s="34" t="n">
        <v>1</v>
      </c>
      <c r="AF3" s="34" t="n">
        <v>1</v>
      </c>
      <c r="AG3" s="34" t="n">
        <v>1</v>
      </c>
      <c r="AH3" s="34" t="n">
        <v>1</v>
      </c>
      <c r="AI3" s="34" t="n">
        <v>1</v>
      </c>
      <c r="AJ3" s="34" t="n">
        <v>1</v>
      </c>
      <c r="AK3" s="34" t="n">
        <v>1</v>
      </c>
      <c r="AL3" s="34" t="n">
        <v>1</v>
      </c>
    </row>
    <row r="4" customFormat="false" ht="15" hidden="false" customHeight="false" outlineLevel="0" collapsed="false">
      <c r="C4" s="0" t="s">
        <v>86</v>
      </c>
      <c r="D4" s="0" t="s">
        <v>87</v>
      </c>
      <c r="E4" s="0" t="s">
        <v>88</v>
      </c>
      <c r="F4" s="0" t="s">
        <v>89</v>
      </c>
      <c r="G4" s="0" t="s">
        <v>90</v>
      </c>
      <c r="H4" s="0" t="s">
        <v>91</v>
      </c>
      <c r="I4" s="0" t="s">
        <v>92</v>
      </c>
      <c r="J4" s="0" t="s">
        <v>93</v>
      </c>
      <c r="K4" s="0" t="s">
        <v>94</v>
      </c>
      <c r="L4" s="0" t="s">
        <v>95</v>
      </c>
      <c r="M4" s="0" t="s">
        <v>96</v>
      </c>
      <c r="N4" s="0" t="s">
        <v>97</v>
      </c>
    </row>
    <row r="5" s="35" customFormat="true" ht="15" hidden="false" customHeight="false" outlineLevel="0" collapsed="false">
      <c r="A5" s="35" t="s">
        <v>98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customFormat="false" ht="15" hidden="false" customHeight="false" outlineLevel="0" collapsed="false">
      <c r="A6" s="35" t="n">
        <v>2000</v>
      </c>
      <c r="B6" s="37" t="n">
        <f aca="false">LOOKUP($A6,Ratio_dif_chôm!$A$6:$A$46,Ratio_dif_chôm!B$6:B$46)</f>
        <v>8.1</v>
      </c>
      <c r="C6" s="38" t="n">
        <f aca="false">LOOKUP($A6,Ratio_dif_chôm!$A$3:$A$46,Ratio_dif_chôm!E$3:E$46)</f>
        <v>24.7</v>
      </c>
      <c r="D6" s="38" t="n">
        <f aca="false">LOOKUP($A6,Ratio_dif_chôm!$A$3:$A$46,Ratio_dif_chôm!F$3:F$46)</f>
        <v>15.9</v>
      </c>
      <c r="E6" s="38" t="n">
        <f aca="false">LOOKUP($A6,Ratio_dif_chôm!$A$3:$A$46,Ratio_dif_chôm!G$3:G$46)</f>
        <v>10.7</v>
      </c>
      <c r="F6" s="38" t="n">
        <f aca="false">LOOKUP($A6,Ratio_dif_chôm!$A$3:$A$46,Ratio_dif_chôm!H$3:H$46)</f>
        <v>10</v>
      </c>
      <c r="G6" s="38" t="n">
        <f aca="false">LOOKUP($A6,Ratio_dif_chôm!$A$3:$A$46,Ratio_dif_chôm!I$3:I$46)</f>
        <v>9.1</v>
      </c>
      <c r="H6" s="38" t="n">
        <f aca="false">LOOKUP($A6,Ratio_dif_chôm!$A$3:$A$46,Ratio_dif_chôm!J$3:J$46)</f>
        <v>9</v>
      </c>
      <c r="I6" s="38" t="n">
        <f aca="false">LOOKUP($A6,Ratio_dif_chôm!$A$3:$A$46,Ratio_dif_chôm!K$3:K$46)</f>
        <v>7.7</v>
      </c>
      <c r="J6" s="38" t="n">
        <f aca="false">LOOKUP($A6,Ratio_dif_chôm!$A$3:$A$46,Ratio_dif_chôm!L$3:L$46)</f>
        <v>5.6</v>
      </c>
      <c r="K6" s="38" t="n">
        <f aca="false">LOOKUP($A6,Ratio_dif_chôm!$A$3:$A$46,Ratio_dif_chôm!M$3:M$46)</f>
        <v>7.7</v>
      </c>
      <c r="L6" s="38" t="n">
        <f aca="false">LOOKUP($A6,Ratio_dif_chôm!$A$3:$A$46,Ratio_dif_chôm!N$3:N$46)</f>
        <v>2.8</v>
      </c>
      <c r="M6" s="38" t="n">
        <f aca="false">LOOKUP($A6,Ratio_dif_chôm!$A$3:$A$46,Ratio_dif_chôm!O$3:O$46)</f>
        <v>0</v>
      </c>
      <c r="N6" s="38" t="n">
        <f aca="false">LOOKUP($A6,Ratio_dif_chôm!$A$3:$A$46,Ratio_dif_chôm!P$3:P$46)</f>
        <v>0</v>
      </c>
      <c r="O6" s="38" t="n">
        <f aca="false">LOOKUP($A6,Ratio_dif_chôm!$A$3:$A$46,Ratio_dif_chôm!Q$3:Q$46)</f>
        <v>19.1</v>
      </c>
      <c r="P6" s="38" t="n">
        <f aca="false">LOOKUP($A6,Ratio_dif_chôm!$A$3:$A$46,Ratio_dif_chôm!R$3:R$46)</f>
        <v>13.9</v>
      </c>
      <c r="Q6" s="38" t="n">
        <f aca="false">LOOKUP($A6,Ratio_dif_chôm!$A$3:$A$46,Ratio_dif_chôm!S$3:S$46)</f>
        <v>8.4</v>
      </c>
      <c r="R6" s="38" t="n">
        <f aca="false">LOOKUP($A6,Ratio_dif_chôm!$A$3:$A$46,Ratio_dif_chôm!T$3:T$46)</f>
        <v>6.8</v>
      </c>
      <c r="S6" s="38" t="n">
        <f aca="false">LOOKUP($A6,Ratio_dif_chôm!$A$3:$A$46,Ratio_dif_chôm!U$3:U$46)</f>
        <v>5.4</v>
      </c>
      <c r="T6" s="38" t="n">
        <f aca="false">LOOKUP($A6,Ratio_dif_chôm!$A$3:$A$46,Ratio_dif_chôm!V$3:V$46)</f>
        <v>5.6</v>
      </c>
      <c r="U6" s="38" t="n">
        <f aca="false">LOOKUP($A6,Ratio_dif_chôm!$A$3:$A$46,Ratio_dif_chôm!W$3:W$46)</f>
        <v>5.3</v>
      </c>
      <c r="V6" s="38" t="n">
        <f aca="false">LOOKUP($A6,Ratio_dif_chôm!$A$3:$A$46,Ratio_dif_chôm!X$3:X$46)</f>
        <v>5.6</v>
      </c>
      <c r="W6" s="38" t="n">
        <f aca="false">LOOKUP($A6,Ratio_dif_chôm!$A$3:$A$46,Ratio_dif_chôm!Y$3:Y$46)</f>
        <v>5.2</v>
      </c>
      <c r="X6" s="38" t="n">
        <f aca="false">LOOKUP($A6,Ratio_dif_chôm!$A$3:$A$46,Ratio_dif_chôm!Z$3:Z$46)</f>
        <v>3</v>
      </c>
      <c r="Y6" s="38" t="n">
        <f aca="false">LOOKUP($A6,Ratio_dif_chôm!$A$3:$A$46,Ratio_dif_chôm!AA$3:AA$46)</f>
        <v>0</v>
      </c>
      <c r="Z6" s="38" t="n">
        <f aca="false">LOOKUP($A6,Ratio_dif_chôm!$A$3:$A$46,Ratio_dif_chôm!AB$3:AB$46)</f>
        <v>0</v>
      </c>
      <c r="AA6" s="38" t="n">
        <f aca="false">LOOKUP($A6,Ratio_dif_chôm!$A$3:$A$46,Ratio_dif_chôm!AC$3:AC$46)</f>
        <v>19.1</v>
      </c>
      <c r="AB6" s="38" t="n">
        <f aca="false">LOOKUP($A6,Ratio_dif_chôm!$A$3:$A$46,Ratio_dif_chôm!AD$3:AD$46)</f>
        <v>13.9</v>
      </c>
      <c r="AC6" s="38" t="n">
        <f aca="false">LOOKUP($A6,Ratio_dif_chôm!$A$3:$A$46,Ratio_dif_chôm!AE$3:AE$46)</f>
        <v>8.4</v>
      </c>
      <c r="AD6" s="38" t="n">
        <f aca="false">LOOKUP($A6,Ratio_dif_chôm!$A$3:$A$46,Ratio_dif_chôm!AF$3:AF$46)</f>
        <v>6.8</v>
      </c>
      <c r="AE6" s="38" t="n">
        <f aca="false">LOOKUP($A6,Ratio_dif_chôm!$A$3:$A$46,Ratio_dif_chôm!AG$3:AG$46)</f>
        <v>5.4</v>
      </c>
      <c r="AF6" s="38" t="n">
        <f aca="false">LOOKUP($A6,Ratio_dif_chôm!$A$3:$A$46,Ratio_dif_chôm!AH$3:AH$46)</f>
        <v>5.6</v>
      </c>
      <c r="AG6" s="38" t="n">
        <f aca="false">LOOKUP($A6,Ratio_dif_chôm!$A$3:$A$46,Ratio_dif_chôm!AI$3:AI$46)</f>
        <v>5.3</v>
      </c>
      <c r="AH6" s="38" t="n">
        <f aca="false">LOOKUP($A6,Ratio_dif_chôm!$A$3:$A$46,Ratio_dif_chôm!AJ$3:AJ$46)</f>
        <v>5.6</v>
      </c>
      <c r="AI6" s="38" t="n">
        <f aca="false">LOOKUP($A6,Ratio_dif_chôm!$A$3:$A$46,Ratio_dif_chôm!AK$3:AK$46)</f>
        <v>5.2</v>
      </c>
      <c r="AJ6" s="38" t="n">
        <f aca="false">LOOKUP($A6,Ratio_dif_chôm!$A$3:$A$46,Ratio_dif_chôm!AL$3:AL$46)</f>
        <v>3</v>
      </c>
      <c r="AK6" s="38" t="n">
        <f aca="false">LOOKUP($A6,Ratio_dif_chôm!$A$3:$A$46,Ratio_dif_chôm!AM$3:AM$46)</f>
        <v>0</v>
      </c>
      <c r="AL6" s="38" t="n">
        <f aca="false">LOOKUP($A6,Ratio_dif_chôm!$A$3:$A$46,Ratio_dif_chôm!AN$3:AN$46)</f>
        <v>0</v>
      </c>
    </row>
    <row r="7" customFormat="false" ht="15" hidden="false" customHeight="false" outlineLevel="0" collapsed="false">
      <c r="A7" s="35" t="n">
        <v>2001</v>
      </c>
      <c r="B7" s="37" t="n">
        <f aca="false">LOOKUP($A7,Ratio_dif_chôm!$A$6:$A$46,Ratio_dif_chôm!B$6:B$46)</f>
        <v>7.4</v>
      </c>
      <c r="C7" s="38" t="n">
        <f aca="false">LOOKUP($A7,Ratio_dif_chôm!$A$3:$A$46,Ratio_dif_chôm!E$3:E$46)</f>
        <v>23.1</v>
      </c>
      <c r="D7" s="38" t="n">
        <f aca="false">LOOKUP($A7,Ratio_dif_chôm!$A$3:$A$46,Ratio_dif_chôm!F$3:F$46)</f>
        <v>14.8</v>
      </c>
      <c r="E7" s="38" t="n">
        <f aca="false">LOOKUP($A7,Ratio_dif_chôm!$A$3:$A$46,Ratio_dif_chôm!G$3:G$46)</f>
        <v>10.2</v>
      </c>
      <c r="F7" s="38" t="n">
        <f aca="false">LOOKUP($A7,Ratio_dif_chôm!$A$3:$A$46,Ratio_dif_chôm!H$3:H$46)</f>
        <v>9.8</v>
      </c>
      <c r="G7" s="38" t="n">
        <f aca="false">LOOKUP($A7,Ratio_dif_chôm!$A$3:$A$46,Ratio_dif_chôm!I$3:I$46)</f>
        <v>7.9</v>
      </c>
      <c r="H7" s="38" t="n">
        <f aca="false">LOOKUP($A7,Ratio_dif_chôm!$A$3:$A$46,Ratio_dif_chôm!J$3:J$46)</f>
        <v>8.1</v>
      </c>
      <c r="I7" s="38" t="n">
        <f aca="false">LOOKUP($A7,Ratio_dif_chôm!$A$3:$A$46,Ratio_dif_chôm!K$3:K$46)</f>
        <v>6.7</v>
      </c>
      <c r="J7" s="38" t="n">
        <f aca="false">LOOKUP($A7,Ratio_dif_chôm!$A$3:$A$46,Ratio_dif_chôm!L$3:L$46)</f>
        <v>5</v>
      </c>
      <c r="K7" s="38" t="n">
        <f aca="false">LOOKUP($A7,Ratio_dif_chôm!$A$3:$A$46,Ratio_dif_chôm!M$3:M$46)</f>
        <v>6.8</v>
      </c>
      <c r="L7" s="38" t="n">
        <f aca="false">LOOKUP($A7,Ratio_dif_chôm!$A$3:$A$46,Ratio_dif_chôm!N$3:N$46)</f>
        <v>2.2</v>
      </c>
      <c r="M7" s="38" t="n">
        <f aca="false">LOOKUP($A7,Ratio_dif_chôm!$A$3:$A$46,Ratio_dif_chôm!O$3:O$46)</f>
        <v>1.5</v>
      </c>
      <c r="N7" s="38" t="n">
        <f aca="false">LOOKUP($A7,Ratio_dif_chôm!$A$3:$A$46,Ratio_dif_chôm!P$3:P$46)</f>
        <v>0</v>
      </c>
      <c r="O7" s="38" t="n">
        <f aca="false">LOOKUP($A7,Ratio_dif_chôm!$A$3:$A$46,Ratio_dif_chôm!Q$3:Q$46)</f>
        <v>18</v>
      </c>
      <c r="P7" s="38" t="n">
        <f aca="false">LOOKUP($A7,Ratio_dif_chôm!$A$3:$A$46,Ratio_dif_chôm!R$3:R$46)</f>
        <v>13.5</v>
      </c>
      <c r="Q7" s="38" t="n">
        <f aca="false">LOOKUP($A7,Ratio_dif_chôm!$A$3:$A$46,Ratio_dif_chôm!S$3:S$46)</f>
        <v>7.4</v>
      </c>
      <c r="R7" s="38" t="n">
        <f aca="false">LOOKUP($A7,Ratio_dif_chôm!$A$3:$A$46,Ratio_dif_chôm!T$3:T$46)</f>
        <v>6.3</v>
      </c>
      <c r="S7" s="38" t="n">
        <f aca="false">LOOKUP($A7,Ratio_dif_chôm!$A$3:$A$46,Ratio_dif_chôm!U$3:U$46)</f>
        <v>5.1</v>
      </c>
      <c r="T7" s="38" t="n">
        <f aca="false">LOOKUP($A7,Ratio_dif_chôm!$A$3:$A$46,Ratio_dif_chôm!V$3:V$46)</f>
        <v>4.6</v>
      </c>
      <c r="U7" s="38" t="n">
        <f aca="false">LOOKUP($A7,Ratio_dif_chôm!$A$3:$A$46,Ratio_dif_chôm!W$3:W$46)</f>
        <v>4.7</v>
      </c>
      <c r="V7" s="38" t="n">
        <f aca="false">LOOKUP($A7,Ratio_dif_chôm!$A$3:$A$46,Ratio_dif_chôm!X$3:X$46)</f>
        <v>4.7</v>
      </c>
      <c r="W7" s="38" t="n">
        <f aca="false">LOOKUP($A7,Ratio_dif_chôm!$A$3:$A$46,Ratio_dif_chôm!Y$3:Y$46)</f>
        <v>4.3</v>
      </c>
      <c r="X7" s="38" t="n">
        <f aca="false">LOOKUP($A7,Ratio_dif_chôm!$A$3:$A$46,Ratio_dif_chôm!Z$3:Z$46)</f>
        <v>2</v>
      </c>
      <c r="Y7" s="38" t="n">
        <f aca="false">LOOKUP($A7,Ratio_dif_chôm!$A$3:$A$46,Ratio_dif_chôm!AA$3:AA$46)</f>
        <v>0</v>
      </c>
      <c r="Z7" s="38" t="n">
        <f aca="false">LOOKUP($A7,Ratio_dif_chôm!$A$3:$A$46,Ratio_dif_chôm!AB$3:AB$46)</f>
        <v>1.7</v>
      </c>
      <c r="AA7" s="38" t="n">
        <f aca="false">LOOKUP($A7,Ratio_dif_chôm!$A$3:$A$46,Ratio_dif_chôm!AC$3:AC$46)</f>
        <v>18</v>
      </c>
      <c r="AB7" s="38" t="n">
        <f aca="false">LOOKUP($A7,Ratio_dif_chôm!$A$3:$A$46,Ratio_dif_chôm!AD$3:AD$46)</f>
        <v>13.5</v>
      </c>
      <c r="AC7" s="38" t="n">
        <f aca="false">LOOKUP($A7,Ratio_dif_chôm!$A$3:$A$46,Ratio_dif_chôm!AE$3:AE$46)</f>
        <v>7.4</v>
      </c>
      <c r="AD7" s="38" t="n">
        <f aca="false">LOOKUP($A7,Ratio_dif_chôm!$A$3:$A$46,Ratio_dif_chôm!AF$3:AF$46)</f>
        <v>6.3</v>
      </c>
      <c r="AE7" s="38" t="n">
        <f aca="false">LOOKUP($A7,Ratio_dif_chôm!$A$3:$A$46,Ratio_dif_chôm!AG$3:AG$46)</f>
        <v>5.1</v>
      </c>
      <c r="AF7" s="38" t="n">
        <f aca="false">LOOKUP($A7,Ratio_dif_chôm!$A$3:$A$46,Ratio_dif_chôm!AH$3:AH$46)</f>
        <v>4.6</v>
      </c>
      <c r="AG7" s="38" t="n">
        <f aca="false">LOOKUP($A7,Ratio_dif_chôm!$A$3:$A$46,Ratio_dif_chôm!AI$3:AI$46)</f>
        <v>4.7</v>
      </c>
      <c r="AH7" s="38" t="n">
        <f aca="false">LOOKUP($A7,Ratio_dif_chôm!$A$3:$A$46,Ratio_dif_chôm!AJ$3:AJ$46)</f>
        <v>4.7</v>
      </c>
      <c r="AI7" s="38" t="n">
        <f aca="false">LOOKUP($A7,Ratio_dif_chôm!$A$3:$A$46,Ratio_dif_chôm!AK$3:AK$46)</f>
        <v>4.3</v>
      </c>
      <c r="AJ7" s="38" t="n">
        <f aca="false">LOOKUP($A7,Ratio_dif_chôm!$A$3:$A$46,Ratio_dif_chôm!AL$3:AL$46)</f>
        <v>2</v>
      </c>
      <c r="AK7" s="38" t="n">
        <f aca="false">LOOKUP($A7,Ratio_dif_chôm!$A$3:$A$46,Ratio_dif_chôm!AM$3:AM$46)</f>
        <v>0</v>
      </c>
      <c r="AL7" s="38" t="n">
        <f aca="false">LOOKUP($A7,Ratio_dif_chôm!$A$3:$A$46,Ratio_dif_chôm!AN$3:AN$46)</f>
        <v>1.7</v>
      </c>
    </row>
    <row r="8" customFormat="false" ht="15" hidden="false" customHeight="false" outlineLevel="0" collapsed="false">
      <c r="A8" s="35" t="n">
        <v>2002</v>
      </c>
      <c r="B8" s="37" t="n">
        <f aca="false">LOOKUP($A8,Ratio_dif_chôm!$A$6:$A$46,Ratio_dif_chôm!B$6:B$46)</f>
        <v>7.5</v>
      </c>
      <c r="C8" s="38" t="n">
        <f aca="false">LOOKUP($A8,Ratio_dif_chôm!$A$3:$A$46,Ratio_dif_chôm!E$3:E$46)</f>
        <v>23.5</v>
      </c>
      <c r="D8" s="38" t="n">
        <f aca="false">LOOKUP($A8,Ratio_dif_chôm!$A$3:$A$46,Ratio_dif_chôm!F$3:F$46)</f>
        <v>14.9</v>
      </c>
      <c r="E8" s="38" t="n">
        <f aca="false">LOOKUP($A8,Ratio_dif_chôm!$A$3:$A$46,Ratio_dif_chôm!G$3:G$46)</f>
        <v>9.3</v>
      </c>
      <c r="F8" s="38" t="n">
        <f aca="false">LOOKUP($A8,Ratio_dif_chôm!$A$3:$A$46,Ratio_dif_chôm!H$3:H$46)</f>
        <v>9.4</v>
      </c>
      <c r="G8" s="38" t="n">
        <f aca="false">LOOKUP($A8,Ratio_dif_chôm!$A$3:$A$46,Ratio_dif_chôm!I$3:I$46)</f>
        <v>7.8</v>
      </c>
      <c r="H8" s="38" t="n">
        <f aca="false">LOOKUP($A8,Ratio_dif_chôm!$A$3:$A$46,Ratio_dif_chôm!J$3:J$46)</f>
        <v>7.5</v>
      </c>
      <c r="I8" s="38" t="n">
        <f aca="false">LOOKUP($A8,Ratio_dif_chôm!$A$3:$A$46,Ratio_dif_chôm!K$3:K$46)</f>
        <v>6.8</v>
      </c>
      <c r="J8" s="38" t="n">
        <f aca="false">LOOKUP($A8,Ratio_dif_chôm!$A$3:$A$46,Ratio_dif_chôm!L$3:L$46)</f>
        <v>5.6</v>
      </c>
      <c r="K8" s="38" t="n">
        <f aca="false">LOOKUP($A8,Ratio_dif_chôm!$A$3:$A$46,Ratio_dif_chôm!M$3:M$46)</f>
        <v>4.9</v>
      </c>
      <c r="L8" s="38" t="n">
        <f aca="false">LOOKUP($A8,Ratio_dif_chôm!$A$3:$A$46,Ratio_dif_chôm!N$3:N$46)</f>
        <v>2.6</v>
      </c>
      <c r="M8" s="38" t="n">
        <f aca="false">LOOKUP($A8,Ratio_dif_chôm!$A$3:$A$46,Ratio_dif_chôm!O$3:O$46)</f>
        <v>1.7</v>
      </c>
      <c r="N8" s="38" t="n">
        <f aca="false">LOOKUP($A8,Ratio_dif_chôm!$A$3:$A$46,Ratio_dif_chôm!P$3:P$46)</f>
        <v>1.7</v>
      </c>
      <c r="O8" s="38" t="n">
        <f aca="false">LOOKUP($A8,Ratio_dif_chôm!$A$3:$A$46,Ratio_dif_chôm!Q$3:Q$46)</f>
        <v>19.7</v>
      </c>
      <c r="P8" s="38" t="n">
        <f aca="false">LOOKUP($A8,Ratio_dif_chôm!$A$3:$A$46,Ratio_dif_chôm!R$3:R$46)</f>
        <v>15.2</v>
      </c>
      <c r="Q8" s="38" t="n">
        <f aca="false">LOOKUP($A8,Ratio_dif_chôm!$A$3:$A$46,Ratio_dif_chôm!S$3:S$46)</f>
        <v>8.4</v>
      </c>
      <c r="R8" s="38" t="n">
        <f aca="false">LOOKUP($A8,Ratio_dif_chôm!$A$3:$A$46,Ratio_dif_chôm!T$3:T$46)</f>
        <v>6.6</v>
      </c>
      <c r="S8" s="38" t="n">
        <f aca="false">LOOKUP($A8,Ratio_dif_chôm!$A$3:$A$46,Ratio_dif_chôm!U$3:U$46)</f>
        <v>5.1</v>
      </c>
      <c r="T8" s="38" t="n">
        <f aca="false">LOOKUP($A8,Ratio_dif_chôm!$A$3:$A$46,Ratio_dif_chôm!V$3:V$46)</f>
        <v>5.3</v>
      </c>
      <c r="U8" s="38" t="n">
        <f aca="false">LOOKUP($A8,Ratio_dif_chôm!$A$3:$A$46,Ratio_dif_chôm!W$3:W$46)</f>
        <v>4.7</v>
      </c>
      <c r="V8" s="38" t="n">
        <f aca="false">LOOKUP($A8,Ratio_dif_chôm!$A$3:$A$46,Ratio_dif_chôm!X$3:X$46)</f>
        <v>5.2</v>
      </c>
      <c r="W8" s="38" t="n">
        <f aca="false">LOOKUP($A8,Ratio_dif_chôm!$A$3:$A$46,Ratio_dif_chôm!Y$3:Y$46)</f>
        <v>4.5</v>
      </c>
      <c r="X8" s="38" t="n">
        <f aca="false">LOOKUP($A8,Ratio_dif_chôm!$A$3:$A$46,Ratio_dif_chôm!Z$3:Z$46)</f>
        <v>2.3</v>
      </c>
      <c r="Y8" s="38" t="n">
        <f aca="false">LOOKUP($A8,Ratio_dif_chôm!$A$3:$A$46,Ratio_dif_chôm!AA$3:AA$46)</f>
        <v>0</v>
      </c>
      <c r="Z8" s="38" t="n">
        <f aca="false">LOOKUP($A8,Ratio_dif_chôm!$A$3:$A$46,Ratio_dif_chôm!AB$3:AB$46)</f>
        <v>1.4</v>
      </c>
      <c r="AA8" s="38" t="n">
        <f aca="false">LOOKUP($A8,Ratio_dif_chôm!$A$3:$A$46,Ratio_dif_chôm!AC$3:AC$46)</f>
        <v>19.7</v>
      </c>
      <c r="AB8" s="38" t="n">
        <f aca="false">LOOKUP($A8,Ratio_dif_chôm!$A$3:$A$46,Ratio_dif_chôm!AD$3:AD$46)</f>
        <v>15.2</v>
      </c>
      <c r="AC8" s="38" t="n">
        <f aca="false">LOOKUP($A8,Ratio_dif_chôm!$A$3:$A$46,Ratio_dif_chôm!AE$3:AE$46)</f>
        <v>8.4</v>
      </c>
      <c r="AD8" s="38" t="n">
        <f aca="false">LOOKUP($A8,Ratio_dif_chôm!$A$3:$A$46,Ratio_dif_chôm!AF$3:AF$46)</f>
        <v>6.6</v>
      </c>
      <c r="AE8" s="38" t="n">
        <f aca="false">LOOKUP($A8,Ratio_dif_chôm!$A$3:$A$46,Ratio_dif_chôm!AG$3:AG$46)</f>
        <v>5.1</v>
      </c>
      <c r="AF8" s="38" t="n">
        <f aca="false">LOOKUP($A8,Ratio_dif_chôm!$A$3:$A$46,Ratio_dif_chôm!AH$3:AH$46)</f>
        <v>5.3</v>
      </c>
      <c r="AG8" s="38" t="n">
        <f aca="false">LOOKUP($A8,Ratio_dif_chôm!$A$3:$A$46,Ratio_dif_chôm!AI$3:AI$46)</f>
        <v>4.7</v>
      </c>
      <c r="AH8" s="38" t="n">
        <f aca="false">LOOKUP($A8,Ratio_dif_chôm!$A$3:$A$46,Ratio_dif_chôm!AJ$3:AJ$46)</f>
        <v>5.2</v>
      </c>
      <c r="AI8" s="38" t="n">
        <f aca="false">LOOKUP($A8,Ratio_dif_chôm!$A$3:$A$46,Ratio_dif_chôm!AK$3:AK$46)</f>
        <v>4.5</v>
      </c>
      <c r="AJ8" s="38" t="n">
        <f aca="false">LOOKUP($A8,Ratio_dif_chôm!$A$3:$A$46,Ratio_dif_chôm!AL$3:AL$46)</f>
        <v>2.3</v>
      </c>
      <c r="AK8" s="38" t="n">
        <f aca="false">LOOKUP($A8,Ratio_dif_chôm!$A$3:$A$46,Ratio_dif_chôm!AM$3:AM$46)</f>
        <v>0</v>
      </c>
      <c r="AL8" s="38" t="n">
        <f aca="false">LOOKUP($A8,Ratio_dif_chôm!$A$3:$A$46,Ratio_dif_chôm!AN$3:AN$46)</f>
        <v>1.4</v>
      </c>
    </row>
    <row r="9" customFormat="false" ht="15" hidden="false" customHeight="false" outlineLevel="0" collapsed="false">
      <c r="A9" s="35" t="n">
        <v>2003</v>
      </c>
      <c r="B9" s="37" t="n">
        <f aca="false">LOOKUP($A9,Ratio_dif_chôm!$A$6:$A$46,Ratio_dif_chôm!B$6:B$46)</f>
        <v>8.1</v>
      </c>
      <c r="C9" s="38" t="n">
        <f aca="false">LOOKUP($A9,Ratio_dif_chôm!$A$3:$A$46,Ratio_dif_chôm!E$3:E$46)</f>
        <v>27.2</v>
      </c>
      <c r="D9" s="38" t="n">
        <f aca="false">LOOKUP($A9,Ratio_dif_chôm!$A$3:$A$46,Ratio_dif_chôm!F$3:F$46)</f>
        <v>17.1</v>
      </c>
      <c r="E9" s="38" t="n">
        <f aca="false">LOOKUP($A9,Ratio_dif_chôm!$A$3:$A$46,Ratio_dif_chôm!G$3:G$46)</f>
        <v>10.5</v>
      </c>
      <c r="F9" s="38" t="n">
        <f aca="false">LOOKUP($A9,Ratio_dif_chôm!$A$3:$A$46,Ratio_dif_chôm!H$3:H$46)</f>
        <v>9.7</v>
      </c>
      <c r="G9" s="38" t="n">
        <f aca="false">LOOKUP($A9,Ratio_dif_chôm!$A$3:$A$46,Ratio_dif_chôm!I$3:I$46)</f>
        <v>8.5</v>
      </c>
      <c r="H9" s="38" t="n">
        <f aca="false">LOOKUP($A9,Ratio_dif_chôm!$A$3:$A$46,Ratio_dif_chôm!J$3:J$46)</f>
        <v>7.8</v>
      </c>
      <c r="I9" s="38" t="n">
        <f aca="false">LOOKUP($A9,Ratio_dif_chôm!$A$3:$A$46,Ratio_dif_chôm!K$3:K$46)</f>
        <v>7</v>
      </c>
      <c r="J9" s="38" t="n">
        <f aca="false">LOOKUP($A9,Ratio_dif_chôm!$A$3:$A$46,Ratio_dif_chôm!L$3:L$46)</f>
        <v>6.1</v>
      </c>
      <c r="K9" s="38" t="n">
        <f aca="false">LOOKUP($A9,Ratio_dif_chôm!$A$3:$A$46,Ratio_dif_chôm!M$3:M$46)</f>
        <v>4.5</v>
      </c>
      <c r="L9" s="38" t="n">
        <f aca="false">LOOKUP($A9,Ratio_dif_chôm!$A$3:$A$46,Ratio_dif_chôm!N$3:N$46)</f>
        <v>3.5</v>
      </c>
      <c r="M9" s="38" t="n">
        <f aca="false">LOOKUP($A9,Ratio_dif_chôm!$A$3:$A$46,Ratio_dif_chôm!O$3:O$46)</f>
        <v>4.1</v>
      </c>
      <c r="N9" s="38" t="n">
        <f aca="false">LOOKUP($A9,Ratio_dif_chôm!$A$3:$A$46,Ratio_dif_chôm!P$3:P$46)</f>
        <v>0.6</v>
      </c>
      <c r="O9" s="38" t="n">
        <f aca="false">LOOKUP($A9,Ratio_dif_chôm!$A$3:$A$46,Ratio_dif_chôm!Q$3:Q$46)</f>
        <v>21</v>
      </c>
      <c r="P9" s="38" t="n">
        <f aca="false">LOOKUP($A9,Ratio_dif_chôm!$A$3:$A$46,Ratio_dif_chôm!R$3:R$46)</f>
        <v>16.9</v>
      </c>
      <c r="Q9" s="38" t="n">
        <f aca="false">LOOKUP($A9,Ratio_dif_chôm!$A$3:$A$46,Ratio_dif_chôm!S$3:S$46)</f>
        <v>9.6</v>
      </c>
      <c r="R9" s="38" t="n">
        <f aca="false">LOOKUP($A9,Ratio_dif_chôm!$A$3:$A$46,Ratio_dif_chôm!T$3:T$46)</f>
        <v>6.8</v>
      </c>
      <c r="S9" s="38" t="n">
        <f aca="false">LOOKUP($A9,Ratio_dif_chôm!$A$3:$A$46,Ratio_dif_chôm!U$3:U$46)</f>
        <v>6</v>
      </c>
      <c r="T9" s="38" t="n">
        <f aca="false">LOOKUP($A9,Ratio_dif_chôm!$A$3:$A$46,Ratio_dif_chôm!V$3:V$46)</f>
        <v>5.5</v>
      </c>
      <c r="U9" s="38" t="n">
        <f aca="false">LOOKUP($A9,Ratio_dif_chôm!$A$3:$A$46,Ratio_dif_chôm!W$3:W$46)</f>
        <v>5.2</v>
      </c>
      <c r="V9" s="38" t="n">
        <f aca="false">LOOKUP($A9,Ratio_dif_chôm!$A$3:$A$46,Ratio_dif_chôm!X$3:X$46)</f>
        <v>5.4</v>
      </c>
      <c r="W9" s="38" t="n">
        <f aca="false">LOOKUP($A9,Ratio_dif_chôm!$A$3:$A$46,Ratio_dif_chôm!Y$3:Y$46)</f>
        <v>4.7</v>
      </c>
      <c r="X9" s="38" t="n">
        <f aca="false">LOOKUP($A9,Ratio_dif_chôm!$A$3:$A$46,Ratio_dif_chôm!Z$3:Z$46)</f>
        <v>2.5</v>
      </c>
      <c r="Y9" s="38" t="n">
        <f aca="false">LOOKUP($A9,Ratio_dif_chôm!$A$3:$A$46,Ratio_dif_chôm!AA$3:AA$46)</f>
        <v>0.7</v>
      </c>
      <c r="Z9" s="38" t="n">
        <f aca="false">LOOKUP($A9,Ratio_dif_chôm!$A$3:$A$46,Ratio_dif_chôm!AB$3:AB$46)</f>
        <v>0</v>
      </c>
      <c r="AA9" s="38" t="n">
        <f aca="false">LOOKUP($A9,Ratio_dif_chôm!$A$3:$A$46,Ratio_dif_chôm!AC$3:AC$46)</f>
        <v>21</v>
      </c>
      <c r="AB9" s="38" t="n">
        <f aca="false">LOOKUP($A9,Ratio_dif_chôm!$A$3:$A$46,Ratio_dif_chôm!AD$3:AD$46)</f>
        <v>16.9</v>
      </c>
      <c r="AC9" s="38" t="n">
        <f aca="false">LOOKUP($A9,Ratio_dif_chôm!$A$3:$A$46,Ratio_dif_chôm!AE$3:AE$46)</f>
        <v>9.6</v>
      </c>
      <c r="AD9" s="38" t="n">
        <f aca="false">LOOKUP($A9,Ratio_dif_chôm!$A$3:$A$46,Ratio_dif_chôm!AF$3:AF$46)</f>
        <v>6.8</v>
      </c>
      <c r="AE9" s="38" t="n">
        <f aca="false">LOOKUP($A9,Ratio_dif_chôm!$A$3:$A$46,Ratio_dif_chôm!AG$3:AG$46)</f>
        <v>6</v>
      </c>
      <c r="AF9" s="38" t="n">
        <f aca="false">LOOKUP($A9,Ratio_dif_chôm!$A$3:$A$46,Ratio_dif_chôm!AH$3:AH$46)</f>
        <v>5.5</v>
      </c>
      <c r="AG9" s="38" t="n">
        <f aca="false">LOOKUP($A9,Ratio_dif_chôm!$A$3:$A$46,Ratio_dif_chôm!AI$3:AI$46)</f>
        <v>5.2</v>
      </c>
      <c r="AH9" s="38" t="n">
        <f aca="false">LOOKUP($A9,Ratio_dif_chôm!$A$3:$A$46,Ratio_dif_chôm!AJ$3:AJ$46)</f>
        <v>5.4</v>
      </c>
      <c r="AI9" s="38" t="n">
        <f aca="false">LOOKUP($A9,Ratio_dif_chôm!$A$3:$A$46,Ratio_dif_chôm!AK$3:AK$46)</f>
        <v>4.7</v>
      </c>
      <c r="AJ9" s="38" t="n">
        <f aca="false">LOOKUP($A9,Ratio_dif_chôm!$A$3:$A$46,Ratio_dif_chôm!AL$3:AL$46)</f>
        <v>2.5</v>
      </c>
      <c r="AK9" s="38" t="n">
        <f aca="false">LOOKUP($A9,Ratio_dif_chôm!$A$3:$A$46,Ratio_dif_chôm!AM$3:AM$46)</f>
        <v>0.7</v>
      </c>
      <c r="AL9" s="38" t="n">
        <f aca="false">LOOKUP($A9,Ratio_dif_chôm!$A$3:$A$46,Ratio_dif_chôm!AN$3:AN$46)</f>
        <v>0</v>
      </c>
    </row>
    <row r="10" customFormat="false" ht="15" hidden="false" customHeight="false" outlineLevel="0" collapsed="false">
      <c r="A10" s="35" t="n">
        <v>2004</v>
      </c>
      <c r="B10" s="37" t="n">
        <f aca="false">LOOKUP($A10,Ratio_dif_chôm!$A$6:$A$46,Ratio_dif_chôm!B$6:B$46)</f>
        <v>8.5</v>
      </c>
      <c r="C10" s="38" t="n">
        <f aca="false">LOOKUP($A10,Ratio_dif_chôm!$A$3:$A$46,Ratio_dif_chôm!E$3:E$46)</f>
        <v>29.9</v>
      </c>
      <c r="D10" s="38" t="n">
        <f aca="false">LOOKUP($A10,Ratio_dif_chôm!$A$3:$A$46,Ratio_dif_chôm!F$3:F$46)</f>
        <v>18.5</v>
      </c>
      <c r="E10" s="38" t="n">
        <f aca="false">LOOKUP($A10,Ratio_dif_chôm!$A$3:$A$46,Ratio_dif_chôm!G$3:G$46)</f>
        <v>11.1</v>
      </c>
      <c r="F10" s="38" t="n">
        <f aca="false">LOOKUP($A10,Ratio_dif_chôm!$A$3:$A$46,Ratio_dif_chôm!H$3:H$46)</f>
        <v>10.3</v>
      </c>
      <c r="G10" s="38" t="n">
        <f aca="false">LOOKUP($A10,Ratio_dif_chôm!$A$3:$A$46,Ratio_dif_chôm!I$3:I$46)</f>
        <v>8.6</v>
      </c>
      <c r="H10" s="38" t="n">
        <f aca="false">LOOKUP($A10,Ratio_dif_chôm!$A$3:$A$46,Ratio_dif_chôm!J$3:J$46)</f>
        <v>8.1</v>
      </c>
      <c r="I10" s="38" t="n">
        <f aca="false">LOOKUP($A10,Ratio_dif_chôm!$A$3:$A$46,Ratio_dif_chôm!K$3:K$46)</f>
        <v>6.6</v>
      </c>
      <c r="J10" s="38" t="n">
        <f aca="false">LOOKUP($A10,Ratio_dif_chôm!$A$3:$A$46,Ratio_dif_chôm!L$3:L$46)</f>
        <v>6</v>
      </c>
      <c r="K10" s="38" t="n">
        <f aca="false">LOOKUP($A10,Ratio_dif_chôm!$A$3:$A$46,Ratio_dif_chôm!M$3:M$46)</f>
        <v>5.1</v>
      </c>
      <c r="L10" s="38" t="n">
        <f aca="false">LOOKUP($A10,Ratio_dif_chôm!$A$3:$A$46,Ratio_dif_chôm!N$3:N$46)</f>
        <v>5.1</v>
      </c>
      <c r="M10" s="38" t="n">
        <f aca="false">LOOKUP($A10,Ratio_dif_chôm!$A$3:$A$46,Ratio_dif_chôm!O$3:O$46)</f>
        <v>1.1</v>
      </c>
      <c r="N10" s="38" t="n">
        <f aca="false">LOOKUP($A10,Ratio_dif_chôm!$A$3:$A$46,Ratio_dif_chôm!P$3:P$46)</f>
        <v>0.6</v>
      </c>
      <c r="O10" s="38" t="n">
        <f aca="false">LOOKUP($A10,Ratio_dif_chôm!$A$3:$A$46,Ratio_dif_chôm!Q$3:Q$46)</f>
        <v>23.8</v>
      </c>
      <c r="P10" s="38" t="n">
        <f aca="false">LOOKUP($A10,Ratio_dif_chôm!$A$3:$A$46,Ratio_dif_chôm!R$3:R$46)</f>
        <v>18</v>
      </c>
      <c r="Q10" s="38" t="n">
        <f aca="false">LOOKUP($A10,Ratio_dif_chôm!$A$3:$A$46,Ratio_dif_chôm!S$3:S$46)</f>
        <v>10.4</v>
      </c>
      <c r="R10" s="38" t="n">
        <f aca="false">LOOKUP($A10,Ratio_dif_chôm!$A$3:$A$46,Ratio_dif_chôm!T$3:T$46)</f>
        <v>6.6</v>
      </c>
      <c r="S10" s="38" t="n">
        <f aca="false">LOOKUP($A10,Ratio_dif_chôm!$A$3:$A$46,Ratio_dif_chôm!U$3:U$46)</f>
        <v>7</v>
      </c>
      <c r="T10" s="38" t="n">
        <f aca="false">LOOKUP($A10,Ratio_dif_chôm!$A$3:$A$46,Ratio_dif_chôm!V$3:V$46)</f>
        <v>5.8</v>
      </c>
      <c r="U10" s="38" t="n">
        <f aca="false">LOOKUP($A10,Ratio_dif_chôm!$A$3:$A$46,Ratio_dif_chôm!W$3:W$46)</f>
        <v>4.8</v>
      </c>
      <c r="V10" s="38" t="n">
        <f aca="false">LOOKUP($A10,Ratio_dif_chôm!$A$3:$A$46,Ratio_dif_chôm!X$3:X$46)</f>
        <v>5.3</v>
      </c>
      <c r="W10" s="38" t="n">
        <f aca="false">LOOKUP($A10,Ratio_dif_chôm!$A$3:$A$46,Ratio_dif_chôm!Y$3:Y$46)</f>
        <v>5.1</v>
      </c>
      <c r="X10" s="38" t="n">
        <f aca="false">LOOKUP($A10,Ratio_dif_chôm!$A$3:$A$46,Ratio_dif_chôm!Z$3:Z$46)</f>
        <v>2.6</v>
      </c>
      <c r="Y10" s="38" t="n">
        <f aca="false">LOOKUP($A10,Ratio_dif_chôm!$A$3:$A$46,Ratio_dif_chôm!AA$3:AA$46)</f>
        <v>0</v>
      </c>
      <c r="Z10" s="38" t="n">
        <f aca="false">LOOKUP($A10,Ratio_dif_chôm!$A$3:$A$46,Ratio_dif_chôm!AB$3:AB$46)</f>
        <v>0</v>
      </c>
      <c r="AA10" s="38" t="n">
        <f aca="false">LOOKUP($A10,Ratio_dif_chôm!$A$3:$A$46,Ratio_dif_chôm!AC$3:AC$46)</f>
        <v>23.8</v>
      </c>
      <c r="AB10" s="38" t="n">
        <f aca="false">LOOKUP($A10,Ratio_dif_chôm!$A$3:$A$46,Ratio_dif_chôm!AD$3:AD$46)</f>
        <v>18</v>
      </c>
      <c r="AC10" s="38" t="n">
        <f aca="false">LOOKUP($A10,Ratio_dif_chôm!$A$3:$A$46,Ratio_dif_chôm!AE$3:AE$46)</f>
        <v>10.4</v>
      </c>
      <c r="AD10" s="38" t="n">
        <f aca="false">LOOKUP($A10,Ratio_dif_chôm!$A$3:$A$46,Ratio_dif_chôm!AF$3:AF$46)</f>
        <v>6.6</v>
      </c>
      <c r="AE10" s="38" t="n">
        <f aca="false">LOOKUP($A10,Ratio_dif_chôm!$A$3:$A$46,Ratio_dif_chôm!AG$3:AG$46)</f>
        <v>7</v>
      </c>
      <c r="AF10" s="38" t="n">
        <f aca="false">LOOKUP($A10,Ratio_dif_chôm!$A$3:$A$46,Ratio_dif_chôm!AH$3:AH$46)</f>
        <v>5.8</v>
      </c>
      <c r="AG10" s="38" t="n">
        <f aca="false">LOOKUP($A10,Ratio_dif_chôm!$A$3:$A$46,Ratio_dif_chôm!AI$3:AI$46)</f>
        <v>4.8</v>
      </c>
      <c r="AH10" s="38" t="n">
        <f aca="false">LOOKUP($A10,Ratio_dif_chôm!$A$3:$A$46,Ratio_dif_chôm!AJ$3:AJ$46)</f>
        <v>5.3</v>
      </c>
      <c r="AI10" s="38" t="n">
        <f aca="false">LOOKUP($A10,Ratio_dif_chôm!$A$3:$A$46,Ratio_dif_chôm!AK$3:AK$46)</f>
        <v>5.1</v>
      </c>
      <c r="AJ10" s="38" t="n">
        <f aca="false">LOOKUP($A10,Ratio_dif_chôm!$A$3:$A$46,Ratio_dif_chôm!AL$3:AL$46)</f>
        <v>2.6</v>
      </c>
      <c r="AK10" s="38" t="n">
        <f aca="false">LOOKUP($A10,Ratio_dif_chôm!$A$3:$A$46,Ratio_dif_chôm!AM$3:AM$46)</f>
        <v>0</v>
      </c>
      <c r="AL10" s="38" t="n">
        <f aca="false">LOOKUP($A10,Ratio_dif_chôm!$A$3:$A$46,Ratio_dif_chôm!AN$3:AN$46)</f>
        <v>0</v>
      </c>
    </row>
    <row r="11" customFormat="false" ht="15" hidden="false" customHeight="false" outlineLevel="0" collapsed="false">
      <c r="A11" s="35" t="n">
        <v>2005</v>
      </c>
      <c r="B11" s="37" t="n">
        <f aca="false">LOOKUP($A11,Ratio_dif_chôm!$A$6:$A$46,Ratio_dif_chôm!B$6:B$46)</f>
        <v>8.5</v>
      </c>
      <c r="C11" s="38" t="n">
        <f aca="false">LOOKUP($A11,Ratio_dif_chôm!$A$3:$A$46,Ratio_dif_chôm!E$3:E$46)</f>
        <v>30.8</v>
      </c>
      <c r="D11" s="38" t="n">
        <f aca="false">LOOKUP($A11,Ratio_dif_chôm!$A$3:$A$46,Ratio_dif_chôm!F$3:F$46)</f>
        <v>19.3</v>
      </c>
      <c r="E11" s="38" t="n">
        <f aca="false">LOOKUP($A11,Ratio_dif_chôm!$A$3:$A$46,Ratio_dif_chôm!G$3:G$46)</f>
        <v>10.6</v>
      </c>
      <c r="F11" s="38" t="n">
        <f aca="false">LOOKUP($A11,Ratio_dif_chôm!$A$3:$A$46,Ratio_dif_chôm!H$3:H$46)</f>
        <v>10</v>
      </c>
      <c r="G11" s="38" t="n">
        <f aca="false">LOOKUP($A11,Ratio_dif_chôm!$A$3:$A$46,Ratio_dif_chôm!I$3:I$46)</f>
        <v>10.1</v>
      </c>
      <c r="H11" s="38" t="n">
        <f aca="false">LOOKUP($A11,Ratio_dif_chôm!$A$3:$A$46,Ratio_dif_chôm!J$3:J$46)</f>
        <v>7.5</v>
      </c>
      <c r="I11" s="38" t="n">
        <f aca="false">LOOKUP($A11,Ratio_dif_chôm!$A$3:$A$46,Ratio_dif_chôm!K$3:K$46)</f>
        <v>6.4</v>
      </c>
      <c r="J11" s="38" t="n">
        <f aca="false">LOOKUP($A11,Ratio_dif_chôm!$A$3:$A$46,Ratio_dif_chôm!L$3:L$46)</f>
        <v>6.1</v>
      </c>
      <c r="K11" s="38" t="n">
        <f aca="false">LOOKUP($A11,Ratio_dif_chôm!$A$3:$A$46,Ratio_dif_chôm!M$3:M$46)</f>
        <v>4.2</v>
      </c>
      <c r="L11" s="38" t="n">
        <f aca="false">LOOKUP($A11,Ratio_dif_chôm!$A$3:$A$46,Ratio_dif_chôm!N$3:N$46)</f>
        <v>5.2</v>
      </c>
      <c r="M11" s="38" t="n">
        <f aca="false">LOOKUP($A11,Ratio_dif_chôm!$A$3:$A$46,Ratio_dif_chôm!O$3:O$46)</f>
        <v>0</v>
      </c>
      <c r="N11" s="38" t="n">
        <f aca="false">LOOKUP($A11,Ratio_dif_chôm!$A$3:$A$46,Ratio_dif_chôm!P$3:P$46)</f>
        <v>0.9</v>
      </c>
      <c r="O11" s="38" t="n">
        <f aca="false">LOOKUP($A11,Ratio_dif_chôm!$A$3:$A$46,Ratio_dif_chôm!Q$3:Q$46)</f>
        <v>22.8</v>
      </c>
      <c r="P11" s="38" t="n">
        <f aca="false">LOOKUP($A11,Ratio_dif_chôm!$A$3:$A$46,Ratio_dif_chôm!R$3:R$46)</f>
        <v>18.4</v>
      </c>
      <c r="Q11" s="38" t="n">
        <f aca="false">LOOKUP($A11,Ratio_dif_chôm!$A$3:$A$46,Ratio_dif_chôm!S$3:S$46)</f>
        <v>10.6</v>
      </c>
      <c r="R11" s="38" t="n">
        <f aca="false">LOOKUP($A11,Ratio_dif_chôm!$A$3:$A$46,Ratio_dif_chôm!T$3:T$46)</f>
        <v>7</v>
      </c>
      <c r="S11" s="38" t="n">
        <f aca="false">LOOKUP($A11,Ratio_dif_chôm!$A$3:$A$46,Ratio_dif_chôm!U$3:U$46)</f>
        <v>7</v>
      </c>
      <c r="T11" s="38" t="n">
        <f aca="false">LOOKUP($A11,Ratio_dif_chôm!$A$3:$A$46,Ratio_dif_chôm!V$3:V$46)</f>
        <v>5.6</v>
      </c>
      <c r="U11" s="38" t="n">
        <f aca="false">LOOKUP($A11,Ratio_dif_chôm!$A$3:$A$46,Ratio_dif_chôm!W$3:W$46)</f>
        <v>5</v>
      </c>
      <c r="V11" s="38" t="n">
        <f aca="false">LOOKUP($A11,Ratio_dif_chôm!$A$3:$A$46,Ratio_dif_chôm!X$3:X$46)</f>
        <v>5</v>
      </c>
      <c r="W11" s="38" t="n">
        <f aca="false">LOOKUP($A11,Ratio_dif_chôm!$A$3:$A$46,Ratio_dif_chôm!Y$3:Y$46)</f>
        <v>4.9</v>
      </c>
      <c r="X11" s="38" t="n">
        <f aca="false">LOOKUP($A11,Ratio_dif_chôm!$A$3:$A$46,Ratio_dif_chôm!Z$3:Z$46)</f>
        <v>3.5</v>
      </c>
      <c r="Y11" s="38" t="n">
        <f aca="false">LOOKUP($A11,Ratio_dif_chôm!$A$3:$A$46,Ratio_dif_chôm!AA$3:AA$46)</f>
        <v>0</v>
      </c>
      <c r="Z11" s="38" t="n">
        <f aca="false">LOOKUP($A11,Ratio_dif_chôm!$A$3:$A$46,Ratio_dif_chôm!AB$3:AB$46)</f>
        <v>0.6</v>
      </c>
      <c r="AA11" s="38" t="n">
        <f aca="false">LOOKUP($A11,Ratio_dif_chôm!$A$3:$A$46,Ratio_dif_chôm!AC$3:AC$46)</f>
        <v>22.8</v>
      </c>
      <c r="AB11" s="38" t="n">
        <f aca="false">LOOKUP($A11,Ratio_dif_chôm!$A$3:$A$46,Ratio_dif_chôm!AD$3:AD$46)</f>
        <v>18.4</v>
      </c>
      <c r="AC11" s="38" t="n">
        <f aca="false">LOOKUP($A11,Ratio_dif_chôm!$A$3:$A$46,Ratio_dif_chôm!AE$3:AE$46)</f>
        <v>10.6</v>
      </c>
      <c r="AD11" s="38" t="n">
        <f aca="false">LOOKUP($A11,Ratio_dif_chôm!$A$3:$A$46,Ratio_dif_chôm!AF$3:AF$46)</f>
        <v>7</v>
      </c>
      <c r="AE11" s="38" t="n">
        <f aca="false">LOOKUP($A11,Ratio_dif_chôm!$A$3:$A$46,Ratio_dif_chôm!AG$3:AG$46)</f>
        <v>7</v>
      </c>
      <c r="AF11" s="38" t="n">
        <f aca="false">LOOKUP($A11,Ratio_dif_chôm!$A$3:$A$46,Ratio_dif_chôm!AH$3:AH$46)</f>
        <v>5.6</v>
      </c>
      <c r="AG11" s="38" t="n">
        <f aca="false">LOOKUP($A11,Ratio_dif_chôm!$A$3:$A$46,Ratio_dif_chôm!AI$3:AI$46)</f>
        <v>5</v>
      </c>
      <c r="AH11" s="38" t="n">
        <f aca="false">LOOKUP($A11,Ratio_dif_chôm!$A$3:$A$46,Ratio_dif_chôm!AJ$3:AJ$46)</f>
        <v>5</v>
      </c>
      <c r="AI11" s="38" t="n">
        <f aca="false">LOOKUP($A11,Ratio_dif_chôm!$A$3:$A$46,Ratio_dif_chôm!AK$3:AK$46)</f>
        <v>4.9</v>
      </c>
      <c r="AJ11" s="38" t="n">
        <f aca="false">LOOKUP($A11,Ratio_dif_chôm!$A$3:$A$46,Ratio_dif_chôm!AL$3:AL$46)</f>
        <v>3.5</v>
      </c>
      <c r="AK11" s="38" t="n">
        <f aca="false">LOOKUP($A11,Ratio_dif_chôm!$A$3:$A$46,Ratio_dif_chôm!AM$3:AM$46)</f>
        <v>0</v>
      </c>
      <c r="AL11" s="38" t="n">
        <f aca="false">LOOKUP($A11,Ratio_dif_chôm!$A$3:$A$46,Ratio_dif_chôm!AN$3:AN$46)</f>
        <v>0.6</v>
      </c>
    </row>
    <row r="12" customFormat="false" ht="15" hidden="false" customHeight="false" outlineLevel="0" collapsed="false">
      <c r="A12" s="35" t="n">
        <v>2006</v>
      </c>
      <c r="B12" s="37" t="n">
        <f aca="false">LOOKUP($A12,Ratio_dif_chôm!$A$6:$A$46,Ratio_dif_chôm!B$6:B$46)</f>
        <v>8.4</v>
      </c>
      <c r="C12" s="38" t="n">
        <f aca="false">LOOKUP($A12,Ratio_dif_chôm!$A$3:$A$46,Ratio_dif_chôm!E$3:E$46)</f>
        <v>33.7</v>
      </c>
      <c r="D12" s="38" t="n">
        <f aca="false">LOOKUP($A12,Ratio_dif_chôm!$A$3:$A$46,Ratio_dif_chôm!F$3:F$46)</f>
        <v>20.1</v>
      </c>
      <c r="E12" s="38" t="n">
        <f aca="false">LOOKUP($A12,Ratio_dif_chôm!$A$3:$A$46,Ratio_dif_chôm!G$3:G$46)</f>
        <v>10</v>
      </c>
      <c r="F12" s="38" t="n">
        <f aca="false">LOOKUP($A12,Ratio_dif_chôm!$A$3:$A$46,Ratio_dif_chôm!H$3:H$46)</f>
        <v>10.2</v>
      </c>
      <c r="G12" s="38" t="n">
        <f aca="false">LOOKUP($A12,Ratio_dif_chôm!$A$3:$A$46,Ratio_dif_chôm!I$3:I$46)</f>
        <v>9.2</v>
      </c>
      <c r="H12" s="38" t="n">
        <f aca="false">LOOKUP($A12,Ratio_dif_chôm!$A$3:$A$46,Ratio_dif_chôm!J$3:J$46)</f>
        <v>7</v>
      </c>
      <c r="I12" s="38" t="n">
        <f aca="false">LOOKUP($A12,Ratio_dif_chôm!$A$3:$A$46,Ratio_dif_chôm!K$3:K$46)</f>
        <v>6.4</v>
      </c>
      <c r="J12" s="38" t="n">
        <f aca="false">LOOKUP($A12,Ratio_dif_chôm!$A$3:$A$46,Ratio_dif_chôm!L$3:L$46)</f>
        <v>5.7</v>
      </c>
      <c r="K12" s="38" t="n">
        <f aca="false">LOOKUP($A12,Ratio_dif_chôm!$A$3:$A$46,Ratio_dif_chôm!M$3:M$46)</f>
        <v>5</v>
      </c>
      <c r="L12" s="38" t="n">
        <f aca="false">LOOKUP($A12,Ratio_dif_chôm!$A$3:$A$46,Ratio_dif_chôm!N$3:N$46)</f>
        <v>3.3</v>
      </c>
      <c r="M12" s="38" t="n">
        <f aca="false">LOOKUP($A12,Ratio_dif_chôm!$A$3:$A$46,Ratio_dif_chôm!O$3:O$46)</f>
        <v>3.6</v>
      </c>
      <c r="N12" s="38" t="n">
        <f aca="false">LOOKUP($A12,Ratio_dif_chôm!$A$3:$A$46,Ratio_dif_chôm!P$3:P$46)</f>
        <v>0</v>
      </c>
      <c r="O12" s="38" t="n">
        <f aca="false">LOOKUP($A12,Ratio_dif_chôm!$A$3:$A$46,Ratio_dif_chôm!Q$3:Q$46)</f>
        <v>25.8</v>
      </c>
      <c r="P12" s="38" t="n">
        <f aca="false">LOOKUP($A12,Ratio_dif_chôm!$A$3:$A$46,Ratio_dif_chôm!R$3:R$46)</f>
        <v>18.7</v>
      </c>
      <c r="Q12" s="38" t="n">
        <f aca="false">LOOKUP($A12,Ratio_dif_chôm!$A$3:$A$46,Ratio_dif_chôm!S$3:S$46)</f>
        <v>10.1</v>
      </c>
      <c r="R12" s="38" t="n">
        <f aca="false">LOOKUP($A12,Ratio_dif_chôm!$A$3:$A$46,Ratio_dif_chôm!T$3:T$46)</f>
        <v>6.9</v>
      </c>
      <c r="S12" s="38" t="n">
        <f aca="false">LOOKUP($A12,Ratio_dif_chôm!$A$3:$A$46,Ratio_dif_chôm!U$3:U$46)</f>
        <v>6.4</v>
      </c>
      <c r="T12" s="38" t="n">
        <f aca="false">LOOKUP($A12,Ratio_dif_chôm!$A$3:$A$46,Ratio_dif_chôm!V$3:V$46)</f>
        <v>5.6</v>
      </c>
      <c r="U12" s="38" t="n">
        <f aca="false">LOOKUP($A12,Ratio_dif_chôm!$A$3:$A$46,Ratio_dif_chôm!W$3:W$46)</f>
        <v>5.2</v>
      </c>
      <c r="V12" s="38" t="n">
        <f aca="false">LOOKUP($A12,Ratio_dif_chôm!$A$3:$A$46,Ratio_dif_chôm!X$3:X$46)</f>
        <v>5.1</v>
      </c>
      <c r="W12" s="38" t="n">
        <f aca="false">LOOKUP($A12,Ratio_dif_chôm!$A$3:$A$46,Ratio_dif_chôm!Y$3:Y$46)</f>
        <v>5.3</v>
      </c>
      <c r="X12" s="38" t="n">
        <f aca="false">LOOKUP($A12,Ratio_dif_chôm!$A$3:$A$46,Ratio_dif_chôm!Z$3:Z$46)</f>
        <v>4.5</v>
      </c>
      <c r="Y12" s="38" t="n">
        <f aca="false">LOOKUP($A12,Ratio_dif_chôm!$A$3:$A$46,Ratio_dif_chôm!AA$3:AA$46)</f>
        <v>1.5</v>
      </c>
      <c r="Z12" s="38" t="n">
        <f aca="false">LOOKUP($A12,Ratio_dif_chôm!$A$3:$A$46,Ratio_dif_chôm!AB$3:AB$46)</f>
        <v>0</v>
      </c>
      <c r="AA12" s="38" t="n">
        <f aca="false">LOOKUP($A12,Ratio_dif_chôm!$A$3:$A$46,Ratio_dif_chôm!AC$3:AC$46)</f>
        <v>25.8</v>
      </c>
      <c r="AB12" s="38" t="n">
        <f aca="false">LOOKUP($A12,Ratio_dif_chôm!$A$3:$A$46,Ratio_dif_chôm!AD$3:AD$46)</f>
        <v>18.7</v>
      </c>
      <c r="AC12" s="38" t="n">
        <f aca="false">LOOKUP($A12,Ratio_dif_chôm!$A$3:$A$46,Ratio_dif_chôm!AE$3:AE$46)</f>
        <v>10.1</v>
      </c>
      <c r="AD12" s="38" t="n">
        <f aca="false">LOOKUP($A12,Ratio_dif_chôm!$A$3:$A$46,Ratio_dif_chôm!AF$3:AF$46)</f>
        <v>6.9</v>
      </c>
      <c r="AE12" s="38" t="n">
        <f aca="false">LOOKUP($A12,Ratio_dif_chôm!$A$3:$A$46,Ratio_dif_chôm!AG$3:AG$46)</f>
        <v>6.4</v>
      </c>
      <c r="AF12" s="38" t="n">
        <f aca="false">LOOKUP($A12,Ratio_dif_chôm!$A$3:$A$46,Ratio_dif_chôm!AH$3:AH$46)</f>
        <v>5.6</v>
      </c>
      <c r="AG12" s="38" t="n">
        <f aca="false">LOOKUP($A12,Ratio_dif_chôm!$A$3:$A$46,Ratio_dif_chôm!AI$3:AI$46)</f>
        <v>5.2</v>
      </c>
      <c r="AH12" s="38" t="n">
        <f aca="false">LOOKUP($A12,Ratio_dif_chôm!$A$3:$A$46,Ratio_dif_chôm!AJ$3:AJ$46)</f>
        <v>5.1</v>
      </c>
      <c r="AI12" s="38" t="n">
        <f aca="false">LOOKUP($A12,Ratio_dif_chôm!$A$3:$A$46,Ratio_dif_chôm!AK$3:AK$46)</f>
        <v>5.3</v>
      </c>
      <c r="AJ12" s="38" t="n">
        <f aca="false">LOOKUP($A12,Ratio_dif_chôm!$A$3:$A$46,Ratio_dif_chôm!AL$3:AL$46)</f>
        <v>4.5</v>
      </c>
      <c r="AK12" s="38" t="n">
        <f aca="false">LOOKUP($A12,Ratio_dif_chôm!$A$3:$A$46,Ratio_dif_chôm!AM$3:AM$46)</f>
        <v>1.5</v>
      </c>
      <c r="AL12" s="38" t="n">
        <f aca="false">LOOKUP($A12,Ratio_dif_chôm!$A$3:$A$46,Ratio_dif_chôm!AN$3:AN$46)</f>
        <v>0</v>
      </c>
    </row>
    <row r="13" customFormat="false" ht="15" hidden="false" customHeight="false" outlineLevel="0" collapsed="false">
      <c r="A13" s="35" t="n">
        <v>2007</v>
      </c>
      <c r="B13" s="37" t="n">
        <f aca="false">LOOKUP($A13,Ratio_dif_chôm!$A$6:$A$46,Ratio_dif_chôm!B$6:B$46)</f>
        <v>7.7</v>
      </c>
      <c r="C13" s="38" t="n">
        <f aca="false">LOOKUP($A13,Ratio_dif_chôm!$A$3:$A$46,Ratio_dif_chôm!E$3:E$46)</f>
        <v>30.2</v>
      </c>
      <c r="D13" s="38" t="n">
        <f aca="false">LOOKUP($A13,Ratio_dif_chôm!$A$3:$A$46,Ratio_dif_chôm!F$3:F$46)</f>
        <v>17.1</v>
      </c>
      <c r="E13" s="38" t="n">
        <f aca="false">LOOKUP($A13,Ratio_dif_chôm!$A$3:$A$46,Ratio_dif_chôm!G$3:G$46)</f>
        <v>10.5</v>
      </c>
      <c r="F13" s="38" t="n">
        <f aca="false">LOOKUP($A13,Ratio_dif_chôm!$A$3:$A$46,Ratio_dif_chôm!H$3:H$46)</f>
        <v>8.8</v>
      </c>
      <c r="G13" s="38" t="n">
        <f aca="false">LOOKUP($A13,Ratio_dif_chôm!$A$3:$A$46,Ratio_dif_chôm!I$3:I$46)</f>
        <v>7.4</v>
      </c>
      <c r="H13" s="38" t="n">
        <f aca="false">LOOKUP($A13,Ratio_dif_chôm!$A$3:$A$46,Ratio_dif_chôm!J$3:J$46)</f>
        <v>6.2</v>
      </c>
      <c r="I13" s="38" t="n">
        <f aca="false">LOOKUP($A13,Ratio_dif_chôm!$A$3:$A$46,Ratio_dif_chôm!K$3:K$46)</f>
        <v>5.6</v>
      </c>
      <c r="J13" s="38" t="n">
        <f aca="false">LOOKUP($A13,Ratio_dif_chôm!$A$3:$A$46,Ratio_dif_chôm!L$3:L$46)</f>
        <v>5.2</v>
      </c>
      <c r="K13" s="38" t="n">
        <f aca="false">LOOKUP($A13,Ratio_dif_chôm!$A$3:$A$46,Ratio_dif_chôm!M$3:M$46)</f>
        <v>4.4</v>
      </c>
      <c r="L13" s="38" t="n">
        <f aca="false">LOOKUP($A13,Ratio_dif_chôm!$A$3:$A$46,Ratio_dif_chôm!N$3:N$46)</f>
        <v>2.4</v>
      </c>
      <c r="M13" s="38" t="n">
        <f aca="false">LOOKUP($A13,Ratio_dif_chôm!$A$3:$A$46,Ratio_dif_chôm!O$3:O$46)</f>
        <v>1.5</v>
      </c>
      <c r="N13" s="38" t="n">
        <f aca="false">LOOKUP($A13,Ratio_dif_chôm!$A$3:$A$46,Ratio_dif_chôm!P$3:P$46)</f>
        <v>1.2</v>
      </c>
      <c r="O13" s="38" t="n">
        <f aca="false">LOOKUP($A13,Ratio_dif_chôm!$A$3:$A$46,Ratio_dif_chôm!Q$3:Q$46)</f>
        <v>22.8</v>
      </c>
      <c r="P13" s="38" t="n">
        <f aca="false">LOOKUP($A13,Ratio_dif_chôm!$A$3:$A$46,Ratio_dif_chôm!R$3:R$46)</f>
        <v>16.8</v>
      </c>
      <c r="Q13" s="38" t="n">
        <f aca="false">LOOKUP($A13,Ratio_dif_chôm!$A$3:$A$46,Ratio_dif_chôm!S$3:S$46)</f>
        <v>9.8</v>
      </c>
      <c r="R13" s="38" t="n">
        <f aca="false">LOOKUP($A13,Ratio_dif_chôm!$A$3:$A$46,Ratio_dif_chôm!T$3:T$46)</f>
        <v>6.5</v>
      </c>
      <c r="S13" s="38" t="n">
        <f aca="false">LOOKUP($A13,Ratio_dif_chôm!$A$3:$A$46,Ratio_dif_chôm!U$3:U$46)</f>
        <v>5.9</v>
      </c>
      <c r="T13" s="38" t="n">
        <f aca="false">LOOKUP($A13,Ratio_dif_chôm!$A$3:$A$46,Ratio_dif_chôm!V$3:V$46)</f>
        <v>5.4</v>
      </c>
      <c r="U13" s="38" t="n">
        <f aca="false">LOOKUP($A13,Ratio_dif_chôm!$A$3:$A$46,Ratio_dif_chôm!W$3:W$46)</f>
        <v>4.8</v>
      </c>
      <c r="V13" s="38" t="n">
        <f aca="false">LOOKUP($A13,Ratio_dif_chôm!$A$3:$A$46,Ratio_dif_chôm!X$3:X$46)</f>
        <v>4.6</v>
      </c>
      <c r="W13" s="38" t="n">
        <f aca="false">LOOKUP($A13,Ratio_dif_chôm!$A$3:$A$46,Ratio_dif_chôm!Y$3:Y$46)</f>
        <v>4.7</v>
      </c>
      <c r="X13" s="38" t="n">
        <f aca="false">LOOKUP($A13,Ratio_dif_chôm!$A$3:$A$46,Ratio_dif_chôm!Z$3:Z$46)</f>
        <v>4.3</v>
      </c>
      <c r="Y13" s="38" t="n">
        <f aca="false">LOOKUP($A13,Ratio_dif_chôm!$A$3:$A$46,Ratio_dif_chôm!AA$3:AA$46)</f>
        <v>2</v>
      </c>
      <c r="Z13" s="38" t="n">
        <f aca="false">LOOKUP($A13,Ratio_dif_chôm!$A$3:$A$46,Ratio_dif_chôm!AB$3:AB$46)</f>
        <v>0.5</v>
      </c>
      <c r="AA13" s="38" t="n">
        <f aca="false">LOOKUP($A13,Ratio_dif_chôm!$A$3:$A$46,Ratio_dif_chôm!AC$3:AC$46)</f>
        <v>22.8</v>
      </c>
      <c r="AB13" s="38" t="n">
        <f aca="false">LOOKUP($A13,Ratio_dif_chôm!$A$3:$A$46,Ratio_dif_chôm!AD$3:AD$46)</f>
        <v>16.8</v>
      </c>
      <c r="AC13" s="38" t="n">
        <f aca="false">LOOKUP($A13,Ratio_dif_chôm!$A$3:$A$46,Ratio_dif_chôm!AE$3:AE$46)</f>
        <v>9.8</v>
      </c>
      <c r="AD13" s="38" t="n">
        <f aca="false">LOOKUP($A13,Ratio_dif_chôm!$A$3:$A$46,Ratio_dif_chôm!AF$3:AF$46)</f>
        <v>6.5</v>
      </c>
      <c r="AE13" s="38" t="n">
        <f aca="false">LOOKUP($A13,Ratio_dif_chôm!$A$3:$A$46,Ratio_dif_chôm!AG$3:AG$46)</f>
        <v>5.9</v>
      </c>
      <c r="AF13" s="38" t="n">
        <f aca="false">LOOKUP($A13,Ratio_dif_chôm!$A$3:$A$46,Ratio_dif_chôm!AH$3:AH$46)</f>
        <v>5.4</v>
      </c>
      <c r="AG13" s="38" t="n">
        <f aca="false">LOOKUP($A13,Ratio_dif_chôm!$A$3:$A$46,Ratio_dif_chôm!AI$3:AI$46)</f>
        <v>4.8</v>
      </c>
      <c r="AH13" s="38" t="n">
        <f aca="false">LOOKUP($A13,Ratio_dif_chôm!$A$3:$A$46,Ratio_dif_chôm!AJ$3:AJ$46)</f>
        <v>4.6</v>
      </c>
      <c r="AI13" s="38" t="n">
        <f aca="false">LOOKUP($A13,Ratio_dif_chôm!$A$3:$A$46,Ratio_dif_chôm!AK$3:AK$46)</f>
        <v>4.7</v>
      </c>
      <c r="AJ13" s="38" t="n">
        <f aca="false">LOOKUP($A13,Ratio_dif_chôm!$A$3:$A$46,Ratio_dif_chôm!AL$3:AL$46)</f>
        <v>4.3</v>
      </c>
      <c r="AK13" s="38" t="n">
        <f aca="false">LOOKUP($A13,Ratio_dif_chôm!$A$3:$A$46,Ratio_dif_chôm!AM$3:AM$46)</f>
        <v>2</v>
      </c>
      <c r="AL13" s="38" t="n">
        <f aca="false">LOOKUP($A13,Ratio_dif_chôm!$A$3:$A$46,Ratio_dif_chôm!AN$3:AN$46)</f>
        <v>0.5</v>
      </c>
    </row>
    <row r="14" customFormat="false" ht="15" hidden="false" customHeight="false" outlineLevel="0" collapsed="false">
      <c r="A14" s="35" t="n">
        <v>2008</v>
      </c>
      <c r="B14" s="37" t="n">
        <f aca="false">LOOKUP($A14,Ratio_dif_chôm!$A$6:$A$46,Ratio_dif_chôm!B$6:B$46)</f>
        <v>7.1</v>
      </c>
      <c r="C14" s="38" t="n">
        <f aca="false">LOOKUP($A14,Ratio_dif_chôm!$A$3:$A$46,Ratio_dif_chôm!E$3:E$46)</f>
        <v>28.1</v>
      </c>
      <c r="D14" s="38" t="n">
        <f aca="false">LOOKUP($A14,Ratio_dif_chôm!$A$3:$A$46,Ratio_dif_chôm!F$3:F$46)</f>
        <v>15.9</v>
      </c>
      <c r="E14" s="38" t="n">
        <f aca="false">LOOKUP($A14,Ratio_dif_chôm!$A$3:$A$46,Ratio_dif_chôm!G$3:G$46)</f>
        <v>9.4</v>
      </c>
      <c r="F14" s="38" t="n">
        <f aca="false">LOOKUP($A14,Ratio_dif_chôm!$A$3:$A$46,Ratio_dif_chôm!H$3:H$46)</f>
        <v>7.5</v>
      </c>
      <c r="G14" s="38" t="n">
        <f aca="false">LOOKUP($A14,Ratio_dif_chôm!$A$3:$A$46,Ratio_dif_chôm!I$3:I$46)</f>
        <v>7.2</v>
      </c>
      <c r="H14" s="38" t="n">
        <f aca="false">LOOKUP($A14,Ratio_dif_chôm!$A$3:$A$46,Ratio_dif_chôm!J$3:J$46)</f>
        <v>6.1</v>
      </c>
      <c r="I14" s="38" t="n">
        <f aca="false">LOOKUP($A14,Ratio_dif_chôm!$A$3:$A$46,Ratio_dif_chôm!K$3:K$46)</f>
        <v>5.4</v>
      </c>
      <c r="J14" s="38" t="n">
        <f aca="false">LOOKUP($A14,Ratio_dif_chôm!$A$3:$A$46,Ratio_dif_chôm!L$3:L$46)</f>
        <v>4.7</v>
      </c>
      <c r="K14" s="38" t="n">
        <f aca="false">LOOKUP($A14,Ratio_dif_chôm!$A$3:$A$46,Ratio_dif_chôm!M$3:M$46)</f>
        <v>3.9</v>
      </c>
      <c r="L14" s="38" t="n">
        <f aca="false">LOOKUP($A14,Ratio_dif_chôm!$A$3:$A$46,Ratio_dif_chôm!N$3:N$46)</f>
        <v>2.8</v>
      </c>
      <c r="M14" s="38" t="n">
        <f aca="false">LOOKUP($A14,Ratio_dif_chôm!$A$3:$A$46,Ratio_dif_chôm!O$3:O$46)</f>
        <v>2.3</v>
      </c>
      <c r="N14" s="38" t="n">
        <f aca="false">LOOKUP($A14,Ratio_dif_chôm!$A$3:$A$46,Ratio_dif_chôm!P$3:P$46)</f>
        <v>0.8</v>
      </c>
      <c r="O14" s="38" t="n">
        <f aca="false">LOOKUP($A14,Ratio_dif_chôm!$A$3:$A$46,Ratio_dif_chôm!Q$3:Q$46)</f>
        <v>20.7</v>
      </c>
      <c r="P14" s="38" t="n">
        <f aca="false">LOOKUP($A14,Ratio_dif_chôm!$A$3:$A$46,Ratio_dif_chôm!R$3:R$46)</f>
        <v>17.9</v>
      </c>
      <c r="Q14" s="38" t="n">
        <f aca="false">LOOKUP($A14,Ratio_dif_chôm!$A$3:$A$46,Ratio_dif_chôm!S$3:S$46)</f>
        <v>8.5</v>
      </c>
      <c r="R14" s="38" t="n">
        <f aca="false">LOOKUP($A14,Ratio_dif_chôm!$A$3:$A$46,Ratio_dif_chôm!T$3:T$46)</f>
        <v>5.5</v>
      </c>
      <c r="S14" s="38" t="n">
        <f aca="false">LOOKUP($A14,Ratio_dif_chôm!$A$3:$A$46,Ratio_dif_chôm!U$3:U$46)</f>
        <v>5.4</v>
      </c>
      <c r="T14" s="38" t="n">
        <f aca="false">LOOKUP($A14,Ratio_dif_chôm!$A$3:$A$46,Ratio_dif_chôm!V$3:V$46)</f>
        <v>4.6</v>
      </c>
      <c r="U14" s="38" t="n">
        <f aca="false">LOOKUP($A14,Ratio_dif_chôm!$A$3:$A$46,Ratio_dif_chôm!W$3:W$46)</f>
        <v>4.5</v>
      </c>
      <c r="V14" s="38" t="n">
        <f aca="false">LOOKUP($A14,Ratio_dif_chôm!$A$3:$A$46,Ratio_dif_chôm!X$3:X$46)</f>
        <v>4.4</v>
      </c>
      <c r="W14" s="38" t="n">
        <f aca="false">LOOKUP($A14,Ratio_dif_chôm!$A$3:$A$46,Ratio_dif_chôm!Y$3:Y$46)</f>
        <v>4.3</v>
      </c>
      <c r="X14" s="38" t="n">
        <f aca="false">LOOKUP($A14,Ratio_dif_chôm!$A$3:$A$46,Ratio_dif_chôm!Z$3:Z$46)</f>
        <v>3.8</v>
      </c>
      <c r="Y14" s="38" t="n">
        <f aca="false">LOOKUP($A14,Ratio_dif_chôm!$A$3:$A$46,Ratio_dif_chôm!AA$3:AA$46)</f>
        <v>4.2</v>
      </c>
      <c r="Z14" s="38" t="n">
        <f aca="false">LOOKUP($A14,Ratio_dif_chôm!$A$3:$A$46,Ratio_dif_chôm!AB$3:AB$46)</f>
        <v>0.7</v>
      </c>
      <c r="AA14" s="38" t="n">
        <f aca="false">LOOKUP($A14,Ratio_dif_chôm!$A$3:$A$46,Ratio_dif_chôm!AC$3:AC$46)</f>
        <v>20.7</v>
      </c>
      <c r="AB14" s="38" t="n">
        <f aca="false">LOOKUP($A14,Ratio_dif_chôm!$A$3:$A$46,Ratio_dif_chôm!AD$3:AD$46)</f>
        <v>17.9</v>
      </c>
      <c r="AC14" s="38" t="n">
        <f aca="false">LOOKUP($A14,Ratio_dif_chôm!$A$3:$A$46,Ratio_dif_chôm!AE$3:AE$46)</f>
        <v>8.5</v>
      </c>
      <c r="AD14" s="38" t="n">
        <f aca="false">LOOKUP($A14,Ratio_dif_chôm!$A$3:$A$46,Ratio_dif_chôm!AF$3:AF$46)</f>
        <v>5.5</v>
      </c>
      <c r="AE14" s="38" t="n">
        <f aca="false">LOOKUP($A14,Ratio_dif_chôm!$A$3:$A$46,Ratio_dif_chôm!AG$3:AG$46)</f>
        <v>5.4</v>
      </c>
      <c r="AF14" s="38" t="n">
        <f aca="false">LOOKUP($A14,Ratio_dif_chôm!$A$3:$A$46,Ratio_dif_chôm!AH$3:AH$46)</f>
        <v>4.6</v>
      </c>
      <c r="AG14" s="38" t="n">
        <f aca="false">LOOKUP($A14,Ratio_dif_chôm!$A$3:$A$46,Ratio_dif_chôm!AI$3:AI$46)</f>
        <v>4.5</v>
      </c>
      <c r="AH14" s="38" t="n">
        <f aca="false">LOOKUP($A14,Ratio_dif_chôm!$A$3:$A$46,Ratio_dif_chôm!AJ$3:AJ$46)</f>
        <v>4.4</v>
      </c>
      <c r="AI14" s="38" t="n">
        <f aca="false">LOOKUP($A14,Ratio_dif_chôm!$A$3:$A$46,Ratio_dif_chôm!AK$3:AK$46)</f>
        <v>4.3</v>
      </c>
      <c r="AJ14" s="38" t="n">
        <f aca="false">LOOKUP($A14,Ratio_dif_chôm!$A$3:$A$46,Ratio_dif_chôm!AL$3:AL$46)</f>
        <v>3.8</v>
      </c>
      <c r="AK14" s="38" t="n">
        <f aca="false">LOOKUP($A14,Ratio_dif_chôm!$A$3:$A$46,Ratio_dif_chôm!AM$3:AM$46)</f>
        <v>4.2</v>
      </c>
      <c r="AL14" s="38" t="n">
        <f aca="false">LOOKUP($A14,Ratio_dif_chôm!$A$3:$A$46,Ratio_dif_chôm!AN$3:AN$46)</f>
        <v>0.7</v>
      </c>
    </row>
    <row r="15" customFormat="false" ht="15" hidden="false" customHeight="false" outlineLevel="0" collapsed="false">
      <c r="A15" s="35" t="s">
        <v>99</v>
      </c>
      <c r="B15" s="37" t="n">
        <f aca="false">AVERAGE(B9:B14)</f>
        <v>8.05</v>
      </c>
      <c r="C15" s="39" t="n">
        <f aca="false">AVERAGE(C9:C14)</f>
        <v>29.9833333333333</v>
      </c>
      <c r="D15" s="39" t="n">
        <f aca="false">AVERAGE(D9:D14)</f>
        <v>18</v>
      </c>
      <c r="E15" s="39" t="n">
        <f aca="false">AVERAGE(E9:E14)</f>
        <v>10.35</v>
      </c>
      <c r="F15" s="39" t="n">
        <f aca="false">AVERAGE(F9:F14)</f>
        <v>9.41666666666667</v>
      </c>
      <c r="G15" s="39" t="n">
        <f aca="false">AVERAGE(G9:G14)</f>
        <v>8.5</v>
      </c>
      <c r="H15" s="39" t="n">
        <f aca="false">AVERAGE(H9:H14)</f>
        <v>7.11666666666667</v>
      </c>
      <c r="I15" s="39" t="n">
        <f aca="false">AVERAGE(I9:I14)</f>
        <v>6.23333333333333</v>
      </c>
      <c r="J15" s="39" t="n">
        <f aca="false">AVERAGE(J9:J14)</f>
        <v>5.63333333333333</v>
      </c>
      <c r="K15" s="39" t="n">
        <f aca="false">AVERAGE(K9:K14)</f>
        <v>4.51666666666667</v>
      </c>
      <c r="L15" s="39" t="n">
        <f aca="false">AVERAGE(L9:L14)</f>
        <v>3.71666666666667</v>
      </c>
      <c r="M15" s="39" t="n">
        <f aca="false">AVERAGE(M9:M14)</f>
        <v>2.1</v>
      </c>
      <c r="N15" s="39" t="n">
        <f aca="false">AVERAGE(N9:N14)</f>
        <v>0.683333333333333</v>
      </c>
      <c r="O15" s="39" t="n">
        <f aca="false">AVERAGE(O9:O14)</f>
        <v>22.8166666666667</v>
      </c>
      <c r="P15" s="39" t="n">
        <f aca="false">AVERAGE(P9:P14)</f>
        <v>17.7833333333333</v>
      </c>
      <c r="Q15" s="39" t="n">
        <f aca="false">AVERAGE(Q9:Q14)</f>
        <v>9.83333333333333</v>
      </c>
      <c r="R15" s="39" t="n">
        <f aca="false">AVERAGE(R9:R14)</f>
        <v>6.55</v>
      </c>
      <c r="S15" s="39" t="n">
        <f aca="false">AVERAGE(S9:S14)</f>
        <v>6.28333333333333</v>
      </c>
      <c r="T15" s="39" t="n">
        <f aca="false">AVERAGE(T9:T14)</f>
        <v>5.41666666666667</v>
      </c>
      <c r="U15" s="39" t="n">
        <f aca="false">AVERAGE(U9:U14)</f>
        <v>4.91666666666667</v>
      </c>
      <c r="V15" s="39" t="n">
        <f aca="false">AVERAGE(V9:V14)</f>
        <v>4.96666666666667</v>
      </c>
      <c r="W15" s="39" t="n">
        <f aca="false">AVERAGE(W9:W14)</f>
        <v>4.83333333333333</v>
      </c>
      <c r="X15" s="39" t="n">
        <f aca="false">AVERAGE(X9:X14)</f>
        <v>3.53333333333333</v>
      </c>
      <c r="Y15" s="39" t="n">
        <f aca="false">AVERAGE(Y9:Y14)</f>
        <v>1.4</v>
      </c>
      <c r="Z15" s="39" t="n">
        <f aca="false">AVERAGE(Z9:Z14)</f>
        <v>0.3</v>
      </c>
      <c r="AA15" s="39" t="n">
        <f aca="false">AVERAGE(AA9:AA14)</f>
        <v>22.8166666666667</v>
      </c>
      <c r="AB15" s="39" t="n">
        <f aca="false">AVERAGE(AB9:AB14)</f>
        <v>17.7833333333333</v>
      </c>
      <c r="AC15" s="39" t="n">
        <f aca="false">AVERAGE(AC9:AC14)</f>
        <v>9.83333333333333</v>
      </c>
      <c r="AD15" s="39" t="n">
        <f aca="false">AVERAGE(AD9:AD14)</f>
        <v>6.55</v>
      </c>
      <c r="AE15" s="39" t="n">
        <f aca="false">AVERAGE(AE9:AE14)</f>
        <v>6.28333333333333</v>
      </c>
      <c r="AF15" s="39" t="n">
        <f aca="false">AVERAGE(AF9:AF14)</f>
        <v>5.41666666666667</v>
      </c>
      <c r="AG15" s="39" t="n">
        <f aca="false">AVERAGE(AG9:AG14)</f>
        <v>4.91666666666667</v>
      </c>
      <c r="AH15" s="39" t="n">
        <f aca="false">AVERAGE(AH9:AH14)</f>
        <v>4.96666666666667</v>
      </c>
      <c r="AI15" s="39" t="n">
        <f aca="false">AVERAGE(AI9:AI14)</f>
        <v>4.83333333333333</v>
      </c>
      <c r="AJ15" s="39" t="n">
        <f aca="false">AVERAGE(AJ9:AJ14)</f>
        <v>3.53333333333333</v>
      </c>
      <c r="AK15" s="39" t="n">
        <f aca="false">AVERAGE(AK9:AK14)</f>
        <v>1.4</v>
      </c>
      <c r="AL15" s="39" t="n">
        <f aca="false">AVERAGE(AL9:AL14)</f>
        <v>0.3</v>
      </c>
    </row>
    <row r="16" customFormat="false" ht="15" hidden="false" customHeight="false" outlineLevel="0" collapsed="false">
      <c r="A16" s="35" t="s">
        <v>100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customFormat="false" ht="15" hidden="false" customHeight="false" outlineLevel="0" collapsed="false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customFormat="false" ht="15" hidden="false" customHeight="false" outlineLevel="0" collapsed="false">
      <c r="B18" s="0" t="s">
        <v>70</v>
      </c>
      <c r="C18" s="30" t="s">
        <v>26</v>
      </c>
      <c r="D18" s="30" t="s">
        <v>27</v>
      </c>
      <c r="E18" s="30" t="s">
        <v>28</v>
      </c>
      <c r="F18" s="30" t="s">
        <v>29</v>
      </c>
      <c r="G18" s="30" t="s">
        <v>30</v>
      </c>
      <c r="H18" s="30" t="s">
        <v>31</v>
      </c>
      <c r="I18" s="30" t="s">
        <v>32</v>
      </c>
      <c r="J18" s="30" t="s">
        <v>33</v>
      </c>
      <c r="K18" s="30" t="s">
        <v>34</v>
      </c>
      <c r="L18" s="30" t="s">
        <v>35</v>
      </c>
      <c r="M18" s="30" t="s">
        <v>36</v>
      </c>
      <c r="N18" s="30" t="s">
        <v>37</v>
      </c>
      <c r="O18" s="30" t="s">
        <v>38</v>
      </c>
      <c r="P18" s="30" t="s">
        <v>39</v>
      </c>
      <c r="Q18" s="30" t="s">
        <v>40</v>
      </c>
      <c r="R18" s="30" t="s">
        <v>41</v>
      </c>
      <c r="S18" s="30" t="s">
        <v>42</v>
      </c>
      <c r="T18" s="30" t="s">
        <v>43</v>
      </c>
      <c r="U18" s="30" t="s">
        <v>44</v>
      </c>
      <c r="V18" s="30" t="s">
        <v>45</v>
      </c>
      <c r="W18" s="30" t="s">
        <v>46</v>
      </c>
      <c r="X18" s="30" t="s">
        <v>47</v>
      </c>
      <c r="Y18" s="30" t="s">
        <v>48</v>
      </c>
      <c r="Z18" s="30" t="s">
        <v>49</v>
      </c>
      <c r="AA18" s="30" t="s">
        <v>57</v>
      </c>
      <c r="AB18" s="30" t="s">
        <v>58</v>
      </c>
      <c r="AC18" s="30" t="s">
        <v>59</v>
      </c>
      <c r="AD18" s="30" t="s">
        <v>60</v>
      </c>
      <c r="AE18" s="30" t="s">
        <v>61</v>
      </c>
      <c r="AF18" s="30" t="s">
        <v>62</v>
      </c>
      <c r="AG18" s="30" t="s">
        <v>63</v>
      </c>
      <c r="AH18" s="30" t="s">
        <v>64</v>
      </c>
      <c r="AI18" s="30" t="s">
        <v>65</v>
      </c>
      <c r="AJ18" s="30" t="s">
        <v>66</v>
      </c>
      <c r="AK18" s="30" t="s">
        <v>67</v>
      </c>
      <c r="AL18" s="30" t="s">
        <v>68</v>
      </c>
    </row>
    <row r="19" s="35" customFormat="true" ht="15" hidden="false" customHeight="false" outlineLevel="0" collapsed="false">
      <c r="A19" s="40" t="s">
        <v>101</v>
      </c>
      <c r="C19" s="36" t="n">
        <f aca="false">AVERAGE(Ratio_dif_chôm!E$31:E$39)/AVERAGE(Ratio_dif_chôm!$B$31:$B$39)</f>
        <v>3.52314165497896</v>
      </c>
      <c r="D19" s="36" t="n">
        <f aca="false">AVERAGE(Ratio_dif_chôm!F$31:F$39)/AVERAGE(Ratio_dif_chôm!$B$31:$B$39)</f>
        <v>2.15427769985975</v>
      </c>
      <c r="E19" s="36" t="n">
        <f aca="false">AVERAGE(Ratio_dif_chôm!G$31:G$39)/AVERAGE(Ratio_dif_chôm!$B$31:$B$39)</f>
        <v>1.2945301542777</v>
      </c>
      <c r="F19" s="36" t="n">
        <f aca="false">AVERAGE(Ratio_dif_chôm!H$31:H$39)/AVERAGE(Ratio_dif_chôm!$B$31:$B$39)</f>
        <v>1.20196353436185</v>
      </c>
      <c r="G19" s="36" t="n">
        <f aca="false">AVERAGE(Ratio_dif_chôm!I$31:I$39)/AVERAGE(Ratio_dif_chôm!$B$31:$B$39)</f>
        <v>1.06311360448808</v>
      </c>
      <c r="H19" s="36" t="n">
        <f aca="false">AVERAGE(Ratio_dif_chôm!J$31:J$39)/AVERAGE(Ratio_dif_chôm!$B$31:$B$39)</f>
        <v>0.943899018232819</v>
      </c>
      <c r="I19" s="36" t="n">
        <f aca="false">AVERAGE(Ratio_dif_chôm!K$31:K$39)/AVERAGE(Ratio_dif_chôm!$B$31:$B$39)</f>
        <v>0.821879382889201</v>
      </c>
      <c r="J19" s="36" t="n">
        <f aca="false">AVERAGE(Ratio_dif_chôm!L$31:L$39)/AVERAGE(Ratio_dif_chôm!$B$31:$B$39)</f>
        <v>0.701262272089762</v>
      </c>
      <c r="K19" s="36" t="n">
        <f aca="false">AVERAGE(Ratio_dif_chôm!M$31:M$39)/AVERAGE(Ratio_dif_chôm!$B$31:$B$39)</f>
        <v>0.652173913043478</v>
      </c>
      <c r="L19" s="36" t="n">
        <f aca="false">AVERAGE(Ratio_dif_chôm!N$31:N$39)/AVERAGE(Ratio_dif_chôm!$B$31:$B$39)</f>
        <v>0.419354838709678</v>
      </c>
      <c r="M19" s="36" t="n">
        <f aca="false">AVERAGE(Ratio_dif_chôm!O$31:O$39)/AVERAGE(Ratio_dif_chôm!$B$31:$B$39)</f>
        <v>0.221598877980365</v>
      </c>
      <c r="N19" s="36" t="n">
        <f aca="false">AVERAGE(Ratio_dif_chôm!P$31:P$39)/AVERAGE(Ratio_dif_chôm!$B$31:$B$39)</f>
        <v>0.0813464235624123</v>
      </c>
      <c r="O19" s="36" t="n">
        <f aca="false">AVERAGE(Ratio_dif_chôm!Q$31:Q$39)/AVERAGE(Ratio_dif_chôm!$B$31:$B$39)</f>
        <v>2.71669004207574</v>
      </c>
      <c r="P19" s="36" t="n">
        <f aca="false">AVERAGE(Ratio_dif_chôm!R$31:R$39)/AVERAGE(Ratio_dif_chôm!$B$31:$B$39)</f>
        <v>2.09396914446003</v>
      </c>
      <c r="Q19" s="36" t="n">
        <f aca="false">AVERAGE(Ratio_dif_chôm!S$31:S$39)/AVERAGE(Ratio_dif_chôm!$B$31:$B$39)</f>
        <v>1.16690042075736</v>
      </c>
      <c r="R19" s="36" t="n">
        <f aca="false">AVERAGE(Ratio_dif_chôm!T$31:T$39)/AVERAGE(Ratio_dif_chôm!$B$31:$B$39)</f>
        <v>0.827489481065919</v>
      </c>
      <c r="S19" s="36" t="n">
        <f aca="false">AVERAGE(Ratio_dif_chôm!U$31:U$39)/AVERAGE(Ratio_dif_chôm!$B$31:$B$39)</f>
        <v>0.747545582047686</v>
      </c>
      <c r="T19" s="36" t="n">
        <f aca="false">AVERAGE(Ratio_dif_chôm!V$31:V$39)/AVERAGE(Ratio_dif_chôm!$B$31:$B$39)</f>
        <v>0.673211781206171</v>
      </c>
      <c r="U19" s="36" t="n">
        <f aca="false">AVERAGE(Ratio_dif_chôm!W$31:W$39)/AVERAGE(Ratio_dif_chôm!$B$31:$B$39)</f>
        <v>0.619915848527349</v>
      </c>
      <c r="V19" s="36" t="n">
        <f aca="false">AVERAGE(Ratio_dif_chôm!X$31:X$39)/AVERAGE(Ratio_dif_chôm!$B$31:$B$39)</f>
        <v>0.635343618513324</v>
      </c>
      <c r="W19" s="36" t="n">
        <f aca="false">AVERAGE(Ratio_dif_chôm!Y$31:Y$39)/AVERAGE(Ratio_dif_chôm!$B$31:$B$39)</f>
        <v>0.603085553997195</v>
      </c>
      <c r="X19" s="36" t="n">
        <f aca="false">AVERAGE(Ratio_dif_chôm!Z$31:Z$39)/AVERAGE(Ratio_dif_chôm!$B$31:$B$39)</f>
        <v>0.399719495091164</v>
      </c>
      <c r="Y19" s="36" t="n">
        <f aca="false">AVERAGE(Ratio_dif_chôm!AA$31:AA$39)/AVERAGE(Ratio_dif_chôm!$B$31:$B$39)</f>
        <v>0.11781206171108</v>
      </c>
      <c r="Z19" s="36" t="n">
        <f aca="false">AVERAGE(Ratio_dif_chôm!AB$31:AB$39)/AVERAGE(Ratio_dif_chôm!$B$31:$B$39)</f>
        <v>0.0687237026647966</v>
      </c>
    </row>
    <row r="20" s="35" customFormat="true" ht="15" hidden="false" customHeight="false" outlineLevel="0" collapsed="false">
      <c r="A20" s="35" t="s">
        <v>102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Format="false" ht="15" hidden="false" customHeight="false" outlineLevel="0" collapsed="false">
      <c r="A21" s="35" t="n">
        <v>2000</v>
      </c>
      <c r="B21" s="41" t="n">
        <f aca="false">SUM(C21:Z21)</f>
        <v>2207.72484774306</v>
      </c>
      <c r="C21" s="42" t="n">
        <f aca="false">LOOKUP($A21,PopActBIT!$A$3:$A$18,PopActBIT!E$3:E$18)*$B$9/100*C$19</f>
        <v>60.3857989284988</v>
      </c>
      <c r="D21" s="42" t="n">
        <f aca="false">LOOKUP($A21,PopActBIT!$A$3:$A$18,PopActBIT!F$3:F$18)*$B$9/100*D$19</f>
        <v>184.217140150151</v>
      </c>
      <c r="E21" s="42" t="n">
        <f aca="false">LOOKUP($A21,PopActBIT!$A$3:$A$18,PopActBIT!G$3:G$18)*$B$9/100*E$19</f>
        <v>177.63094124301</v>
      </c>
      <c r="F21" s="42" t="n">
        <f aca="false">LOOKUP($A21,PopActBIT!$A$3:$A$18,PopActBIT!H$3:H$18)*$B$9/100*F$19</f>
        <v>168.652240604796</v>
      </c>
      <c r="G21" s="42" t="n">
        <f aca="false">LOOKUP($A21,PopActBIT!$A$3:$A$18,PopActBIT!I$3:I$18)*$B$9/100*G$19</f>
        <v>157.515485881724</v>
      </c>
      <c r="H21" s="42" t="n">
        <f aca="false">LOOKUP($A21,PopActBIT!$A$3:$A$18,PopActBIT!J$3:J$18)*$B$9/100*H$19</f>
        <v>138.72635488549</v>
      </c>
      <c r="I21" s="42" t="n">
        <f aca="false">LOOKUP($A21,PopActBIT!$A$3:$A$18,PopActBIT!K$3:K$18)*$B$9/100*I$19</f>
        <v>114.693689411152</v>
      </c>
      <c r="J21" s="42" t="n">
        <f aca="false">LOOKUP($A21,PopActBIT!$A$3:$A$18,PopActBIT!L$3:L$18)*$B$9/100*J$19</f>
        <v>83.71027983267</v>
      </c>
      <c r="K21" s="42" t="n">
        <f aca="false">LOOKUP($A21,PopActBIT!$A$3:$A$18,PopActBIT!M$3:M$18)*$B$9/100*K$19</f>
        <v>33.9334444786351</v>
      </c>
      <c r="L21" s="42" t="n">
        <f aca="false">LOOKUP($A21,PopActBIT!$A$3:$A$18,PopActBIT!N$3:N$18)*$B$9/100*L$19</f>
        <v>5.19000973705367</v>
      </c>
      <c r="M21" s="42" t="n">
        <f aca="false">LOOKUP($A21,PopActBIT!$A$3:$A$18,PopActBIT!O$3:O$18)*$B$9/100*M$19</f>
        <v>0.547893637129909</v>
      </c>
      <c r="N21" s="42" t="n">
        <f aca="false">LOOKUP($A21,PopActBIT!$A$3:$A$18,PopActBIT!P$3:P$18)*$B$9/100*N$19</f>
        <v>0.0968154628628756</v>
      </c>
      <c r="O21" s="42" t="n">
        <f aca="false">LOOKUP($A21,PopActBIT!$A$3:$A$18,PopActBIT!Q$3:Q$18)*$B$9/100*O$19</f>
        <v>77.3647186466256</v>
      </c>
      <c r="P21" s="42" t="n">
        <f aca="false">LOOKUP($A21,PopActBIT!$A$3:$A$18,PopActBIT!R$3:R$18)*$B$9/100*P$19</f>
        <v>206.624382441509</v>
      </c>
      <c r="Q21" s="42" t="n">
        <f aca="false">LOOKUP($A21,PopActBIT!$A$3:$A$18,PopActBIT!S$3:S$18)*$B$9/100*Q$19</f>
        <v>184.226021828331</v>
      </c>
      <c r="R21" s="42" t="n">
        <f aca="false">LOOKUP($A21,PopActBIT!$A$3:$A$18,PopActBIT!T$3:T$18)*$B$9/100*R$19</f>
        <v>137.009337259679</v>
      </c>
      <c r="S21" s="42" t="n">
        <f aca="false">LOOKUP($A21,PopActBIT!$A$3:$A$18,PopActBIT!U$3:U$18)*$B$9/100*S$19</f>
        <v>127.524470519345</v>
      </c>
      <c r="T21" s="42" t="n">
        <f aca="false">LOOKUP($A21,PopActBIT!$A$3:$A$18,PopActBIT!V$3:V$18)*$B$9/100*T$19</f>
        <v>110.294546731399</v>
      </c>
      <c r="U21" s="42" t="n">
        <f aca="false">LOOKUP($A21,PopActBIT!$A$3:$A$18,PopActBIT!W$3:W$18)*$B$9/100*U$19</f>
        <v>99.9153317974326</v>
      </c>
      <c r="V21" s="42" t="n">
        <f aca="false">LOOKUP($A21,PopActBIT!$A$3:$A$18,PopActBIT!X$3:X$18)*$B$9/100*V$19</f>
        <v>93.0083533306113</v>
      </c>
      <c r="W21" s="42" t="n">
        <f aca="false">LOOKUP($A21,PopActBIT!$A$3:$A$18,PopActBIT!Y$3:Y$18)*$B$9/100*W$19</f>
        <v>40.8850179649678</v>
      </c>
      <c r="X21" s="42" t="n">
        <f aca="false">LOOKUP($A21,PopActBIT!$A$3:$A$18,PopActBIT!Z$3:Z$18)*$B$9/100*X$19</f>
        <v>4.92104859659037</v>
      </c>
      <c r="Y21" s="42" t="n">
        <f aca="false">LOOKUP($A21,PopActBIT!$A$3:$A$18,PopActBIT!AA$3:AA$18)*$B$9/100*Y$19</f>
        <v>0.495201186332813</v>
      </c>
      <c r="Z21" s="42" t="n">
        <f aca="false">LOOKUP($A21,PopActBIT!$A$3:$A$18,PopActBIT!AB$3:AB$18)*$B$9/100*Z$19</f>
        <v>0.156323187064783</v>
      </c>
      <c r="AA21" s="43" t="n">
        <f aca="false">C21+O21</f>
        <v>137.750517575124</v>
      </c>
      <c r="AB21" s="43" t="n">
        <f aca="false">D21+P21</f>
        <v>390.84152259166</v>
      </c>
      <c r="AC21" s="43" t="n">
        <f aca="false">E21+Q21</f>
        <v>361.856963071341</v>
      </c>
      <c r="AD21" s="43" t="n">
        <f aca="false">F21+R21</f>
        <v>305.661577864475</v>
      </c>
      <c r="AE21" s="43" t="n">
        <f aca="false">G21+S21</f>
        <v>285.039956401069</v>
      </c>
      <c r="AF21" s="43" t="n">
        <f aca="false">H21+T21</f>
        <v>249.020901616889</v>
      </c>
      <c r="AG21" s="43" t="n">
        <f aca="false">I21+U21</f>
        <v>214.609021208584</v>
      </c>
      <c r="AH21" s="43" t="n">
        <f aca="false">J21+V21</f>
        <v>176.718633163281</v>
      </c>
      <c r="AI21" s="43" t="n">
        <f aca="false">K21+W21</f>
        <v>74.8184624436029</v>
      </c>
      <c r="AJ21" s="43" t="n">
        <f aca="false">L21+X21</f>
        <v>10.111058333644</v>
      </c>
      <c r="AK21" s="43" t="n">
        <f aca="false">M21+Y21</f>
        <v>1.04309482346272</v>
      </c>
      <c r="AL21" s="43" t="n">
        <f aca="false">N21+Z21</f>
        <v>0.253138649927659</v>
      </c>
    </row>
    <row r="22" customFormat="false" ht="15" hidden="false" customHeight="false" outlineLevel="0" collapsed="false">
      <c r="A22" s="35" t="n">
        <v>2001</v>
      </c>
      <c r="B22" s="41" t="n">
        <f aca="false">SUM(C22:Z22)</f>
        <v>2222.94678891119</v>
      </c>
      <c r="C22" s="42" t="n">
        <f aca="false">LOOKUP($A22,PopActBIT!$A$3:$A$18,PopActBIT!E$3:E$18)*$B$9/100*C$19</f>
        <v>62.1415385267703</v>
      </c>
      <c r="D22" s="42" t="n">
        <f aca="false">LOOKUP($A22,PopActBIT!$A$3:$A$18,PopActBIT!F$3:F$18)*$B$9/100*D$19</f>
        <v>187.388808048448</v>
      </c>
      <c r="E22" s="42" t="n">
        <f aca="false">LOOKUP($A22,PopActBIT!$A$3:$A$18,PopActBIT!G$3:G$18)*$B$9/100*E$19</f>
        <v>173.320338260361</v>
      </c>
      <c r="F22" s="42" t="n">
        <f aca="false">LOOKUP($A22,PopActBIT!$A$3:$A$18,PopActBIT!H$3:H$18)*$B$9/100*F$19</f>
        <v>168.572950527337</v>
      </c>
      <c r="G22" s="42" t="n">
        <f aca="false">LOOKUP($A22,PopActBIT!$A$3:$A$18,PopActBIT!I$3:I$18)*$B$9/100*G$19</f>
        <v>158.976878842897</v>
      </c>
      <c r="H22" s="42" t="n">
        <f aca="false">LOOKUP($A22,PopActBIT!$A$3:$A$18,PopActBIT!J$3:J$18)*$B$9/100*H$19</f>
        <v>140.015430093783</v>
      </c>
      <c r="I22" s="42" t="n">
        <f aca="false">LOOKUP($A22,PopActBIT!$A$3:$A$18,PopActBIT!K$3:K$18)*$B$9/100*I$19</f>
        <v>115.813782001398</v>
      </c>
      <c r="J22" s="42" t="n">
        <f aca="false">LOOKUP($A22,PopActBIT!$A$3:$A$18,PopActBIT!L$3:L$18)*$B$9/100*J$19</f>
        <v>89.2691923875645</v>
      </c>
      <c r="K22" s="42" t="n">
        <f aca="false">LOOKUP($A22,PopActBIT!$A$3:$A$18,PopActBIT!M$3:M$18)*$B$9/100*K$19</f>
        <v>37.0178171409421</v>
      </c>
      <c r="L22" s="42" t="n">
        <f aca="false">LOOKUP($A22,PopActBIT!$A$3:$A$18,PopActBIT!N$3:N$18)*$B$9/100*L$19</f>
        <v>5.29961346148433</v>
      </c>
      <c r="M22" s="42" t="n">
        <f aca="false">LOOKUP($A22,PopActBIT!$A$3:$A$18,PopActBIT!O$3:O$18)*$B$9/100*M$19</f>
        <v>0.514280358767413</v>
      </c>
      <c r="N22" s="42" t="n">
        <f aca="false">LOOKUP($A22,PopActBIT!$A$3:$A$18,PopActBIT!P$3:P$18)*$B$9/100*N$19</f>
        <v>0.0959446447697923</v>
      </c>
      <c r="O22" s="42" t="n">
        <f aca="false">LOOKUP($A22,PopActBIT!$A$3:$A$18,PopActBIT!Q$3:Q$18)*$B$9/100*O$19</f>
        <v>76.1034568315406</v>
      </c>
      <c r="P22" s="42" t="n">
        <f aca="false">LOOKUP($A22,PopActBIT!$A$3:$A$18,PopActBIT!R$3:R$18)*$B$9/100*P$19</f>
        <v>208.9593722417</v>
      </c>
      <c r="Q22" s="42" t="n">
        <f aca="false">LOOKUP($A22,PopActBIT!$A$3:$A$18,PopActBIT!S$3:S$18)*$B$9/100*Q$19</f>
        <v>178.686140478179</v>
      </c>
      <c r="R22" s="42" t="n">
        <f aca="false">LOOKUP($A22,PopActBIT!$A$3:$A$18,PopActBIT!T$3:T$18)*$B$9/100*R$19</f>
        <v>136.663037816441</v>
      </c>
      <c r="S22" s="42" t="n">
        <f aca="false">LOOKUP($A22,PopActBIT!$A$3:$A$18,PopActBIT!U$3:U$18)*$B$9/100*S$19</f>
        <v>127.897006204273</v>
      </c>
      <c r="T22" s="42" t="n">
        <f aca="false">LOOKUP($A22,PopActBIT!$A$3:$A$18,PopActBIT!V$3:V$18)*$B$9/100*T$19</f>
        <v>110.780868057713</v>
      </c>
      <c r="U22" s="42" t="n">
        <f aca="false">LOOKUP($A22,PopActBIT!$A$3:$A$18,PopActBIT!W$3:W$18)*$B$9/100*U$19</f>
        <v>99.1330925993562</v>
      </c>
      <c r="V22" s="42" t="n">
        <f aca="false">LOOKUP($A22,PopActBIT!$A$3:$A$18,PopActBIT!X$3:X$18)*$B$9/100*V$19</f>
        <v>97.2944951616043</v>
      </c>
      <c r="W22" s="42" t="n">
        <f aca="false">LOOKUP($A22,PopActBIT!$A$3:$A$18,PopActBIT!Y$3:Y$18)*$B$9/100*W$19</f>
        <v>43.1892600991466</v>
      </c>
      <c r="X22" s="42" t="n">
        <f aca="false">LOOKUP($A22,PopActBIT!$A$3:$A$18,PopActBIT!Z$3:Z$18)*$B$9/100*X$19</f>
        <v>5.19733831186043</v>
      </c>
      <c r="Y22" s="42" t="n">
        <f aca="false">LOOKUP($A22,PopActBIT!$A$3:$A$18,PopActBIT!AA$3:AA$18)*$B$9/100*Y$19</f>
        <v>0.471248503074409</v>
      </c>
      <c r="Z22" s="42" t="n">
        <f aca="false">LOOKUP($A22,PopActBIT!$A$3:$A$18,PopActBIT!AB$3:AB$18)*$B$9/100*Z$19</f>
        <v>0.144898311779043</v>
      </c>
      <c r="AA22" s="43" t="n">
        <f aca="false">C22+O22</f>
        <v>138.244995358311</v>
      </c>
      <c r="AB22" s="43" t="n">
        <f aca="false">D22+P22</f>
        <v>396.348180290148</v>
      </c>
      <c r="AC22" s="43" t="n">
        <f aca="false">E22+Q22</f>
        <v>352.00647873854</v>
      </c>
      <c r="AD22" s="43" t="n">
        <f aca="false">F22+R22</f>
        <v>305.235988343778</v>
      </c>
      <c r="AE22" s="43" t="n">
        <f aca="false">G22+S22</f>
        <v>286.87388504717</v>
      </c>
      <c r="AF22" s="43" t="n">
        <f aca="false">H22+T22</f>
        <v>250.796298151497</v>
      </c>
      <c r="AG22" s="43" t="n">
        <f aca="false">I22+U22</f>
        <v>214.946874600754</v>
      </c>
      <c r="AH22" s="43" t="n">
        <f aca="false">J22+V22</f>
        <v>186.563687549169</v>
      </c>
      <c r="AI22" s="43" t="n">
        <f aca="false">K22+W22</f>
        <v>80.2070772400887</v>
      </c>
      <c r="AJ22" s="43" t="n">
        <f aca="false">L22+X22</f>
        <v>10.4969517733448</v>
      </c>
      <c r="AK22" s="43" t="n">
        <f aca="false">M22+Y22</f>
        <v>0.985528861841822</v>
      </c>
      <c r="AL22" s="43" t="n">
        <f aca="false">N22+Z22</f>
        <v>0.240842956548835</v>
      </c>
    </row>
    <row r="23" customFormat="false" ht="15" hidden="false" customHeight="false" outlineLevel="0" collapsed="false">
      <c r="A23" s="35" t="n">
        <v>2002</v>
      </c>
      <c r="B23" s="41" t="n">
        <f aca="false">SUM(C23:Z23)</f>
        <v>2229.46990256144</v>
      </c>
      <c r="C23" s="42" t="n">
        <f aca="false">LOOKUP($A23,PopActBIT!$A$3:$A$18,PopActBIT!E$3:E$18)*$B$9/100*C$19</f>
        <v>51.9534257635805</v>
      </c>
      <c r="D23" s="42" t="n">
        <f aca="false">LOOKUP($A23,PopActBIT!$A$3:$A$18,PopActBIT!F$3:F$18)*$B$9/100*D$19</f>
        <v>191.878423951519</v>
      </c>
      <c r="E23" s="42" t="n">
        <f aca="false">LOOKUP($A23,PopActBIT!$A$3:$A$18,PopActBIT!G$3:G$18)*$B$9/100*E$19</f>
        <v>168.359506743976</v>
      </c>
      <c r="F23" s="42" t="n">
        <f aca="false">LOOKUP($A23,PopActBIT!$A$3:$A$18,PopActBIT!H$3:H$18)*$B$9/100*F$19</f>
        <v>169.619816672267</v>
      </c>
      <c r="G23" s="42" t="n">
        <f aca="false">LOOKUP($A23,PopActBIT!$A$3:$A$18,PopActBIT!I$3:I$18)*$B$9/100*G$19</f>
        <v>159.824850029125</v>
      </c>
      <c r="H23" s="42" t="n">
        <f aca="false">LOOKUP($A23,PopActBIT!$A$3:$A$18,PopActBIT!J$3:J$18)*$B$9/100*H$19</f>
        <v>141.523186304483</v>
      </c>
      <c r="I23" s="42" t="n">
        <f aca="false">LOOKUP($A23,PopActBIT!$A$3:$A$18,PopActBIT!K$3:K$18)*$B$9/100*I$19</f>
        <v>117.205772768077</v>
      </c>
      <c r="J23" s="42" t="n">
        <f aca="false">LOOKUP($A23,PopActBIT!$A$3:$A$18,PopActBIT!L$3:L$18)*$B$9/100*J$19</f>
        <v>91.0404143236996</v>
      </c>
      <c r="K23" s="42" t="n">
        <f aca="false">LOOKUP($A23,PopActBIT!$A$3:$A$18,PopActBIT!M$3:M$18)*$B$9/100*K$19</f>
        <v>42.0611480238182</v>
      </c>
      <c r="L23" s="42" t="n">
        <f aca="false">LOOKUP($A23,PopActBIT!$A$3:$A$18,PopActBIT!N$3:N$18)*$B$9/100*L$19</f>
        <v>5.40990953780571</v>
      </c>
      <c r="M23" s="42" t="n">
        <f aca="false">LOOKUP($A23,PopActBIT!$A$3:$A$18,PopActBIT!O$3:O$18)*$B$9/100*M$19</f>
        <v>0.510255719461009</v>
      </c>
      <c r="N23" s="42" t="n">
        <f aca="false">LOOKUP($A23,PopActBIT!$A$3:$A$18,PopActBIT!P$3:P$18)*$B$9/100*N$19</f>
        <v>0.0957297490474593</v>
      </c>
      <c r="O23" s="42" t="n">
        <f aca="false">LOOKUP($A23,PopActBIT!$A$3:$A$18,PopActBIT!Q$3:Q$18)*$B$9/100*O$19</f>
        <v>77.1327420794041</v>
      </c>
      <c r="P23" s="42" t="n">
        <f aca="false">LOOKUP($A23,PopActBIT!$A$3:$A$18,PopActBIT!R$3:R$18)*$B$9/100*P$19</f>
        <v>213.6533210832</v>
      </c>
      <c r="Q23" s="42" t="n">
        <f aca="false">LOOKUP($A23,PopActBIT!$A$3:$A$18,PopActBIT!S$3:S$18)*$B$9/100*Q$19</f>
        <v>172.139438263175</v>
      </c>
      <c r="R23" s="42" t="n">
        <f aca="false">LOOKUP($A23,PopActBIT!$A$3:$A$18,PopActBIT!T$3:T$18)*$B$9/100*R$19</f>
        <v>137.102547920997</v>
      </c>
      <c r="S23" s="42" t="n">
        <f aca="false">LOOKUP($A23,PopActBIT!$A$3:$A$18,PopActBIT!U$3:U$18)*$B$9/100*S$19</f>
        <v>128.191642476837</v>
      </c>
      <c r="T23" s="42" t="n">
        <f aca="false">LOOKUP($A23,PopActBIT!$A$3:$A$18,PopActBIT!V$3:V$18)*$B$9/100*T$19</f>
        <v>111.323096289561</v>
      </c>
      <c r="U23" s="42" t="n">
        <f aca="false">LOOKUP($A23,PopActBIT!$A$3:$A$18,PopActBIT!W$3:W$18)*$B$9/100*U$19</f>
        <v>98.908564161062</v>
      </c>
      <c r="V23" s="42" t="n">
        <f aca="false">LOOKUP($A23,PopActBIT!$A$3:$A$18,PopActBIT!X$3:X$18)*$B$9/100*V$19</f>
        <v>97.4788450545492</v>
      </c>
      <c r="W23" s="42" t="n">
        <f aca="false">LOOKUP($A23,PopActBIT!$A$3:$A$18,PopActBIT!Y$3:Y$18)*$B$9/100*W$19</f>
        <v>48.0763533780927</v>
      </c>
      <c r="X23" s="42" t="n">
        <f aca="false">LOOKUP($A23,PopActBIT!$A$3:$A$18,PopActBIT!Z$3:Z$18)*$B$9/100*X$19</f>
        <v>5.38299695029237</v>
      </c>
      <c r="Y23" s="42" t="n">
        <f aca="false">LOOKUP($A23,PopActBIT!$A$3:$A$18,PopActBIT!AA$3:AA$18)*$B$9/100*Y$19</f>
        <v>0.460572662419938</v>
      </c>
      <c r="Z23" s="42" t="n">
        <f aca="false">LOOKUP($A23,PopActBIT!$A$3:$A$18,PopActBIT!AB$3:AB$18)*$B$9/100*Z$19</f>
        <v>0.137342654992482</v>
      </c>
      <c r="AA23" s="43" t="n">
        <f aca="false">C23+O23</f>
        <v>129.086167842985</v>
      </c>
      <c r="AB23" s="43" t="n">
        <f aca="false">D23+P23</f>
        <v>405.531745034718</v>
      </c>
      <c r="AC23" s="43" t="n">
        <f aca="false">E23+Q23</f>
        <v>340.498945007151</v>
      </c>
      <c r="AD23" s="43" t="n">
        <f aca="false">F23+R23</f>
        <v>306.722364593264</v>
      </c>
      <c r="AE23" s="43" t="n">
        <f aca="false">G23+S23</f>
        <v>288.016492505963</v>
      </c>
      <c r="AF23" s="43" t="n">
        <f aca="false">H23+T23</f>
        <v>252.846282594044</v>
      </c>
      <c r="AG23" s="43" t="n">
        <f aca="false">I23+U23</f>
        <v>216.114336929139</v>
      </c>
      <c r="AH23" s="43" t="n">
        <f aca="false">J23+V23</f>
        <v>188.519259378249</v>
      </c>
      <c r="AI23" s="43" t="n">
        <f aca="false">K23+W23</f>
        <v>90.1375014019109</v>
      </c>
      <c r="AJ23" s="43" t="n">
        <f aca="false">L23+X23</f>
        <v>10.7929064880981</v>
      </c>
      <c r="AK23" s="43" t="n">
        <f aca="false">M23+Y23</f>
        <v>0.970828381880947</v>
      </c>
      <c r="AL23" s="43" t="n">
        <f aca="false">N23+Z23</f>
        <v>0.233072404039941</v>
      </c>
    </row>
    <row r="24" customFormat="false" ht="15" hidden="false" customHeight="false" outlineLevel="0" collapsed="false">
      <c r="A24" s="35" t="n">
        <v>2003</v>
      </c>
      <c r="B24" s="41" t="n">
        <f aca="false">SUM(C24:Z24)</f>
        <v>2226.06996234655</v>
      </c>
      <c r="C24" s="42" t="n">
        <f aca="false">LOOKUP($A24,PopActBIT!$A$3:$A$18,PopActBIT!E$3:E$18)*$B$9/100*C$19</f>
        <v>54.2462546058394</v>
      </c>
      <c r="D24" s="42" t="n">
        <f aca="false">LOOKUP($A24,PopActBIT!$A$3:$A$18,PopActBIT!F$3:F$18)*$B$9/100*D$19</f>
        <v>190.582651195883</v>
      </c>
      <c r="E24" s="42" t="n">
        <f aca="false">LOOKUP($A24,PopActBIT!$A$3:$A$18,PopActBIT!G$3:G$18)*$B$9/100*E$19</f>
        <v>162.493846048333</v>
      </c>
      <c r="F24" s="42" t="n">
        <f aca="false">LOOKUP($A24,PopActBIT!$A$3:$A$18,PopActBIT!H$3:H$18)*$B$9/100*F$19</f>
        <v>172.023790600168</v>
      </c>
      <c r="G24" s="42" t="n">
        <f aca="false">LOOKUP($A24,PopActBIT!$A$3:$A$18,PopActBIT!I$3:I$18)*$B$9/100*G$19</f>
        <v>159.233202480926</v>
      </c>
      <c r="H24" s="42" t="n">
        <f aca="false">LOOKUP($A24,PopActBIT!$A$3:$A$18,PopActBIT!J$3:J$18)*$B$9/100*H$19</f>
        <v>143.424012200752</v>
      </c>
      <c r="I24" s="42" t="n">
        <f aca="false">LOOKUP($A24,PopActBIT!$A$3:$A$18,PopActBIT!K$3:K$18)*$B$9/100*I$19</f>
        <v>118.378146543912</v>
      </c>
      <c r="J24" s="42" t="n">
        <f aca="false">LOOKUP($A24,PopActBIT!$A$3:$A$18,PopActBIT!L$3:L$18)*$B$9/100*J$19</f>
        <v>91.8985941580845</v>
      </c>
      <c r="K24" s="42" t="n">
        <f aca="false">LOOKUP($A24,PopActBIT!$A$3:$A$18,PopActBIT!M$3:M$18)*$B$9/100*K$19</f>
        <v>47.9194507080845</v>
      </c>
      <c r="L24" s="42" t="n">
        <f aca="false">LOOKUP($A24,PopActBIT!$A$3:$A$18,PopActBIT!N$3:N$18)*$B$9/100*L$19</f>
        <v>5.6447734643674</v>
      </c>
      <c r="M24" s="42" t="n">
        <f aca="false">LOOKUP($A24,PopActBIT!$A$3:$A$18,PopActBIT!O$3:O$18)*$B$9/100*M$19</f>
        <v>0.528606843793476</v>
      </c>
      <c r="N24" s="42" t="n">
        <f aca="false">LOOKUP($A24,PopActBIT!$A$3:$A$18,PopActBIT!P$3:P$18)*$B$9/100*N$19</f>
        <v>0.0953107759640539</v>
      </c>
      <c r="O24" s="42" t="n">
        <f aca="false">LOOKUP($A24,PopActBIT!$A$3:$A$18,PopActBIT!Q$3:Q$18)*$B$9/100*O$19</f>
        <v>73.2268162098116</v>
      </c>
      <c r="P24" s="42" t="n">
        <f aca="false">LOOKUP($A24,PopActBIT!$A$3:$A$18,PopActBIT!R$3:R$18)*$B$9/100*P$19</f>
        <v>208.089170847461</v>
      </c>
      <c r="Q24" s="42" t="n">
        <f aca="false">LOOKUP($A24,PopActBIT!$A$3:$A$18,PopActBIT!S$3:S$18)*$B$9/100*Q$19</f>
        <v>165.374878284122</v>
      </c>
      <c r="R24" s="42" t="n">
        <f aca="false">LOOKUP($A24,PopActBIT!$A$3:$A$18,PopActBIT!T$3:T$18)*$B$9/100*R$19</f>
        <v>138.448453470763</v>
      </c>
      <c r="S24" s="42" t="n">
        <f aca="false">LOOKUP($A24,PopActBIT!$A$3:$A$18,PopActBIT!U$3:U$18)*$B$9/100*S$19</f>
        <v>127.578262435168</v>
      </c>
      <c r="T24" s="42" t="n">
        <f aca="false">LOOKUP($A24,PopActBIT!$A$3:$A$18,PopActBIT!V$3:V$18)*$B$9/100*T$19</f>
        <v>112.182215392029</v>
      </c>
      <c r="U24" s="42" t="n">
        <f aca="false">LOOKUP($A24,PopActBIT!$A$3:$A$18,PopActBIT!W$3:W$18)*$B$9/100*U$19</f>
        <v>98.4509783365068</v>
      </c>
      <c r="V24" s="42" t="n">
        <f aca="false">LOOKUP($A24,PopActBIT!$A$3:$A$18,PopActBIT!X$3:X$18)*$B$9/100*V$19</f>
        <v>96.5929987693072</v>
      </c>
      <c r="W24" s="42" t="n">
        <f aca="false">LOOKUP($A24,PopActBIT!$A$3:$A$18,PopActBIT!Y$3:Y$18)*$B$9/100*W$19</f>
        <v>53.3571093485206</v>
      </c>
      <c r="X24" s="42" t="n">
        <f aca="false">LOOKUP($A24,PopActBIT!$A$3:$A$18,PopActBIT!Z$3:Z$18)*$B$9/100*X$19</f>
        <v>5.72740324727544</v>
      </c>
      <c r="Y24" s="42" t="n">
        <f aca="false">LOOKUP($A24,PopActBIT!$A$3:$A$18,PopActBIT!AA$3:AA$18)*$B$9/100*Y$19</f>
        <v>0.434320706299211</v>
      </c>
      <c r="Z24" s="42" t="n">
        <f aca="false">LOOKUP($A24,PopActBIT!$A$3:$A$18,PopActBIT!AB$3:AB$18)*$B$9/100*Z$19</f>
        <v>0.138715673174055</v>
      </c>
      <c r="AA24" s="43" t="n">
        <f aca="false">C24+O24</f>
        <v>127.473070815651</v>
      </c>
      <c r="AB24" s="43" t="n">
        <f aca="false">D24+P24</f>
        <v>398.671822043344</v>
      </c>
      <c r="AC24" s="43" t="n">
        <f aca="false">E24+Q24</f>
        <v>327.868724332456</v>
      </c>
      <c r="AD24" s="43" t="n">
        <f aca="false">F24+R24</f>
        <v>310.472244070931</v>
      </c>
      <c r="AE24" s="43" t="n">
        <f aca="false">G24+S24</f>
        <v>286.811464916094</v>
      </c>
      <c r="AF24" s="43" t="n">
        <f aca="false">H24+T24</f>
        <v>255.606227592781</v>
      </c>
      <c r="AG24" s="43" t="n">
        <f aca="false">I24+U24</f>
        <v>216.829124880419</v>
      </c>
      <c r="AH24" s="43" t="n">
        <f aca="false">J24+V24</f>
        <v>188.491592927392</v>
      </c>
      <c r="AI24" s="43" t="n">
        <f aca="false">K24+W24</f>
        <v>101.276560056605</v>
      </c>
      <c r="AJ24" s="43" t="n">
        <f aca="false">L24+X24</f>
        <v>11.3721767116428</v>
      </c>
      <c r="AK24" s="43" t="n">
        <f aca="false">M24+Y24</f>
        <v>0.962927550092688</v>
      </c>
      <c r="AL24" s="43" t="n">
        <f aca="false">N24+Z24</f>
        <v>0.234026449138109</v>
      </c>
    </row>
    <row r="25" customFormat="false" ht="15" hidden="false" customHeight="false" outlineLevel="0" collapsed="false">
      <c r="A25" s="35" t="n">
        <v>2004</v>
      </c>
      <c r="B25" s="41" t="n">
        <f aca="false">SUM(C25:Z25)</f>
        <v>2237.62871805243</v>
      </c>
      <c r="C25" s="42" t="n">
        <f aca="false">LOOKUP($A25,PopActBIT!$A$3:$A$18,PopActBIT!E$3:E$18)*$B$9/100*C$19</f>
        <v>55.5093682785829</v>
      </c>
      <c r="D25" s="42" t="n">
        <f aca="false">LOOKUP($A25,PopActBIT!$A$3:$A$18,PopActBIT!F$3:F$18)*$B$9/100*D$19</f>
        <v>191.526553532773</v>
      </c>
      <c r="E25" s="42" t="n">
        <f aca="false">LOOKUP($A25,PopActBIT!$A$3:$A$18,PopActBIT!G$3:G$18)*$B$9/100*E$19</f>
        <v>159.485558140133</v>
      </c>
      <c r="F25" s="42" t="n">
        <f aca="false">LOOKUP($A25,PopActBIT!$A$3:$A$18,PopActBIT!H$3:H$18)*$B$9/100*F$19</f>
        <v>171.935771653931</v>
      </c>
      <c r="G25" s="42" t="n">
        <f aca="false">LOOKUP($A25,PopActBIT!$A$3:$A$18,PopActBIT!I$3:I$18)*$B$9/100*G$19</f>
        <v>159.167691631163</v>
      </c>
      <c r="H25" s="42" t="n">
        <f aca="false">LOOKUP($A25,PopActBIT!$A$3:$A$18,PopActBIT!J$3:J$18)*$B$9/100*H$19</f>
        <v>144.571754741579</v>
      </c>
      <c r="I25" s="42" t="n">
        <f aca="false">LOOKUP($A25,PopActBIT!$A$3:$A$18,PopActBIT!K$3:K$18)*$B$9/100*I$19</f>
        <v>120.50190154032</v>
      </c>
      <c r="J25" s="42" t="n">
        <f aca="false">LOOKUP($A25,PopActBIT!$A$3:$A$18,PopActBIT!L$3:L$18)*$B$9/100*J$19</f>
        <v>92.8096336235512</v>
      </c>
      <c r="K25" s="42" t="n">
        <f aca="false">LOOKUP($A25,PopActBIT!$A$3:$A$18,PopActBIT!M$3:M$18)*$B$9/100*K$19</f>
        <v>53.0408447304649</v>
      </c>
      <c r="L25" s="42" t="n">
        <f aca="false">LOOKUP($A25,PopActBIT!$A$3:$A$18,PopActBIT!N$3:N$18)*$B$9/100*L$19</f>
        <v>6.14859780897097</v>
      </c>
      <c r="M25" s="42" t="n">
        <f aca="false">LOOKUP($A25,PopActBIT!$A$3:$A$18,PopActBIT!O$3:O$18)*$B$9/100*M$19</f>
        <v>0.513374046727658</v>
      </c>
      <c r="N25" s="42" t="n">
        <f aca="false">LOOKUP($A25,PopActBIT!$A$3:$A$18,PopActBIT!P$3:P$18)*$B$9/100*N$19</f>
        <v>0.0966774127661418</v>
      </c>
      <c r="O25" s="42" t="n">
        <f aca="false">LOOKUP($A25,PopActBIT!$A$3:$A$18,PopActBIT!Q$3:Q$18)*$B$9/100*O$19</f>
        <v>75.0327324681286</v>
      </c>
      <c r="P25" s="42" t="n">
        <f aca="false">LOOKUP($A25,PopActBIT!$A$3:$A$18,PopActBIT!R$3:R$18)*$B$9/100*P$19</f>
        <v>209.165127317392</v>
      </c>
      <c r="Q25" s="42" t="n">
        <f aca="false">LOOKUP($A25,PopActBIT!$A$3:$A$18,PopActBIT!S$3:S$18)*$B$9/100*Q$19</f>
        <v>162.087853369614</v>
      </c>
      <c r="R25" s="42" t="n">
        <f aca="false">LOOKUP($A25,PopActBIT!$A$3:$A$18,PopActBIT!T$3:T$18)*$B$9/100*R$19</f>
        <v>137.949000748626</v>
      </c>
      <c r="S25" s="42" t="n">
        <f aca="false">LOOKUP($A25,PopActBIT!$A$3:$A$18,PopActBIT!U$3:U$18)*$B$9/100*S$19</f>
        <v>126.517481195123</v>
      </c>
      <c r="T25" s="42" t="n">
        <f aca="false">LOOKUP($A25,PopActBIT!$A$3:$A$18,PopActBIT!V$3:V$18)*$B$9/100*T$19</f>
        <v>112.986346418339</v>
      </c>
      <c r="U25" s="42" t="n">
        <f aca="false">LOOKUP($A25,PopActBIT!$A$3:$A$18,PopActBIT!W$3:W$18)*$B$9/100*U$19</f>
        <v>98.7984241330358</v>
      </c>
      <c r="V25" s="42" t="n">
        <f aca="false">LOOKUP($A25,PopActBIT!$A$3:$A$18,PopActBIT!X$3:X$18)*$B$9/100*V$19</f>
        <v>95.8086029319547</v>
      </c>
      <c r="W25" s="42" t="n">
        <f aca="false">LOOKUP($A25,PopActBIT!$A$3:$A$18,PopActBIT!Y$3:Y$18)*$B$9/100*W$19</f>
        <v>57.1902545670229</v>
      </c>
      <c r="X25" s="42" t="n">
        <f aca="false">LOOKUP($A25,PopActBIT!$A$3:$A$18,PopActBIT!Z$3:Z$18)*$B$9/100*X$19</f>
        <v>6.23145613212593</v>
      </c>
      <c r="Y25" s="42" t="n">
        <f aca="false">LOOKUP($A25,PopActBIT!$A$3:$A$18,PopActBIT!AA$3:AA$18)*$B$9/100*Y$19</f>
        <v>0.414652072452023</v>
      </c>
      <c r="Z25" s="42" t="n">
        <f aca="false">LOOKUP($A25,PopActBIT!$A$3:$A$18,PopActBIT!AB$3:AB$18)*$B$9/100*Z$19</f>
        <v>0.139059557655649</v>
      </c>
      <c r="AA25" s="43" t="n">
        <f aca="false">C25+O25</f>
        <v>130.542100746712</v>
      </c>
      <c r="AB25" s="43" t="n">
        <f aca="false">D25+P25</f>
        <v>400.691680850165</v>
      </c>
      <c r="AC25" s="43" t="n">
        <f aca="false">E25+Q25</f>
        <v>321.573411509747</v>
      </c>
      <c r="AD25" s="43" t="n">
        <f aca="false">F25+R25</f>
        <v>309.884772402557</v>
      </c>
      <c r="AE25" s="43" t="n">
        <f aca="false">G25+S25</f>
        <v>285.685172826286</v>
      </c>
      <c r="AF25" s="43" t="n">
        <f aca="false">H25+T25</f>
        <v>257.558101159918</v>
      </c>
      <c r="AG25" s="43" t="n">
        <f aca="false">I25+U25</f>
        <v>219.300325673355</v>
      </c>
      <c r="AH25" s="43" t="n">
        <f aca="false">J25+V25</f>
        <v>188.618236555506</v>
      </c>
      <c r="AI25" s="43" t="n">
        <f aca="false">K25+W25</f>
        <v>110.231099297488</v>
      </c>
      <c r="AJ25" s="43" t="n">
        <f aca="false">L25+X25</f>
        <v>12.3800539410969</v>
      </c>
      <c r="AK25" s="43" t="n">
        <f aca="false">M25+Y25</f>
        <v>0.928026119179681</v>
      </c>
      <c r="AL25" s="43" t="n">
        <f aca="false">N25+Z25</f>
        <v>0.235736970421791</v>
      </c>
    </row>
    <row r="26" customFormat="false" ht="15" hidden="false" customHeight="false" outlineLevel="0" collapsed="false">
      <c r="A26" s="35" t="n">
        <v>2005</v>
      </c>
      <c r="B26" s="41" t="n">
        <f aca="false">SUM(C26:Z26)</f>
        <v>2256.28385132357</v>
      </c>
      <c r="C26" s="42" t="n">
        <f aca="false">LOOKUP($A26,PopActBIT!$A$3:$A$18,PopActBIT!E$3:E$18)*$B$9/100*C$19</f>
        <v>61.1909399363734</v>
      </c>
      <c r="D26" s="42" t="n">
        <f aca="false">LOOKUP($A26,PopActBIT!$A$3:$A$18,PopActBIT!F$3:F$18)*$B$9/100*D$19</f>
        <v>191.713319036627</v>
      </c>
      <c r="E26" s="42" t="n">
        <f aca="false">LOOKUP($A26,PopActBIT!$A$3:$A$18,PopActBIT!G$3:G$18)*$B$9/100*E$19</f>
        <v>161.240274101364</v>
      </c>
      <c r="F26" s="42" t="n">
        <f aca="false">LOOKUP($A26,PopActBIT!$A$3:$A$18,PopActBIT!H$3:H$18)*$B$9/100*F$19</f>
        <v>169.616490685899</v>
      </c>
      <c r="G26" s="42" t="n">
        <f aca="false">LOOKUP($A26,PopActBIT!$A$3:$A$18,PopActBIT!I$3:I$18)*$B$9/100*G$19</f>
        <v>158.035772848748</v>
      </c>
      <c r="H26" s="42" t="n">
        <f aca="false">LOOKUP($A26,PopActBIT!$A$3:$A$18,PopActBIT!J$3:J$18)*$B$9/100*H$19</f>
        <v>146.824303624593</v>
      </c>
      <c r="I26" s="42" t="n">
        <f aca="false">LOOKUP($A26,PopActBIT!$A$3:$A$18,PopActBIT!K$3:K$18)*$B$9/100*I$19</f>
        <v>121.421641286911</v>
      </c>
      <c r="J26" s="42" t="n">
        <f aca="false">LOOKUP($A26,PopActBIT!$A$3:$A$18,PopActBIT!L$3:L$18)*$B$9/100*J$19</f>
        <v>93.687301653464</v>
      </c>
      <c r="K26" s="42" t="n">
        <f aca="false">LOOKUP($A26,PopActBIT!$A$3:$A$18,PopActBIT!M$3:M$18)*$B$9/100*K$19</f>
        <v>58.2853685729211</v>
      </c>
      <c r="L26" s="42" t="n">
        <f aca="false">LOOKUP($A26,PopActBIT!$A$3:$A$18,PopActBIT!N$3:N$18)*$B$9/100*L$19</f>
        <v>6.71737670544901</v>
      </c>
      <c r="M26" s="42" t="n">
        <f aca="false">LOOKUP($A26,PopActBIT!$A$3:$A$18,PopActBIT!O$3:O$18)*$B$9/100*M$19</f>
        <v>0.521312814329155</v>
      </c>
      <c r="N26" s="42" t="n">
        <f aca="false">LOOKUP($A26,PopActBIT!$A$3:$A$18,PopActBIT!P$3:P$18)*$B$9/100*N$19</f>
        <v>0.100377881272744</v>
      </c>
      <c r="O26" s="42" t="n">
        <f aca="false">LOOKUP($A26,PopActBIT!$A$3:$A$18,PopActBIT!Q$3:Q$18)*$B$9/100*O$19</f>
        <v>77.9513582897569</v>
      </c>
      <c r="P26" s="42" t="n">
        <f aca="false">LOOKUP($A26,PopActBIT!$A$3:$A$18,PopActBIT!R$3:R$18)*$B$9/100*P$19</f>
        <v>209.800038172517</v>
      </c>
      <c r="Q26" s="42" t="n">
        <f aca="false">LOOKUP($A26,PopActBIT!$A$3:$A$18,PopActBIT!S$3:S$18)*$B$9/100*Q$19</f>
        <v>162.038028473123</v>
      </c>
      <c r="R26" s="42" t="n">
        <f aca="false">LOOKUP($A26,PopActBIT!$A$3:$A$18,PopActBIT!T$3:T$18)*$B$9/100*R$19</f>
        <v>135.400579266202</v>
      </c>
      <c r="S26" s="42" t="n">
        <f aca="false">LOOKUP($A26,PopActBIT!$A$3:$A$18,PopActBIT!U$3:U$18)*$B$9/100*S$19</f>
        <v>125.764544811427</v>
      </c>
      <c r="T26" s="42" t="n">
        <f aca="false">LOOKUP($A26,PopActBIT!$A$3:$A$18,PopActBIT!V$3:V$18)*$B$9/100*T$19</f>
        <v>113.690192367</v>
      </c>
      <c r="U26" s="42" t="n">
        <f aca="false">LOOKUP($A26,PopActBIT!$A$3:$A$18,PopActBIT!W$3:W$18)*$B$9/100*U$19</f>
        <v>99.4043445540388</v>
      </c>
      <c r="V26" s="42" t="n">
        <f aca="false">LOOKUP($A26,PopActBIT!$A$3:$A$18,PopActBIT!X$3:X$18)*$B$9/100*V$19</f>
        <v>94.9498312744604</v>
      </c>
      <c r="W26" s="42" t="n">
        <f aca="false">LOOKUP($A26,PopActBIT!$A$3:$A$18,PopActBIT!Y$3:Y$18)*$B$9/100*W$19</f>
        <v>60.5689253689319</v>
      </c>
      <c r="X26" s="42" t="n">
        <f aca="false">LOOKUP($A26,PopActBIT!$A$3:$A$18,PopActBIT!Z$3:Z$18)*$B$9/100*X$19</f>
        <v>6.79907451178028</v>
      </c>
      <c r="Y26" s="42" t="n">
        <f aca="false">LOOKUP($A26,PopActBIT!$A$3:$A$18,PopActBIT!AA$3:AA$18)*$B$9/100*Y$19</f>
        <v>0.419016212766384</v>
      </c>
      <c r="Z26" s="42" t="n">
        <f aca="false">LOOKUP($A26,PopActBIT!$A$3:$A$18,PopActBIT!AB$3:AB$18)*$B$9/100*Z$19</f>
        <v>0.143438873615453</v>
      </c>
      <c r="AA26" s="43" t="n">
        <f aca="false">C26+O26</f>
        <v>139.14229822613</v>
      </c>
      <c r="AB26" s="43" t="n">
        <f aca="false">D26+P26</f>
        <v>401.513357209145</v>
      </c>
      <c r="AC26" s="43" t="n">
        <f aca="false">E26+Q26</f>
        <v>323.278302574487</v>
      </c>
      <c r="AD26" s="43" t="n">
        <f aca="false">F26+R26</f>
        <v>305.017069952101</v>
      </c>
      <c r="AE26" s="43" t="n">
        <f aca="false">G26+S26</f>
        <v>283.800317660176</v>
      </c>
      <c r="AF26" s="43" t="n">
        <f aca="false">H26+T26</f>
        <v>260.514495991593</v>
      </c>
      <c r="AG26" s="43" t="n">
        <f aca="false">I26+U26</f>
        <v>220.82598584095</v>
      </c>
      <c r="AH26" s="43" t="n">
        <f aca="false">J26+V26</f>
        <v>188.637132927924</v>
      </c>
      <c r="AI26" s="43" t="n">
        <f aca="false">K26+W26</f>
        <v>118.854293941853</v>
      </c>
      <c r="AJ26" s="43" t="n">
        <f aca="false">L26+X26</f>
        <v>13.5164512172293</v>
      </c>
      <c r="AK26" s="43" t="n">
        <f aca="false">M26+Y26</f>
        <v>0.940329027095539</v>
      </c>
      <c r="AL26" s="43" t="n">
        <f aca="false">N26+Z26</f>
        <v>0.243816754888197</v>
      </c>
    </row>
    <row r="27" customFormat="false" ht="15" hidden="false" customHeight="false" outlineLevel="0" collapsed="false">
      <c r="A27" s="35" t="n">
        <v>2006</v>
      </c>
      <c r="B27" s="41" t="n">
        <f aca="false">SUM(C27:Z27)</f>
        <v>2263.76030411637</v>
      </c>
      <c r="C27" s="42" t="n">
        <f aca="false">LOOKUP($A27,PopActBIT!$A$3:$A$18,PopActBIT!E$3:E$18)*$B$9/100*C$19</f>
        <v>60.4143799451644</v>
      </c>
      <c r="D27" s="42" t="n">
        <f aca="false">LOOKUP($A27,PopActBIT!$A$3:$A$18,PopActBIT!F$3:F$18)*$B$9/100*D$19</f>
        <v>191.880511982005</v>
      </c>
      <c r="E27" s="42" t="n">
        <f aca="false">LOOKUP($A27,PopActBIT!$A$3:$A$18,PopActBIT!G$3:G$18)*$B$9/100*E$19</f>
        <v>163.402319555002</v>
      </c>
      <c r="F27" s="42" t="n">
        <f aca="false">LOOKUP($A27,PopActBIT!$A$3:$A$18,PopActBIT!H$3:H$18)*$B$9/100*F$19</f>
        <v>165.944264851483</v>
      </c>
      <c r="G27" s="42" t="n">
        <f aca="false">LOOKUP($A27,PopActBIT!$A$3:$A$18,PopActBIT!I$3:I$18)*$B$9/100*G$19</f>
        <v>159.075006411559</v>
      </c>
      <c r="H27" s="42" t="n">
        <f aca="false">LOOKUP($A27,PopActBIT!$A$3:$A$18,PopActBIT!J$3:J$18)*$B$9/100*H$19</f>
        <v>147.437167349839</v>
      </c>
      <c r="I27" s="42" t="n">
        <f aca="false">LOOKUP($A27,PopActBIT!$A$3:$A$18,PopActBIT!K$3:K$18)*$B$9/100*I$19</f>
        <v>122.578228573703</v>
      </c>
      <c r="J27" s="42" t="n">
        <f aca="false">LOOKUP($A27,PopActBIT!$A$3:$A$18,PopActBIT!L$3:L$18)*$B$9/100*J$19</f>
        <v>95.108003028895</v>
      </c>
      <c r="K27" s="42" t="n">
        <f aca="false">LOOKUP($A27,PopActBIT!$A$3:$A$18,PopActBIT!M$3:M$18)*$B$9/100*K$19</f>
        <v>61.2578742594101</v>
      </c>
      <c r="L27" s="42" t="n">
        <f aca="false">LOOKUP($A27,PopActBIT!$A$3:$A$18,PopActBIT!N$3:N$18)*$B$9/100*L$19</f>
        <v>7.34347434665538</v>
      </c>
      <c r="M27" s="42" t="n">
        <f aca="false">LOOKUP($A27,PopActBIT!$A$3:$A$18,PopActBIT!O$3:O$18)*$B$9/100*M$19</f>
        <v>0.567982751396045</v>
      </c>
      <c r="N27" s="42" t="n">
        <f aca="false">LOOKUP($A27,PopActBIT!$A$3:$A$18,PopActBIT!P$3:P$18)*$B$9/100*N$19</f>
        <v>0.107391239680149</v>
      </c>
      <c r="O27" s="42" t="n">
        <f aca="false">LOOKUP($A27,PopActBIT!$A$3:$A$18,PopActBIT!Q$3:Q$18)*$B$9/100*O$19</f>
        <v>77.0137425969064</v>
      </c>
      <c r="P27" s="42" t="n">
        <f aca="false">LOOKUP($A27,PopActBIT!$A$3:$A$18,PopActBIT!R$3:R$18)*$B$9/100*P$19</f>
        <v>210.313697586861</v>
      </c>
      <c r="Q27" s="42" t="n">
        <f aca="false">LOOKUP($A27,PopActBIT!$A$3:$A$18,PopActBIT!S$3:S$18)*$B$9/100*Q$19</f>
        <v>164.832988303946</v>
      </c>
      <c r="R27" s="42" t="n">
        <f aca="false">LOOKUP($A27,PopActBIT!$A$3:$A$18,PopActBIT!T$3:T$18)*$B$9/100*R$19</f>
        <v>131.391543229134</v>
      </c>
      <c r="S27" s="42" t="n">
        <f aca="false">LOOKUP($A27,PopActBIT!$A$3:$A$18,PopActBIT!U$3:U$18)*$B$9/100*S$19</f>
        <v>126.025584192456</v>
      </c>
      <c r="T27" s="42" t="n">
        <f aca="false">LOOKUP($A27,PopActBIT!$A$3:$A$18,PopActBIT!V$3:V$18)*$B$9/100*T$19</f>
        <v>114.363832389299</v>
      </c>
      <c r="U27" s="42" t="n">
        <f aca="false">LOOKUP($A27,PopActBIT!$A$3:$A$18,PopActBIT!W$3:W$18)*$B$9/100*U$19</f>
        <v>99.8114884979411</v>
      </c>
      <c r="V27" s="42" t="n">
        <f aca="false">LOOKUP($A27,PopActBIT!$A$3:$A$18,PopActBIT!X$3:X$18)*$B$9/100*V$19</f>
        <v>94.6363480725016</v>
      </c>
      <c r="W27" s="42" t="n">
        <f aca="false">LOOKUP($A27,PopActBIT!$A$3:$A$18,PopActBIT!Y$3:Y$18)*$B$9/100*W$19</f>
        <v>62.0014597563227</v>
      </c>
      <c r="X27" s="42" t="n">
        <f aca="false">LOOKUP($A27,PopActBIT!$A$3:$A$18,PopActBIT!Z$3:Z$18)*$B$9/100*X$19</f>
        <v>7.66520718431203</v>
      </c>
      <c r="Y27" s="42" t="n">
        <f aca="false">LOOKUP($A27,PopActBIT!$A$3:$A$18,PopActBIT!AA$3:AA$18)*$B$9/100*Y$19</f>
        <v>0.437607237012822</v>
      </c>
      <c r="Z27" s="42" t="n">
        <f aca="false">LOOKUP($A27,PopActBIT!$A$3:$A$18,PopActBIT!AB$3:AB$18)*$B$9/100*Z$19</f>
        <v>0.150200774881361</v>
      </c>
      <c r="AA27" s="43" t="n">
        <f aca="false">C27+O27</f>
        <v>137.428122542071</v>
      </c>
      <c r="AB27" s="43" t="n">
        <f aca="false">D27+P27</f>
        <v>402.194209568866</v>
      </c>
      <c r="AC27" s="43" t="n">
        <f aca="false">E27+Q27</f>
        <v>328.235307858948</v>
      </c>
      <c r="AD27" s="43" t="n">
        <f aca="false">F27+R27</f>
        <v>297.335808080617</v>
      </c>
      <c r="AE27" s="43" t="n">
        <f aca="false">G27+S27</f>
        <v>285.100590604015</v>
      </c>
      <c r="AF27" s="43" t="n">
        <f aca="false">H27+T27</f>
        <v>261.800999739138</v>
      </c>
      <c r="AG27" s="43" t="n">
        <f aca="false">I27+U27</f>
        <v>222.389717071644</v>
      </c>
      <c r="AH27" s="43" t="n">
        <f aca="false">J27+V27</f>
        <v>189.744351101397</v>
      </c>
      <c r="AI27" s="43" t="n">
        <f aca="false">K27+W27</f>
        <v>123.259334015733</v>
      </c>
      <c r="AJ27" s="43" t="n">
        <f aca="false">L27+X27</f>
        <v>15.0086815309674</v>
      </c>
      <c r="AK27" s="43" t="n">
        <f aca="false">M27+Y27</f>
        <v>1.00558998840887</v>
      </c>
      <c r="AL27" s="43" t="n">
        <f aca="false">N27+Z27</f>
        <v>0.257592014561509</v>
      </c>
    </row>
    <row r="28" customFormat="false" ht="15" hidden="false" customHeight="false" outlineLevel="0" collapsed="false">
      <c r="A28" s="35" t="n">
        <v>2007</v>
      </c>
      <c r="B28" s="41" t="n">
        <f aca="false">SUM(C28:Z28)</f>
        <v>2270.042282364</v>
      </c>
      <c r="C28" s="42" t="n">
        <f aca="false">LOOKUP($A28,PopActBIT!$A$3:$A$18,PopActBIT!E$3:E$18)*$B$9/100*C$19</f>
        <v>58.5618925253859</v>
      </c>
      <c r="D28" s="42" t="n">
        <f aca="false">LOOKUP($A28,PopActBIT!$A$3:$A$18,PopActBIT!F$3:F$18)*$B$9/100*D$19</f>
        <v>190.823662277428</v>
      </c>
      <c r="E28" s="42" t="n">
        <f aca="false">LOOKUP($A28,PopActBIT!$A$3:$A$18,PopActBIT!G$3:G$18)*$B$9/100*E$19</f>
        <v>166.667295186313</v>
      </c>
      <c r="F28" s="42" t="n">
        <f aca="false">LOOKUP($A28,PopActBIT!$A$3:$A$18,PopActBIT!H$3:H$18)*$B$9/100*F$19</f>
        <v>161.44958166993</v>
      </c>
      <c r="G28" s="42" t="n">
        <f aca="false">LOOKUP($A28,PopActBIT!$A$3:$A$18,PopActBIT!I$3:I$18)*$B$9/100*G$19</f>
        <v>159.608269216168</v>
      </c>
      <c r="H28" s="42" t="n">
        <f aca="false">LOOKUP($A28,PopActBIT!$A$3:$A$18,PopActBIT!J$3:J$18)*$B$9/100*H$19</f>
        <v>148.240575743251</v>
      </c>
      <c r="I28" s="42" t="n">
        <f aca="false">LOOKUP($A28,PopActBIT!$A$3:$A$18,PopActBIT!K$3:K$18)*$B$9/100*I$19</f>
        <v>124.096557405575</v>
      </c>
      <c r="J28" s="42" t="n">
        <f aca="false">LOOKUP($A28,PopActBIT!$A$3:$A$18,PopActBIT!L$3:L$18)*$B$9/100*J$19</f>
        <v>95.8679795735263</v>
      </c>
      <c r="K28" s="42" t="n">
        <f aca="false">LOOKUP($A28,PopActBIT!$A$3:$A$18,PopActBIT!M$3:M$18)*$B$9/100*K$19</f>
        <v>63.1720094997271</v>
      </c>
      <c r="L28" s="42" t="n">
        <f aca="false">LOOKUP($A28,PopActBIT!$A$3:$A$18,PopActBIT!N$3:N$18)*$B$9/100*L$19</f>
        <v>8.3064220175737</v>
      </c>
      <c r="M28" s="42" t="n">
        <f aca="false">LOOKUP($A28,PopActBIT!$A$3:$A$18,PopActBIT!O$3:O$18)*$B$9/100*M$19</f>
        <v>0.608423408056294</v>
      </c>
      <c r="N28" s="42" t="n">
        <f aca="false">LOOKUP($A28,PopActBIT!$A$3:$A$18,PopActBIT!P$3:P$18)*$B$9/100*N$19</f>
        <v>0.113583466437044</v>
      </c>
      <c r="O28" s="42" t="n">
        <f aca="false">LOOKUP($A28,PopActBIT!$A$3:$A$18,PopActBIT!Q$3:Q$18)*$B$9/100*O$19</f>
        <v>80.1408158933969</v>
      </c>
      <c r="P28" s="42" t="n">
        <f aca="false">LOOKUP($A28,PopActBIT!$A$3:$A$18,PopActBIT!R$3:R$18)*$B$9/100*P$19</f>
        <v>209.165326541232</v>
      </c>
      <c r="Q28" s="42" t="n">
        <f aca="false">LOOKUP($A28,PopActBIT!$A$3:$A$18,PopActBIT!S$3:S$18)*$B$9/100*Q$19</f>
        <v>166.890053386304</v>
      </c>
      <c r="R28" s="42" t="n">
        <f aca="false">LOOKUP($A28,PopActBIT!$A$3:$A$18,PopActBIT!T$3:T$18)*$B$9/100*R$19</f>
        <v>128.041309540207</v>
      </c>
      <c r="S28" s="42" t="n">
        <f aca="false">LOOKUP($A28,PopActBIT!$A$3:$A$18,PopActBIT!U$3:U$18)*$B$9/100*S$19</f>
        <v>127.00719376586</v>
      </c>
      <c r="T28" s="42" t="n">
        <f aca="false">LOOKUP($A28,PopActBIT!$A$3:$A$18,PopActBIT!V$3:V$18)*$B$9/100*T$19</f>
        <v>114.479403197312</v>
      </c>
      <c r="U28" s="42" t="n">
        <f aca="false">LOOKUP($A28,PopActBIT!$A$3:$A$18,PopActBIT!W$3:W$18)*$B$9/100*U$19</f>
        <v>100.191050310933</v>
      </c>
      <c r="V28" s="42" t="n">
        <f aca="false">LOOKUP($A28,PopActBIT!$A$3:$A$18,PopActBIT!X$3:X$18)*$B$9/100*V$19</f>
        <v>94.84063057714</v>
      </c>
      <c r="W28" s="42" t="n">
        <f aca="false">LOOKUP($A28,PopActBIT!$A$3:$A$18,PopActBIT!Y$3:Y$18)*$B$9/100*W$19</f>
        <v>62.2651019964785</v>
      </c>
      <c r="X28" s="42" t="n">
        <f aca="false">LOOKUP($A28,PopActBIT!$A$3:$A$18,PopActBIT!Z$3:Z$18)*$B$9/100*X$19</f>
        <v>8.89867724657504</v>
      </c>
      <c r="Y28" s="42" t="n">
        <f aca="false">LOOKUP($A28,PopActBIT!$A$3:$A$18,PopActBIT!AA$3:AA$18)*$B$9/100*Y$19</f>
        <v>0.451361126235736</v>
      </c>
      <c r="Z28" s="42" t="n">
        <f aca="false">LOOKUP($A28,PopActBIT!$A$3:$A$18,PopActBIT!AB$3:AB$18)*$B$9/100*Z$19</f>
        <v>0.155106792950655</v>
      </c>
      <c r="AA28" s="43" t="n">
        <f aca="false">C28+O28</f>
        <v>138.702708418783</v>
      </c>
      <c r="AB28" s="43" t="n">
        <f aca="false">D28+P28</f>
        <v>399.98898881866</v>
      </c>
      <c r="AC28" s="43" t="n">
        <f aca="false">E28+Q28</f>
        <v>333.557348572616</v>
      </c>
      <c r="AD28" s="43" t="n">
        <f aca="false">F28+R28</f>
        <v>289.490891210138</v>
      </c>
      <c r="AE28" s="43" t="n">
        <f aca="false">G28+S28</f>
        <v>286.615462982027</v>
      </c>
      <c r="AF28" s="43" t="n">
        <f aca="false">H28+T28</f>
        <v>262.719978940563</v>
      </c>
      <c r="AG28" s="43" t="n">
        <f aca="false">I28+U28</f>
        <v>224.287607716507</v>
      </c>
      <c r="AH28" s="43" t="n">
        <f aca="false">J28+V28</f>
        <v>190.708610150666</v>
      </c>
      <c r="AI28" s="43" t="n">
        <f aca="false">K28+W28</f>
        <v>125.437111496206</v>
      </c>
      <c r="AJ28" s="43" t="n">
        <f aca="false">L28+X28</f>
        <v>17.2050992641487</v>
      </c>
      <c r="AK28" s="43" t="n">
        <f aca="false">M28+Y28</f>
        <v>1.05978453429203</v>
      </c>
      <c r="AL28" s="43" t="n">
        <f aca="false">N28+Z28</f>
        <v>0.268690259387699</v>
      </c>
    </row>
    <row r="29" customFormat="false" ht="15" hidden="false" customHeight="false" outlineLevel="0" collapsed="false">
      <c r="A29" s="35" t="n">
        <v>2008</v>
      </c>
      <c r="B29" s="41" t="n">
        <f aca="false">SUM(C29:Z29)</f>
        <v>1996.63403943067</v>
      </c>
      <c r="C29" s="42" t="n">
        <f aca="false">LOOKUP($A29,PopActBIT!$A$6:$A$18,PopActBIT!E$6:E$18)*$B$14/100*C19</f>
        <v>56.0967542966264</v>
      </c>
      <c r="D29" s="42" t="n">
        <f aca="false">LOOKUP($A29,PopActBIT!$A$6:$A$18,PopActBIT!F$6:F$18)*$B$14/100*D19</f>
        <v>166.394344433857</v>
      </c>
      <c r="E29" s="42" t="n">
        <f aca="false">LOOKUP($A29,PopActBIT!$A$6:$A$18,PopActBIT!G$6:G$18)*$B$14/100*E19</f>
        <v>147.791246375889</v>
      </c>
      <c r="F29" s="42" t="n">
        <f aca="false">LOOKUP($A29,PopActBIT!$A$6:$A$18,PopActBIT!H$6:H$18)*$B$14/100*F19</f>
        <v>138.122381613221</v>
      </c>
      <c r="G29" s="42" t="n">
        <f aca="false">LOOKUP($A29,PopActBIT!$A$6:$A$18,PopActBIT!I$6:I$18)*$B$14/100*G19</f>
        <v>141.507897651558</v>
      </c>
      <c r="H29" s="42" t="n">
        <f aca="false">LOOKUP($A29,PopActBIT!$A$6:$A$18,PopActBIT!J$6:J$18)*$B$14/100*H19</f>
        <v>129.49942472685</v>
      </c>
      <c r="I29" s="42" t="n">
        <f aca="false">LOOKUP($A29,PopActBIT!$A$6:$A$18,PopActBIT!K$6:K$18)*$B$14/100*I19</f>
        <v>109.809596993491</v>
      </c>
      <c r="J29" s="42" t="n">
        <f aca="false">LOOKUP($A29,PopActBIT!$A$6:$A$18,PopActBIT!L$6:L$18)*$B$14/100*J19</f>
        <v>84.9428462655188</v>
      </c>
      <c r="K29" s="42" t="n">
        <f aca="false">LOOKUP($A29,PopActBIT!$A$6:$A$18,PopActBIT!M$6:M$18)*$B$14/100*K19</f>
        <v>56.5983142427386</v>
      </c>
      <c r="L29" s="42" t="n">
        <f aca="false">LOOKUP($A29,PopActBIT!$A$6:$A$18,PopActBIT!N$6:N$18)*$B$14/100*L19</f>
        <v>8.29529817642719</v>
      </c>
      <c r="M29" s="42" t="n">
        <f aca="false">LOOKUP($A29,PopActBIT!$A$6:$A$18,PopActBIT!O$6:O$18)*$B$14/100*M19</f>
        <v>0.562781955732083</v>
      </c>
      <c r="N29" s="42" t="n">
        <f aca="false">LOOKUP($A29,PopActBIT!$A$6:$A$18,PopActBIT!P$6:P$18)*$B$14/100*N19</f>
        <v>0.103492919591023</v>
      </c>
      <c r="O29" s="42" t="n">
        <f aca="false">LOOKUP($A29,PopActBIT!$A$6:$A$18,PopActBIT!Q$6:Q$18)*$B$14/100*O19</f>
        <v>68.4048261029014</v>
      </c>
      <c r="P29" s="42" t="n">
        <f aca="false">LOOKUP($A29,PopActBIT!$A$6:$A$18,PopActBIT!R$6:R$18)*$B$14/100*P19</f>
        <v>184.087231997698</v>
      </c>
      <c r="Q29" s="42" t="n">
        <f aca="false">LOOKUP($A29,PopActBIT!$A$6:$A$18,PopActBIT!S$6:S$18)*$B$14/100*Q19</f>
        <v>146.899702007788</v>
      </c>
      <c r="R29" s="42" t="n">
        <f aca="false">LOOKUP($A29,PopActBIT!$A$6:$A$18,PopActBIT!T$6:T$18)*$B$14/100*R19</f>
        <v>109.164532631054</v>
      </c>
      <c r="S29" s="42" t="n">
        <f aca="false">LOOKUP($A29,PopActBIT!$A$6:$A$18,PopActBIT!U$6:U$18)*$B$14/100*S19</f>
        <v>111.824563128203</v>
      </c>
      <c r="T29" s="42" t="n">
        <f aca="false">LOOKUP($A29,PopActBIT!$A$6:$A$18,PopActBIT!V$6:V$18)*$B$14/100*T19</f>
        <v>99.8474746730771</v>
      </c>
      <c r="U29" s="42" t="n">
        <f aca="false">LOOKUP($A29,PopActBIT!$A$6:$A$18,PopActBIT!W$6:W$18)*$B$14/100*U19</f>
        <v>88.7390792070585</v>
      </c>
      <c r="V29" s="42" t="n">
        <f aca="false">LOOKUP($A29,PopActBIT!$A$6:$A$18,PopActBIT!X$6:X$18)*$B$14/100*V19</f>
        <v>83.0313355735716</v>
      </c>
      <c r="W29" s="42" t="n">
        <f aca="false">LOOKUP($A29,PopActBIT!$A$6:$A$18,PopActBIT!Y$6:Y$18)*$B$14/100*W19</f>
        <v>55.4476297037926</v>
      </c>
      <c r="X29" s="42" t="n">
        <f aca="false">LOOKUP($A29,PopActBIT!$A$6:$A$18,PopActBIT!Z$6:Z$18)*$B$14/100*X19</f>
        <v>8.88016815449449</v>
      </c>
      <c r="Y29" s="42" t="n">
        <f aca="false">LOOKUP($A29,PopActBIT!$A$6:$A$18,PopActBIT!AA$6:AA$18)*$B$14/100*Y19</f>
        <v>0.43876142624191</v>
      </c>
      <c r="Z29" s="42" t="n">
        <f aca="false">LOOKUP($A29,PopActBIT!$A$6:$A$18,PopActBIT!AB$6:AB$18)*$B$14/100*Z19</f>
        <v>0.144355173293998</v>
      </c>
      <c r="AA29" s="43" t="n">
        <f aca="false">C29+O29</f>
        <v>124.501580399528</v>
      </c>
      <c r="AB29" s="43" t="n">
        <f aca="false">D29+P29</f>
        <v>350.481576431554</v>
      </c>
      <c r="AC29" s="43" t="n">
        <f aca="false">E29+Q29</f>
        <v>294.690948383677</v>
      </c>
      <c r="AD29" s="43" t="n">
        <f aca="false">F29+R29</f>
        <v>247.286914244274</v>
      </c>
      <c r="AE29" s="43" t="n">
        <f aca="false">G29+S29</f>
        <v>253.332460779761</v>
      </c>
      <c r="AF29" s="43" t="n">
        <f aca="false">H29+T29</f>
        <v>229.346899399927</v>
      </c>
      <c r="AG29" s="43" t="n">
        <f aca="false">I29+U29</f>
        <v>198.54867620055</v>
      </c>
      <c r="AH29" s="43" t="n">
        <f aca="false">J29+V29</f>
        <v>167.97418183909</v>
      </c>
      <c r="AI29" s="43" t="n">
        <f aca="false">K29+W29</f>
        <v>112.045943946531</v>
      </c>
      <c r="AJ29" s="43" t="n">
        <f aca="false">L29+X29</f>
        <v>17.1754663309217</v>
      </c>
      <c r="AK29" s="43" t="n">
        <f aca="false">M29+Y29</f>
        <v>1.00154338197399</v>
      </c>
      <c r="AL29" s="43" t="n">
        <f aca="false">N29+Z29</f>
        <v>0.247848092885021</v>
      </c>
    </row>
    <row r="30" customFormat="false" ht="15" hidden="false" customHeight="false" outlineLevel="0" collapsed="false">
      <c r="A30" s="35" t="s">
        <v>103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customFormat="false" ht="15" hidden="false" customHeight="false" outlineLevel="0" collapsed="false">
      <c r="A31" s="35" t="n">
        <v>2000</v>
      </c>
      <c r="B31" s="42" t="n">
        <f aca="false">LOOKUP($A31,PopActBIT!$A$3:$A$18,PopActBIT!B$3:B$18)*B$9/100</f>
        <v>2181.48486162438</v>
      </c>
      <c r="C31" s="42" t="n">
        <f aca="false">$B31*C21/$B21</f>
        <v>59.6680815339289</v>
      </c>
      <c r="D31" s="42" t="n">
        <f aca="false">$B31*D21/$B21</f>
        <v>182.027621286283</v>
      </c>
      <c r="E31" s="42" t="n">
        <f aca="false">$B31*E21/$B21</f>
        <v>175.519702862362</v>
      </c>
      <c r="F31" s="42" t="n">
        <f aca="false">$B31*F21/$B21</f>
        <v>166.647718865197</v>
      </c>
      <c r="G31" s="42" t="n">
        <f aca="false">$B31*G21/$B21</f>
        <v>155.64333040581</v>
      </c>
      <c r="H31" s="42" t="n">
        <f aca="false">$B31*H21/$B21</f>
        <v>137.077518242549</v>
      </c>
      <c r="I31" s="42" t="n">
        <f aca="false">$B31*I21/$B21</f>
        <v>113.330493802276</v>
      </c>
      <c r="J31" s="42" t="n">
        <f aca="false">$B31*J21/$B21</f>
        <v>82.7153385549805</v>
      </c>
      <c r="K31" s="42" t="n">
        <f aca="false">$B31*K21/$B21</f>
        <v>33.5301274108453</v>
      </c>
      <c r="L31" s="42" t="n">
        <f aca="false">$B31*L21/$B21</f>
        <v>5.12832370602705</v>
      </c>
      <c r="M31" s="42" t="n">
        <f aca="false">$B31*M21/$B21</f>
        <v>0.541381629328076</v>
      </c>
      <c r="N31" s="42" t="n">
        <f aca="false">$B31*N21/$B21</f>
        <v>0.0956647595022676</v>
      </c>
      <c r="O31" s="42" t="n">
        <f aca="false">$B31*O21/$B21</f>
        <v>76.4451977446262</v>
      </c>
      <c r="P31" s="42" t="n">
        <f aca="false">$B31*P21/$B21</f>
        <v>204.168541564151</v>
      </c>
      <c r="Q31" s="42" t="n">
        <f aca="false">$B31*Q21/$B21</f>
        <v>182.036397400986</v>
      </c>
      <c r="R31" s="42" t="n">
        <f aca="false">$B31*R21/$B21</f>
        <v>135.380908286069</v>
      </c>
      <c r="S31" s="42" t="n">
        <f aca="false">$B31*S21/$B21</f>
        <v>126.008774240599</v>
      </c>
      <c r="T31" s="42" t="n">
        <f aca="false">$B31*T21/$B21</f>
        <v>108.983637277191</v>
      </c>
      <c r="U31" s="42" t="n">
        <f aca="false">$B31*U21/$B21</f>
        <v>98.7277848428887</v>
      </c>
      <c r="V31" s="42" t="n">
        <f aca="false">$B31*V21/$B21</f>
        <v>91.9028994952696</v>
      </c>
      <c r="W31" s="42" t="n">
        <f aca="false">$B31*W21/$B21</f>
        <v>40.3990777424081</v>
      </c>
      <c r="X31" s="42" t="n">
        <f aca="false">$B31*X21/$B21</f>
        <v>4.862559312024</v>
      </c>
      <c r="Y31" s="42" t="n">
        <f aca="false">$B31*Y21/$B21</f>
        <v>0.489315456383897</v>
      </c>
      <c r="Z31" s="42" t="n">
        <f aca="false">$B31*Z21/$B21</f>
        <v>0.15446520269558</v>
      </c>
      <c r="AA31" s="42" t="n">
        <f aca="false">$B31*AA21/$B21</f>
        <v>136.113279278555</v>
      </c>
      <c r="AB31" s="42" t="n">
        <f aca="false">$B31*AB21/$B21</f>
        <v>386.196162850434</v>
      </c>
      <c r="AC31" s="42" t="n">
        <f aca="false">$B31*AC21/$B21</f>
        <v>357.556100263347</v>
      </c>
      <c r="AD31" s="42" t="n">
        <f aca="false">$B31*AD21/$B21</f>
        <v>302.028627151265</v>
      </c>
      <c r="AE31" s="42" t="n">
        <f aca="false">$B31*AE21/$B21</f>
        <v>281.652104646408</v>
      </c>
      <c r="AF31" s="42" t="n">
        <f aca="false">$B31*AF21/$B21</f>
        <v>246.061155519739</v>
      </c>
      <c r="AG31" s="42" t="n">
        <f aca="false">$B31*AG21/$B21</f>
        <v>212.058278645164</v>
      </c>
      <c r="AH31" s="42" t="n">
        <f aca="false">$B31*AH21/$B21</f>
        <v>174.61823805025</v>
      </c>
      <c r="AI31" s="42" t="n">
        <f aca="false">$B31*AI21/$B21</f>
        <v>73.9292051532534</v>
      </c>
      <c r="AJ31" s="42" t="n">
        <f aca="false">$B31*AJ21/$B21</f>
        <v>9.99088301805105</v>
      </c>
      <c r="AK31" s="42" t="n">
        <f aca="false">$B31*AK21/$B21</f>
        <v>1.03069708571197</v>
      </c>
      <c r="AL31" s="42" t="n">
        <f aca="false">$B31*AL21/$B21</f>
        <v>0.250129962197848</v>
      </c>
    </row>
    <row r="32" customFormat="false" ht="15" hidden="false" customHeight="false" outlineLevel="0" collapsed="false">
      <c r="A32" s="35" t="n">
        <v>2001</v>
      </c>
      <c r="B32" s="42" t="n">
        <f aca="false">LOOKUP($A32,PopActBIT!$A$3:$A$18,PopActBIT!B$3:B$18)*B$9/100</f>
        <v>2203.2504681586</v>
      </c>
      <c r="C32" s="42" t="n">
        <f aca="false">$B32*C22/$B22</f>
        <v>61.5909361997204</v>
      </c>
      <c r="D32" s="42" t="n">
        <f aca="false">$B32*D22/$B22</f>
        <v>185.728457882993</v>
      </c>
      <c r="E32" s="42" t="n">
        <f aca="false">$B32*E22/$B22</f>
        <v>171.784641143204</v>
      </c>
      <c r="F32" s="42" t="n">
        <f aca="false">$B32*F22/$B22</f>
        <v>167.079317427184</v>
      </c>
      <c r="G32" s="42" t="n">
        <f aca="false">$B32*G22/$B22</f>
        <v>157.56827130737</v>
      </c>
      <c r="H32" s="42" t="n">
        <f aca="false">$B32*H22/$B22</f>
        <v>138.774829628133</v>
      </c>
      <c r="I32" s="42" t="n">
        <f aca="false">$B32*I22/$B22</f>
        <v>114.787619157892</v>
      </c>
      <c r="J32" s="42" t="n">
        <f aca="false">$B32*J22/$B22</f>
        <v>88.4782266949259</v>
      </c>
      <c r="K32" s="42" t="n">
        <f aca="false">$B32*K22/$B22</f>
        <v>36.6898224252765</v>
      </c>
      <c r="L32" s="42" t="n">
        <f aca="false">$B32*L22/$B22</f>
        <v>5.2526564730747</v>
      </c>
      <c r="M32" s="42" t="n">
        <f aca="false">$B32*M22/$B22</f>
        <v>0.50972360061487</v>
      </c>
      <c r="N32" s="42" t="n">
        <f aca="false">$B32*N22/$B22</f>
        <v>0.0950945315294278</v>
      </c>
      <c r="O32" s="42" t="n">
        <f aca="false">$B32*O22/$B22</f>
        <v>75.4291455508513</v>
      </c>
      <c r="P32" s="42" t="n">
        <f aca="false">$B32*P22/$B22</f>
        <v>207.107897055491</v>
      </c>
      <c r="Q32" s="42" t="n">
        <f aca="false">$B32*Q22/$B22</f>
        <v>177.102899910093</v>
      </c>
      <c r="R32" s="42" t="n">
        <f aca="false">$B32*R22/$B22</f>
        <v>135.452141072856</v>
      </c>
      <c r="S32" s="42" t="n">
        <f aca="false">$B32*S22/$B22</f>
        <v>126.763780492321</v>
      </c>
      <c r="T32" s="42" t="n">
        <f aca="false">$B32*T22/$B22</f>
        <v>109.79929912345</v>
      </c>
      <c r="U32" s="42" t="n">
        <f aca="false">$B32*U22/$B22</f>
        <v>98.2547282593851</v>
      </c>
      <c r="V32" s="42" t="n">
        <f aca="false">$B32*V22/$B22</f>
        <v>96.4324216321237</v>
      </c>
      <c r="W32" s="42" t="n">
        <f aca="false">$B32*W22/$B22</f>
        <v>42.8065835887491</v>
      </c>
      <c r="X32" s="42" t="n">
        <f aca="false">$B32*X22/$B22</f>
        <v>5.15128752784672</v>
      </c>
      <c r="Y32" s="42" t="n">
        <f aca="false">$B32*Y22/$B22</f>
        <v>0.467073026757552</v>
      </c>
      <c r="Z32" s="42" t="n">
        <f aca="false">$B32*Z22/$B22</f>
        <v>0.143614446758276</v>
      </c>
      <c r="AA32" s="42" t="n">
        <f aca="false">$B32*AA22/$B22</f>
        <v>137.020081750572</v>
      </c>
      <c r="AB32" s="42" t="n">
        <f aca="false">$B32*AB22/$B22</f>
        <v>392.836354938483</v>
      </c>
      <c r="AC32" s="42" t="n">
        <f aca="false">$B32*AC22/$B22</f>
        <v>348.887541053297</v>
      </c>
      <c r="AD32" s="42" t="n">
        <f aca="false">$B32*AD22/$B22</f>
        <v>302.53145850004</v>
      </c>
      <c r="AE32" s="42" t="n">
        <f aca="false">$B32*AE22/$B22</f>
        <v>284.332051799691</v>
      </c>
      <c r="AF32" s="42" t="n">
        <f aca="false">$B32*AF22/$B22</f>
        <v>248.574128751583</v>
      </c>
      <c r="AG32" s="42" t="n">
        <f aca="false">$B32*AG22/$B22</f>
        <v>213.042347417277</v>
      </c>
      <c r="AH32" s="42" t="n">
        <f aca="false">$B32*AH22/$B22</f>
        <v>184.91064832705</v>
      </c>
      <c r="AI32" s="42" t="n">
        <f aca="false">$B32*AI22/$B22</f>
        <v>79.4964060140256</v>
      </c>
      <c r="AJ32" s="42" t="n">
        <f aca="false">$B32*AJ22/$B22</f>
        <v>10.4039440009214</v>
      </c>
      <c r="AK32" s="42" t="n">
        <f aca="false">$B32*AK22/$B22</f>
        <v>0.976796627372423</v>
      </c>
      <c r="AL32" s="42" t="n">
        <f aca="false">$B32*AL22/$B22</f>
        <v>0.238708978287704</v>
      </c>
    </row>
    <row r="33" customFormat="false" ht="15" hidden="false" customHeight="false" outlineLevel="0" collapsed="false">
      <c r="A33" s="35" t="n">
        <v>2002</v>
      </c>
      <c r="B33" s="42" t="n">
        <f aca="false">LOOKUP($A33,PopActBIT!$A$3:$A$18,PopActBIT!B$3:B$18)*B$9/100</f>
        <v>2221.10757079026</v>
      </c>
      <c r="C33" s="42" t="n">
        <f aca="false">$B33*C23/$B23</f>
        <v>51.7585580139036</v>
      </c>
      <c r="D33" s="42" t="n">
        <f aca="false">$B33*D23/$B23</f>
        <v>191.158723255416</v>
      </c>
      <c r="E33" s="42" t="n">
        <f aca="false">$B33*E23/$B23</f>
        <v>167.728021182943</v>
      </c>
      <c r="F33" s="42" t="n">
        <f aca="false">$B33*F23/$B23</f>
        <v>168.98360392037</v>
      </c>
      <c r="G33" s="42" t="n">
        <f aca="false">$B33*G23/$B23</f>
        <v>159.225376396542</v>
      </c>
      <c r="H33" s="42" t="n">
        <f aca="false">$B33*H23/$B23</f>
        <v>140.992358848219</v>
      </c>
      <c r="I33" s="42" t="n">
        <f aca="false">$B33*I23/$B23</f>
        <v>116.766155459829</v>
      </c>
      <c r="J33" s="42" t="n">
        <f aca="false">$B33*J23/$B23</f>
        <v>90.6989384651174</v>
      </c>
      <c r="K33" s="42" t="n">
        <f aca="false">$B33*K23/$B23</f>
        <v>41.9033843894907</v>
      </c>
      <c r="L33" s="42" t="n">
        <f aca="false">$B33*L23/$B23</f>
        <v>5.38961796160851</v>
      </c>
      <c r="M33" s="42" t="n">
        <f aca="false">$B33*M23/$B23</f>
        <v>0.508341844055302</v>
      </c>
      <c r="N33" s="42" t="n">
        <f aca="false">$B33*N23/$B23</f>
        <v>0.0953706843563473</v>
      </c>
      <c r="O33" s="42" t="n">
        <f aca="false">$B33*O23/$B23</f>
        <v>76.843431342826</v>
      </c>
      <c r="P33" s="42" t="n">
        <f aca="false">$B33*P23/$B23</f>
        <v>212.851946750736</v>
      </c>
      <c r="Q33" s="42" t="n">
        <f aca="false">$B33*Q23/$B23</f>
        <v>171.493774873861</v>
      </c>
      <c r="R33" s="42" t="n">
        <f aca="false">$B33*R23/$B23</f>
        <v>136.588301466684</v>
      </c>
      <c r="S33" s="42" t="n">
        <f aca="false">$B33*S23/$B23</f>
        <v>127.710819190794</v>
      </c>
      <c r="T33" s="42" t="n">
        <f aca="false">$B33*T23/$B23</f>
        <v>110.905543819399</v>
      </c>
      <c r="U33" s="42" t="n">
        <f aca="false">$B33*U23/$B23</f>
        <v>98.5375763188061</v>
      </c>
      <c r="V33" s="42" t="n">
        <f aca="false">$B33*V23/$B23</f>
        <v>97.113219825843</v>
      </c>
      <c r="W33" s="42" t="n">
        <f aca="false">$B33*W23/$B23</f>
        <v>47.8960278142292</v>
      </c>
      <c r="X33" s="42" t="n">
        <f aca="false">$B33*X23/$B23</f>
        <v>5.36280631826371</v>
      </c>
      <c r="Y33" s="42" t="n">
        <f aca="false">$B33*Y23/$B23</f>
        <v>0.458845139028182</v>
      </c>
      <c r="Z33" s="42" t="n">
        <f aca="false">$B33*Z23/$B23</f>
        <v>0.136827507940681</v>
      </c>
      <c r="AA33" s="42" t="n">
        <f aca="false">$B33*AA23/$B23</f>
        <v>128.60198935673</v>
      </c>
      <c r="AB33" s="42" t="n">
        <f aca="false">$B33*AB23/$B23</f>
        <v>404.010670006152</v>
      </c>
      <c r="AC33" s="42" t="n">
        <f aca="false">$B33*AC23/$B23</f>
        <v>339.221796056804</v>
      </c>
      <c r="AD33" s="42" t="n">
        <f aca="false">$B33*AD23/$B23</f>
        <v>305.571905387054</v>
      </c>
      <c r="AE33" s="42" t="n">
        <f aca="false">$B33*AE23/$B23</f>
        <v>286.936195587337</v>
      </c>
      <c r="AF33" s="42" t="n">
        <f aca="false">$B33*AF23/$B23</f>
        <v>251.897902667618</v>
      </c>
      <c r="AG33" s="42" t="n">
        <f aca="false">$B33*AG23/$B23</f>
        <v>215.303731778635</v>
      </c>
      <c r="AH33" s="42" t="n">
        <f aca="false">$B33*AH23/$B23</f>
        <v>187.81215829096</v>
      </c>
      <c r="AI33" s="42" t="n">
        <f aca="false">$B33*AI23/$B23</f>
        <v>89.7994122037199</v>
      </c>
      <c r="AJ33" s="42" t="n">
        <f aca="false">$B33*AJ23/$B23</f>
        <v>10.7524242798722</v>
      </c>
      <c r="AK33" s="42" t="n">
        <f aca="false">$B33*AK23/$B23</f>
        <v>0.967186983083485</v>
      </c>
      <c r="AL33" s="42" t="n">
        <f aca="false">$B33*AL23/$B23</f>
        <v>0.232198192297029</v>
      </c>
    </row>
    <row r="34" customFormat="false" ht="15" hidden="false" customHeight="false" outlineLevel="0" collapsed="false">
      <c r="A34" s="35" t="n">
        <v>2003</v>
      </c>
      <c r="B34" s="42" t="n">
        <f aca="false">LOOKUP($A34,PopActBIT!$A$3:$A$18,PopActBIT!B$3:B$18)*B$9/100</f>
        <v>2231.82643692301</v>
      </c>
      <c r="C34" s="42" t="n">
        <f aca="false">$B34*C24/$B24</f>
        <v>54.3865319514705</v>
      </c>
      <c r="D34" s="42" t="n">
        <f aca="false">$B34*D24/$B24</f>
        <v>191.075485745058</v>
      </c>
      <c r="E34" s="42" t="n">
        <f aca="false">$B34*E24/$B24</f>
        <v>162.914044743537</v>
      </c>
      <c r="F34" s="42" t="n">
        <f aca="false">$B34*F24/$B24</f>
        <v>172.46863312259</v>
      </c>
      <c r="G34" s="42" t="n">
        <f aca="false">$B34*G24/$B24</f>
        <v>159.644969360366</v>
      </c>
      <c r="H34" s="42" t="n">
        <f aca="false">$B34*H24/$B24</f>
        <v>143.794897525047</v>
      </c>
      <c r="I34" s="42" t="n">
        <f aca="false">$B34*I24/$B24</f>
        <v>118.684264861178</v>
      </c>
      <c r="J34" s="42" t="n">
        <f aca="false">$B34*J24/$B24</f>
        <v>92.1362380461169</v>
      </c>
      <c r="K34" s="42" t="n">
        <f aca="false">$B34*K24/$B24</f>
        <v>48.0433673434038</v>
      </c>
      <c r="L34" s="42" t="n">
        <f aca="false">$B34*L24/$B24</f>
        <v>5.65937048759092</v>
      </c>
      <c r="M34" s="42" t="n">
        <f aca="false">$B34*M24/$B24</f>
        <v>0.529973787289734</v>
      </c>
      <c r="N34" s="42" t="n">
        <f aca="false">$B34*N24/$B24</f>
        <v>0.0955572435360445</v>
      </c>
      <c r="O34" s="42" t="n">
        <f aca="false">$B34*O24/$B24</f>
        <v>73.4161760740375</v>
      </c>
      <c r="P34" s="42" t="n">
        <f aca="false">$B34*P24/$B24</f>
        <v>208.627276137</v>
      </c>
      <c r="Q34" s="42" t="n">
        <f aca="false">$B34*Q24/$B24</f>
        <v>165.80252714446</v>
      </c>
      <c r="R34" s="42" t="n">
        <f aca="false">$B34*R24/$B24</f>
        <v>138.806472318345</v>
      </c>
      <c r="S34" s="42" t="n">
        <f aca="false">$B34*S24/$B24</f>
        <v>127.908171663827</v>
      </c>
      <c r="T34" s="42" t="n">
        <f aca="false">$B34*T24/$B24</f>
        <v>112.472311427535</v>
      </c>
      <c r="U34" s="42" t="n">
        <f aca="false">$B34*U24/$B24</f>
        <v>98.705566271032</v>
      </c>
      <c r="V34" s="42" t="n">
        <f aca="false">$B34*V24/$B24</f>
        <v>96.8427820874803</v>
      </c>
      <c r="W34" s="42" t="n">
        <f aca="false">$B34*W24/$B24</f>
        <v>53.4950874213727</v>
      </c>
      <c r="X34" s="42" t="n">
        <f aca="false">$B34*X24/$B24</f>
        <v>5.7422139458338</v>
      </c>
      <c r="Y34" s="42" t="n">
        <f aca="false">$B34*Y24/$B24</f>
        <v>0.435443831873041</v>
      </c>
      <c r="Z34" s="42" t="n">
        <f aca="false">$B34*Z24/$B24</f>
        <v>0.139074383034703</v>
      </c>
      <c r="AA34" s="42" t="n">
        <f aca="false">$B34*AA24/$B24</f>
        <v>127.802708025508</v>
      </c>
      <c r="AB34" s="42" t="n">
        <f aca="false">$B34*AB24/$B24</f>
        <v>399.702761882058</v>
      </c>
      <c r="AC34" s="42" t="n">
        <f aca="false">$B34*AC24/$B24</f>
        <v>328.716571887997</v>
      </c>
      <c r="AD34" s="42" t="n">
        <f aca="false">$B34*AD24/$B24</f>
        <v>311.275105440935</v>
      </c>
      <c r="AE34" s="42" t="n">
        <f aca="false">$B34*AE24/$B24</f>
        <v>287.553141024193</v>
      </c>
      <c r="AF34" s="42" t="n">
        <f aca="false">$B34*AF24/$B24</f>
        <v>256.267208952582</v>
      </c>
      <c r="AG34" s="42" t="n">
        <f aca="false">$B34*AG24/$B24</f>
        <v>217.38983113221</v>
      </c>
      <c r="AH34" s="42" t="n">
        <f aca="false">$B34*AH24/$B24</f>
        <v>188.979020133597</v>
      </c>
      <c r="AI34" s="42" t="n">
        <f aca="false">$B34*AI24/$B24</f>
        <v>101.538454764776</v>
      </c>
      <c r="AJ34" s="42" t="n">
        <f aca="false">$B34*AJ24/$B24</f>
        <v>11.4015844334247</v>
      </c>
      <c r="AK34" s="42" t="n">
        <f aca="false">$B34*AK24/$B24</f>
        <v>0.965417619162775</v>
      </c>
      <c r="AL34" s="42" t="n">
        <f aca="false">$B34*AL24/$B24</f>
        <v>0.234631626570747</v>
      </c>
    </row>
    <row r="35" customFormat="false" ht="15" hidden="false" customHeight="false" outlineLevel="0" collapsed="false">
      <c r="A35" s="35" t="n">
        <v>2004</v>
      </c>
      <c r="B35" s="42" t="n">
        <f aca="false">LOOKUP($A35,PopActBIT!$A$3:$A$18,PopActBIT!B$3:B$18)*B$9/100</f>
        <v>2248.58023388301</v>
      </c>
      <c r="C35" s="42" t="n">
        <f aca="false">$B35*C25/$B25</f>
        <v>55.7810450409267</v>
      </c>
      <c r="D35" s="42" t="n">
        <f aca="false">$B35*D25/$B25</f>
        <v>192.463932493844</v>
      </c>
      <c r="E35" s="42" t="n">
        <f aca="false">$B35*E25/$B25</f>
        <v>160.26612043835</v>
      </c>
      <c r="F35" s="42" t="n">
        <f aca="false">$B35*F25/$B25</f>
        <v>172.777268417858</v>
      </c>
      <c r="G35" s="42" t="n">
        <f aca="false">$B35*G25/$B25</f>
        <v>159.946698211009</v>
      </c>
      <c r="H35" s="42" t="n">
        <f aca="false">$B35*H25/$B25</f>
        <v>145.279325147667</v>
      </c>
      <c r="I35" s="42" t="n">
        <f aca="false">$B35*I25/$B25</f>
        <v>121.091668051487</v>
      </c>
      <c r="J35" s="42" t="n">
        <f aca="false">$B35*J25/$B25</f>
        <v>93.2638672341846</v>
      </c>
      <c r="K35" s="42" t="n">
        <f aca="false">$B35*K25/$B25</f>
        <v>53.3004399198036</v>
      </c>
      <c r="L35" s="42" t="n">
        <f aca="false">$B35*L25/$B25</f>
        <v>6.17869058785672</v>
      </c>
      <c r="M35" s="42" t="n">
        <f aca="false">$B35*M25/$B25</f>
        <v>0.515886627994776</v>
      </c>
      <c r="N35" s="42" t="n">
        <f aca="false">$B35*N25/$B25</f>
        <v>0.0971505762573973</v>
      </c>
      <c r="O35" s="42" t="n">
        <f aca="false">$B35*O25/$B25</f>
        <v>75.3999614685461</v>
      </c>
      <c r="P35" s="42" t="n">
        <f aca="false">$B35*P25/$B25</f>
        <v>210.188833879852</v>
      </c>
      <c r="Q35" s="42" t="n">
        <f aca="false">$B35*Q25/$B25</f>
        <v>162.881151952976</v>
      </c>
      <c r="R35" s="42" t="n">
        <f aca="false">$B35*R25/$B25</f>
        <v>138.624157736612</v>
      </c>
      <c r="S35" s="42" t="n">
        <f aca="false">$B35*S25/$B25</f>
        <v>127.136689460987</v>
      </c>
      <c r="T35" s="42" t="n">
        <f aca="false">$B35*T25/$B25</f>
        <v>113.539329918889</v>
      </c>
      <c r="U35" s="42" t="n">
        <f aca="false">$B35*U25/$B25</f>
        <v>99.281968385574</v>
      </c>
      <c r="V35" s="42" t="n">
        <f aca="false">$B35*V25/$B25</f>
        <v>96.2775142501056</v>
      </c>
      <c r="W35" s="42" t="n">
        <f aca="false">$B35*W25/$B25</f>
        <v>57.4701580081936</v>
      </c>
      <c r="X35" s="42" t="n">
        <f aca="false">$B35*X25/$B25</f>
        <v>6.26195444041448</v>
      </c>
      <c r="Y35" s="42" t="n">
        <f aca="false">$B35*Y25/$B25</f>
        <v>0.416681483631368</v>
      </c>
      <c r="Z35" s="42" t="n">
        <f aca="false">$B35*Z25/$B25</f>
        <v>0.13974014998751</v>
      </c>
      <c r="AA35" s="42" t="n">
        <f aca="false">$B35*AA25/$B25</f>
        <v>131.181006509473</v>
      </c>
      <c r="AB35" s="42" t="n">
        <f aca="false">$B35*AB25/$B25</f>
        <v>402.652766373696</v>
      </c>
      <c r="AC35" s="42" t="n">
        <f aca="false">$B35*AC25/$B25</f>
        <v>323.147272391326</v>
      </c>
      <c r="AD35" s="42" t="n">
        <f aca="false">$B35*AD25/$B25</f>
        <v>311.401426154469</v>
      </c>
      <c r="AE35" s="42" t="n">
        <f aca="false">$B35*AE25/$B25</f>
        <v>287.083387671995</v>
      </c>
      <c r="AF35" s="42" t="n">
        <f aca="false">$B35*AF25/$B25</f>
        <v>258.818655066556</v>
      </c>
      <c r="AG35" s="42" t="n">
        <f aca="false">$B35*AG25/$B25</f>
        <v>220.373636437061</v>
      </c>
      <c r="AH35" s="42" t="n">
        <f aca="false">$B35*AH25/$B25</f>
        <v>189.54138148429</v>
      </c>
      <c r="AI35" s="42" t="n">
        <f aca="false">$B35*AI25/$B25</f>
        <v>110.770597927997</v>
      </c>
      <c r="AJ35" s="42" t="n">
        <f aca="false">$B35*AJ25/$B25</f>
        <v>12.4406450282712</v>
      </c>
      <c r="AK35" s="42" t="n">
        <f aca="false">$B35*AK25/$B25</f>
        <v>0.932568111626143</v>
      </c>
      <c r="AL35" s="42" t="n">
        <f aca="false">$B35*AL25/$B25</f>
        <v>0.236890726244908</v>
      </c>
    </row>
    <row r="36" customFormat="false" ht="15" hidden="false" customHeight="false" outlineLevel="0" collapsed="false">
      <c r="A36" s="35" t="n">
        <v>2005</v>
      </c>
      <c r="B36" s="42" t="n">
        <f aca="false">LOOKUP($A36,PopActBIT!$A$3:$A$18,PopActBIT!B$3:B$18)*B$9/100</f>
        <v>2267.91935891594</v>
      </c>
      <c r="C36" s="42" t="n">
        <f aca="false">$B36*C26/$B26</f>
        <v>61.5064975936231</v>
      </c>
      <c r="D36" s="42" t="n">
        <f aca="false">$B36*D26/$B26</f>
        <v>192.701972028094</v>
      </c>
      <c r="E36" s="42" t="n">
        <f aca="false">$B36*E26/$B26</f>
        <v>162.071779602058</v>
      </c>
      <c r="F36" s="42" t="n">
        <f aca="false">$B36*F26/$B26</f>
        <v>170.491191785235</v>
      </c>
      <c r="G36" s="42" t="n">
        <f aca="false">$B36*G26/$B26</f>
        <v>158.850752947005</v>
      </c>
      <c r="H36" s="42" t="n">
        <f aca="false">$B36*H26/$B26</f>
        <v>147.58146691261</v>
      </c>
      <c r="I36" s="42" t="n">
        <f aca="false">$B36*I26/$B26</f>
        <v>122.047804714107</v>
      </c>
      <c r="J36" s="42" t="n">
        <f aca="false">$B36*J26/$B26</f>
        <v>94.1704409132066</v>
      </c>
      <c r="K36" s="42" t="n">
        <f aca="false">$B36*K26/$B26</f>
        <v>58.5859423895339</v>
      </c>
      <c r="L36" s="42" t="n">
        <f aca="false">$B36*L26/$B26</f>
        <v>6.75201777581399</v>
      </c>
      <c r="M36" s="42" t="n">
        <f aca="false">$B36*M26/$B26</f>
        <v>0.524001190264465</v>
      </c>
      <c r="N36" s="42" t="n">
        <f aca="false">$B36*N26/$B26</f>
        <v>0.100895523412038</v>
      </c>
      <c r="O36" s="42" t="n">
        <f aca="false">$B36*O26/$B26</f>
        <v>78.3533483233619</v>
      </c>
      <c r="P36" s="42" t="n">
        <f aca="false">$B36*P26/$B26</f>
        <v>210.881963186342</v>
      </c>
      <c r="Q36" s="42" t="n">
        <f aca="false">$B36*Q26/$B26</f>
        <v>162.873647940703</v>
      </c>
      <c r="R36" s="42" t="n">
        <f aca="false">$B36*R26/$B26</f>
        <v>136.098831158196</v>
      </c>
      <c r="S36" s="42" t="n">
        <f aca="false">$B36*S26/$B26</f>
        <v>126.413104306788</v>
      </c>
      <c r="T36" s="42" t="n">
        <f aca="false">$B36*T26/$B26</f>
        <v>114.276485220041</v>
      </c>
      <c r="U36" s="42" t="n">
        <f aca="false">$B36*U26/$B26</f>
        <v>99.9169662284325</v>
      </c>
      <c r="V36" s="42" t="n">
        <f aca="false">$B36*V26/$B26</f>
        <v>95.4394813165152</v>
      </c>
      <c r="W36" s="42" t="n">
        <f aca="false">$B36*W26/$B26</f>
        <v>60.8812753379211</v>
      </c>
      <c r="X36" s="42" t="n">
        <f aca="false">$B36*X26/$B26</f>
        <v>6.83413689236529</v>
      </c>
      <c r="Y36" s="42" t="n">
        <f aca="false">$B36*Y26/$B26</f>
        <v>0.421177051847916</v>
      </c>
      <c r="Z36" s="42" t="n">
        <f aca="false">$B36*Z26/$B26</f>
        <v>0.144178578463322</v>
      </c>
      <c r="AA36" s="42" t="n">
        <f aca="false">$B36*AA26/$B26</f>
        <v>139.859845916985</v>
      </c>
      <c r="AB36" s="42" t="n">
        <f aca="false">$B36*AB26/$B26</f>
        <v>403.583935214436</v>
      </c>
      <c r="AC36" s="42" t="n">
        <f aca="false">$B36*AC26/$B26</f>
        <v>324.945427542761</v>
      </c>
      <c r="AD36" s="42" t="n">
        <f aca="false">$B36*AD26/$B26</f>
        <v>306.590022943431</v>
      </c>
      <c r="AE36" s="42" t="n">
        <f aca="false">$B36*AE26/$B26</f>
        <v>285.263857253793</v>
      </c>
      <c r="AF36" s="42" t="n">
        <f aca="false">$B36*AF26/$B26</f>
        <v>261.857952132652</v>
      </c>
      <c r="AG36" s="42" t="n">
        <f aca="false">$B36*AG26/$B26</f>
        <v>221.96477094254</v>
      </c>
      <c r="AH36" s="42" t="n">
        <f aca="false">$B36*AH26/$B26</f>
        <v>189.609922229722</v>
      </c>
      <c r="AI36" s="42" t="n">
        <f aca="false">$B36*AI26/$B26</f>
        <v>119.467217727455</v>
      </c>
      <c r="AJ36" s="42" t="n">
        <f aca="false">$B36*AJ26/$B26</f>
        <v>13.5861546681793</v>
      </c>
      <c r="AK36" s="42" t="n">
        <f aca="false">$B36*AK26/$B26</f>
        <v>0.945178242112381</v>
      </c>
      <c r="AL36" s="42" t="n">
        <f aca="false">$B36*AL26/$B26</f>
        <v>0.245074101875361</v>
      </c>
    </row>
    <row r="37" customFormat="false" ht="15" hidden="false" customHeight="false" outlineLevel="0" collapsed="false">
      <c r="A37" s="35" t="n">
        <v>2006</v>
      </c>
      <c r="B37" s="42" t="n">
        <f aca="false">LOOKUP($A37,PopActBIT!$A$3:$A$18,PopActBIT!B$3:B$18)*B$9/100</f>
        <v>2281.56130106349</v>
      </c>
      <c r="C37" s="42" t="n">
        <f aca="false">$B37*C27/$B27</f>
        <v>60.8894462280261</v>
      </c>
      <c r="D37" s="42" t="n">
        <f aca="false">$B37*D27/$B27</f>
        <v>193.389357420188</v>
      </c>
      <c r="E37" s="42" t="n">
        <f aca="false">$B37*E27/$B27</f>
        <v>164.687227761169</v>
      </c>
      <c r="F37" s="42" t="n">
        <f aca="false">$B37*F27/$B27</f>
        <v>167.249161552182</v>
      </c>
      <c r="G37" s="42" t="n">
        <f aca="false">$B37*G27/$B27</f>
        <v>160.32588694796</v>
      </c>
      <c r="H37" s="42" t="n">
        <f aca="false">$B37*H27/$B27</f>
        <v>148.596534161385</v>
      </c>
      <c r="I37" s="42" t="n">
        <f aca="false">$B37*I27/$B27</f>
        <v>123.542118022889</v>
      </c>
      <c r="J37" s="42" t="n">
        <f aca="false">$B37*J27/$B27</f>
        <v>95.8558813570405</v>
      </c>
      <c r="K37" s="42" t="n">
        <f aca="false">$B37*K27/$B27</f>
        <v>61.739573329182</v>
      </c>
      <c r="L37" s="42" t="n">
        <f aca="false">$B37*L27/$B27</f>
        <v>7.40121949051554</v>
      </c>
      <c r="M37" s="42" t="n">
        <f aca="false">$B37*M27/$B27</f>
        <v>0.572449063136399</v>
      </c>
      <c r="N37" s="42" t="n">
        <f aca="false">$B37*N27/$B27</f>
        <v>0.108235706793658</v>
      </c>
      <c r="O37" s="42" t="n">
        <f aca="false">$B37*O27/$B27</f>
        <v>77.6193373652048</v>
      </c>
      <c r="P37" s="42" t="n">
        <f aca="false">$B37*P27/$B27</f>
        <v>211.967491710681</v>
      </c>
      <c r="Q37" s="42" t="n">
        <f aca="false">$B37*Q27/$B27</f>
        <v>166.129146521867</v>
      </c>
      <c r="R37" s="42" t="n">
        <f aca="false">$B37*R27/$B27</f>
        <v>132.424735858074</v>
      </c>
      <c r="S37" s="42" t="n">
        <f aca="false">$B37*S27/$B27</f>
        <v>127.016581797367</v>
      </c>
      <c r="T37" s="42" t="n">
        <f aca="false">$B37*T27/$B27</f>
        <v>115.26312823238</v>
      </c>
      <c r="U37" s="42" t="n">
        <f aca="false">$B37*U27/$B27</f>
        <v>100.596352513274</v>
      </c>
      <c r="V37" s="42" t="n">
        <f aca="false">$B37*V27/$B27</f>
        <v>95.3805175590248</v>
      </c>
      <c r="W37" s="42" t="n">
        <f aca="false">$B37*W27/$B27</f>
        <v>62.4890059836476</v>
      </c>
      <c r="X37" s="42" t="n">
        <f aca="false">$B37*X27/$B27</f>
        <v>7.72548226265797</v>
      </c>
      <c r="Y37" s="42" t="n">
        <f aca="false">$B37*Y27/$B27</f>
        <v>0.44104834563017</v>
      </c>
      <c r="Z37" s="42" t="n">
        <f aca="false">$B37*Z27/$B27</f>
        <v>0.151381873220375</v>
      </c>
      <c r="AA37" s="42" t="n">
        <f aca="false">$B37*AA27/$B27</f>
        <v>138.508783593231</v>
      </c>
      <c r="AB37" s="42" t="n">
        <f aca="false">$B37*AB27/$B27</f>
        <v>405.356849130868</v>
      </c>
      <c r="AC37" s="42" t="n">
        <f aca="false">$B37*AC27/$B27</f>
        <v>330.816374283036</v>
      </c>
      <c r="AD37" s="42" t="n">
        <f aca="false">$B37*AD27/$B27</f>
        <v>299.673897410256</v>
      </c>
      <c r="AE37" s="42" t="n">
        <f aca="false">$B37*AE27/$B27</f>
        <v>287.342468745326</v>
      </c>
      <c r="AF37" s="42" t="n">
        <f aca="false">$B37*AF27/$B27</f>
        <v>263.859662393765</v>
      </c>
      <c r="AG37" s="42" t="n">
        <f aca="false">$B37*AG27/$B27</f>
        <v>224.138470536163</v>
      </c>
      <c r="AH37" s="42" t="n">
        <f aca="false">$B37*AH27/$B27</f>
        <v>191.236398916065</v>
      </c>
      <c r="AI37" s="42" t="n">
        <f aca="false">$B37*AI27/$B27</f>
        <v>124.22857931283</v>
      </c>
      <c r="AJ37" s="42" t="n">
        <f aca="false">$B37*AJ27/$B27</f>
        <v>15.1267017531735</v>
      </c>
      <c r="AK37" s="42" t="n">
        <f aca="false">$B37*AK27/$B27</f>
        <v>1.01349740876657</v>
      </c>
      <c r="AL37" s="42" t="n">
        <f aca="false">$B37*AL27/$B27</f>
        <v>0.259617580014034</v>
      </c>
    </row>
    <row r="38" customFormat="false" ht="15" hidden="false" customHeight="false" outlineLevel="0" collapsed="false">
      <c r="A38" s="35" t="n">
        <v>2007</v>
      </c>
      <c r="B38" s="42" t="n">
        <f aca="false">LOOKUP($A38,PopActBIT!$A$3:$A$18,PopActBIT!B$3:B$18)*B$9/100</f>
        <v>2293.54788821997</v>
      </c>
      <c r="C38" s="42" t="n">
        <f aca="false">$B38*C28/$B28</f>
        <v>59.1682833290179</v>
      </c>
      <c r="D38" s="42" t="n">
        <f aca="false">$B38*D28/$B28</f>
        <v>192.799583972074</v>
      </c>
      <c r="E38" s="42" t="n">
        <f aca="false">$B38*E28/$B28</f>
        <v>168.393084956912</v>
      </c>
      <c r="F38" s="42" t="n">
        <f aca="false">$B38*F28/$B28</f>
        <v>163.121343584599</v>
      </c>
      <c r="G38" s="42" t="n">
        <f aca="false">$B38*G28/$B28</f>
        <v>161.260964893555</v>
      </c>
      <c r="H38" s="42" t="n">
        <f aca="false">$B38*H28/$B28</f>
        <v>149.775562369867</v>
      </c>
      <c r="I38" s="42" t="n">
        <f aca="false">$B38*I28/$B28</f>
        <v>125.381539975776</v>
      </c>
      <c r="J38" s="42" t="n">
        <f aca="false">$B38*J28/$B28</f>
        <v>96.8606637008532</v>
      </c>
      <c r="K38" s="42" t="n">
        <f aca="false">$B38*K28/$B28</f>
        <v>63.8261366796332</v>
      </c>
      <c r="L38" s="42" t="n">
        <f aca="false">$B38*L28/$B28</f>
        <v>8.39243252210718</v>
      </c>
      <c r="M38" s="42" t="n">
        <f aca="false">$B38*M28/$B28</f>
        <v>0.614723449660993</v>
      </c>
      <c r="N38" s="42" t="n">
        <f aca="false">$B38*N28/$B28</f>
        <v>0.114759589108663</v>
      </c>
      <c r="O38" s="42" t="n">
        <f aca="false">$B38*O28/$B28</f>
        <v>80.9706499656524</v>
      </c>
      <c r="P38" s="42" t="n">
        <f aca="false">$B38*P28/$B28</f>
        <v>211.331170659032</v>
      </c>
      <c r="Q38" s="42" t="n">
        <f aca="false">$B38*Q28/$B28</f>
        <v>168.618149751141</v>
      </c>
      <c r="R38" s="42" t="n">
        <f aca="false">$B38*R28/$B28</f>
        <v>129.36713883366</v>
      </c>
      <c r="S38" s="42" t="n">
        <f aca="false">$B38*S28/$B28</f>
        <v>128.322315101143</v>
      </c>
      <c r="T38" s="42" t="n">
        <f aca="false">$B38*T28/$B28</f>
        <v>115.664803024923</v>
      </c>
      <c r="U38" s="42" t="n">
        <f aca="false">$B38*U28/$B28</f>
        <v>101.228498536986</v>
      </c>
      <c r="V38" s="42" t="n">
        <f aca="false">$B38*V28/$B28</f>
        <v>95.8226768142509</v>
      </c>
      <c r="W38" s="42" t="n">
        <f aca="false">$B38*W28/$B28</f>
        <v>62.9098384216463</v>
      </c>
      <c r="X38" s="42" t="n">
        <f aca="false">$B38*X28/$B28</f>
        <v>8.99082037607643</v>
      </c>
      <c r="Y38" s="42" t="n">
        <f aca="false">$B38*Y28/$B28</f>
        <v>0.45603483509765</v>
      </c>
      <c r="Z38" s="42" t="n">
        <f aca="false">$B38*Z28/$B28</f>
        <v>0.15671287719367</v>
      </c>
      <c r="AA38" s="42" t="n">
        <f aca="false">$B38*AA28/$B28</f>
        <v>140.13893329467</v>
      </c>
      <c r="AB38" s="42" t="n">
        <f aca="false">$B38*AB28/$B28</f>
        <v>404.130754631106</v>
      </c>
      <c r="AC38" s="42" t="n">
        <f aca="false">$B38*AC28/$B28</f>
        <v>337.011234708053</v>
      </c>
      <c r="AD38" s="42" t="n">
        <f aca="false">$B38*AD28/$B28</f>
        <v>292.48848241826</v>
      </c>
      <c r="AE38" s="42" t="n">
        <f aca="false">$B38*AE28/$B28</f>
        <v>289.583279994698</v>
      </c>
      <c r="AF38" s="42" t="n">
        <f aca="false">$B38*AF28/$B28</f>
        <v>265.44036539479</v>
      </c>
      <c r="AG38" s="42" t="n">
        <f aca="false">$B38*AG28/$B28</f>
        <v>226.610038512762</v>
      </c>
      <c r="AH38" s="42" t="n">
        <f aca="false">$B38*AH28/$B28</f>
        <v>192.683340515104</v>
      </c>
      <c r="AI38" s="42" t="n">
        <f aca="false">$B38*AI28/$B28</f>
        <v>126.73597510128</v>
      </c>
      <c r="AJ38" s="42" t="n">
        <f aca="false">$B38*AJ28/$B28</f>
        <v>17.3832528981836</v>
      </c>
      <c r="AK38" s="42" t="n">
        <f aca="false">$B38*AK28/$B28</f>
        <v>1.07075828475864</v>
      </c>
      <c r="AL38" s="42" t="n">
        <f aca="false">$B38*AL28/$B28</f>
        <v>0.271472466302333</v>
      </c>
    </row>
    <row r="39" customFormat="false" ht="15" hidden="false" customHeight="false" outlineLevel="0" collapsed="false">
      <c r="A39" s="35" t="n">
        <v>2008</v>
      </c>
      <c r="B39" s="42" t="n">
        <f aca="false">LOOKUP($A39,PopActBIT!$A$3:$A$18,PopActBIT!B$3:B$18)*B$9/100</f>
        <v>2304.8276067032</v>
      </c>
      <c r="C39" s="42" t="n">
        <f aca="false">$B39*C29/$B29</f>
        <v>64.7556564678113</v>
      </c>
      <c r="D39" s="42" t="n">
        <f aca="false">$B39*D29/$B29</f>
        <v>192.078403491403</v>
      </c>
      <c r="E39" s="42" t="n">
        <f aca="false">$B39*E29/$B29</f>
        <v>170.603795161857</v>
      </c>
      <c r="F39" s="42" t="n">
        <f aca="false">$B39*F29/$B29</f>
        <v>159.442477669328</v>
      </c>
      <c r="G39" s="42" t="n">
        <f aca="false">$B39*G29/$B29</f>
        <v>163.350570326269</v>
      </c>
      <c r="H39" s="42" t="n">
        <f aca="false">$B39*H29/$B29</f>
        <v>149.48851079777</v>
      </c>
      <c r="I39" s="42" t="n">
        <f aca="false">$B39*I29/$B29</f>
        <v>126.75942893557</v>
      </c>
      <c r="J39" s="42" t="n">
        <f aca="false">$B39*J29/$B29</f>
        <v>98.0543320400061</v>
      </c>
      <c r="K39" s="42" t="n">
        <f aca="false">$B39*K29/$B29</f>
        <v>65.3346354831874</v>
      </c>
      <c r="L39" s="42" t="n">
        <f aca="false">$B39*L29/$B29</f>
        <v>9.57573188941317</v>
      </c>
      <c r="M39" s="42" t="n">
        <f aca="false">$B39*M29/$B29</f>
        <v>0.649651043961761</v>
      </c>
      <c r="N39" s="42" t="n">
        <f aca="false">$B39*N29/$B29</f>
        <v>0.119467730921647</v>
      </c>
      <c r="O39" s="42" t="n">
        <f aca="false">$B39*O29/$B29</f>
        <v>78.9635599314209</v>
      </c>
      <c r="P39" s="42" t="n">
        <f aca="false">$B39*P29/$B29</f>
        <v>212.502304363625</v>
      </c>
      <c r="Q39" s="42" t="n">
        <f aca="false">$B39*Q29/$B29</f>
        <v>169.574635069613</v>
      </c>
      <c r="R39" s="42" t="n">
        <f aca="false">$B39*R29/$B29</f>
        <v>126.014794655434</v>
      </c>
      <c r="S39" s="42" t="n">
        <f aca="false">$B39*S29/$B29</f>
        <v>129.085418316769</v>
      </c>
      <c r="T39" s="42" t="n">
        <f aca="false">$B39*T29/$B29</f>
        <v>115.259587656698</v>
      </c>
      <c r="U39" s="42" t="n">
        <f aca="false">$B39*U29/$B29</f>
        <v>102.436538449565</v>
      </c>
      <c r="V39" s="42" t="n">
        <f aca="false">$B39*V29/$B29</f>
        <v>95.8477671281084</v>
      </c>
      <c r="W39" s="42" t="n">
        <f aca="false">$B39*W29/$B29</f>
        <v>64.0063352340714</v>
      </c>
      <c r="X39" s="42" t="n">
        <f aca="false">$B39*X29/$B29</f>
        <v>10.2508803869144</v>
      </c>
      <c r="Y39" s="42" t="n">
        <f aca="false">$B39*Y29/$B29</f>
        <v>0.50648713183673</v>
      </c>
      <c r="Z39" s="42" t="n">
        <f aca="false">$B39*Z29/$B29</f>
        <v>0.166637341649901</v>
      </c>
      <c r="AA39" s="42" t="n">
        <f aca="false">$B39*AA29/$B29</f>
        <v>143.719216399232</v>
      </c>
      <c r="AB39" s="42" t="n">
        <f aca="false">$B39*AB29/$B29</f>
        <v>404.580707855028</v>
      </c>
      <c r="AC39" s="42" t="n">
        <f aca="false">$B39*AC29/$B29</f>
        <v>340.178430231471</v>
      </c>
      <c r="AD39" s="42" t="n">
        <f aca="false">$B39*AD29/$B29</f>
        <v>285.457272324762</v>
      </c>
      <c r="AE39" s="42" t="n">
        <f aca="false">$B39*AE29/$B29</f>
        <v>292.435988643037</v>
      </c>
      <c r="AF39" s="42" t="n">
        <f aca="false">$B39*AF29/$B29</f>
        <v>264.748098454468</v>
      </c>
      <c r="AG39" s="42" t="n">
        <f aca="false">$B39*AG29/$B29</f>
        <v>229.195967385135</v>
      </c>
      <c r="AH39" s="42" t="n">
        <f aca="false">$B39*AH29/$B29</f>
        <v>193.902099168115</v>
      </c>
      <c r="AI39" s="42" t="n">
        <f aca="false">$B39*AI29/$B29</f>
        <v>129.340970717259</v>
      </c>
      <c r="AJ39" s="42" t="n">
        <f aca="false">$B39*AJ29/$B29</f>
        <v>19.8266122763276</v>
      </c>
      <c r="AK39" s="42" t="n">
        <f aca="false">$B39*AK29/$B29</f>
        <v>1.15613817579849</v>
      </c>
      <c r="AL39" s="42" t="n">
        <f aca="false">$B39*AL29/$B29</f>
        <v>0.286105072571548</v>
      </c>
    </row>
    <row r="40" customFormat="false" ht="15" hidden="true" customHeight="false" outlineLevel="0" collapsed="false">
      <c r="A40" s="35" t="s">
        <v>104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Format="false" ht="15" hidden="true" customHeight="false" outlineLevel="0" collapsed="false">
      <c r="A41" s="35" t="n">
        <v>2000</v>
      </c>
      <c r="B41" s="42" t="e">
        <f aca="false">B31*100/LOOKUP($A41,PopActBIT!$A$6:$A$18,PopActBIT!B$6:B$18)</f>
        <v>#N/A</v>
      </c>
      <c r="C41" s="42" t="e">
        <f aca="false">C31*100/LOOKUP($A41,PopActBIT!$A$6:$A$18,PopActBIT!E$6:E$18)</f>
        <v>#N/A</v>
      </c>
      <c r="D41" s="42" t="e">
        <f aca="false">D31*100/LOOKUP($A41,PopActBIT!$A$6:$A$18,PopActBIT!F$6:F$18)</f>
        <v>#N/A</v>
      </c>
      <c r="E41" s="42" t="e">
        <f aca="false">E31*100/LOOKUP($A41,PopActBIT!$A$6:$A$18,PopActBIT!G$6:G$18)</f>
        <v>#N/A</v>
      </c>
      <c r="F41" s="42" t="e">
        <f aca="false">F31*100/LOOKUP($A41,PopActBIT!$A$6:$A$18,PopActBIT!H$6:H$18)</f>
        <v>#N/A</v>
      </c>
      <c r="G41" s="42" t="e">
        <f aca="false">G31*100/LOOKUP($A41,PopActBIT!$A$6:$A$18,PopActBIT!I$6:I$18)</f>
        <v>#N/A</v>
      </c>
      <c r="H41" s="42" t="e">
        <f aca="false">H31*100/LOOKUP($A41,PopActBIT!$A$6:$A$18,PopActBIT!J$6:J$18)</f>
        <v>#N/A</v>
      </c>
      <c r="I41" s="42" t="e">
        <f aca="false">I31*100/LOOKUP($A41,PopActBIT!$A$6:$A$18,PopActBIT!K$6:K$18)</f>
        <v>#N/A</v>
      </c>
      <c r="J41" s="42" t="e">
        <f aca="false">J31*100/LOOKUP($A41,PopActBIT!$A$6:$A$18,PopActBIT!L$6:L$18)</f>
        <v>#N/A</v>
      </c>
      <c r="K41" s="42" t="e">
        <f aca="false">K31*100/LOOKUP($A41,PopActBIT!$A$6:$A$18,PopActBIT!M$6:M$18)</f>
        <v>#N/A</v>
      </c>
      <c r="L41" s="42" t="e">
        <f aca="false">L31*100/LOOKUP($A41,PopActBIT!$A$6:$A$18,PopActBIT!N$6:N$18)</f>
        <v>#N/A</v>
      </c>
      <c r="M41" s="42" t="e">
        <f aca="false">M31*100/LOOKUP($A41,PopActBIT!$A$6:$A$18,PopActBIT!O$6:O$18)</f>
        <v>#N/A</v>
      </c>
      <c r="N41" s="42" t="e">
        <f aca="false">N31*100/LOOKUP($A41,PopActBIT!$A$6:$A$18,PopActBIT!P$6:P$18)</f>
        <v>#N/A</v>
      </c>
      <c r="O41" s="42" t="e">
        <f aca="false">O31*100/LOOKUP($A41,PopActBIT!$A$6:$A$18,PopActBIT!Q$6:Q$18)</f>
        <v>#N/A</v>
      </c>
      <c r="P41" s="42" t="e">
        <f aca="false">P31*100/LOOKUP($A41,PopActBIT!$A$6:$A$18,PopActBIT!R$6:R$18)</f>
        <v>#N/A</v>
      </c>
      <c r="Q41" s="42" t="e">
        <f aca="false">Q31*100/LOOKUP($A41,PopActBIT!$A$6:$A$18,PopActBIT!S$6:S$18)</f>
        <v>#N/A</v>
      </c>
      <c r="R41" s="42" t="e">
        <f aca="false">R31*100/LOOKUP($A41,PopActBIT!$A$6:$A$18,PopActBIT!T$6:T$18)</f>
        <v>#N/A</v>
      </c>
      <c r="S41" s="42" t="e">
        <f aca="false">S31*100/LOOKUP($A41,PopActBIT!$A$6:$A$18,PopActBIT!U$6:U$18)</f>
        <v>#N/A</v>
      </c>
      <c r="T41" s="42" t="e">
        <f aca="false">T31*100/LOOKUP($A41,PopActBIT!$A$6:$A$18,PopActBIT!V$6:V$18)</f>
        <v>#N/A</v>
      </c>
      <c r="U41" s="42" t="e">
        <f aca="false">U31*100/LOOKUP($A41,PopActBIT!$A$6:$A$18,PopActBIT!W$6:W$18)</f>
        <v>#N/A</v>
      </c>
      <c r="V41" s="42" t="e">
        <f aca="false">V31*100/LOOKUP($A41,PopActBIT!$A$6:$A$18,PopActBIT!X$6:X$18)</f>
        <v>#N/A</v>
      </c>
      <c r="W41" s="42" t="e">
        <f aca="false">W31*100/LOOKUP($A41,PopActBIT!$A$6:$A$18,PopActBIT!Y$6:Y$18)</f>
        <v>#N/A</v>
      </c>
      <c r="X41" s="42" t="e">
        <f aca="false">X31*100/LOOKUP($A41,PopActBIT!$A$6:$A$18,PopActBIT!Z$6:Z$18)</f>
        <v>#N/A</v>
      </c>
      <c r="Y41" s="42" t="e">
        <f aca="false">Y31*100/LOOKUP($A41,PopActBIT!$A$6:$A$18,PopActBIT!AA$6:AA$18)</f>
        <v>#N/A</v>
      </c>
      <c r="Z41" s="42" t="e">
        <f aca="false">Z31*100/LOOKUP($A41,PopActBIT!$A$6:$A$18,PopActBIT!AB$6:AB$18)</f>
        <v>#N/A</v>
      </c>
      <c r="AA41" s="42" t="e">
        <f aca="false">AA31*100/(LOOKUP($A41,PopActBIT!$A$6:$A$18,PopActBIT!E$6:E$18)+LOOKUP($A41,PopActBIT!$A$6:$A$18,PopActBIT!Q$6:Q$18))</f>
        <v>#N/A</v>
      </c>
      <c r="AB41" s="42" t="e">
        <f aca="false">AB31*100/(LOOKUP($A41,PopActBIT!$A$6:$A$18,PopActBIT!F$6:F$18)+LOOKUP($A41,PopActBIT!$A$6:$A$18,PopActBIT!R$6:R$18))</f>
        <v>#N/A</v>
      </c>
      <c r="AC41" s="42" t="e">
        <f aca="false">AC31*100/(LOOKUP($A41,PopActBIT!$A$6:$A$18,PopActBIT!G$6:G$18)+LOOKUP($A41,PopActBIT!$A$6:$A$18,PopActBIT!S$6:S$18))</f>
        <v>#N/A</v>
      </c>
      <c r="AD41" s="42" t="e">
        <f aca="false">AD31*100/(LOOKUP($A41,PopActBIT!$A$6:$A$18,PopActBIT!H$6:H$18)+LOOKUP($A41,PopActBIT!$A$6:$A$18,PopActBIT!T$6:T$18))</f>
        <v>#N/A</v>
      </c>
      <c r="AE41" s="42" t="e">
        <f aca="false">AE31*100/(LOOKUP($A41,PopActBIT!$A$6:$A$18,PopActBIT!I$6:I$18)+LOOKUP($A41,PopActBIT!$A$6:$A$18,PopActBIT!U$6:U$18))</f>
        <v>#N/A</v>
      </c>
      <c r="AF41" s="42" t="e">
        <f aca="false">AF31*100/(LOOKUP($A41,PopActBIT!$A$6:$A$18,PopActBIT!J$6:J$18)+LOOKUP($A41,PopActBIT!$A$6:$A$18,PopActBIT!V$6:V$18))</f>
        <v>#N/A</v>
      </c>
      <c r="AG41" s="42" t="e">
        <f aca="false">AG31*100/(LOOKUP($A41,PopActBIT!$A$6:$A$18,PopActBIT!K$6:K$18)+LOOKUP($A41,PopActBIT!$A$6:$A$18,PopActBIT!W$6:W$18))</f>
        <v>#N/A</v>
      </c>
      <c r="AH41" s="42" t="e">
        <f aca="false">AH31*100/(LOOKUP($A41,PopActBIT!$A$6:$A$18,PopActBIT!L$6:L$18)+LOOKUP($A41,PopActBIT!$A$6:$A$18,PopActBIT!X$6:X$18))</f>
        <v>#N/A</v>
      </c>
      <c r="AI41" s="42" t="e">
        <f aca="false">AI31*100/(LOOKUP($A41,PopActBIT!$A$6:$A$18,PopActBIT!M$6:M$18)+LOOKUP($A41,PopActBIT!$A$6:$A$18,PopActBIT!Y$6:Y$18))</f>
        <v>#N/A</v>
      </c>
      <c r="AJ41" s="42" t="e">
        <f aca="false">AJ31*100/(LOOKUP($A41,PopActBIT!$A$6:$A$18,PopActBIT!N$6:N$18)+LOOKUP($A41,PopActBIT!$A$6:$A$18,PopActBIT!Z$6:Z$18))</f>
        <v>#N/A</v>
      </c>
      <c r="AK41" s="42" t="e">
        <f aca="false">AK31*100/(LOOKUP($A41,PopActBIT!$A$6:$A$18,PopActBIT!O$6:O$18)+LOOKUP($A41,PopActBIT!$A$6:$A$18,PopActBIT!AA$6:AA$18))</f>
        <v>#N/A</v>
      </c>
      <c r="AL41" s="42" t="e">
        <f aca="false">AL31*100/(LOOKUP($A41,PopActBIT!$A$6:$A$18,PopActBIT!P$6:P$18)+LOOKUP($A41,PopActBIT!$A$6:$A$18,PopActBIT!AB$6:AB$18))</f>
        <v>#N/A</v>
      </c>
    </row>
    <row r="42" customFormat="false" ht="15" hidden="true" customHeight="false" outlineLevel="0" collapsed="false">
      <c r="A42" s="35" t="n">
        <v>2001</v>
      </c>
      <c r="B42" s="42" t="e">
        <f aca="false">B32*100/LOOKUP($A42,PopActBIT!$A$6:$A$18,PopActBIT!B$6:B$18)</f>
        <v>#N/A</v>
      </c>
      <c r="C42" s="42" t="e">
        <f aca="false">C32*100/LOOKUP($A42,PopActBIT!$A$6:$A$18,PopActBIT!E$6:E$18)</f>
        <v>#N/A</v>
      </c>
      <c r="D42" s="42" t="e">
        <f aca="false">D32*100/LOOKUP($A42,PopActBIT!$A$6:$A$18,PopActBIT!F$6:F$18)</f>
        <v>#N/A</v>
      </c>
      <c r="E42" s="42" t="e">
        <f aca="false">E32*100/LOOKUP($A42,PopActBIT!$A$6:$A$18,PopActBIT!G$6:G$18)</f>
        <v>#N/A</v>
      </c>
      <c r="F42" s="42" t="e">
        <f aca="false">F32*100/LOOKUP($A42,PopActBIT!$A$6:$A$18,PopActBIT!H$6:H$18)</f>
        <v>#N/A</v>
      </c>
      <c r="G42" s="42" t="e">
        <f aca="false">G32*100/LOOKUP($A42,PopActBIT!$A$6:$A$18,PopActBIT!I$6:I$18)</f>
        <v>#N/A</v>
      </c>
      <c r="H42" s="42" t="e">
        <f aca="false">H32*100/LOOKUP($A42,PopActBIT!$A$6:$A$18,PopActBIT!J$6:J$18)</f>
        <v>#N/A</v>
      </c>
      <c r="I42" s="42" t="e">
        <f aca="false">I32*100/LOOKUP($A42,PopActBIT!$A$6:$A$18,PopActBIT!K$6:K$18)</f>
        <v>#N/A</v>
      </c>
      <c r="J42" s="42" t="e">
        <f aca="false">J32*100/LOOKUP($A42,PopActBIT!$A$6:$A$18,PopActBIT!L$6:L$18)</f>
        <v>#N/A</v>
      </c>
      <c r="K42" s="42" t="e">
        <f aca="false">K32*100/LOOKUP($A42,PopActBIT!$A$6:$A$18,PopActBIT!M$6:M$18)</f>
        <v>#N/A</v>
      </c>
      <c r="L42" s="42" t="e">
        <f aca="false">L32*100/LOOKUP($A42,PopActBIT!$A$6:$A$18,PopActBIT!N$6:N$18)</f>
        <v>#N/A</v>
      </c>
      <c r="M42" s="42" t="e">
        <f aca="false">M32*100/LOOKUP($A42,PopActBIT!$A$6:$A$18,PopActBIT!O$6:O$18)</f>
        <v>#N/A</v>
      </c>
      <c r="N42" s="42" t="e">
        <f aca="false">N32*100/LOOKUP($A42,PopActBIT!$A$6:$A$18,PopActBIT!P$6:P$18)</f>
        <v>#N/A</v>
      </c>
      <c r="O42" s="42" t="e">
        <f aca="false">O32*100/LOOKUP($A42,PopActBIT!$A$6:$A$18,PopActBIT!Q$6:Q$18)</f>
        <v>#N/A</v>
      </c>
      <c r="P42" s="42" t="e">
        <f aca="false">P32*100/LOOKUP($A42,PopActBIT!$A$6:$A$18,PopActBIT!R$6:R$18)</f>
        <v>#N/A</v>
      </c>
      <c r="Q42" s="42" t="e">
        <f aca="false">Q32*100/LOOKUP($A42,PopActBIT!$A$6:$A$18,PopActBIT!S$6:S$18)</f>
        <v>#N/A</v>
      </c>
      <c r="R42" s="42" t="e">
        <f aca="false">R32*100/LOOKUP($A42,PopActBIT!$A$6:$A$18,PopActBIT!T$6:T$18)</f>
        <v>#N/A</v>
      </c>
      <c r="S42" s="42" t="e">
        <f aca="false">S32*100/LOOKUP($A42,PopActBIT!$A$6:$A$18,PopActBIT!U$6:U$18)</f>
        <v>#N/A</v>
      </c>
      <c r="T42" s="42" t="e">
        <f aca="false">T32*100/LOOKUP($A42,PopActBIT!$A$6:$A$18,PopActBIT!V$6:V$18)</f>
        <v>#N/A</v>
      </c>
      <c r="U42" s="42" t="e">
        <f aca="false">U32*100/LOOKUP($A42,PopActBIT!$A$6:$A$18,PopActBIT!W$6:W$18)</f>
        <v>#N/A</v>
      </c>
      <c r="V42" s="42" t="e">
        <f aca="false">V32*100/LOOKUP($A42,PopActBIT!$A$6:$A$18,PopActBIT!X$6:X$18)</f>
        <v>#N/A</v>
      </c>
      <c r="W42" s="42" t="e">
        <f aca="false">W32*100/LOOKUP($A42,PopActBIT!$A$6:$A$18,PopActBIT!Y$6:Y$18)</f>
        <v>#N/A</v>
      </c>
      <c r="X42" s="42" t="e">
        <f aca="false">X32*100/LOOKUP($A42,PopActBIT!$A$6:$A$18,PopActBIT!Z$6:Z$18)</f>
        <v>#N/A</v>
      </c>
      <c r="Y42" s="42" t="e">
        <f aca="false">Y32*100/LOOKUP($A42,PopActBIT!$A$6:$A$18,PopActBIT!AA$6:AA$18)</f>
        <v>#N/A</v>
      </c>
      <c r="Z42" s="42" t="e">
        <f aca="false">Z32*100/LOOKUP($A42,PopActBIT!$A$6:$A$18,PopActBIT!AB$6:AB$18)</f>
        <v>#N/A</v>
      </c>
      <c r="AA42" s="42" t="e">
        <f aca="false">AA32*100/(LOOKUP($A42,PopActBIT!$A$6:$A$18,PopActBIT!E$6:E$18)+LOOKUP($A42,PopActBIT!$A$6:$A$18,PopActBIT!Q$6:Q$18))</f>
        <v>#N/A</v>
      </c>
      <c r="AB42" s="42" t="e">
        <f aca="false">AB32*100/(LOOKUP($A42,PopActBIT!$A$6:$A$18,PopActBIT!F$6:F$18)+LOOKUP($A42,PopActBIT!$A$6:$A$18,PopActBIT!R$6:R$18))</f>
        <v>#N/A</v>
      </c>
      <c r="AC42" s="42" t="e">
        <f aca="false">AC32*100/(LOOKUP($A42,PopActBIT!$A$6:$A$18,PopActBIT!G$6:G$18)+LOOKUP($A42,PopActBIT!$A$6:$A$18,PopActBIT!S$6:S$18))</f>
        <v>#N/A</v>
      </c>
      <c r="AD42" s="42" t="e">
        <f aca="false">AD32*100/(LOOKUP($A42,PopActBIT!$A$6:$A$18,PopActBIT!H$6:H$18)+LOOKUP($A42,PopActBIT!$A$6:$A$18,PopActBIT!T$6:T$18))</f>
        <v>#N/A</v>
      </c>
      <c r="AE42" s="42" t="e">
        <f aca="false">AE32*100/(LOOKUP($A42,PopActBIT!$A$6:$A$18,PopActBIT!I$6:I$18)+LOOKUP($A42,PopActBIT!$A$6:$A$18,PopActBIT!U$6:U$18))</f>
        <v>#N/A</v>
      </c>
      <c r="AF42" s="42" t="e">
        <f aca="false">AF32*100/(LOOKUP($A42,PopActBIT!$A$6:$A$18,PopActBIT!J$6:J$18)+LOOKUP($A42,PopActBIT!$A$6:$A$18,PopActBIT!V$6:V$18))</f>
        <v>#N/A</v>
      </c>
      <c r="AG42" s="42" t="e">
        <f aca="false">AG32*100/(LOOKUP($A42,PopActBIT!$A$6:$A$18,PopActBIT!K$6:K$18)+LOOKUP($A42,PopActBIT!$A$6:$A$18,PopActBIT!W$6:W$18))</f>
        <v>#N/A</v>
      </c>
      <c r="AH42" s="42" t="e">
        <f aca="false">AH32*100/(LOOKUP($A42,PopActBIT!$A$6:$A$18,PopActBIT!L$6:L$18)+LOOKUP($A42,PopActBIT!$A$6:$A$18,PopActBIT!X$6:X$18))</f>
        <v>#N/A</v>
      </c>
      <c r="AI42" s="42" t="e">
        <f aca="false">AI32*100/(LOOKUP($A42,PopActBIT!$A$6:$A$18,PopActBIT!M$6:M$18)+LOOKUP($A42,PopActBIT!$A$6:$A$18,PopActBIT!Y$6:Y$18))</f>
        <v>#N/A</v>
      </c>
      <c r="AJ42" s="42" t="e">
        <f aca="false">AJ32*100/(LOOKUP($A42,PopActBIT!$A$6:$A$18,PopActBIT!N$6:N$18)+LOOKUP($A42,PopActBIT!$A$6:$A$18,PopActBIT!Z$6:Z$18))</f>
        <v>#N/A</v>
      </c>
      <c r="AK42" s="42" t="e">
        <f aca="false">AK32*100/(LOOKUP($A42,PopActBIT!$A$6:$A$18,PopActBIT!O$6:O$18)+LOOKUP($A42,PopActBIT!$A$6:$A$18,PopActBIT!AA$6:AA$18))</f>
        <v>#N/A</v>
      </c>
      <c r="AL42" s="42" t="e">
        <f aca="false">AL32*100/(LOOKUP($A42,PopActBIT!$A$6:$A$18,PopActBIT!P$6:P$18)+LOOKUP($A42,PopActBIT!$A$6:$A$18,PopActBIT!AB$6:AB$18))</f>
        <v>#N/A</v>
      </c>
    </row>
    <row r="43" customFormat="false" ht="15" hidden="true" customHeight="false" outlineLevel="0" collapsed="false">
      <c r="A43" s="35" t="n">
        <v>2002</v>
      </c>
      <c r="B43" s="42" t="e">
        <f aca="false">B33*100/LOOKUP($A43,PopActBIT!$A$6:$A$18,PopActBIT!B$6:B$18)</f>
        <v>#N/A</v>
      </c>
      <c r="C43" s="42" t="e">
        <f aca="false">C33*100/LOOKUP($A43,PopActBIT!$A$6:$A$18,PopActBIT!E$6:E$18)</f>
        <v>#N/A</v>
      </c>
      <c r="D43" s="42" t="e">
        <f aca="false">D33*100/LOOKUP($A43,PopActBIT!$A$6:$A$18,PopActBIT!F$6:F$18)</f>
        <v>#N/A</v>
      </c>
      <c r="E43" s="42" t="e">
        <f aca="false">E33*100/LOOKUP($A43,PopActBIT!$A$6:$A$18,PopActBIT!G$6:G$18)</f>
        <v>#N/A</v>
      </c>
      <c r="F43" s="42" t="e">
        <f aca="false">F33*100/LOOKUP($A43,PopActBIT!$A$6:$A$18,PopActBIT!H$6:H$18)</f>
        <v>#N/A</v>
      </c>
      <c r="G43" s="42" t="e">
        <f aca="false">G33*100/LOOKUP($A43,PopActBIT!$A$6:$A$18,PopActBIT!I$6:I$18)</f>
        <v>#N/A</v>
      </c>
      <c r="H43" s="42" t="e">
        <f aca="false">H33*100/LOOKUP($A43,PopActBIT!$A$6:$A$18,PopActBIT!J$6:J$18)</f>
        <v>#N/A</v>
      </c>
      <c r="I43" s="42" t="e">
        <f aca="false">I33*100/LOOKUP($A43,PopActBIT!$A$6:$A$18,PopActBIT!K$6:K$18)</f>
        <v>#N/A</v>
      </c>
      <c r="J43" s="42" t="e">
        <f aca="false">J33*100/LOOKUP($A43,PopActBIT!$A$6:$A$18,PopActBIT!L$6:L$18)</f>
        <v>#N/A</v>
      </c>
      <c r="K43" s="42" t="e">
        <f aca="false">K33*100/LOOKUP($A43,PopActBIT!$A$6:$A$18,PopActBIT!M$6:M$18)</f>
        <v>#N/A</v>
      </c>
      <c r="L43" s="42" t="e">
        <f aca="false">L33*100/LOOKUP($A43,PopActBIT!$A$6:$A$18,PopActBIT!N$6:N$18)</f>
        <v>#N/A</v>
      </c>
      <c r="M43" s="42" t="e">
        <f aca="false">M33*100/LOOKUP($A43,PopActBIT!$A$6:$A$18,PopActBIT!O$6:O$18)</f>
        <v>#N/A</v>
      </c>
      <c r="N43" s="42" t="e">
        <f aca="false">N33*100/LOOKUP($A43,PopActBIT!$A$6:$A$18,PopActBIT!P$6:P$18)</f>
        <v>#N/A</v>
      </c>
      <c r="O43" s="42" t="e">
        <f aca="false">O33*100/LOOKUP($A43,PopActBIT!$A$6:$A$18,PopActBIT!Q$6:Q$18)</f>
        <v>#N/A</v>
      </c>
      <c r="P43" s="42" t="e">
        <f aca="false">P33*100/LOOKUP($A43,PopActBIT!$A$6:$A$18,PopActBIT!R$6:R$18)</f>
        <v>#N/A</v>
      </c>
      <c r="Q43" s="42" t="e">
        <f aca="false">Q33*100/LOOKUP($A43,PopActBIT!$A$6:$A$18,PopActBIT!S$6:S$18)</f>
        <v>#N/A</v>
      </c>
      <c r="R43" s="42" t="e">
        <f aca="false">R33*100/LOOKUP($A43,PopActBIT!$A$6:$A$18,PopActBIT!T$6:T$18)</f>
        <v>#N/A</v>
      </c>
      <c r="S43" s="42" t="e">
        <f aca="false">S33*100/LOOKUP($A43,PopActBIT!$A$6:$A$18,PopActBIT!U$6:U$18)</f>
        <v>#N/A</v>
      </c>
      <c r="T43" s="42" t="e">
        <f aca="false">T33*100/LOOKUP($A43,PopActBIT!$A$6:$A$18,PopActBIT!V$6:V$18)</f>
        <v>#N/A</v>
      </c>
      <c r="U43" s="42" t="e">
        <f aca="false">U33*100/LOOKUP($A43,PopActBIT!$A$6:$A$18,PopActBIT!W$6:W$18)</f>
        <v>#N/A</v>
      </c>
      <c r="V43" s="42" t="e">
        <f aca="false">V33*100/LOOKUP($A43,PopActBIT!$A$6:$A$18,PopActBIT!X$6:X$18)</f>
        <v>#N/A</v>
      </c>
      <c r="W43" s="42" t="e">
        <f aca="false">W33*100/LOOKUP($A43,PopActBIT!$A$6:$A$18,PopActBIT!Y$6:Y$18)</f>
        <v>#N/A</v>
      </c>
      <c r="X43" s="42" t="e">
        <f aca="false">X33*100/LOOKUP($A43,PopActBIT!$A$6:$A$18,PopActBIT!Z$6:Z$18)</f>
        <v>#N/A</v>
      </c>
      <c r="Y43" s="42" t="e">
        <f aca="false">Y33*100/LOOKUP($A43,PopActBIT!$A$6:$A$18,PopActBIT!AA$6:AA$18)</f>
        <v>#N/A</v>
      </c>
      <c r="Z43" s="42" t="e">
        <f aca="false">Z33*100/LOOKUP($A43,PopActBIT!$A$6:$A$18,PopActBIT!AB$6:AB$18)</f>
        <v>#N/A</v>
      </c>
      <c r="AA43" s="42" t="e">
        <f aca="false">AA33*100/(LOOKUP($A43,PopActBIT!$A$6:$A$18,PopActBIT!E$6:E$18)+LOOKUP($A43,PopActBIT!$A$6:$A$18,PopActBIT!Q$6:Q$18))</f>
        <v>#N/A</v>
      </c>
      <c r="AB43" s="42" t="e">
        <f aca="false">AB33*100/(LOOKUP($A43,PopActBIT!$A$6:$A$18,PopActBIT!F$6:F$18)+LOOKUP($A43,PopActBIT!$A$6:$A$18,PopActBIT!R$6:R$18))</f>
        <v>#N/A</v>
      </c>
      <c r="AC43" s="42" t="e">
        <f aca="false">AC33*100/(LOOKUP($A43,PopActBIT!$A$6:$A$18,PopActBIT!G$6:G$18)+LOOKUP($A43,PopActBIT!$A$6:$A$18,PopActBIT!S$6:S$18))</f>
        <v>#N/A</v>
      </c>
      <c r="AD43" s="42" t="e">
        <f aca="false">AD33*100/(LOOKUP($A43,PopActBIT!$A$6:$A$18,PopActBIT!H$6:H$18)+LOOKUP($A43,PopActBIT!$A$6:$A$18,PopActBIT!T$6:T$18))</f>
        <v>#N/A</v>
      </c>
      <c r="AE43" s="42" t="e">
        <f aca="false">AE33*100/(LOOKUP($A43,PopActBIT!$A$6:$A$18,PopActBIT!I$6:I$18)+LOOKUP($A43,PopActBIT!$A$6:$A$18,PopActBIT!U$6:U$18))</f>
        <v>#N/A</v>
      </c>
      <c r="AF43" s="42" t="e">
        <f aca="false">AF33*100/(LOOKUP($A43,PopActBIT!$A$6:$A$18,PopActBIT!J$6:J$18)+LOOKUP($A43,PopActBIT!$A$6:$A$18,PopActBIT!V$6:V$18))</f>
        <v>#N/A</v>
      </c>
      <c r="AG43" s="42" t="e">
        <f aca="false">AG33*100/(LOOKUP($A43,PopActBIT!$A$6:$A$18,PopActBIT!K$6:K$18)+LOOKUP($A43,PopActBIT!$A$6:$A$18,PopActBIT!W$6:W$18))</f>
        <v>#N/A</v>
      </c>
      <c r="AH43" s="42" t="e">
        <f aca="false">AH33*100/(LOOKUP($A43,PopActBIT!$A$6:$A$18,PopActBIT!L$6:L$18)+LOOKUP($A43,PopActBIT!$A$6:$A$18,PopActBIT!X$6:X$18))</f>
        <v>#N/A</v>
      </c>
      <c r="AI43" s="42" t="e">
        <f aca="false">AI33*100/(LOOKUP($A43,PopActBIT!$A$6:$A$18,PopActBIT!M$6:M$18)+LOOKUP($A43,PopActBIT!$A$6:$A$18,PopActBIT!Y$6:Y$18))</f>
        <v>#N/A</v>
      </c>
      <c r="AJ43" s="42" t="e">
        <f aca="false">AJ33*100/(LOOKUP($A43,PopActBIT!$A$6:$A$18,PopActBIT!N$6:N$18)+LOOKUP($A43,PopActBIT!$A$6:$A$18,PopActBIT!Z$6:Z$18))</f>
        <v>#N/A</v>
      </c>
      <c r="AK43" s="42" t="e">
        <f aca="false">AK33*100/(LOOKUP($A43,PopActBIT!$A$6:$A$18,PopActBIT!O$6:O$18)+LOOKUP($A43,PopActBIT!$A$6:$A$18,PopActBIT!AA$6:AA$18))</f>
        <v>#N/A</v>
      </c>
      <c r="AL43" s="42" t="e">
        <f aca="false">AL33*100/(LOOKUP($A43,PopActBIT!$A$6:$A$18,PopActBIT!P$6:P$18)+LOOKUP($A43,PopActBIT!$A$6:$A$18,PopActBIT!AB$6:AB$18))</f>
        <v>#N/A</v>
      </c>
    </row>
    <row r="44" customFormat="false" ht="15" hidden="true" customHeight="false" outlineLevel="0" collapsed="false">
      <c r="A44" s="35" t="n">
        <v>2003</v>
      </c>
      <c r="B44" s="42" t="n">
        <f aca="false">B34*100/LOOKUP($A44,PopActBIT!$A$6:$A$18,PopActBIT!B$6:B$18)</f>
        <v>8.1</v>
      </c>
      <c r="C44" s="42" t="n">
        <f aca="false">C34*100/LOOKUP($A44,PopActBIT!$A$6:$A$18,PopActBIT!E$6:E$18)</f>
        <v>28.6112434194912</v>
      </c>
      <c r="D44" s="42" t="n">
        <f aca="false">D34*100/LOOKUP($A44,PopActBIT!$A$6:$A$18,PopActBIT!F$6:F$18)</f>
        <v>17.4947730463131</v>
      </c>
      <c r="E44" s="42" t="n">
        <f aca="false">E34*100/LOOKUP($A44,PopActBIT!$A$6:$A$18,PopActBIT!G$6:G$18)</f>
        <v>10.5128095844707</v>
      </c>
      <c r="F44" s="42" t="n">
        <f aca="false">F34*100/LOOKUP($A44,PopActBIT!$A$6:$A$18,PopActBIT!H$6:H$18)</f>
        <v>9.76108105513693</v>
      </c>
      <c r="G44" s="42" t="n">
        <f aca="false">G34*100/LOOKUP($A44,PopActBIT!$A$6:$A$18,PopActBIT!I$6:I$18)</f>
        <v>8.63348826113628</v>
      </c>
      <c r="H44" s="42" t="n">
        <f aca="false">H34*100/LOOKUP($A44,PopActBIT!$A$6:$A$18,PopActBIT!J$6:J$18)</f>
        <v>7.66535303396401</v>
      </c>
      <c r="I44" s="42" t="n">
        <f aca="false">I34*100/LOOKUP($A44,PopActBIT!$A$6:$A$18,PopActBIT!K$6:K$18)</f>
        <v>6.67443815438768</v>
      </c>
      <c r="J44" s="42" t="n">
        <f aca="false">J34*100/LOOKUP($A44,PopActBIT!$A$6:$A$18,PopActBIT!L$6:L$18)</f>
        <v>5.69491310101338</v>
      </c>
      <c r="K44" s="42" t="n">
        <f aca="false">K34*100/LOOKUP($A44,PopActBIT!$A$6:$A$18,PopActBIT!M$6:M$18)</f>
        <v>5.29626918394244</v>
      </c>
      <c r="L44" s="42" t="n">
        <f aca="false">L34*100/LOOKUP($A44,PopActBIT!$A$6:$A$18,PopActBIT!N$6:N$18)</f>
        <v>3.405558034406</v>
      </c>
      <c r="M44" s="42" t="n">
        <f aca="false">M34*100/LOOKUP($A44,PopActBIT!$A$6:$A$18,PopActBIT!O$6:O$18)</f>
        <v>1.79959253992023</v>
      </c>
      <c r="N44" s="42" t="n">
        <f aca="false">N34*100/LOOKUP($A44,PopActBIT!$A$6:$A$18,PopActBIT!P$6:P$18)</f>
        <v>0.660609919717552</v>
      </c>
      <c r="O44" s="42" t="n">
        <f aca="false">O34*100/LOOKUP($A44,PopActBIT!$A$6:$A$18,PopActBIT!Q$6:Q$18)</f>
        <v>22.0620933533258</v>
      </c>
      <c r="P44" s="42" t="n">
        <f aca="false">P34*100/LOOKUP($A44,PopActBIT!$A$6:$A$18,PopActBIT!R$6:R$18)</f>
        <v>17.005010519626</v>
      </c>
      <c r="Q44" s="42" t="n">
        <f aca="false">Q34*100/LOOKUP($A44,PopActBIT!$A$6:$A$18,PopActBIT!S$6:S$18)</f>
        <v>9.47633540008626</v>
      </c>
      <c r="R44" s="42" t="n">
        <f aca="false">R34*100/LOOKUP($A44,PopActBIT!$A$6:$A$18,PopActBIT!T$6:T$18)</f>
        <v>6.71999745919579</v>
      </c>
      <c r="S44" s="42" t="n">
        <f aca="false">S34*100/LOOKUP($A44,PopActBIT!$A$6:$A$18,PopActBIT!U$6:U$18)</f>
        <v>6.07077736568026</v>
      </c>
      <c r="T44" s="42" t="n">
        <f aca="false">T34*100/LOOKUP($A44,PopActBIT!$A$6:$A$18,PopActBIT!V$6:V$18)</f>
        <v>5.46711657697284</v>
      </c>
      <c r="U44" s="42" t="n">
        <f aca="false">U34*100/LOOKUP($A44,PopActBIT!$A$6:$A$18,PopActBIT!W$6:W$18)</f>
        <v>5.03430318129583</v>
      </c>
      <c r="V44" s="42" t="n">
        <f aca="false">V34*100/LOOKUP($A44,PopActBIT!$A$6:$A$18,PopActBIT!X$6:X$18)</f>
        <v>5.15959126951812</v>
      </c>
      <c r="W44" s="42" t="n">
        <f aca="false">W34*100/LOOKUP($A44,PopActBIT!$A$6:$A$18,PopActBIT!Y$6:Y$18)</f>
        <v>4.89762526687151</v>
      </c>
      <c r="X44" s="42" t="n">
        <f aca="false">X34*100/LOOKUP($A44,PopActBIT!$A$6:$A$18,PopActBIT!Z$6:Z$18)</f>
        <v>3.24610046757763</v>
      </c>
      <c r="Y44" s="42" t="n">
        <f aca="false">Y34*100/LOOKUP($A44,PopActBIT!$A$6:$A$18,PopActBIT!AA$6:AA$18)</f>
        <v>0.956745400970248</v>
      </c>
      <c r="Z44" s="42" t="n">
        <f aca="false">Z34*100/LOOKUP($A44,PopActBIT!$A$6:$A$18,PopActBIT!AB$6:AB$18)</f>
        <v>0.558101483899311</v>
      </c>
      <c r="AA44" s="42" t="n">
        <f aca="false">AA34*100/(LOOKUP($A44,PopActBIT!$A$6:$A$18,PopActBIT!E$6:E$18)+LOOKUP($A44,PopActBIT!$A$6:$A$18,PopActBIT!Q$6:Q$18))</f>
        <v>24.4430708220542</v>
      </c>
      <c r="AB44" s="42" t="n">
        <f aca="false">AB34*100/(LOOKUP($A44,PopActBIT!$A$6:$A$18,PopActBIT!F$6:F$18)+LOOKUP($A44,PopActBIT!$A$6:$A$18,PopActBIT!R$6:R$18))</f>
        <v>17.2356710357455</v>
      </c>
      <c r="AC44" s="42" t="n">
        <f aca="false">AC34*100/(LOOKUP($A44,PopActBIT!$A$6:$A$18,PopActBIT!G$6:G$18)+LOOKUP($A44,PopActBIT!$A$6:$A$18,PopActBIT!S$6:S$18))</f>
        <v>9.9631614232051</v>
      </c>
      <c r="AD44" s="42" t="n">
        <f aca="false">AD34*100/(LOOKUP($A44,PopActBIT!$A$6:$A$18,PopActBIT!H$6:H$18)+LOOKUP($A44,PopActBIT!$A$6:$A$18,PopActBIT!T$6:T$18))</f>
        <v>8.12204040880507</v>
      </c>
      <c r="AE44" s="42" t="n">
        <f aca="false">AE34*100/(LOOKUP($A44,PopActBIT!$A$6:$A$18,PopActBIT!I$6:I$18)+LOOKUP($A44,PopActBIT!$A$6:$A$18,PopActBIT!U$6:U$18))</f>
        <v>7.26862869349724</v>
      </c>
      <c r="AF44" s="42" t="n">
        <f aca="false">AF34*100/(LOOKUP($A44,PopActBIT!$A$6:$A$18,PopActBIT!J$6:J$18)+LOOKUP($A44,PopActBIT!$A$6:$A$18,PopActBIT!V$6:V$18))</f>
        <v>6.51555836074792</v>
      </c>
      <c r="AG44" s="42" t="n">
        <f aca="false">AG34*100/(LOOKUP($A44,PopActBIT!$A$6:$A$18,PopActBIT!K$6:K$18)+LOOKUP($A44,PopActBIT!$A$6:$A$18,PopActBIT!W$6:W$18))</f>
        <v>5.8143485395063</v>
      </c>
      <c r="AH44" s="42" t="n">
        <f aca="false">AH34*100/(LOOKUP($A44,PopActBIT!$A$6:$A$18,PopActBIT!L$6:L$18)+LOOKUP($A44,PopActBIT!$A$6:$A$18,PopActBIT!X$6:X$18))</f>
        <v>5.40740994537568</v>
      </c>
      <c r="AI44" s="42" t="n">
        <f aca="false">AI34*100/(LOOKUP($A44,PopActBIT!$A$6:$A$18,PopActBIT!M$6:M$18)+LOOKUP($A44,PopActBIT!$A$6:$A$18,PopActBIT!Y$6:Y$18))</f>
        <v>5.07848943456047</v>
      </c>
      <c r="AJ44" s="42" t="n">
        <f aca="false">AJ34*100/(LOOKUP($A44,PopActBIT!$A$6:$A$18,PopActBIT!N$6:N$18)+LOOKUP($A44,PopActBIT!$A$6:$A$18,PopActBIT!Z$6:Z$18))</f>
        <v>3.32333907212555</v>
      </c>
      <c r="AK44" s="42" t="n">
        <f aca="false">AK34*100/(LOOKUP($A44,PopActBIT!$A$6:$A$18,PopActBIT!O$6:O$18)+LOOKUP($A44,PopActBIT!$A$6:$A$18,PopActBIT!AA$6:AA$18))</f>
        <v>1.28786423554354</v>
      </c>
      <c r="AL44" s="42" t="n">
        <f aca="false">AL34*100/(LOOKUP($A44,PopActBIT!$A$6:$A$18,PopActBIT!P$6:P$18)+LOOKUP($A44,PopActBIT!$A$6:$A$18,PopActBIT!AB$6:AB$18))</f>
        <v>0.595750718621355</v>
      </c>
    </row>
    <row r="45" customFormat="false" ht="15" hidden="true" customHeight="false" outlineLevel="0" collapsed="false">
      <c r="A45" s="35" t="n">
        <v>2004</v>
      </c>
      <c r="B45" s="42" t="n">
        <f aca="false">B35*100/LOOKUP($A45,PopActBIT!$A$6:$A$18,PopActBIT!B$6:B$18)</f>
        <v>8.1</v>
      </c>
      <c r="C45" s="42" t="n">
        <f aca="false">C35*100/LOOKUP($A45,PopActBIT!$A$6:$A$18,PopActBIT!E$6:E$18)</f>
        <v>28.6771168261331</v>
      </c>
      <c r="D45" s="42" t="n">
        <f aca="false">D35*100/LOOKUP($A45,PopActBIT!$A$6:$A$18,PopActBIT!F$6:F$18)</f>
        <v>17.5350523268075</v>
      </c>
      <c r="E45" s="42" t="n">
        <f aca="false">E35*100/LOOKUP($A45,PopActBIT!$A$6:$A$18,PopActBIT!G$6:G$18)</f>
        <v>10.5370138656532</v>
      </c>
      <c r="F45" s="42" t="n">
        <f aca="false">F35*100/LOOKUP($A45,PopActBIT!$A$6:$A$18,PopActBIT!H$6:H$18)</f>
        <v>9.78355458598568</v>
      </c>
      <c r="G45" s="42" t="n">
        <f aca="false">G35*100/LOOKUP($A45,PopActBIT!$A$6:$A$18,PopActBIT!I$6:I$18)</f>
        <v>8.65336566648442</v>
      </c>
      <c r="H45" s="42" t="n">
        <f aca="false">H35*100/LOOKUP($A45,PopActBIT!$A$6:$A$18,PopActBIT!J$6:J$18)</f>
        <v>7.68300144267021</v>
      </c>
      <c r="I45" s="42" t="n">
        <f aca="false">I35*100/LOOKUP($A45,PopActBIT!$A$6:$A$18,PopActBIT!K$6:K$18)</f>
        <v>6.68980511947212</v>
      </c>
      <c r="J45" s="42" t="n">
        <f aca="false">J35*100/LOOKUP($A45,PopActBIT!$A$6:$A$18,PopActBIT!L$6:L$18)</f>
        <v>5.70802484596598</v>
      </c>
      <c r="K45" s="42" t="n">
        <f aca="false">K35*100/LOOKUP($A45,PopActBIT!$A$6:$A$18,PopActBIT!M$6:M$18)</f>
        <v>5.30846310674836</v>
      </c>
      <c r="L45" s="42" t="n">
        <f aca="false">L35*100/LOOKUP($A45,PopActBIT!$A$6:$A$18,PopActBIT!N$6:N$18)</f>
        <v>3.41339885788765</v>
      </c>
      <c r="M45" s="42" t="n">
        <f aca="false">M35*100/LOOKUP($A45,PopActBIT!$A$6:$A$18,PopActBIT!O$6:O$18)</f>
        <v>1.80373585132525</v>
      </c>
      <c r="N45" s="42" t="n">
        <f aca="false">N35*100/LOOKUP($A45,PopActBIT!$A$6:$A$18,PopActBIT!P$6:P$18)</f>
        <v>0.662130882132053</v>
      </c>
      <c r="O45" s="42" t="n">
        <f aca="false">O35*100/LOOKUP($A45,PopActBIT!$A$6:$A$18,PopActBIT!Q$6:Q$18)</f>
        <v>22.1128882532722</v>
      </c>
      <c r="P45" s="42" t="n">
        <f aca="false">P35*100/LOOKUP($A45,PopActBIT!$A$6:$A$18,PopActBIT!R$6:R$18)</f>
        <v>17.0441621900544</v>
      </c>
      <c r="Q45" s="42" t="n">
        <f aca="false">Q35*100/LOOKUP($A45,PopActBIT!$A$6:$A$18,PopActBIT!S$6:S$18)</f>
        <v>9.49815334368738</v>
      </c>
      <c r="R45" s="42" t="n">
        <f aca="false">R35*100/LOOKUP($A45,PopActBIT!$A$6:$A$18,PopActBIT!T$6:T$18)</f>
        <v>6.73546931823985</v>
      </c>
      <c r="S45" s="42" t="n">
        <f aca="false">S35*100/LOOKUP($A45,PopActBIT!$A$6:$A$18,PopActBIT!U$6:U$18)</f>
        <v>6.08475448579973</v>
      </c>
      <c r="T45" s="42" t="n">
        <f aca="false">T35*100/LOOKUP($A45,PopActBIT!$A$6:$A$18,PopActBIT!V$6:V$18)</f>
        <v>5.47970385212734</v>
      </c>
      <c r="U45" s="42" t="n">
        <f aca="false">U35*100/LOOKUP($A45,PopActBIT!$A$6:$A$18,PopActBIT!W$6:W$18)</f>
        <v>5.04589396383392</v>
      </c>
      <c r="V45" s="42" t="n">
        <f aca="false">V35*100/LOOKUP($A45,PopActBIT!$A$6:$A$18,PopActBIT!X$6:X$18)</f>
        <v>5.17147051044517</v>
      </c>
      <c r="W45" s="42" t="n">
        <f aca="false">W35*100/LOOKUP($A45,PopActBIT!$A$6:$A$18,PopActBIT!Y$6:Y$18)</f>
        <v>4.90890136753074</v>
      </c>
      <c r="X45" s="42" t="n">
        <f aca="false">X35*100/LOOKUP($A45,PopActBIT!$A$6:$A$18,PopActBIT!Z$6:Z$18)</f>
        <v>3.25357416220061</v>
      </c>
      <c r="Y45" s="42" t="n">
        <f aca="false">Y35*100/LOOKUP($A45,PopActBIT!$A$6:$A$18,PopActBIT!AA$6:AA$18)</f>
        <v>0.958948174122284</v>
      </c>
      <c r="Z45" s="42" t="n">
        <f aca="false">Z35*100/LOOKUP($A45,PopActBIT!$A$6:$A$18,PopActBIT!AB$6:AB$18)</f>
        <v>0.559386434904666</v>
      </c>
      <c r="AA45" s="42" t="n">
        <f aca="false">AA35*100/(LOOKUP($A45,PopActBIT!$A$6:$A$18,PopActBIT!E$6:E$18)+LOOKUP($A45,PopActBIT!$A$6:$A$18,PopActBIT!Q$6:Q$18))</f>
        <v>24.4973052626044</v>
      </c>
      <c r="AB45" s="42" t="n">
        <f aca="false">AB35*100/(LOOKUP($A45,PopActBIT!$A$6:$A$18,PopActBIT!F$6:F$18)+LOOKUP($A45,PopActBIT!$A$6:$A$18,PopActBIT!R$6:R$18))</f>
        <v>17.2753272493666</v>
      </c>
      <c r="AC45" s="42" t="n">
        <f aca="false">AC35*100/(LOOKUP($A45,PopActBIT!$A$6:$A$18,PopActBIT!G$6:G$18)+LOOKUP($A45,PopActBIT!$A$6:$A$18,PopActBIT!S$6:S$18))</f>
        <v>9.98645981478231</v>
      </c>
      <c r="AD45" s="42" t="n">
        <f aca="false">AD35*100/(LOOKUP($A45,PopActBIT!$A$6:$A$18,PopActBIT!H$6:H$18)+LOOKUP($A45,PopActBIT!$A$6:$A$18,PopActBIT!T$6:T$18))</f>
        <v>8.1430901623286</v>
      </c>
      <c r="AE45" s="42" t="n">
        <f aca="false">AE35*100/(LOOKUP($A45,PopActBIT!$A$6:$A$18,PopActBIT!I$6:I$18)+LOOKUP($A45,PopActBIT!$A$6:$A$18,PopActBIT!U$6:U$18))</f>
        <v>7.29044075319352</v>
      </c>
      <c r="AF45" s="42" t="n">
        <f aca="false">AF35*100/(LOOKUP($A45,PopActBIT!$A$6:$A$18,PopActBIT!J$6:J$18)+LOOKUP($A45,PopActBIT!$A$6:$A$18,PopActBIT!V$6:V$18))</f>
        <v>6.53101469446972</v>
      </c>
      <c r="AG45" s="42" t="n">
        <f aca="false">AG35*100/(LOOKUP($A45,PopActBIT!$A$6:$A$18,PopActBIT!K$6:K$18)+LOOKUP($A45,PopActBIT!$A$6:$A$18,PopActBIT!W$6:W$18))</f>
        <v>5.83358316869858</v>
      </c>
      <c r="AH45" s="42" t="n">
        <f aca="false">AH35*100/(LOOKUP($A45,PopActBIT!$A$6:$A$18,PopActBIT!L$6:L$18)+LOOKUP($A45,PopActBIT!$A$6:$A$18,PopActBIT!X$6:X$18))</f>
        <v>5.42226498821503</v>
      </c>
      <c r="AI45" s="42" t="n">
        <f aca="false">AI35*100/(LOOKUP($A45,PopActBIT!$A$6:$A$18,PopActBIT!M$6:M$18)+LOOKUP($A45,PopActBIT!$A$6:$A$18,PopActBIT!Y$6:Y$18))</f>
        <v>5.09337179935266</v>
      </c>
      <c r="AJ45" s="42" t="n">
        <f aca="false">AJ35*100/(LOOKUP($A45,PopActBIT!$A$6:$A$18,PopActBIT!N$6:N$18)+LOOKUP($A45,PopActBIT!$A$6:$A$18,PopActBIT!Z$6:Z$18))</f>
        <v>3.33103635174324</v>
      </c>
      <c r="AK45" s="42" t="n">
        <f aca="false">AK35*100/(LOOKUP($A45,PopActBIT!$A$6:$A$18,PopActBIT!O$6:O$18)+LOOKUP($A45,PopActBIT!$A$6:$A$18,PopActBIT!AA$6:AA$18))</f>
        <v>1.29428188546176</v>
      </c>
      <c r="AL45" s="42" t="n">
        <f aca="false">AL35*100/(LOOKUP($A45,PopActBIT!$A$6:$A$18,PopActBIT!P$6:P$18)+LOOKUP($A45,PopActBIT!$A$6:$A$18,PopActBIT!AB$6:AB$18))</f>
        <v>0.597403594771227</v>
      </c>
    </row>
    <row r="46" customFormat="false" ht="15" hidden="true" customHeight="false" outlineLevel="0" collapsed="false">
      <c r="A46" s="35" t="n">
        <v>2005</v>
      </c>
      <c r="B46" s="42" t="n">
        <f aca="false">B36*100/LOOKUP($A46,PopActBIT!$A$6:$A$18,PopActBIT!B$6:B$18)</f>
        <v>8.1</v>
      </c>
      <c r="C46" s="42" t="n">
        <f aca="false">C36*100/LOOKUP($A46,PopActBIT!$A$6:$A$18,PopActBIT!E$6:E$18)</f>
        <v>28.6846131468017</v>
      </c>
      <c r="D46" s="42" t="n">
        <f aca="false">D36*100/LOOKUP($A46,PopActBIT!$A$6:$A$18,PopActBIT!F$6:F$18)</f>
        <v>17.5396360642864</v>
      </c>
      <c r="E46" s="42" t="n">
        <f aca="false">E36*100/LOOKUP($A46,PopActBIT!$A$6:$A$18,PopActBIT!G$6:G$18)</f>
        <v>10.5397682860263</v>
      </c>
      <c r="F46" s="42" t="n">
        <f aca="false">F36*100/LOOKUP($A46,PopActBIT!$A$6:$A$18,PopActBIT!H$6:H$18)</f>
        <v>9.78611204888895</v>
      </c>
      <c r="G46" s="42" t="n">
        <f aca="false">G36*100/LOOKUP($A46,PopActBIT!$A$6:$A$18,PopActBIT!I$6:I$18)</f>
        <v>8.65562769318299</v>
      </c>
      <c r="H46" s="42" t="n">
        <f aca="false">H36*100/LOOKUP($A46,PopActBIT!$A$6:$A$18,PopActBIT!J$6:J$18)</f>
        <v>7.68500981202132</v>
      </c>
      <c r="I46" s="42" t="n">
        <f aca="false">I36*100/LOOKUP($A46,PopActBIT!$A$6:$A$18,PopActBIT!K$6:K$18)</f>
        <v>6.69155386306759</v>
      </c>
      <c r="J46" s="42" t="n">
        <f aca="false">J36*100/LOOKUP($A46,PopActBIT!$A$6:$A$18,PopActBIT!L$6:L$18)</f>
        <v>5.70951694800989</v>
      </c>
      <c r="K46" s="42" t="n">
        <f aca="false">K36*100/LOOKUP($A46,PopActBIT!$A$6:$A$18,PopActBIT!M$6:M$18)</f>
        <v>5.3098507616492</v>
      </c>
      <c r="L46" s="42" t="n">
        <f aca="false">L36*100/LOOKUP($A46,PopActBIT!$A$6:$A$18,PopActBIT!N$6:N$18)</f>
        <v>3.41429113490992</v>
      </c>
      <c r="M46" s="42" t="n">
        <f aca="false">M36*100/LOOKUP($A46,PopActBIT!$A$6:$A$18,PopActBIT!O$6:O$18)</f>
        <v>1.80420735557113</v>
      </c>
      <c r="N46" s="42" t="n">
        <f aca="false">N36*100/LOOKUP($A46,PopActBIT!$A$6:$A$18,PopActBIT!P$6:P$18)</f>
        <v>0.662303965969147</v>
      </c>
      <c r="O46" s="42" t="n">
        <f aca="false">O36*100/LOOKUP($A46,PopActBIT!$A$6:$A$18,PopActBIT!Q$6:Q$18)</f>
        <v>22.1186686565903</v>
      </c>
      <c r="P46" s="42" t="n">
        <f aca="false">P36*100/LOOKUP($A46,PopActBIT!$A$6:$A$18,PopActBIT!R$6:R$18)</f>
        <v>17.0486176067575</v>
      </c>
      <c r="Q46" s="42" t="n">
        <f aca="false">Q36*100/LOOKUP($A46,PopActBIT!$A$6:$A$18,PopActBIT!S$6:S$18)</f>
        <v>9.50063620148846</v>
      </c>
      <c r="R46" s="42" t="n">
        <f aca="false">R36*100/LOOKUP($A46,PopActBIT!$A$6:$A$18,PopActBIT!T$6:T$18)</f>
        <v>6.73722999865167</v>
      </c>
      <c r="S46" s="42" t="n">
        <f aca="false">S36*100/LOOKUP($A46,PopActBIT!$A$6:$A$18,PopActBIT!U$6:U$18)</f>
        <v>6.08634506657854</v>
      </c>
      <c r="T46" s="42" t="n">
        <f aca="false">T36*100/LOOKUP($A46,PopActBIT!$A$6:$A$18,PopActBIT!V$6:V$18)</f>
        <v>5.4811362700895</v>
      </c>
      <c r="U46" s="42" t="n">
        <f aca="false">U36*100/LOOKUP($A46,PopActBIT!$A$6:$A$18,PopActBIT!W$6:W$18)</f>
        <v>5.04721298204074</v>
      </c>
      <c r="V46" s="42" t="n">
        <f aca="false">V36*100/LOOKUP($A46,PopActBIT!$A$6:$A$18,PopActBIT!X$6:X$18)</f>
        <v>5.17282235489696</v>
      </c>
      <c r="W46" s="42" t="n">
        <f aca="false">W36*100/LOOKUP($A46,PopActBIT!$A$6:$A$18,PopActBIT!Y$6:Y$18)</f>
        <v>4.91018457528851</v>
      </c>
      <c r="X46" s="42" t="n">
        <f aca="false">X36*100/LOOKUP($A46,PopActBIT!$A$6:$A$18,PopActBIT!Z$6:Z$18)</f>
        <v>3.25442466036564</v>
      </c>
      <c r="Y46" s="42" t="n">
        <f aca="false">Y36*100/LOOKUP($A46,PopActBIT!$A$6:$A$18,PopActBIT!AA$6:AA$18)</f>
        <v>0.959198847265662</v>
      </c>
      <c r="Z46" s="42" t="n">
        <f aca="false">Z36*100/LOOKUP($A46,PopActBIT!$A$6:$A$18,PopActBIT!AB$6:AB$18)</f>
        <v>0.559532660904969</v>
      </c>
      <c r="AA46" s="42" t="n">
        <f aca="false">AA36*100/(LOOKUP($A46,PopActBIT!$A$6:$A$18,PopActBIT!E$6:E$18)+LOOKUP($A46,PopActBIT!$A$6:$A$18,PopActBIT!Q$6:Q$18))</f>
        <v>24.5944562794043</v>
      </c>
      <c r="AB46" s="42" t="n">
        <f aca="false">AB36*100/(LOOKUP($A46,PopActBIT!$A$6:$A$18,PopActBIT!F$6:F$18)+LOOKUP($A46,PopActBIT!$A$6:$A$18,PopActBIT!R$6:R$18))</f>
        <v>17.2795915564727</v>
      </c>
      <c r="AC46" s="42" t="n">
        <f aca="false">AC36*100/(LOOKUP($A46,PopActBIT!$A$6:$A$18,PopActBIT!G$6:G$18)+LOOKUP($A46,PopActBIT!$A$6:$A$18,PopActBIT!S$6:S$18))</f>
        <v>9.99198325913029</v>
      </c>
      <c r="AD46" s="42" t="n">
        <f aca="false">AD36*100/(LOOKUP($A46,PopActBIT!$A$6:$A$18,PopActBIT!H$6:H$18)+LOOKUP($A46,PopActBIT!$A$6:$A$18,PopActBIT!T$6:T$18))</f>
        <v>8.14905794420866</v>
      </c>
      <c r="AE46" s="42" t="n">
        <f aca="false">AE36*100/(LOOKUP($A46,PopActBIT!$A$6:$A$18,PopActBIT!I$6:I$18)+LOOKUP($A46,PopActBIT!$A$6:$A$18,PopActBIT!U$6:U$18))</f>
        <v>7.2915991964071</v>
      </c>
      <c r="AF46" s="42" t="n">
        <f aca="false">AF36*100/(LOOKUP($A46,PopActBIT!$A$6:$A$18,PopActBIT!J$6:J$18)+LOOKUP($A46,PopActBIT!$A$6:$A$18,PopActBIT!V$6:V$18))</f>
        <v>6.53780908580144</v>
      </c>
      <c r="AG46" s="42" t="n">
        <f aca="false">AG36*100/(LOOKUP($A46,PopActBIT!$A$6:$A$18,PopActBIT!K$6:K$18)+LOOKUP($A46,PopActBIT!$A$6:$A$18,PopActBIT!W$6:W$18))</f>
        <v>5.835719328756</v>
      </c>
      <c r="AH46" s="42" t="n">
        <f aca="false">AH36*100/(LOOKUP($A46,PopActBIT!$A$6:$A$18,PopActBIT!L$6:L$18)+LOOKUP($A46,PopActBIT!$A$6:$A$18,PopActBIT!X$6:X$18))</f>
        <v>5.42614425243229</v>
      </c>
      <c r="AI46" s="42" t="n">
        <f aca="false">AI36*100/(LOOKUP($A46,PopActBIT!$A$6:$A$18,PopActBIT!M$6:M$18)+LOOKUP($A46,PopActBIT!$A$6:$A$18,PopActBIT!Y$6:Y$18))</f>
        <v>5.09837230747035</v>
      </c>
      <c r="AJ46" s="42" t="n">
        <f aca="false">AJ36*100/(LOOKUP($A46,PopActBIT!$A$6:$A$18,PopActBIT!N$6:N$18)+LOOKUP($A46,PopActBIT!$A$6:$A$18,PopActBIT!Z$6:Z$18))</f>
        <v>3.33195889514616</v>
      </c>
      <c r="AK46" s="42" t="n">
        <f aca="false">AK36*100/(LOOKUP($A46,PopActBIT!$A$6:$A$18,PopActBIT!O$6:O$18)+LOOKUP($A46,PopActBIT!$A$6:$A$18,PopActBIT!AA$6:AA$18))</f>
        <v>1.29560696248244</v>
      </c>
      <c r="AL46" s="42" t="n">
        <f aca="false">AL36*100/(LOOKUP($A46,PopActBIT!$A$6:$A$18,PopActBIT!P$6:P$18)+LOOKUP($A46,PopActBIT!$A$6:$A$18,PopActBIT!AB$6:AB$18))</f>
        <v>0.597716936477852</v>
      </c>
    </row>
    <row r="47" customFormat="false" ht="15" hidden="true" customHeight="false" outlineLevel="0" collapsed="false">
      <c r="A47" s="35" t="n">
        <v>2006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customFormat="false" ht="15" hidden="true" customHeight="false" outlineLevel="0" collapsed="false">
      <c r="A48" s="35" t="n">
        <v>2007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customFormat="false" ht="15" hidden="true" customHeight="false" outlineLevel="0" collapsed="false">
      <c r="A49" s="35" t="n">
        <v>2008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customFormat="false" ht="15" hidden="false" customHeight="false" outlineLevel="0" collapsed="false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customFormat="false" ht="15" hidden="true" customHeight="false" outlineLevel="0" collapsed="false">
      <c r="A51" s="35" t="s">
        <v>99</v>
      </c>
      <c r="B51" s="39" t="e">
        <f aca="false">AVERAGE(B41:B46)</f>
        <v>#N/A</v>
      </c>
      <c r="C51" s="39" t="e">
        <f aca="false">AVERAGE(C41:C46)</f>
        <v>#N/A</v>
      </c>
      <c r="D51" s="39" t="e">
        <f aca="false">AVERAGE(D41:D46)</f>
        <v>#N/A</v>
      </c>
      <c r="E51" s="39" t="e">
        <f aca="false">AVERAGE(E41:E46)</f>
        <v>#N/A</v>
      </c>
      <c r="F51" s="39" t="e">
        <f aca="false">AVERAGE(F41:F46)</f>
        <v>#N/A</v>
      </c>
      <c r="G51" s="39" t="e">
        <f aca="false">AVERAGE(G41:G46)</f>
        <v>#N/A</v>
      </c>
      <c r="H51" s="39" t="e">
        <f aca="false">AVERAGE(H41:H46)</f>
        <v>#N/A</v>
      </c>
      <c r="I51" s="39" t="e">
        <f aca="false">AVERAGE(I41:I46)</f>
        <v>#N/A</v>
      </c>
      <c r="J51" s="39" t="e">
        <f aca="false">AVERAGE(J41:J46)</f>
        <v>#N/A</v>
      </c>
      <c r="K51" s="39" t="e">
        <f aca="false">AVERAGE(K41:K46)</f>
        <v>#N/A</v>
      </c>
      <c r="L51" s="39" t="e">
        <f aca="false">AVERAGE(L41:L46)</f>
        <v>#N/A</v>
      </c>
      <c r="M51" s="39" t="e">
        <f aca="false">AVERAGE(M41:M46)</f>
        <v>#N/A</v>
      </c>
      <c r="N51" s="39" t="e">
        <f aca="false">AVERAGE(N41:N46)</f>
        <v>#N/A</v>
      </c>
      <c r="O51" s="39" t="e">
        <f aca="false">AVERAGE(O41:O46)</f>
        <v>#N/A</v>
      </c>
      <c r="P51" s="39" t="e">
        <f aca="false">AVERAGE(P41:P46)</f>
        <v>#N/A</v>
      </c>
      <c r="Q51" s="39" t="e">
        <f aca="false">AVERAGE(Q41:Q46)</f>
        <v>#N/A</v>
      </c>
      <c r="R51" s="39" t="e">
        <f aca="false">AVERAGE(R41:R46)</f>
        <v>#N/A</v>
      </c>
      <c r="S51" s="39" t="e">
        <f aca="false">AVERAGE(S41:S46)</f>
        <v>#N/A</v>
      </c>
      <c r="T51" s="39" t="e">
        <f aca="false">AVERAGE(T41:T46)</f>
        <v>#N/A</v>
      </c>
      <c r="U51" s="39" t="e">
        <f aca="false">AVERAGE(U41:U46)</f>
        <v>#N/A</v>
      </c>
      <c r="V51" s="39" t="e">
        <f aca="false">AVERAGE(V41:V46)</f>
        <v>#N/A</v>
      </c>
      <c r="W51" s="39" t="e">
        <f aca="false">AVERAGE(W41:W46)</f>
        <v>#N/A</v>
      </c>
      <c r="X51" s="39" t="e">
        <f aca="false">AVERAGE(X41:X46)</f>
        <v>#N/A</v>
      </c>
      <c r="Y51" s="39" t="e">
        <f aca="false">AVERAGE(Y41:Y46)</f>
        <v>#N/A</v>
      </c>
      <c r="Z51" s="39" t="e">
        <f aca="false">AVERAGE(Z41:Z46)</f>
        <v>#N/A</v>
      </c>
      <c r="AA51" s="39" t="e">
        <f aca="false">AVERAGE(AA41:AA46)</f>
        <v>#N/A</v>
      </c>
      <c r="AB51" s="39" t="e">
        <f aca="false">AVERAGE(AB41:AB46)</f>
        <v>#N/A</v>
      </c>
      <c r="AC51" s="39" t="e">
        <f aca="false">AVERAGE(AC41:AC46)</f>
        <v>#N/A</v>
      </c>
      <c r="AD51" s="39" t="e">
        <f aca="false">AVERAGE(AD41:AD46)</f>
        <v>#N/A</v>
      </c>
      <c r="AE51" s="39" t="e">
        <f aca="false">AVERAGE(AE41:AE46)</f>
        <v>#N/A</v>
      </c>
      <c r="AF51" s="39" t="e">
        <f aca="false">AVERAGE(AF41:AF46)</f>
        <v>#N/A</v>
      </c>
      <c r="AG51" s="39" t="e">
        <f aca="false">AVERAGE(AG41:AG46)</f>
        <v>#N/A</v>
      </c>
      <c r="AH51" s="39" t="e">
        <f aca="false">AVERAGE(AH41:AH46)</f>
        <v>#N/A</v>
      </c>
      <c r="AI51" s="39" t="e">
        <f aca="false">AVERAGE(AI41:AI46)</f>
        <v>#N/A</v>
      </c>
      <c r="AJ51" s="39" t="e">
        <f aca="false">AVERAGE(AJ41:AJ46)</f>
        <v>#N/A</v>
      </c>
      <c r="AK51" s="39" t="e">
        <f aca="false">AVERAGE(AK41:AK46)</f>
        <v>#N/A</v>
      </c>
      <c r="AL51" s="39" t="e">
        <f aca="false">AVERAGE(AL41:AL46)</f>
        <v>#N/A</v>
      </c>
    </row>
    <row r="52" customFormat="false" ht="15" hidden="true" customHeight="false" outlineLevel="0" collapsed="false">
      <c r="A52" s="35" t="s">
        <v>105</v>
      </c>
      <c r="C52" s="44" t="e">
        <f aca="false">C51-C$15</f>
        <v>#N/A</v>
      </c>
      <c r="D52" s="44" t="e">
        <f aca="false">D51-D$15</f>
        <v>#N/A</v>
      </c>
      <c r="E52" s="44" t="e">
        <f aca="false">E51-E$15</f>
        <v>#N/A</v>
      </c>
      <c r="F52" s="44" t="e">
        <f aca="false">F51-F$15</f>
        <v>#N/A</v>
      </c>
      <c r="G52" s="44" t="e">
        <f aca="false">G51-G$15</f>
        <v>#N/A</v>
      </c>
      <c r="H52" s="44" t="e">
        <f aca="false">H51-H$15</f>
        <v>#N/A</v>
      </c>
      <c r="I52" s="44" t="e">
        <f aca="false">I51-I$15</f>
        <v>#N/A</v>
      </c>
      <c r="J52" s="44" t="e">
        <f aca="false">J51-J$15</f>
        <v>#N/A</v>
      </c>
      <c r="K52" s="44" t="e">
        <f aca="false">K51-K$15</f>
        <v>#N/A</v>
      </c>
      <c r="L52" s="44" t="e">
        <f aca="false">L51-L$15</f>
        <v>#N/A</v>
      </c>
      <c r="M52" s="44" t="e">
        <f aca="false">M51-M$15</f>
        <v>#N/A</v>
      </c>
      <c r="N52" s="44" t="e">
        <f aca="false">N51-N$15</f>
        <v>#N/A</v>
      </c>
      <c r="O52" s="44" t="e">
        <f aca="false">O51-O$15</f>
        <v>#N/A</v>
      </c>
      <c r="P52" s="44" t="e">
        <f aca="false">P51-P$15</f>
        <v>#N/A</v>
      </c>
      <c r="Q52" s="44" t="e">
        <f aca="false">Q51-Q$15</f>
        <v>#N/A</v>
      </c>
      <c r="R52" s="44" t="e">
        <f aca="false">R51-R$15</f>
        <v>#N/A</v>
      </c>
      <c r="S52" s="44" t="e">
        <f aca="false">S51-S$15</f>
        <v>#N/A</v>
      </c>
      <c r="T52" s="44" t="e">
        <f aca="false">T51-T$15</f>
        <v>#N/A</v>
      </c>
      <c r="U52" s="44" t="e">
        <f aca="false">U51-U$15</f>
        <v>#N/A</v>
      </c>
      <c r="V52" s="44" t="e">
        <f aca="false">V51-V$15</f>
        <v>#N/A</v>
      </c>
      <c r="W52" s="44" t="e">
        <f aca="false">W51-W$15</f>
        <v>#N/A</v>
      </c>
      <c r="X52" s="44" t="e">
        <f aca="false">X51-X$15</f>
        <v>#N/A</v>
      </c>
      <c r="Y52" s="44" t="e">
        <f aca="false">Y51-Y$15</f>
        <v>#N/A</v>
      </c>
      <c r="Z52" s="44" t="e">
        <f aca="false">Z51-Z$15</f>
        <v>#N/A</v>
      </c>
      <c r="AA52" s="44" t="e">
        <f aca="false">AA51-AA$15</f>
        <v>#N/A</v>
      </c>
      <c r="AB52" s="44" t="e">
        <f aca="false">AB51-AB$15</f>
        <v>#N/A</v>
      </c>
      <c r="AC52" s="44" t="e">
        <f aca="false">AC51-AC$15</f>
        <v>#N/A</v>
      </c>
      <c r="AD52" s="44" t="e">
        <f aca="false">AD51-AD$15</f>
        <v>#N/A</v>
      </c>
      <c r="AE52" s="44" t="e">
        <f aca="false">AE51-AE$15</f>
        <v>#N/A</v>
      </c>
      <c r="AF52" s="44" t="e">
        <f aca="false">AF51-AF$15</f>
        <v>#N/A</v>
      </c>
      <c r="AG52" s="44" t="e">
        <f aca="false">AG51-AG$15</f>
        <v>#N/A</v>
      </c>
      <c r="AH52" s="44" t="e">
        <f aca="false">AH51-AH$15</f>
        <v>#N/A</v>
      </c>
      <c r="AI52" s="44" t="e">
        <f aca="false">AI51-AI$15</f>
        <v>#N/A</v>
      </c>
      <c r="AJ52" s="44" t="e">
        <f aca="false">AJ51-AJ$15</f>
        <v>#N/A</v>
      </c>
      <c r="AK52" s="44" t="e">
        <f aca="false">AK51-AK$15</f>
        <v>#N/A</v>
      </c>
      <c r="AL52" s="44" t="e">
        <f aca="false">AL51-AL$15</f>
        <v>#N/A</v>
      </c>
    </row>
    <row r="53" customFormat="false" ht="15" hidden="false" customHeight="false" outlineLevel="0" collapsed="false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customFormat="false" ht="15" hidden="false" customHeight="false" outlineLevel="0" collapsed="false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customFormat="false" ht="15" hidden="false" customHeight="false" outlineLevel="0" collapsed="false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customFormat="false" ht="15" hidden="false" customHeight="false" outlineLevel="0" collapsed="false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customFormat="false" ht="15" hidden="false" customHeight="false" outlineLevel="0" collapsed="false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customFormat="false" ht="15" hidden="false" customHeight="false" outlineLevel="0" collapsed="false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customFormat="false" ht="15" hidden="false" customHeight="false" outlineLevel="0" collapsed="false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customFormat="false" ht="15" hidden="false" customHeight="false" outlineLevel="0" collapsed="false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customFormat="false" ht="15" hidden="false" customHeight="false" outlineLevel="0" collapsed="false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customFormat="false" ht="15" hidden="false" customHeight="false" outlineLevel="0" collapsed="false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customFormat="false" ht="15" hidden="false" customHeight="false" outlineLevel="0" collapsed="false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customFormat="false" ht="15" hidden="false" customHeight="false" outlineLevel="0" collapsed="false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customFormat="false" ht="15" hidden="false" customHeight="false" outlineLevel="0" collapsed="false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customFormat="false" ht="15" hidden="false" customHeight="false" outlineLevel="0" collapsed="false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customFormat="false" ht="15" hidden="false" customHeight="false" outlineLevel="0" collapsed="false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customFormat="false" ht="15" hidden="false" customHeight="false" outlineLevel="0" collapsed="false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customFormat="false" ht="15" hidden="false" customHeight="false" outlineLevel="0" collapsed="false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customFormat="false" ht="15" hidden="false" customHeight="false" outlineLevel="0" collapsed="false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customFormat="false" ht="15" hidden="false" customHeight="false" outlineLevel="0" collapsed="false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customFormat="false" ht="15" hidden="false" customHeight="false" outlineLevel="0" collapsed="false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customFormat="false" ht="15" hidden="false" customHeight="false" outlineLevel="0" collapsed="false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customFormat="false" ht="15" hidden="false" customHeight="false" outlineLevel="0" collapsed="false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customFormat="false" ht="15" hidden="false" customHeight="false" outlineLevel="0" collapsed="false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customFormat="false" ht="15" hidden="false" customHeight="false" outlineLevel="0" collapsed="false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customFormat="false" ht="15" hidden="false" customHeight="false" outlineLevel="0" collapsed="false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customFormat="false" ht="15" hidden="false" customHeight="false" outlineLevel="0" collapsed="false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customFormat="false" ht="15" hidden="false" customHeight="false" outlineLevel="0" collapsed="false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customFormat="false" ht="15" hidden="false" customHeight="false" outlineLevel="0" collapsed="false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customFormat="false" ht="15" hidden="false" customHeight="false" outlineLevel="0" collapsed="false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customFormat="false" ht="15" hidden="false" customHeight="false" outlineLevel="0" collapsed="false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customFormat="false" ht="15" hidden="false" customHeight="false" outlineLevel="0" collapsed="false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customFormat="false" ht="15" hidden="false" customHeight="false" outlineLevel="0" collapsed="false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customFormat="false" ht="15" hidden="false" customHeight="false" outlineLevel="0" collapsed="false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8" customFormat="false" ht="15" hidden="false" customHeight="false" outlineLevel="0" collapsed="false">
      <c r="B88" s="0" t="s">
        <v>70</v>
      </c>
      <c r="C88" s="30" t="s">
        <v>26</v>
      </c>
      <c r="D88" s="30" t="s">
        <v>27</v>
      </c>
      <c r="E88" s="30" t="s">
        <v>28</v>
      </c>
      <c r="F88" s="30" t="s">
        <v>29</v>
      </c>
      <c r="G88" s="30" t="s">
        <v>30</v>
      </c>
      <c r="H88" s="30" t="s">
        <v>31</v>
      </c>
      <c r="I88" s="30" t="s">
        <v>32</v>
      </c>
      <c r="J88" s="30" t="s">
        <v>33</v>
      </c>
      <c r="K88" s="30" t="s">
        <v>34</v>
      </c>
      <c r="L88" s="30" t="s">
        <v>35</v>
      </c>
      <c r="M88" s="30" t="s">
        <v>36</v>
      </c>
      <c r="N88" s="30" t="s">
        <v>37</v>
      </c>
      <c r="O88" s="30" t="s">
        <v>38</v>
      </c>
      <c r="P88" s="30" t="s">
        <v>39</v>
      </c>
      <c r="Q88" s="30" t="s">
        <v>40</v>
      </c>
      <c r="R88" s="30" t="s">
        <v>41</v>
      </c>
      <c r="S88" s="30" t="s">
        <v>42</v>
      </c>
      <c r="T88" s="30" t="s">
        <v>43</v>
      </c>
      <c r="U88" s="30" t="s">
        <v>44</v>
      </c>
      <c r="V88" s="30" t="s">
        <v>45</v>
      </c>
      <c r="W88" s="30" t="s">
        <v>46</v>
      </c>
      <c r="X88" s="30" t="s">
        <v>47</v>
      </c>
      <c r="Y88" s="30" t="s">
        <v>48</v>
      </c>
      <c r="Z88" s="30" t="s">
        <v>49</v>
      </c>
      <c r="AA88" s="30" t="s">
        <v>57</v>
      </c>
      <c r="AB88" s="30" t="s">
        <v>58</v>
      </c>
      <c r="AC88" s="30" t="s">
        <v>59</v>
      </c>
      <c r="AD88" s="30" t="s">
        <v>60</v>
      </c>
      <c r="AE88" s="30" t="s">
        <v>61</v>
      </c>
      <c r="AF88" s="30" t="s">
        <v>62</v>
      </c>
      <c r="AG88" s="30" t="s">
        <v>63</v>
      </c>
      <c r="AH88" s="30" t="s">
        <v>64</v>
      </c>
      <c r="AI88" s="30" t="s">
        <v>65</v>
      </c>
      <c r="AJ88" s="30" t="s">
        <v>66</v>
      </c>
      <c r="AK88" s="30" t="s">
        <v>67</v>
      </c>
      <c r="AL88" s="30" t="s">
        <v>68</v>
      </c>
    </row>
    <row r="89" s="35" customFormat="true" ht="15" hidden="false" customHeight="false" outlineLevel="0" collapsed="false">
      <c r="A89" s="40" t="s">
        <v>106</v>
      </c>
      <c r="C89" s="36" t="n">
        <f aca="false">AVERAGE(Ratio_dif_chôm!E$6:E$46)/AVERAGE(Ratio_dif_chôm!$B$6:$B$46)</f>
        <v>3.59002770083103</v>
      </c>
      <c r="D89" s="36" t="n">
        <f aca="false">AVERAGE(Ratio_dif_chôm!F$6:F$46)/AVERAGE(Ratio_dif_chôm!$B$6:$B$46)</f>
        <v>2.19082794706063</v>
      </c>
      <c r="E89" s="36" t="n">
        <f aca="false">AVERAGE(Ratio_dif_chôm!G$6:G$46)/AVERAGE(Ratio_dif_chôm!$B$6:$B$46)</f>
        <v>1.30686365035396</v>
      </c>
      <c r="F89" s="36" t="n">
        <f aca="false">AVERAGE(Ratio_dif_chôm!H$6:H$46)/AVERAGE(Ratio_dif_chôm!$B$6:$B$46)</f>
        <v>1.13173284087412</v>
      </c>
      <c r="G89" s="36" t="n">
        <f aca="false">AVERAGE(Ratio_dif_chôm!I$6:I$46)/AVERAGE(Ratio_dif_chôm!$B$6:$B$46)</f>
        <v>0.972914742997846</v>
      </c>
      <c r="H89" s="36" t="n">
        <f aca="false">AVERAGE(Ratio_dif_chôm!J$6:J$46)/AVERAGE(Ratio_dif_chôm!$B$6:$B$46)</f>
        <v>0.899661434287473</v>
      </c>
      <c r="I89" s="36" t="n">
        <f aca="false">AVERAGE(Ratio_dif_chôm!K$6:K$46)/AVERAGE(Ratio_dif_chôm!$B$6:$B$46)</f>
        <v>0.811018775007695</v>
      </c>
      <c r="J89" s="36" t="n">
        <f aca="false">AVERAGE(Ratio_dif_chôm!L$6:L$46)/AVERAGE(Ratio_dif_chôm!$B$6:$B$46)</f>
        <v>0.658048630347799</v>
      </c>
      <c r="K89" s="36" t="n">
        <f aca="false">AVERAGE(Ratio_dif_chôm!M$6:M$46)/AVERAGE(Ratio_dif_chôm!$B$6:$B$46)</f>
        <v>0.86088027085257</v>
      </c>
      <c r="L89" s="36" t="n">
        <f aca="false">AVERAGE(Ratio_dif_chôm!N$6:N$46)/AVERAGE(Ratio_dif_chôm!$B$6:$B$46)</f>
        <v>0.387811634349031</v>
      </c>
      <c r="M89" s="36" t="n">
        <f aca="false">AVERAGE(Ratio_dif_chôm!O$6:O$46)/AVERAGE(Ratio_dif_chôm!$B$6:$B$46)</f>
        <v>0.174515235457064</v>
      </c>
      <c r="N89" s="36" t="n">
        <f aca="false">AVERAGE(Ratio_dif_chôm!P$6:P$46)/AVERAGE(Ratio_dif_chôm!$B$6:$B$46)</f>
        <v>0.13911972914743</v>
      </c>
      <c r="O89" s="36" t="n">
        <f aca="false">AVERAGE(Ratio_dif_chôm!Q$6:Q$46)/AVERAGE(Ratio_dif_chôm!$B$6:$B$46)</f>
        <v>2.52723915050785</v>
      </c>
      <c r="P89" s="36" t="n">
        <f aca="false">AVERAGE(Ratio_dif_chôm!R$6:R$46)/AVERAGE(Ratio_dif_chôm!$B$6:$B$46)</f>
        <v>1.89996922129886</v>
      </c>
      <c r="Q89" s="36" t="n">
        <f aca="false">AVERAGE(Ratio_dif_chôm!S$6:S$46)/AVERAGE(Ratio_dif_chôm!$B$6:$B$46)</f>
        <v>1.05232379193598</v>
      </c>
      <c r="R89" s="36" t="n">
        <f aca="false">AVERAGE(Ratio_dif_chôm!T$6:T$46)/AVERAGE(Ratio_dif_chôm!$B$6:$B$46)</f>
        <v>0.797783933518006</v>
      </c>
      <c r="S89" s="36" t="n">
        <f aca="false">AVERAGE(Ratio_dif_chôm!U$6:U$46)/AVERAGE(Ratio_dif_chôm!$B$6:$B$46)</f>
        <v>0.641120344721453</v>
      </c>
      <c r="T89" s="36" t="n">
        <f aca="false">AVERAGE(Ratio_dif_chôm!V$6:V$46)/AVERAGE(Ratio_dif_chôm!$B$6:$B$46)</f>
        <v>0.658356417359188</v>
      </c>
      <c r="U89" s="36" t="n">
        <f aca="false">AVERAGE(Ratio_dif_chôm!W$6:W$46)/AVERAGE(Ratio_dif_chôm!$B$6:$B$46)</f>
        <v>0.602031394275162</v>
      </c>
      <c r="V89" s="36" t="n">
        <f aca="false">AVERAGE(Ratio_dif_chôm!X$6:X$46)/AVERAGE(Ratio_dif_chôm!$B$6:$B$46)</f>
        <v>0.641428131732841</v>
      </c>
      <c r="W89" s="36" t="n">
        <f aca="false">AVERAGE(Ratio_dif_chôm!Y$6:Y$46)/AVERAGE(Ratio_dif_chôm!$B$6:$B$46)</f>
        <v>0.653739612188366</v>
      </c>
      <c r="X89" s="36" t="n">
        <f aca="false">AVERAGE(Ratio_dif_chôm!Z$6:Z$46)/AVERAGE(Ratio_dif_chôm!$B$6:$B$46)</f>
        <v>0.415512465373961</v>
      </c>
      <c r="Y89" s="36" t="n">
        <f aca="false">AVERAGE(Ratio_dif_chôm!AA$6:AA$46)/AVERAGE(Ratio_dif_chôm!$B$6:$B$46)</f>
        <v>0.145583256386581</v>
      </c>
      <c r="Z89" s="36" t="n">
        <f aca="false">AVERAGE(Ratio_dif_chôm!AB$6:AB$46)/AVERAGE(Ratio_dif_chôm!$B$6:$B$46)</f>
        <v>0.0667897814712219</v>
      </c>
    </row>
    <row r="90" s="35" customFormat="true" ht="15" hidden="false" customHeight="false" outlineLevel="0" collapsed="false">
      <c r="A90" s="35" t="s">
        <v>102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customFormat="false" ht="15" hidden="false" customHeight="false" outlineLevel="0" collapsed="false">
      <c r="A91" s="35" t="n">
        <f aca="false">A9</f>
        <v>2003</v>
      </c>
      <c r="B91" s="41" t="n">
        <f aca="false">SUM(C91:Z91)</f>
        <v>2145.89610123417</v>
      </c>
      <c r="C91" s="42" t="n">
        <f aca="false">LOOKUP($A91,PopActBIT!$A$6:$A$18,PopActBIT!E$6:E$18)*$B$9/100*C89</f>
        <v>55.2761074554236</v>
      </c>
      <c r="D91" s="42" t="n">
        <f aca="false">LOOKUP($A91,PopActBIT!$A$6:$A$18,PopActBIT!F$6:F$18)*$B$9/100*D89</f>
        <v>193.816144730103</v>
      </c>
      <c r="E91" s="42" t="n">
        <f aca="false">LOOKUP($A91,PopActBIT!$A$6:$A$18,PopActBIT!G$6:G$18)*$B$9/100*E89</f>
        <v>164.041988597219</v>
      </c>
      <c r="F91" s="42" t="n">
        <f aca="false">LOOKUP($A91,PopActBIT!$A$6:$A$18,PopActBIT!H$6:H$18)*$B$9/100*F89</f>
        <v>161.972445642641</v>
      </c>
      <c r="G91" s="42" t="n">
        <f aca="false">LOOKUP($A91,PopActBIT!$A$6:$A$18,PopActBIT!I$6:I$18)*$B$9/100*G89</f>
        <v>145.723213036158</v>
      </c>
      <c r="H91" s="42" t="n">
        <f aca="false">LOOKUP($A91,PopActBIT!$A$6:$A$18,PopActBIT!J$6:J$18)*$B$9/100*H89</f>
        <v>136.702178978181</v>
      </c>
      <c r="I91" s="42" t="n">
        <f aca="false">LOOKUP($A91,PopActBIT!$A$6:$A$18,PopActBIT!K$6:K$18)*$B$9/100*I89</f>
        <v>116.813855410543</v>
      </c>
      <c r="J91" s="42" t="n">
        <f aca="false">LOOKUP($A91,PopActBIT!$A$6:$A$18,PopActBIT!L$6:L$18)*$B$9/100*J89</f>
        <v>86.2355589676941</v>
      </c>
      <c r="K91" s="42" t="n">
        <f aca="false">LOOKUP($A91,PopActBIT!$A$6:$A$18,PopActBIT!M$6:M$18)*$B$9/100*K89</f>
        <v>63.2544615471793</v>
      </c>
      <c r="L91" s="42" t="n">
        <f aca="false">LOOKUP($A91,PopActBIT!$A$6:$A$18,PopActBIT!N$6:N$18)*$B$9/100*L89</f>
        <v>5.22018257731824</v>
      </c>
      <c r="M91" s="42" t="n">
        <f aca="false">LOOKUP($A91,PopActBIT!$A$6:$A$18,PopActBIT!O$6:O$18)*$B$9/100*M89</f>
        <v>0.416292485998092</v>
      </c>
      <c r="N91" s="42" t="n">
        <f aca="false">LOOKUP($A91,PopActBIT!$A$6:$A$18,PopActBIT!P$6:P$18)*$B$9/100*N89</f>
        <v>0.163001749262858</v>
      </c>
      <c r="O91" s="42" t="n">
        <f aca="false">LOOKUP($A91,PopActBIT!$A$6:$A$18,PopActBIT!Q$6:Q$18)*$B$9/100*O89</f>
        <v>68.120276485822</v>
      </c>
      <c r="P91" s="42" t="n">
        <f aca="false">LOOKUP($A91,PopActBIT!$A$6:$A$18,PopActBIT!R$6:R$18)*$B$9/100*P89</f>
        <v>188.810337029932</v>
      </c>
      <c r="Q91" s="42" t="n">
        <f aca="false">LOOKUP($A91,PopActBIT!$A$6:$A$18,PopActBIT!S$6:S$18)*$B$9/100*Q89</f>
        <v>149.136906552787</v>
      </c>
      <c r="R91" s="42" t="n">
        <f aca="false">LOOKUP($A91,PopActBIT!$A$6:$A$18,PopActBIT!T$6:T$18)*$B$9/100*R89</f>
        <v>133.478375649094</v>
      </c>
      <c r="S91" s="42" t="n">
        <f aca="false">LOOKUP($A91,PopActBIT!$A$6:$A$18,PopActBIT!U$6:U$18)*$B$9/100*S89</f>
        <v>109.41542770857</v>
      </c>
      <c r="T91" s="42" t="n">
        <f aca="false">LOOKUP($A91,PopActBIT!$A$6:$A$18,PopActBIT!V$6:V$18)*$B$9/100*T89</f>
        <v>109.706757188039</v>
      </c>
      <c r="U91" s="42" t="n">
        <f aca="false">LOOKUP($A91,PopActBIT!$A$6:$A$18,PopActBIT!W$6:W$18)*$B$9/100*U89</f>
        <v>95.610686347965</v>
      </c>
      <c r="V91" s="42" t="n">
        <f aca="false">LOOKUP($A91,PopActBIT!$A$6:$A$18,PopActBIT!X$6:X$18)*$B$9/100*V89</f>
        <v>97.5180436754005</v>
      </c>
      <c r="W91" s="42" t="n">
        <f aca="false">LOOKUP($A91,PopActBIT!$A$6:$A$18,PopActBIT!Y$6:Y$18)*$B$9/100*W89</f>
        <v>57.8386528110343</v>
      </c>
      <c r="X91" s="42" t="n">
        <f aca="false">LOOKUP($A91,PopActBIT!$A$6:$A$18,PopActBIT!Z$6:Z$18)*$B$9/100*X89</f>
        <v>5.95369370944363</v>
      </c>
      <c r="Y91" s="42" t="n">
        <f aca="false">LOOKUP($A91,PopActBIT!$A$6:$A$18,PopActBIT!AA$6:AA$18)*$B$9/100*Y89</f>
        <v>0.53670075729786</v>
      </c>
      <c r="Z91" s="42" t="n">
        <f aca="false">LOOKUP($A91,PopActBIT!$A$6:$A$18,PopActBIT!AB$6:AB$18)*$B$9/100*Z89</f>
        <v>0.134812141061696</v>
      </c>
      <c r="AA91" s="43" t="n">
        <f aca="false">C91+O91</f>
        <v>123.396383941246</v>
      </c>
      <c r="AB91" s="43" t="n">
        <f aca="false">D91+P91</f>
        <v>382.626481760035</v>
      </c>
      <c r="AC91" s="43" t="n">
        <f aca="false">E91+Q91</f>
        <v>313.178895150006</v>
      </c>
      <c r="AD91" s="43" t="n">
        <f aca="false">F91+R91</f>
        <v>295.450821291735</v>
      </c>
      <c r="AE91" s="43" t="n">
        <f aca="false">G91+S91</f>
        <v>255.138640744727</v>
      </c>
      <c r="AF91" s="43" t="n">
        <f aca="false">H91+T91</f>
        <v>246.408936166221</v>
      </c>
      <c r="AG91" s="43" t="n">
        <f aca="false">I91+U91</f>
        <v>212.424541758508</v>
      </c>
      <c r="AH91" s="43" t="n">
        <f aca="false">J91+V91</f>
        <v>183.753602643095</v>
      </c>
      <c r="AI91" s="43" t="n">
        <f aca="false">K91+W91</f>
        <v>121.093114358214</v>
      </c>
      <c r="AJ91" s="43" t="n">
        <f aca="false">L91+X91</f>
        <v>11.1738762867619</v>
      </c>
      <c r="AK91" s="43" t="n">
        <f aca="false">M91+Y91</f>
        <v>0.952993243295952</v>
      </c>
      <c r="AL91" s="43" t="n">
        <f aca="false">N91+Z91</f>
        <v>0.297813890324554</v>
      </c>
    </row>
    <row r="92" customFormat="false" ht="15" hidden="false" customHeight="false" outlineLevel="0" collapsed="false">
      <c r="A92" s="35" t="n">
        <f aca="false">A91+1</f>
        <v>2004</v>
      </c>
      <c r="B92" s="41" t="n">
        <f aca="false">SUM(C92:Z92)</f>
        <v>2266.15472920759</v>
      </c>
      <c r="C92" s="42" t="n">
        <f aca="false">LOOKUP($A92,PopActBIT!$A$6:$A$18,PopActBIT!E$6:E$18)*$B$10/100*C89</f>
        <v>59.3564455515204</v>
      </c>
      <c r="D92" s="42" t="n">
        <f aca="false">LOOKUP($A92,PopActBIT!$A$6:$A$18,PopActBIT!F$6:F$18)*$B$10/100*D89</f>
        <v>204.394632597969</v>
      </c>
      <c r="E92" s="42" t="n">
        <f aca="false">LOOKUP($A92,PopActBIT!$A$6:$A$18,PopActBIT!G$6:G$18)*$B$10/100*E89</f>
        <v>168.955905701917</v>
      </c>
      <c r="F92" s="42" t="n">
        <f aca="false">LOOKUP($A92,PopActBIT!$A$6:$A$18,PopActBIT!H$6:H$18)*$B$10/100*F89</f>
        <v>169.884116289739</v>
      </c>
      <c r="G92" s="42" t="n">
        <f aca="false">LOOKUP($A92,PopActBIT!$A$6:$A$18,PopActBIT!I$6:I$18)*$B$10/100*G89</f>
        <v>152.856507818833</v>
      </c>
      <c r="H92" s="42" t="n">
        <f aca="false">LOOKUP($A92,PopActBIT!$A$6:$A$18,PopActBIT!J$6:J$18)*$B$10/100*H89</f>
        <v>144.600877610736</v>
      </c>
      <c r="I92" s="42" t="n">
        <f aca="false">LOOKUP($A92,PopActBIT!$A$6:$A$18,PopActBIT!K$6:K$18)*$B$10/100*I89</f>
        <v>124.781622712395</v>
      </c>
      <c r="J92" s="42" t="n">
        <f aca="false">LOOKUP($A92,PopActBIT!$A$6:$A$18,PopActBIT!L$6:L$18)*$B$10/100*J89</f>
        <v>91.3912211105782</v>
      </c>
      <c r="K92" s="42" t="n">
        <f aca="false">LOOKUP($A92,PopActBIT!$A$6:$A$18,PopActBIT!M$6:M$18)*$B$10/100*K89</f>
        <v>73.4723060087423</v>
      </c>
      <c r="L92" s="42" t="n">
        <f aca="false">LOOKUP($A92,PopActBIT!$A$6:$A$18,PopActBIT!N$6:N$18)*$B$10/100*L89</f>
        <v>5.96690561390195</v>
      </c>
      <c r="M92" s="42" t="n">
        <f aca="false">LOOKUP($A92,PopActBIT!$A$6:$A$18,PopActBIT!O$6:O$18)*$B$10/100*M89</f>
        <v>0.424261483988273</v>
      </c>
      <c r="N92" s="42" t="n">
        <f aca="false">LOOKUP($A92,PopActBIT!$A$6:$A$18,PopActBIT!P$6:P$18)*$B$10/100*N89</f>
        <v>0.173503877966499</v>
      </c>
      <c r="O92" s="42" t="n">
        <f aca="false">LOOKUP($A92,PopActBIT!$A$6:$A$18,PopActBIT!Q$6:Q$18)*$B$10/100*O89</f>
        <v>73.2471817021058</v>
      </c>
      <c r="P92" s="42" t="n">
        <f aca="false">LOOKUP($A92,PopActBIT!$A$6:$A$18,PopActBIT!R$6:R$18)*$B$10/100*P89</f>
        <v>199.158787620333</v>
      </c>
      <c r="Q92" s="42" t="n">
        <f aca="false">LOOKUP($A92,PopActBIT!$A$6:$A$18,PopActBIT!S$6:S$18)*$B$10/100*Q89</f>
        <v>153.391032411766</v>
      </c>
      <c r="R92" s="42" t="n">
        <f aca="false">LOOKUP($A92,PopActBIT!$A$6:$A$18,PopActBIT!T$6:T$18)*$B$10/100*R89</f>
        <v>139.564598281534</v>
      </c>
      <c r="S92" s="42" t="n">
        <f aca="false">LOOKUP($A92,PopActBIT!$A$6:$A$18,PopActBIT!U$6:U$18)*$B$10/100*S89</f>
        <v>113.863970369826</v>
      </c>
      <c r="T92" s="42" t="n">
        <f aca="false">LOOKUP($A92,PopActBIT!$A$6:$A$18,PopActBIT!V$6:V$18)*$B$10/100*T89</f>
        <v>115.949595485679</v>
      </c>
      <c r="U92" s="42" t="n">
        <f aca="false">LOOKUP($A92,PopActBIT!$A$6:$A$18,PopActBIT!W$6:W$18)*$B$10/100*U89</f>
        <v>100.68628659195</v>
      </c>
      <c r="V92" s="42" t="n">
        <f aca="false">LOOKUP($A92,PopActBIT!$A$6:$A$18,PopActBIT!X$6:X$18)*$B$10/100*V89</f>
        <v>101.502735195544</v>
      </c>
      <c r="W92" s="42" t="n">
        <f aca="false">LOOKUP($A92,PopActBIT!$A$6:$A$18,PopActBIT!Y$6:Y$18)*$B$10/100*W89</f>
        <v>65.0551693676467</v>
      </c>
      <c r="X92" s="42" t="n">
        <f aca="false">LOOKUP($A92,PopActBIT!$A$6:$A$18,PopActBIT!Z$6:Z$18)*$B$10/100*X89</f>
        <v>6.79754632352</v>
      </c>
      <c r="Y92" s="42" t="n">
        <f aca="false">LOOKUP($A92,PopActBIT!$A$6:$A$18,PopActBIT!AA$6:AA$18)*$B$10/100*Y89</f>
        <v>0.537699237195836</v>
      </c>
      <c r="Z92" s="42" t="n">
        <f aca="false">LOOKUP($A92,PopActBIT!$A$6:$A$18,PopActBIT!AB$6:AB$18)*$B$10/100*Z89</f>
        <v>0.141820242203592</v>
      </c>
      <c r="AA92" s="43" t="n">
        <f aca="false">C92+O92</f>
        <v>132.603627253626</v>
      </c>
      <c r="AB92" s="43" t="n">
        <f aca="false">D92+P92</f>
        <v>403.553420218303</v>
      </c>
      <c r="AC92" s="43" t="n">
        <f aca="false">E92+Q92</f>
        <v>322.346938113684</v>
      </c>
      <c r="AD92" s="43" t="n">
        <f aca="false">F92+R92</f>
        <v>309.448714571273</v>
      </c>
      <c r="AE92" s="43" t="n">
        <f aca="false">G92+S92</f>
        <v>266.720478188659</v>
      </c>
      <c r="AF92" s="43" t="n">
        <f aca="false">H92+T92</f>
        <v>260.550473096415</v>
      </c>
      <c r="AG92" s="43" t="n">
        <f aca="false">I92+U92</f>
        <v>225.467909304345</v>
      </c>
      <c r="AH92" s="43" t="n">
        <f aca="false">J92+V92</f>
        <v>192.893956306122</v>
      </c>
      <c r="AI92" s="43" t="n">
        <f aca="false">K92+W92</f>
        <v>138.527475376389</v>
      </c>
      <c r="AJ92" s="43" t="n">
        <f aca="false">L92+X92</f>
        <v>12.764451937422</v>
      </c>
      <c r="AK92" s="43" t="n">
        <f aca="false">M92+Y92</f>
        <v>0.961960721184109</v>
      </c>
      <c r="AL92" s="43" t="n">
        <f aca="false">N92+Z92</f>
        <v>0.31532412017009</v>
      </c>
    </row>
    <row r="93" customFormat="false" ht="15" hidden="false" customHeight="false" outlineLevel="0" collapsed="false">
      <c r="A93" s="35" t="n">
        <f aca="false">A92+1</f>
        <v>2005</v>
      </c>
      <c r="B93" s="41" t="n">
        <f aca="false">SUM(C93:Z93)</f>
        <v>2287.86247932132</v>
      </c>
      <c r="C93" s="42" t="n">
        <f aca="false">LOOKUP($A93,PopActBIT!$A$6:$A$18,PopActBIT!E$6:E$18)*$B$11/100*C89</f>
        <v>65.4317785846801</v>
      </c>
      <c r="D93" s="42" t="n">
        <f aca="false">LOOKUP($A93,PopActBIT!$A$6:$A$18,PopActBIT!F$6:F$18)*$B$11/100*D89</f>
        <v>204.593946300629</v>
      </c>
      <c r="E93" s="42" t="n">
        <f aca="false">LOOKUP($A93,PopActBIT!$A$6:$A$18,PopActBIT!G$6:G$18)*$B$11/100*E89</f>
        <v>170.814817743464</v>
      </c>
      <c r="F93" s="42" t="n">
        <f aca="false">LOOKUP($A93,PopActBIT!$A$6:$A$18,PopActBIT!H$6:H$18)*$B$11/100*F89</f>
        <v>167.592510570396</v>
      </c>
      <c r="G93" s="42" t="n">
        <f aca="false">LOOKUP($A93,PopActBIT!$A$6:$A$18,PopActBIT!I$6:I$18)*$B$11/100*G89</f>
        <v>151.769470930622</v>
      </c>
      <c r="H93" s="42" t="n">
        <f aca="false">LOOKUP($A93,PopActBIT!$A$6:$A$18,PopActBIT!J$6:J$18)*$B$11/100*H89</f>
        <v>146.853880252415</v>
      </c>
      <c r="I93" s="42" t="n">
        <f aca="false">LOOKUP($A93,PopActBIT!$A$6:$A$18,PopActBIT!K$6:K$18)*$B$11/100*I89</f>
        <v>125.734027749874</v>
      </c>
      <c r="J93" s="42" t="n">
        <f aca="false">LOOKUP($A93,PopActBIT!$A$6:$A$18,PopActBIT!L$6:L$18)*$B$11/100*J89</f>
        <v>92.2554757127329</v>
      </c>
      <c r="K93" s="42" t="n">
        <f aca="false">LOOKUP($A93,PopActBIT!$A$6:$A$18,PopActBIT!M$6:M$18)*$B$11/100*K89</f>
        <v>80.7370330805147</v>
      </c>
      <c r="L93" s="42" t="n">
        <f aca="false">LOOKUP($A93,PopActBIT!$A$6:$A$18,PopActBIT!N$6:N$18)*$B$11/100*L89</f>
        <v>6.51887698947511</v>
      </c>
      <c r="M93" s="42" t="n">
        <f aca="false">LOOKUP($A93,PopActBIT!$A$6:$A$18,PopActBIT!O$6:O$18)*$B$11/100*M89</f>
        <v>0.430822223365572</v>
      </c>
      <c r="N93" s="42" t="n">
        <f aca="false">LOOKUP($A93,PopActBIT!$A$6:$A$18,PopActBIT!P$6:P$18)*$B$11/100*N89</f>
        <v>0.180144991105732</v>
      </c>
      <c r="O93" s="42" t="n">
        <f aca="false">LOOKUP($A93,PopActBIT!$A$6:$A$18,PopActBIT!Q$6:Q$18)*$B$11/100*O89</f>
        <v>76.0963531083061</v>
      </c>
      <c r="P93" s="42" t="n">
        <f aca="false">LOOKUP($A93,PopActBIT!$A$6:$A$18,PopActBIT!R$6:R$18)*$B$11/100*P89</f>
        <v>199.763324704385</v>
      </c>
      <c r="Q93" s="42" t="n">
        <f aca="false">LOOKUP($A93,PopActBIT!$A$6:$A$18,PopActBIT!S$6:S$18)*$B$11/100*Q89</f>
        <v>153.343880869231</v>
      </c>
      <c r="R93" s="42" t="n">
        <f aca="false">LOOKUP($A93,PopActBIT!$A$6:$A$18,PopActBIT!T$6:T$18)*$B$11/100*R89</f>
        <v>136.986330816628</v>
      </c>
      <c r="S93" s="42" t="n">
        <f aca="false">LOOKUP($A93,PopActBIT!$A$6:$A$18,PopActBIT!U$6:U$18)*$B$11/100*S89</f>
        <v>113.186338114792</v>
      </c>
      <c r="T93" s="42" t="n">
        <f aca="false">LOOKUP($A93,PopActBIT!$A$6:$A$18,PopActBIT!V$6:V$18)*$B$11/100*T89</f>
        <v>116.671900928934</v>
      </c>
      <c r="U93" s="42" t="n">
        <f aca="false">LOOKUP($A93,PopActBIT!$A$6:$A$18,PopActBIT!W$6:W$18)*$B$11/100*U89</f>
        <v>101.303785076327</v>
      </c>
      <c r="V93" s="42" t="n">
        <f aca="false">LOOKUP($A93,PopActBIT!$A$6:$A$18,PopActBIT!X$6:X$18)*$B$11/100*V89</f>
        <v>100.592924703829</v>
      </c>
      <c r="W93" s="42" t="n">
        <f aca="false">LOOKUP($A93,PopActBIT!$A$6:$A$18,PopActBIT!Y$6:Y$18)*$B$11/100*W89</f>
        <v>68.8984815354238</v>
      </c>
      <c r="X93" s="42" t="n">
        <f aca="false">LOOKUP($A93,PopActBIT!$A$6:$A$18,PopActBIT!Z$6:Z$18)*$B$11/100*X89</f>
        <v>7.41672940817497</v>
      </c>
      <c r="Y93" s="42" t="n">
        <f aca="false">LOOKUP($A93,PopActBIT!$A$6:$A$18,PopActBIT!AA$6:AA$18)*$B$11/100*Y89</f>
        <v>0.543358427331246</v>
      </c>
      <c r="Z93" s="42" t="n">
        <f aca="false">LOOKUP($A93,PopActBIT!$A$6:$A$18,PopActBIT!AB$6:AB$18)*$B$11/100*Z89</f>
        <v>0.146286498680859</v>
      </c>
      <c r="AA93" s="43" t="n">
        <f aca="false">C93+O93</f>
        <v>141.528131692986</v>
      </c>
      <c r="AB93" s="43" t="n">
        <f aca="false">D93+P93</f>
        <v>404.357271005014</v>
      </c>
      <c r="AC93" s="43" t="n">
        <f aca="false">E93+Q93</f>
        <v>324.158698612695</v>
      </c>
      <c r="AD93" s="43" t="n">
        <f aca="false">F93+R93</f>
        <v>304.578841387023</v>
      </c>
      <c r="AE93" s="43" t="n">
        <f aca="false">G93+S93</f>
        <v>264.955809045414</v>
      </c>
      <c r="AF93" s="43" t="n">
        <f aca="false">H93+T93</f>
        <v>263.525781181348</v>
      </c>
      <c r="AG93" s="43" t="n">
        <f aca="false">I93+U93</f>
        <v>227.037812826201</v>
      </c>
      <c r="AH93" s="43" t="n">
        <f aca="false">J93+V93</f>
        <v>192.848400416562</v>
      </c>
      <c r="AI93" s="43" t="n">
        <f aca="false">K93+W93</f>
        <v>149.635514615939</v>
      </c>
      <c r="AJ93" s="43" t="n">
        <f aca="false">L93+X93</f>
        <v>13.9356063976501</v>
      </c>
      <c r="AK93" s="43" t="n">
        <f aca="false">M93+Y93</f>
        <v>0.974180650696817</v>
      </c>
      <c r="AL93" s="43" t="n">
        <f aca="false">N93+Z93</f>
        <v>0.32643148978659</v>
      </c>
    </row>
    <row r="94" customFormat="false" ht="15" hidden="false" customHeight="false" outlineLevel="0" collapsed="false">
      <c r="A94" s="35" t="n">
        <f aca="false">A93+1</f>
        <v>2006</v>
      </c>
      <c r="B94" s="41" t="n">
        <f aca="false">SUM(C94:Z94)</f>
        <v>2269.61446846454</v>
      </c>
      <c r="C94" s="42" t="n">
        <f aca="false">LOOKUP($A94,PopActBIT!$A$6:$A$18,PopActBIT!E$6:E$18)*$B$12/100*C89</f>
        <v>63.8413826362684</v>
      </c>
      <c r="D94" s="42" t="n">
        <f aca="false">LOOKUP($A94,PopActBIT!$A$6:$A$18,PopActBIT!F$6:F$18)*$B$12/100*D89</f>
        <v>202.363285690498</v>
      </c>
      <c r="E94" s="42" t="n">
        <f aca="false">LOOKUP($A94,PopActBIT!$A$6:$A$18,PopActBIT!G$6:G$18)*$B$12/100*E89</f>
        <v>171.068714430959</v>
      </c>
      <c r="F94" s="42" t="n">
        <f aca="false">LOOKUP($A94,PopActBIT!$A$6:$A$18,PopActBIT!H$6:H$18)*$B$12/100*F89</f>
        <v>162.035114787518</v>
      </c>
      <c r="G94" s="42" t="n">
        <f aca="false">LOOKUP($A94,PopActBIT!$A$6:$A$18,PopActBIT!I$6:I$18)*$B$12/100*G89</f>
        <v>150.970232997281</v>
      </c>
      <c r="H94" s="42" t="n">
        <f aca="false">LOOKUP($A94,PopActBIT!$A$6:$A$18,PopActBIT!J$6:J$18)*$B$12/100*H89</f>
        <v>145.731963111592</v>
      </c>
      <c r="I94" s="42" t="n">
        <f aca="false">LOOKUP($A94,PopActBIT!$A$6:$A$18,PopActBIT!K$6:K$18)*$B$12/100*I89</f>
        <v>125.438378131529</v>
      </c>
      <c r="J94" s="42" t="n">
        <f aca="false">LOOKUP($A94,PopActBIT!$A$6:$A$18,PopActBIT!L$6:L$18)*$B$12/100*J89</f>
        <v>92.5526472359227</v>
      </c>
      <c r="K94" s="42" t="n">
        <f aca="false">LOOKUP($A94,PopActBIT!$A$6:$A$18,PopActBIT!M$6:M$18)*$B$12/100*K89</f>
        <v>83.856266240704</v>
      </c>
      <c r="L94" s="42" t="n">
        <f aca="false">LOOKUP($A94,PopActBIT!$A$6:$A$18,PopActBIT!N$6:N$18)*$B$12/100*L89</f>
        <v>7.04263246762761</v>
      </c>
      <c r="M94" s="42" t="n">
        <f aca="false">LOOKUP($A94,PopActBIT!$A$6:$A$18,PopActBIT!O$6:O$18)*$B$12/100*M89</f>
        <v>0.46386884499278</v>
      </c>
      <c r="N94" s="42" t="n">
        <f aca="false">LOOKUP($A94,PopActBIT!$A$6:$A$18,PopActBIT!P$6:P$18)*$B$12/100*N89</f>
        <v>0.190464211300003</v>
      </c>
      <c r="O94" s="42" t="n">
        <f aca="false">LOOKUP($A94,PopActBIT!$A$6:$A$18,PopActBIT!Q$6:Q$18)*$B$12/100*O89</f>
        <v>74.2965668774865</v>
      </c>
      <c r="P94" s="42" t="n">
        <f aca="false">LOOKUP($A94,PopActBIT!$A$6:$A$18,PopActBIT!R$6:R$18)*$B$12/100*P89</f>
        <v>197.896500229999</v>
      </c>
      <c r="Q94" s="42" t="n">
        <f aca="false">LOOKUP($A94,PopActBIT!$A$6:$A$18,PopActBIT!S$6:S$18)*$B$12/100*Q89</f>
        <v>154.153713917939</v>
      </c>
      <c r="R94" s="42" t="n">
        <f aca="false">LOOKUP($A94,PopActBIT!$A$6:$A$18,PopActBIT!T$6:T$18)*$B$12/100*R89</f>
        <v>131.366456341997</v>
      </c>
      <c r="S94" s="42" t="n">
        <f aca="false">LOOKUP($A94,PopActBIT!$A$6:$A$18,PopActBIT!U$6:U$18)*$B$12/100*S89</f>
        <v>112.086902039364</v>
      </c>
      <c r="T94" s="42" t="n">
        <f aca="false">LOOKUP($A94,PopActBIT!$A$6:$A$18,PopActBIT!V$6:V$18)*$B$12/100*T89</f>
        <v>115.982464620285</v>
      </c>
      <c r="U94" s="42" t="n">
        <f aca="false">LOOKUP($A94,PopActBIT!$A$6:$A$18,PopActBIT!W$6:W$18)*$B$12/100*U89</f>
        <v>100.522018126096</v>
      </c>
      <c r="V94" s="42" t="n">
        <f aca="false">LOOKUP($A94,PopActBIT!$A$6:$A$18,PopActBIT!X$6:X$18)*$B$12/100*V89</f>
        <v>99.0812715059682</v>
      </c>
      <c r="W94" s="42" t="n">
        <f aca="false">LOOKUP($A94,PopActBIT!$A$6:$A$18,PopActBIT!Y$6:Y$18)*$B$12/100*W89</f>
        <v>69.6982794104216</v>
      </c>
      <c r="X94" s="42" t="n">
        <f aca="false">LOOKUP($A94,PopActBIT!$A$6:$A$18,PopActBIT!Z$6:Z$18)*$B$12/100*X89</f>
        <v>8.26317389035252</v>
      </c>
      <c r="Y94" s="42" t="n">
        <f aca="false">LOOKUP($A94,PopActBIT!$A$6:$A$18,PopActBIT!AA$6:AA$18)*$B$12/100*Y89</f>
        <v>0.56079022633873</v>
      </c>
      <c r="Z94" s="42" t="n">
        <f aca="false">LOOKUP($A94,PopActBIT!$A$6:$A$18,PopActBIT!AB$6:AB$18)*$B$12/100*Z89</f>
        <v>0.151380492103677</v>
      </c>
      <c r="AA94" s="43" t="n">
        <f aca="false">C94+O94</f>
        <v>138.137949513755</v>
      </c>
      <c r="AB94" s="43" t="n">
        <f aca="false">D94+P94</f>
        <v>400.259785920497</v>
      </c>
      <c r="AC94" s="43" t="n">
        <f aca="false">E94+Q94</f>
        <v>325.222428348898</v>
      </c>
      <c r="AD94" s="43" t="n">
        <f aca="false">F94+R94</f>
        <v>293.401571129515</v>
      </c>
      <c r="AE94" s="43" t="n">
        <f aca="false">G94+S94</f>
        <v>263.057135036645</v>
      </c>
      <c r="AF94" s="43" t="n">
        <f aca="false">H94+T94</f>
        <v>261.714427731876</v>
      </c>
      <c r="AG94" s="43" t="n">
        <f aca="false">I94+U94</f>
        <v>225.960396257625</v>
      </c>
      <c r="AH94" s="43" t="n">
        <f aca="false">J94+V94</f>
        <v>191.633918741891</v>
      </c>
      <c r="AI94" s="43" t="n">
        <f aca="false">K94+W94</f>
        <v>153.554545651126</v>
      </c>
      <c r="AJ94" s="43" t="n">
        <f aca="false">L94+X94</f>
        <v>15.3058063579801</v>
      </c>
      <c r="AK94" s="43" t="n">
        <f aca="false">M94+Y94</f>
        <v>1.02465907133151</v>
      </c>
      <c r="AL94" s="43" t="n">
        <f aca="false">N94+Z94</f>
        <v>0.34184470340368</v>
      </c>
    </row>
    <row r="95" customFormat="false" ht="15" hidden="false" customHeight="false" outlineLevel="0" collapsed="false">
      <c r="A95" s="35" t="n">
        <f aca="false">A94+1</f>
        <v>2007</v>
      </c>
      <c r="B95" s="41" t="n">
        <f aca="false">SUM(C95:Z95)</f>
        <v>2086.79017061119</v>
      </c>
      <c r="C95" s="42" t="n">
        <f aca="false">LOOKUP($A95,PopActBIT!$A$6:$A$18,PopActBIT!E$6:E$18)*$B$13/100*C89</f>
        <v>56.7268285466099</v>
      </c>
      <c r="D95" s="42" t="n">
        <f aca="false">LOOKUP($A95,PopActBIT!$A$6:$A$18,PopActBIT!F$6:F$18)*$B$13/100*D89</f>
        <v>184.477973539305</v>
      </c>
      <c r="E95" s="42" t="n">
        <f aca="false">LOOKUP($A95,PopActBIT!$A$6:$A$18,PopActBIT!G$6:G$18)*$B$13/100*E89</f>
        <v>159.946301064041</v>
      </c>
      <c r="F95" s="42" t="n">
        <f aca="false">LOOKUP($A95,PopActBIT!$A$6:$A$18,PopActBIT!H$6:H$18)*$B$13/100*F89</f>
        <v>144.50912014478</v>
      </c>
      <c r="G95" s="42" t="n">
        <f aca="false">LOOKUP($A95,PopActBIT!$A$6:$A$18,PopActBIT!I$6:I$18)*$B$13/100*G89</f>
        <v>138.853299191807</v>
      </c>
      <c r="H95" s="42" t="n">
        <f aca="false">LOOKUP($A95,PopActBIT!$A$6:$A$18,PopActBIT!J$6:J$18)*$B$13/100*H89</f>
        <v>134.315572946495</v>
      </c>
      <c r="I95" s="42" t="n">
        <f aca="false">LOOKUP($A95,PopActBIT!$A$6:$A$18,PopActBIT!K$6:K$18)*$B$13/100*I89</f>
        <v>116.409456646373</v>
      </c>
      <c r="J95" s="42" t="n">
        <f aca="false">LOOKUP($A95,PopActBIT!$A$6:$A$18,PopActBIT!L$6:L$18)*$B$13/100*J89</f>
        <v>85.5178543807095</v>
      </c>
      <c r="K95" s="42" t="n">
        <f aca="false">LOOKUP($A95,PopActBIT!$A$6:$A$18,PopActBIT!M$6:M$18)*$B$13/100*K89</f>
        <v>79.2701591805456</v>
      </c>
      <c r="L95" s="42" t="n">
        <f aca="false">LOOKUP($A95,PopActBIT!$A$6:$A$18,PopActBIT!N$6:N$18)*$B$13/100*L89</f>
        <v>7.3022865939889</v>
      </c>
      <c r="M95" s="42" t="n">
        <f aca="false">LOOKUP($A95,PopActBIT!$A$6:$A$18,PopActBIT!O$6:O$18)*$B$13/100*M89</f>
        <v>0.455488494375855</v>
      </c>
      <c r="N95" s="42" t="n">
        <f aca="false">LOOKUP($A95,PopActBIT!$A$6:$A$18,PopActBIT!P$6:P$18)*$B$13/100*N89</f>
        <v>0.184659257416257</v>
      </c>
      <c r="O95" s="42" t="n">
        <f aca="false">LOOKUP($A95,PopActBIT!$A$6:$A$18,PopActBIT!Q$6:Q$18)*$B$13/100*O89</f>
        <v>70.8705357376395</v>
      </c>
      <c r="P95" s="42" t="n">
        <f aca="false">LOOKUP($A95,PopActBIT!$A$6:$A$18,PopActBIT!R$6:R$18)*$B$13/100*P89</f>
        <v>180.414602978039</v>
      </c>
      <c r="Q95" s="42" t="n">
        <f aca="false">LOOKUP($A95,PopActBIT!$A$6:$A$18,PopActBIT!S$6:S$18)*$B$13/100*Q89</f>
        <v>143.071046190427</v>
      </c>
      <c r="R95" s="42" t="n">
        <f aca="false">LOOKUP($A95,PopActBIT!$A$6:$A$18,PopActBIT!T$6:T$18)*$B$13/100*R89</f>
        <v>117.348790460763</v>
      </c>
      <c r="S95" s="42" t="n">
        <f aca="false">LOOKUP($A95,PopActBIT!$A$6:$A$18,PopActBIT!U$6:U$18)*$B$13/100*S89</f>
        <v>103.546614991335</v>
      </c>
      <c r="T95" s="42" t="n">
        <f aca="false">LOOKUP($A95,PopActBIT!$A$6:$A$18,PopActBIT!V$6:V$18)*$B$13/100*T89</f>
        <v>106.424698548013</v>
      </c>
      <c r="U95" s="42" t="n">
        <f aca="false">LOOKUP($A95,PopActBIT!$A$6:$A$18,PopActBIT!W$6:W$18)*$B$13/100*U89</f>
        <v>92.4955917708104</v>
      </c>
      <c r="V95" s="42" t="n">
        <f aca="false">LOOKUP($A95,PopActBIT!$A$6:$A$18,PopActBIT!X$6:X$18)*$B$13/100*V89</f>
        <v>91.0205531079609</v>
      </c>
      <c r="W95" s="42" t="n">
        <f aca="false">LOOKUP($A95,PopActBIT!$A$6:$A$18,PopActBIT!Y$6:Y$18)*$B$13/100*W89</f>
        <v>64.1617625197533</v>
      </c>
      <c r="X95" s="42" t="n">
        <f aca="false">LOOKUP($A95,PopActBIT!$A$6:$A$18,PopActBIT!Z$6:Z$18)*$B$13/100*X89</f>
        <v>8.79346194716172</v>
      </c>
      <c r="Y95" s="42" t="n">
        <f aca="false">LOOKUP($A95,PopActBIT!$A$6:$A$18,PopActBIT!AA$6:AA$18)*$B$13/100*Y89</f>
        <v>0.530214416427161</v>
      </c>
      <c r="Z95" s="42" t="n">
        <f aca="false">LOOKUP($A95,PopActBIT!$A$6:$A$18,PopActBIT!AB$6:AB$18)*$B$13/100*Z89</f>
        <v>0.143297956410032</v>
      </c>
      <c r="AA95" s="43" t="n">
        <f aca="false">C95+O95</f>
        <v>127.597364284249</v>
      </c>
      <c r="AB95" s="43" t="n">
        <f aca="false">D95+P95</f>
        <v>364.892576517344</v>
      </c>
      <c r="AC95" s="43" t="n">
        <f aca="false">E95+Q95</f>
        <v>303.017347254468</v>
      </c>
      <c r="AD95" s="43" t="n">
        <f aca="false">F95+R95</f>
        <v>261.857910605544</v>
      </c>
      <c r="AE95" s="43" t="n">
        <f aca="false">G95+S95</f>
        <v>242.399914183142</v>
      </c>
      <c r="AF95" s="43" t="n">
        <f aca="false">H95+T95</f>
        <v>240.740271494507</v>
      </c>
      <c r="AG95" s="43" t="n">
        <f aca="false">I95+U95</f>
        <v>208.905048417184</v>
      </c>
      <c r="AH95" s="43" t="n">
        <f aca="false">J95+V95</f>
        <v>176.53840748867</v>
      </c>
      <c r="AI95" s="43" t="n">
        <f aca="false">K95+W95</f>
        <v>143.431921700299</v>
      </c>
      <c r="AJ95" s="43" t="n">
        <f aca="false">L95+X95</f>
        <v>16.0957485411506</v>
      </c>
      <c r="AK95" s="43" t="n">
        <f aca="false">M95+Y95</f>
        <v>0.985702910803016</v>
      </c>
      <c r="AL95" s="43" t="n">
        <f aca="false">N95+Z95</f>
        <v>0.327957213826288</v>
      </c>
    </row>
    <row r="96" customFormat="false" ht="15" hidden="false" customHeight="false" outlineLevel="0" collapsed="false">
      <c r="A96" s="35" t="n">
        <f aca="false">A95+1</f>
        <v>2008</v>
      </c>
      <c r="B96" s="41" t="n">
        <f aca="false">SUM(C96:Z96)</f>
        <v>1931.59221508028</v>
      </c>
      <c r="C96" s="42" t="n">
        <f aca="false">LOOKUP($A96,PopActBIT!$A$6:$A$18,PopActBIT!E$6:E$18)*$B$14/100*C89</f>
        <v>57.1617384634519</v>
      </c>
      <c r="D96" s="42" t="n">
        <f aca="false">LOOKUP($A96,PopActBIT!$A$6:$A$18,PopActBIT!F$6:F$18)*$B$14/100*D89</f>
        <v>169.217450490371</v>
      </c>
      <c r="E96" s="42" t="n">
        <f aca="false">LOOKUP($A96,PopActBIT!$A$6:$A$18,PopActBIT!G$6:G$18)*$B$14/100*E89</f>
        <v>149.199311496086</v>
      </c>
      <c r="F96" s="42" t="n">
        <f aca="false">LOOKUP($A96,PopActBIT!$A$6:$A$18,PopActBIT!H$6:H$18)*$B$14/100*F89</f>
        <v>130.051894972356</v>
      </c>
      <c r="G96" s="42" t="n">
        <f aca="false">LOOKUP($A96,PopActBIT!$A$6:$A$18,PopActBIT!I$6:I$18)*$B$14/100*G89</f>
        <v>129.501794817239</v>
      </c>
      <c r="H96" s="42" t="n">
        <f aca="false">LOOKUP($A96,PopActBIT!$A$6:$A$18,PopActBIT!J$6:J$18)*$B$14/100*H89</f>
        <v>123.430193207833</v>
      </c>
      <c r="I96" s="42" t="n">
        <f aca="false">LOOKUP($A96,PopActBIT!$A$6:$A$18,PopActBIT!K$6:K$18)*$B$14/100*I89</f>
        <v>108.358533736034</v>
      </c>
      <c r="J96" s="42" t="n">
        <f aca="false">LOOKUP($A96,PopActBIT!$A$6:$A$18,PopActBIT!L$6:L$18)*$B$14/100*J89</f>
        <v>79.7084427147303</v>
      </c>
      <c r="K96" s="42" t="n">
        <f aca="false">LOOKUP($A96,PopActBIT!$A$6:$A$18,PopActBIT!M$6:M$18)*$B$14/100*K89</f>
        <v>74.7107038791344</v>
      </c>
      <c r="L96" s="42" t="n">
        <f aca="false">LOOKUP($A96,PopActBIT!$A$6:$A$18,PopActBIT!N$6:N$18)*$B$14/100*L89</f>
        <v>7.67133903381505</v>
      </c>
      <c r="M96" s="42" t="n">
        <f aca="false">LOOKUP($A96,PopActBIT!$A$6:$A$18,PopActBIT!O$6:O$18)*$B$14/100*M89</f>
        <v>0.443206330332926</v>
      </c>
      <c r="N96" s="42" t="n">
        <f aca="false">LOOKUP($A96,PopActBIT!$A$6:$A$18,PopActBIT!P$6:P$18)*$B$14/100*N89</f>
        <v>0.176994959478866</v>
      </c>
      <c r="O96" s="42" t="n">
        <f aca="false">LOOKUP($A96,PopActBIT!$A$6:$A$18,PopActBIT!Q$6:Q$18)*$B$14/100*O89</f>
        <v>63.6345523167763</v>
      </c>
      <c r="P96" s="42" t="n">
        <f aca="false">LOOKUP($A96,PopActBIT!$A$6:$A$18,PopActBIT!R$6:R$18)*$B$14/100*P89</f>
        <v>167.032105394237</v>
      </c>
      <c r="Q96" s="42" t="n">
        <f aca="false">LOOKUP($A96,PopActBIT!$A$6:$A$18,PopActBIT!S$6:S$18)*$B$14/100*Q89</f>
        <v>132.475786880571</v>
      </c>
      <c r="R96" s="42" t="n">
        <f aca="false">LOOKUP($A96,PopActBIT!$A$6:$A$18,PopActBIT!T$6:T$18)*$B$14/100*R89</f>
        <v>105.245700683559</v>
      </c>
      <c r="S96" s="42" t="n">
        <f aca="false">LOOKUP($A96,PopActBIT!$A$6:$A$18,PopActBIT!U$6:U$18)*$B$14/100*S89</f>
        <v>95.9045229920258</v>
      </c>
      <c r="T96" s="42" t="n">
        <f aca="false">LOOKUP($A96,PopActBIT!$A$6:$A$18,PopActBIT!V$6:V$18)*$B$14/100*T89</f>
        <v>97.6441998539503</v>
      </c>
      <c r="U96" s="42" t="n">
        <f aca="false">LOOKUP($A96,PopActBIT!$A$6:$A$18,PopActBIT!W$6:W$18)*$B$14/100*U89</f>
        <v>86.178973660104</v>
      </c>
      <c r="V96" s="42" t="n">
        <f aca="false">LOOKUP($A96,PopActBIT!$A$6:$A$18,PopActBIT!X$6:X$18)*$B$14/100*V89</f>
        <v>83.8265041157751</v>
      </c>
      <c r="W96" s="42" t="n">
        <f aca="false">LOOKUP($A96,PopActBIT!$A$6:$A$18,PopActBIT!Y$6:Y$18)*$B$14/100*W89</f>
        <v>60.1047590993865</v>
      </c>
      <c r="X96" s="42" t="n">
        <f aca="false">LOOKUP($A96,PopActBIT!$A$6:$A$18,PopActBIT!Z$6:Z$18)*$B$14/100*X89</f>
        <v>9.2310247764318</v>
      </c>
      <c r="Y96" s="42" t="n">
        <f aca="false">LOOKUP($A96,PopActBIT!$A$6:$A$18,PopActBIT!AA$6:AA$18)*$B$14/100*Y89</f>
        <v>0.542188263929773</v>
      </c>
      <c r="Z96" s="42" t="n">
        <f aca="false">LOOKUP($A96,PopActBIT!$A$6:$A$18,PopActBIT!AB$6:AB$18)*$B$14/100*Z89</f>
        <v>0.140292942677626</v>
      </c>
      <c r="AA96" s="43" t="n">
        <f aca="false">C96+O96</f>
        <v>120.796290780228</v>
      </c>
      <c r="AB96" s="43" t="n">
        <f aca="false">D96+P96</f>
        <v>336.249555884608</v>
      </c>
      <c r="AC96" s="43" t="n">
        <f aca="false">E96+Q96</f>
        <v>281.675098376657</v>
      </c>
      <c r="AD96" s="43" t="n">
        <f aca="false">F96+R96</f>
        <v>235.297595655914</v>
      </c>
      <c r="AE96" s="43" t="n">
        <f aca="false">G96+S96</f>
        <v>225.406317809265</v>
      </c>
      <c r="AF96" s="43" t="n">
        <f aca="false">H96+T96</f>
        <v>221.074393061783</v>
      </c>
      <c r="AG96" s="43" t="n">
        <f aca="false">I96+U96</f>
        <v>194.537507396138</v>
      </c>
      <c r="AH96" s="43" t="n">
        <f aca="false">J96+V96</f>
        <v>163.534946830505</v>
      </c>
      <c r="AI96" s="43" t="n">
        <f aca="false">K96+W96</f>
        <v>134.815462978521</v>
      </c>
      <c r="AJ96" s="43" t="n">
        <f aca="false">L96+X96</f>
        <v>16.9023638102469</v>
      </c>
      <c r="AK96" s="43" t="n">
        <f aca="false">M96+Y96</f>
        <v>0.985394594262699</v>
      </c>
      <c r="AL96" s="43" t="n">
        <f aca="false">N96+Z96</f>
        <v>0.317287902156492</v>
      </c>
    </row>
    <row r="97" customFormat="false" ht="15" hidden="false" customHeight="false" outlineLevel="0" collapsed="false">
      <c r="A97" s="35" t="s">
        <v>103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customFormat="false" ht="15" hidden="false" customHeight="false" outlineLevel="0" collapsed="false">
      <c r="A98" s="35" t="n">
        <f aca="false">A91</f>
        <v>2003</v>
      </c>
      <c r="B98" s="42" t="n">
        <f aca="false">LOOKUP($A98,PopActBIT!$A$6:$A$18,PopActBIT!B$6:B$18)*B$9/100</f>
        <v>2231.82643692301</v>
      </c>
      <c r="C98" s="42" t="n">
        <f aca="false">$B98*C91/$B91</f>
        <v>57.4895857624514</v>
      </c>
      <c r="D98" s="42" t="n">
        <f aca="false">$B98*D91/$B91</f>
        <v>201.577324951735</v>
      </c>
      <c r="E98" s="42" t="n">
        <f aca="false">$B98*E91/$B91</f>
        <v>170.610891508743</v>
      </c>
      <c r="F98" s="42" t="n">
        <f aca="false">$B98*F91/$B91</f>
        <v>168.45847570645</v>
      </c>
      <c r="G98" s="42" t="n">
        <f aca="false">$B98*G91/$B91</f>
        <v>151.558558282674</v>
      </c>
      <c r="H98" s="42" t="n">
        <f aca="false">$B98*H91/$B91</f>
        <v>142.176285633315</v>
      </c>
      <c r="I98" s="42" t="n">
        <f aca="false">$B98*I91/$B91</f>
        <v>121.491553367477</v>
      </c>
      <c r="J98" s="42" t="n">
        <f aca="false">$B98*J91/$B91</f>
        <v>89.6887785928882</v>
      </c>
      <c r="K98" s="42" t="n">
        <f aca="false">$B98*K91/$B91</f>
        <v>65.787425333935</v>
      </c>
      <c r="L98" s="42" t="n">
        <f aca="false">$B98*L91/$B91</f>
        <v>5.42921974410746</v>
      </c>
      <c r="M98" s="42" t="n">
        <f aca="false">$B98*M91/$B91</f>
        <v>0.432962516315957</v>
      </c>
      <c r="N98" s="42" t="n">
        <f aca="false">$B98*N91/$B91</f>
        <v>0.169528996795472</v>
      </c>
      <c r="O98" s="42" t="n">
        <f aca="false">$B98*O91/$B91</f>
        <v>70.8480871297191</v>
      </c>
      <c r="P98" s="42" t="n">
        <f aca="false">$B98*P91/$B91</f>
        <v>196.371064519569</v>
      </c>
      <c r="Q98" s="42" t="n">
        <f aca="false">$B98*Q91/$B91</f>
        <v>155.108949857356</v>
      </c>
      <c r="R98" s="42" t="n">
        <f aca="false">$B98*R91/$B91</f>
        <v>138.823388215234</v>
      </c>
      <c r="S98" s="42" t="n">
        <f aca="false">$B98*S91/$B91</f>
        <v>113.796862777644</v>
      </c>
      <c r="T98" s="42" t="n">
        <f aca="false">$B98*T91/$B91</f>
        <v>114.099858264593</v>
      </c>
      <c r="U98" s="42" t="n">
        <f aca="false">$B98*U91/$B91</f>
        <v>99.4393238894548</v>
      </c>
      <c r="V98" s="42" t="n">
        <f aca="false">$B98*V91/$B91</f>
        <v>101.423059497894</v>
      </c>
      <c r="W98" s="42" t="n">
        <f aca="false">$B98*W91/$B91</f>
        <v>60.1547457705138</v>
      </c>
      <c r="X98" s="42" t="n">
        <f aca="false">$B98*X91/$B91</f>
        <v>6.19210362069089</v>
      </c>
      <c r="Y98" s="42" t="n">
        <f aca="false">$B98*Y91/$B91</f>
        <v>0.558192420483482</v>
      </c>
      <c r="Z98" s="42" t="n">
        <f aca="false">$B98*Z91/$B91</f>
        <v>0.140210562974901</v>
      </c>
      <c r="AA98" s="42" t="n">
        <f aca="false">$B98*AA91/$B91</f>
        <v>128.33767289217</v>
      </c>
      <c r="AB98" s="42" t="n">
        <f aca="false">$B98*AB91/$B91</f>
        <v>397.948389471304</v>
      </c>
      <c r="AC98" s="42" t="n">
        <f aca="false">$B98*AC91/$B91</f>
        <v>325.7198413661</v>
      </c>
      <c r="AD98" s="42" t="n">
        <f aca="false">$B98*AD91/$B91</f>
        <v>307.281863921685</v>
      </c>
      <c r="AE98" s="42" t="n">
        <f aca="false">$B98*AE91/$B91</f>
        <v>265.355421060317</v>
      </c>
      <c r="AF98" s="42" t="n">
        <f aca="false">$B98*AF91/$B91</f>
        <v>256.276143897908</v>
      </c>
      <c r="AG98" s="42" t="n">
        <f aca="false">$B98*AG91/$B91</f>
        <v>220.930877256932</v>
      </c>
      <c r="AH98" s="42" t="n">
        <f aca="false">$B98*AH91/$B91</f>
        <v>191.111838090782</v>
      </c>
      <c r="AI98" s="42" t="n">
        <f aca="false">$B98*AI91/$B91</f>
        <v>125.942171104449</v>
      </c>
      <c r="AJ98" s="42" t="n">
        <f aca="false">$B98*AJ91/$B91</f>
        <v>11.6213233647984</v>
      </c>
      <c r="AK98" s="42" t="n">
        <f aca="false">$B98*AK91/$B91</f>
        <v>0.991154936799439</v>
      </c>
      <c r="AL98" s="42" t="n">
        <f aca="false">$B98*AL91/$B91</f>
        <v>0.309739559770373</v>
      </c>
    </row>
    <row r="99" customFormat="false" ht="15" hidden="false" customHeight="false" outlineLevel="0" collapsed="false">
      <c r="A99" s="35" t="n">
        <f aca="false">A98+1</f>
        <v>2004</v>
      </c>
      <c r="B99" s="42" t="n">
        <f aca="false">LOOKUP($A99,PopActBIT!$A$6:$A$18,PopActBIT!B$6:B$18)*B$10/100</f>
        <v>2359.6212330871</v>
      </c>
      <c r="C99" s="42" t="n">
        <f aca="false">$B99*C92/$B92</f>
        <v>61.8045747003871</v>
      </c>
      <c r="D99" s="42" t="n">
        <f aca="false">$B99*D92/$B92</f>
        <v>212.82479470228</v>
      </c>
      <c r="E99" s="42" t="n">
        <f aca="false">$B99*E92/$B92</f>
        <v>175.924413903154</v>
      </c>
      <c r="F99" s="42" t="n">
        <f aca="false">$B99*F92/$B92</f>
        <v>176.890908107443</v>
      </c>
      <c r="G99" s="42" t="n">
        <f aca="false">$B99*G92/$B92</f>
        <v>159.161003799147</v>
      </c>
      <c r="H99" s="42" t="n">
        <f aca="false">$B99*H92/$B92</f>
        <v>150.564873940727</v>
      </c>
      <c r="I99" s="42" t="n">
        <f aca="false">$B99*I92/$B92</f>
        <v>129.928183039023</v>
      </c>
      <c r="J99" s="42" t="n">
        <f aca="false">$B99*J92/$B92</f>
        <v>95.1606097636964</v>
      </c>
      <c r="K99" s="42" t="n">
        <f aca="false">$B99*K92/$B92</f>
        <v>76.50263729464</v>
      </c>
      <c r="L99" s="42" t="n">
        <f aca="false">$B99*L92/$B92</f>
        <v>6.21300787670087</v>
      </c>
      <c r="M99" s="42" t="n">
        <f aca="false">$B99*M92/$B92</f>
        <v>0.441759952706243</v>
      </c>
      <c r="N99" s="42" t="n">
        <f aca="false">$B99*N92/$B92</f>
        <v>0.180659965180692</v>
      </c>
      <c r="O99" s="42" t="n">
        <f aca="false">$B99*O92/$B92</f>
        <v>76.2682278400795</v>
      </c>
      <c r="P99" s="42" t="n">
        <f aca="false">$B99*P92/$B92</f>
        <v>207.372999719727</v>
      </c>
      <c r="Q99" s="42" t="n">
        <f aca="false">$B99*Q92/$B92</f>
        <v>159.717574611738</v>
      </c>
      <c r="R99" s="42" t="n">
        <f aca="false">$B99*R92/$B92</f>
        <v>145.320875599493</v>
      </c>
      <c r="S99" s="42" t="n">
        <f aca="false">$B99*S92/$B92</f>
        <v>118.56023717418</v>
      </c>
      <c r="T99" s="42" t="n">
        <f aca="false">$B99*T92/$B92</f>
        <v>120.731882933491</v>
      </c>
      <c r="U99" s="42" t="n">
        <f aca="false">$B99*U92/$B92</f>
        <v>104.839045922576</v>
      </c>
      <c r="V99" s="42" t="n">
        <f aca="false">$B99*V92/$B92</f>
        <v>105.68916857128</v>
      </c>
      <c r="W99" s="42" t="n">
        <f aca="false">$B99*W92/$B92</f>
        <v>67.7383397450771</v>
      </c>
      <c r="X99" s="42" t="n">
        <f aca="false">$B99*X92/$B92</f>
        <v>7.07790797827807</v>
      </c>
      <c r="Y99" s="42" t="n">
        <f aca="false">$B99*Y92/$B92</f>
        <v>0.559876393588396</v>
      </c>
      <c r="Z99" s="42" t="n">
        <f aca="false">$B99*Z92/$B92</f>
        <v>0.14766955251205</v>
      </c>
      <c r="AA99" s="42" t="n">
        <f aca="false">$B99*AA92/$B92</f>
        <v>138.072802540467</v>
      </c>
      <c r="AB99" s="42" t="n">
        <f aca="false">$B99*AB92/$B92</f>
        <v>420.197794422007</v>
      </c>
      <c r="AC99" s="42" t="n">
        <f aca="false">$B99*AC92/$B92</f>
        <v>335.641988514892</v>
      </c>
      <c r="AD99" s="42" t="n">
        <f aca="false">$B99*AD92/$B92</f>
        <v>322.211783706936</v>
      </c>
      <c r="AE99" s="42" t="n">
        <f aca="false">$B99*AE92/$B92</f>
        <v>277.721240973327</v>
      </c>
      <c r="AF99" s="42" t="n">
        <f aca="false">$B99*AF92/$B92</f>
        <v>271.296756874218</v>
      </c>
      <c r="AG99" s="42" t="n">
        <f aca="false">$B99*AG92/$B92</f>
        <v>234.767228961599</v>
      </c>
      <c r="AH99" s="42" t="n">
        <f aca="false">$B99*AH92/$B92</f>
        <v>200.849778334976</v>
      </c>
      <c r="AI99" s="42" t="n">
        <f aca="false">$B99*AI92/$B92</f>
        <v>144.240977039717</v>
      </c>
      <c r="AJ99" s="42" t="n">
        <f aca="false">$B99*AJ92/$B92</f>
        <v>13.2909158549789</v>
      </c>
      <c r="AK99" s="42" t="n">
        <f aca="false">$B99*AK92/$B92</f>
        <v>1.00163634629464</v>
      </c>
      <c r="AL99" s="42" t="n">
        <f aca="false">$B99*AL92/$B92</f>
        <v>0.328329517692742</v>
      </c>
    </row>
    <row r="100" customFormat="false" ht="15" hidden="false" customHeight="false" outlineLevel="0" collapsed="false">
      <c r="A100" s="35" t="n">
        <f aca="false">A99+1</f>
        <v>2005</v>
      </c>
      <c r="B100" s="42" t="n">
        <f aca="false">LOOKUP($A100,PopActBIT!$A$6:$A$18,PopActBIT!B$6:B$18)*B$11/100</f>
        <v>2379.91537664019</v>
      </c>
      <c r="C100" s="42" t="n">
        <f aca="false">$B100*C93/$B93</f>
        <v>68.0644476589303</v>
      </c>
      <c r="D100" s="42" t="n">
        <f aca="false">$B100*D93/$B93</f>
        <v>212.825850840827</v>
      </c>
      <c r="E100" s="42" t="n">
        <f aca="false">$B100*E93/$B93</f>
        <v>177.687607965953</v>
      </c>
      <c r="F100" s="42" t="n">
        <f aca="false">$B100*F93/$B93</f>
        <v>174.335650206798</v>
      </c>
      <c r="G100" s="42" t="n">
        <f aca="false">$B100*G93/$B93</f>
        <v>157.875965376853</v>
      </c>
      <c r="H100" s="42" t="n">
        <f aca="false">$B100*H93/$B93</f>
        <v>152.762594295299</v>
      </c>
      <c r="I100" s="42" t="n">
        <f aca="false">$B100*I93/$B93</f>
        <v>130.792977599596</v>
      </c>
      <c r="J100" s="42" t="n">
        <f aca="false">$B100*J93/$B93</f>
        <v>95.9674050396246</v>
      </c>
      <c r="K100" s="42" t="n">
        <f aca="false">$B100*K93/$B93</f>
        <v>83.985514089826</v>
      </c>
      <c r="L100" s="42" t="n">
        <f aca="false">$B100*L93/$B93</f>
        <v>6.78116614346504</v>
      </c>
      <c r="M100" s="42" t="n">
        <f aca="false">$B100*M93/$B93</f>
        <v>0.448156496840751</v>
      </c>
      <c r="N100" s="42" t="n">
        <f aca="false">$B100*N93/$B93</f>
        <v>0.187393183913931</v>
      </c>
      <c r="O100" s="42" t="n">
        <f aca="false">$B100*O93/$B93</f>
        <v>79.1581148367022</v>
      </c>
      <c r="P100" s="42" t="n">
        <f aca="false">$B100*P93/$B93</f>
        <v>207.80086760012</v>
      </c>
      <c r="Q100" s="42" t="n">
        <f aca="false">$B100*Q93/$B93</f>
        <v>159.513722215779</v>
      </c>
      <c r="R100" s="42" t="n">
        <f aca="false">$B100*R93/$B93</f>
        <v>142.498020771215</v>
      </c>
      <c r="S100" s="42" t="n">
        <f aca="false">$B100*S93/$B93</f>
        <v>117.74042755616</v>
      </c>
      <c r="T100" s="42" t="n">
        <f aca="false">$B100*T93/$B93</f>
        <v>121.366233133461</v>
      </c>
      <c r="U100" s="42" t="n">
        <f aca="false">$B100*U93/$B93</f>
        <v>105.379776098484</v>
      </c>
      <c r="V100" s="42" t="n">
        <f aca="false">$B100*V93/$B93</f>
        <v>104.640314025722</v>
      </c>
      <c r="W100" s="42" t="n">
        <f aca="false">$B100*W93/$B93</f>
        <v>71.6706345400432</v>
      </c>
      <c r="X100" s="42" t="n">
        <f aca="false">$B100*X93/$B93</f>
        <v>7.71514394874435</v>
      </c>
      <c r="Y100" s="42" t="n">
        <f aca="false">$B100*Y93/$B93</f>
        <v>0.565220631887047</v>
      </c>
      <c r="Z100" s="42" t="n">
        <f aca="false">$B100*Z93/$B93</f>
        <v>0.152172383940099</v>
      </c>
      <c r="AA100" s="42" t="n">
        <f aca="false">$B100*AA93/$B93</f>
        <v>147.222562495633</v>
      </c>
      <c r="AB100" s="42" t="n">
        <f aca="false">$B100*AB93/$B93</f>
        <v>420.626718440948</v>
      </c>
      <c r="AC100" s="42" t="n">
        <f aca="false">$B100*AC93/$B93</f>
        <v>337.201330181733</v>
      </c>
      <c r="AD100" s="42" t="n">
        <f aca="false">$B100*AD93/$B93</f>
        <v>316.833670978013</v>
      </c>
      <c r="AE100" s="42" t="n">
        <f aca="false">$B100*AE93/$B93</f>
        <v>275.616392933013</v>
      </c>
      <c r="AF100" s="42" t="n">
        <f aca="false">$B100*AF93/$B93</f>
        <v>274.12882742876</v>
      </c>
      <c r="AG100" s="42" t="n">
        <f aca="false">$B100*AG93/$B93</f>
        <v>236.17275369808</v>
      </c>
      <c r="AH100" s="42" t="n">
        <f aca="false">$B100*AH93/$B93</f>
        <v>200.607719065347</v>
      </c>
      <c r="AI100" s="42" t="n">
        <f aca="false">$B100*AI93/$B93</f>
        <v>155.656148629869</v>
      </c>
      <c r="AJ100" s="42" t="n">
        <f aca="false">$B100*AJ93/$B93</f>
        <v>14.4963100922094</v>
      </c>
      <c r="AK100" s="42" t="n">
        <f aca="false">$B100*AK93/$B93</f>
        <v>1.0133771287278</v>
      </c>
      <c r="AL100" s="42" t="n">
        <f aca="false">$B100*AL93/$B93</f>
        <v>0.33956556785403</v>
      </c>
    </row>
    <row r="101" customFormat="false" ht="15" hidden="false" customHeight="false" outlineLevel="0" collapsed="false">
      <c r="A101" s="35" t="n">
        <f aca="false">A100+1</f>
        <v>2006</v>
      </c>
      <c r="B101" s="42" t="n">
        <f aca="false">LOOKUP($A101,PopActBIT!$A$6:$A$18,PopActBIT!B$6:B$18)*B$12/100</f>
        <v>2366.06357147325</v>
      </c>
      <c r="C101" s="42" t="n">
        <f aca="false">$B101*C94/$B94</f>
        <v>66.5543738405718</v>
      </c>
      <c r="D101" s="42" t="n">
        <f aca="false">$B101*D94/$B94</f>
        <v>210.962877232557</v>
      </c>
      <c r="E101" s="42" t="n">
        <f aca="false">$B101*E94/$B94</f>
        <v>178.338417849303</v>
      </c>
      <c r="F101" s="42" t="n">
        <f aca="false">$B101*F94/$B94</f>
        <v>168.92092808062</v>
      </c>
      <c r="G101" s="42" t="n">
        <f aca="false">$B101*G94/$B94</f>
        <v>157.385835186958</v>
      </c>
      <c r="H101" s="42" t="n">
        <f aca="false">$B101*H94/$B94</f>
        <v>151.924960784593</v>
      </c>
      <c r="I101" s="42" t="n">
        <f aca="false">$B101*I94/$B94</f>
        <v>130.768983492817</v>
      </c>
      <c r="J101" s="42" t="n">
        <f aca="false">$B101*J94/$B94</f>
        <v>96.4857468574745</v>
      </c>
      <c r="K101" s="42" t="n">
        <f aca="false">$B101*K94/$B94</f>
        <v>87.4198061162879</v>
      </c>
      <c r="L101" s="42" t="n">
        <f aca="false">$B101*L94/$B94</f>
        <v>7.34191483199421</v>
      </c>
      <c r="M101" s="42" t="n">
        <f aca="false">$B101*M94/$B94</f>
        <v>0.483581326841518</v>
      </c>
      <c r="N101" s="42" t="n">
        <f aca="false">$B101*N94/$B94</f>
        <v>0.198558142049208</v>
      </c>
      <c r="O101" s="42" t="n">
        <f aca="false">$B101*O94/$B94</f>
        <v>77.4538595946096</v>
      </c>
      <c r="P101" s="42" t="n">
        <f aca="false">$B101*P94/$B94</f>
        <v>206.306272110181</v>
      </c>
      <c r="Q101" s="42" t="n">
        <f aca="false">$B101*Q94/$B94</f>
        <v>160.70460070485</v>
      </c>
      <c r="R101" s="42" t="n">
        <f aca="false">$B101*R94/$B94</f>
        <v>136.948980182793</v>
      </c>
      <c r="S101" s="42" t="n">
        <f aca="false">$B101*S94/$B94</f>
        <v>116.850125622458</v>
      </c>
      <c r="T101" s="42" t="n">
        <f aca="false">$B101*T94/$B94</f>
        <v>120.911233286856</v>
      </c>
      <c r="U101" s="42" t="n">
        <f aca="false">$B101*U94/$B94</f>
        <v>104.793782611034</v>
      </c>
      <c r="V101" s="42" t="n">
        <f aca="false">$B101*V94/$B94</f>
        <v>103.291810297686</v>
      </c>
      <c r="W101" s="42" t="n">
        <f aca="false">$B101*W94/$B94</f>
        <v>72.6601641815095</v>
      </c>
      <c r="X101" s="42" t="n">
        <f aca="false">$B101*X94/$B94</f>
        <v>8.61432414992444</v>
      </c>
      <c r="Y101" s="42" t="n">
        <f aca="false">$B101*Y94/$B94</f>
        <v>0.584621460699433</v>
      </c>
      <c r="Z101" s="42" t="n">
        <f aca="false">$B101*Z94/$B94</f>
        <v>0.15781352858599</v>
      </c>
      <c r="AA101" s="42" t="n">
        <f aca="false">$B101*AA94/$B94</f>
        <v>144.008233435181</v>
      </c>
      <c r="AB101" s="42" t="n">
        <f aca="false">$B101*AB94/$B94</f>
        <v>417.269149342738</v>
      </c>
      <c r="AC101" s="42" t="n">
        <f aca="false">$B101*AC94/$B94</f>
        <v>339.043018554153</v>
      </c>
      <c r="AD101" s="42" t="n">
        <f aca="false">$B101*AD94/$B94</f>
        <v>305.869908263413</v>
      </c>
      <c r="AE101" s="42" t="n">
        <f aca="false">$B101*AE94/$B94</f>
        <v>274.235960809416</v>
      </c>
      <c r="AF101" s="42" t="n">
        <f aca="false">$B101*AF94/$B94</f>
        <v>272.83619407145</v>
      </c>
      <c r="AG101" s="42" t="n">
        <f aca="false">$B101*AG94/$B94</f>
        <v>235.562766103851</v>
      </c>
      <c r="AH101" s="42" t="n">
        <f aca="false">$B101*AH94/$B94</f>
        <v>199.77755715516</v>
      </c>
      <c r="AI101" s="42" t="n">
        <f aca="false">$B101*AI94/$B94</f>
        <v>160.079970297797</v>
      </c>
      <c r="AJ101" s="42" t="n">
        <f aca="false">$B101*AJ94/$B94</f>
        <v>15.9562389819187</v>
      </c>
      <c r="AK101" s="42" t="n">
        <f aca="false">$B101*AK94/$B94</f>
        <v>1.06820278754095</v>
      </c>
      <c r="AL101" s="42" t="n">
        <f aca="false">$B101*AL94/$B94</f>
        <v>0.356371670635198</v>
      </c>
    </row>
    <row r="102" customFormat="false" ht="15" hidden="false" customHeight="false" outlineLevel="0" collapsed="false">
      <c r="A102" s="35" t="n">
        <f aca="false">A101+1</f>
        <v>2007</v>
      </c>
      <c r="B102" s="42" t="n">
        <f aca="false">LOOKUP($A102,PopActBIT!$A$6:$A$18,PopActBIT!B$6:B$18)*B$13/100</f>
        <v>2180.28626411034</v>
      </c>
      <c r="C102" s="42" t="n">
        <f aca="false">$B102*C95/$B95</f>
        <v>59.2684050502748</v>
      </c>
      <c r="D102" s="42" t="n">
        <f aca="false">$B102*D95/$B95</f>
        <v>192.743284592363</v>
      </c>
      <c r="E102" s="42" t="n">
        <f aca="false">$B102*E95/$B95</f>
        <v>167.112500392432</v>
      </c>
      <c r="F102" s="42" t="n">
        <f aca="false">$B102*F95/$B95</f>
        <v>150.983675372621</v>
      </c>
      <c r="G102" s="42" t="n">
        <f aca="false">$B102*G95/$B95</f>
        <v>145.074452246262</v>
      </c>
      <c r="H102" s="42" t="n">
        <f aca="false">$B102*H95/$B95</f>
        <v>140.333418699966</v>
      </c>
      <c r="I102" s="42" t="n">
        <f aca="false">$B102*I95/$B95</f>
        <v>121.625040654806</v>
      </c>
      <c r="J102" s="42" t="n">
        <f aca="false">$B102*J95/$B95</f>
        <v>89.3493777516883</v>
      </c>
      <c r="K102" s="42" t="n">
        <f aca="false">$B102*K95/$B95</f>
        <v>82.8217621729376</v>
      </c>
      <c r="L102" s="42" t="n">
        <f aca="false">$B102*L95/$B95</f>
        <v>7.62945665630006</v>
      </c>
      <c r="M102" s="42" t="n">
        <f aca="false">$B102*M95/$B95</f>
        <v>0.475896101933965</v>
      </c>
      <c r="N102" s="42" t="n">
        <f aca="false">$B102*N95/$B95</f>
        <v>0.192932690672758</v>
      </c>
      <c r="O102" s="42" t="n">
        <f aca="false">$B102*O95/$B95</f>
        <v>74.0458038259115</v>
      </c>
      <c r="P102" s="42" t="n">
        <f aca="false">$B102*P95/$B95</f>
        <v>188.497859659139</v>
      </c>
      <c r="Q102" s="42" t="n">
        <f aca="false">$B102*Q95/$B95</f>
        <v>149.481170265204</v>
      </c>
      <c r="R102" s="42" t="n">
        <f aca="false">$B102*R95/$B95</f>
        <v>122.606460177369</v>
      </c>
      <c r="S102" s="42" t="n">
        <f aca="false">$B102*S95/$B95</f>
        <v>108.185895036398</v>
      </c>
      <c r="T102" s="42" t="n">
        <f aca="false">$B102*T95/$B95</f>
        <v>111.192927623555</v>
      </c>
      <c r="U102" s="42" t="n">
        <f aca="false">$B102*U95/$B95</f>
        <v>96.6397441720699</v>
      </c>
      <c r="V102" s="42" t="n">
        <f aca="false">$B102*V95/$B95</f>
        <v>95.0986181973867</v>
      </c>
      <c r="W102" s="42" t="n">
        <f aca="false">$B102*W95/$B95</f>
        <v>67.0364521900906</v>
      </c>
      <c r="X102" s="42" t="n">
        <f aca="false">$B102*X95/$B95</f>
        <v>9.18744230607451</v>
      </c>
      <c r="Y102" s="42" t="n">
        <f aca="false">$B102*Y95/$B95</f>
        <v>0.55397002796445</v>
      </c>
      <c r="Z102" s="42" t="n">
        <f aca="false">$B102*Z95/$B95</f>
        <v>0.149718246920996</v>
      </c>
      <c r="AA102" s="42" t="n">
        <f aca="false">$B102*AA95/$B95</f>
        <v>133.314208876186</v>
      </c>
      <c r="AB102" s="42" t="n">
        <f aca="false">$B102*AB95/$B95</f>
        <v>381.241144251502</v>
      </c>
      <c r="AC102" s="42" t="n">
        <f aca="false">$B102*AC95/$B95</f>
        <v>316.593670657635</v>
      </c>
      <c r="AD102" s="42" t="n">
        <f aca="false">$B102*AD95/$B95</f>
        <v>273.590135549989</v>
      </c>
      <c r="AE102" s="42" t="n">
        <f aca="false">$B102*AE95/$B95</f>
        <v>253.26034728266</v>
      </c>
      <c r="AF102" s="42" t="n">
        <f aca="false">$B102*AF95/$B95</f>
        <v>251.526346323521</v>
      </c>
      <c r="AG102" s="42" t="n">
        <f aca="false">$B102*AG95/$B95</f>
        <v>218.264784826876</v>
      </c>
      <c r="AH102" s="42" t="n">
        <f aca="false">$B102*AH95/$B95</f>
        <v>184.447995949075</v>
      </c>
      <c r="AI102" s="42" t="n">
        <f aca="false">$B102*AI95/$B95</f>
        <v>149.858214363028</v>
      </c>
      <c r="AJ102" s="42" t="n">
        <f aca="false">$B102*AJ95/$B95</f>
        <v>16.8168989623746</v>
      </c>
      <c r="AK102" s="42" t="n">
        <f aca="false">$B102*AK95/$B95</f>
        <v>1.02986612989841</v>
      </c>
      <c r="AL102" s="42" t="n">
        <f aca="false">$B102*AL95/$B95</f>
        <v>0.342650937593755</v>
      </c>
    </row>
    <row r="103" customFormat="false" ht="15" hidden="false" customHeight="false" outlineLevel="0" collapsed="false">
      <c r="A103" s="35" t="n">
        <f aca="false">A102+1</f>
        <v>2008</v>
      </c>
      <c r="B103" s="42" t="n">
        <f aca="false">LOOKUP($A103,PopActBIT!$A$6:$A$18,PopActBIT!B$6:B$18)*B$14/100</f>
        <v>2020.2809885917</v>
      </c>
      <c r="C103" s="42" t="n">
        <f aca="false">$B103*C96/$B96</f>
        <v>59.7863113088612</v>
      </c>
      <c r="D103" s="42" t="n">
        <f aca="false">$B103*D96/$B96</f>
        <v>176.98704493352</v>
      </c>
      <c r="E103" s="42" t="n">
        <f aca="false">$B103*E96/$B96</f>
        <v>156.049776020652</v>
      </c>
      <c r="F103" s="42" t="n">
        <f aca="false">$B103*F96/$B96</f>
        <v>136.023208672983</v>
      </c>
      <c r="G103" s="42" t="n">
        <f aca="false">$B103*G96/$B96</f>
        <v>135.447850749852</v>
      </c>
      <c r="H103" s="42" t="n">
        <f aca="false">$B103*H96/$B96</f>
        <v>129.097472442247</v>
      </c>
      <c r="I103" s="42" t="n">
        <f aca="false">$B103*I96/$B96</f>
        <v>113.333799934311</v>
      </c>
      <c r="J103" s="42" t="n">
        <f aca="false">$B103*J96/$B96</f>
        <v>83.3682441819775</v>
      </c>
      <c r="K103" s="42" t="n">
        <f aca="false">$B103*K96/$B96</f>
        <v>78.1410349000841</v>
      </c>
      <c r="L103" s="42" t="n">
        <f aca="false">$B103*L96/$B96</f>
        <v>8.02356744144041</v>
      </c>
      <c r="M103" s="42" t="n">
        <f aca="false">$B103*M96/$B96</f>
        <v>0.463556084045351</v>
      </c>
      <c r="N103" s="42" t="n">
        <f aca="false">$B103*N96/$B96</f>
        <v>0.185121657107553</v>
      </c>
      <c r="O103" s="42" t="n">
        <f aca="false">$B103*O96/$B96</f>
        <v>66.5563234617734</v>
      </c>
      <c r="P103" s="42" t="n">
        <f aca="false">$B103*P96/$B96</f>
        <v>174.701360037526</v>
      </c>
      <c r="Q103" s="42" t="n">
        <f aca="false">$B103*Q96/$B96</f>
        <v>138.558393222981</v>
      </c>
      <c r="R103" s="42" t="n">
        <f aca="false">$B103*R96/$B96</f>
        <v>110.078041608367</v>
      </c>
      <c r="S103" s="42" t="n">
        <f aca="false">$B103*S96/$B96</f>
        <v>100.307965111928</v>
      </c>
      <c r="T103" s="42" t="n">
        <f aca="false">$B103*T96/$B96</f>
        <v>102.127518982046</v>
      </c>
      <c r="U103" s="42" t="n">
        <f aca="false">$B103*U96/$B96</f>
        <v>90.135868607555</v>
      </c>
      <c r="V103" s="42" t="n">
        <f aca="false">$B103*V96/$B96</f>
        <v>87.6753857688152</v>
      </c>
      <c r="W103" s="42" t="n">
        <f aca="false">$B103*W96/$B96</f>
        <v>62.8644603060421</v>
      </c>
      <c r="X103" s="42" t="n">
        <f aca="false">$B103*X96/$B96</f>
        <v>9.65486592638237</v>
      </c>
      <c r="Y103" s="42" t="n">
        <f aca="false">$B103*Y96/$B96</f>
        <v>0.567082758619075</v>
      </c>
      <c r="Z103" s="42" t="n">
        <f aca="false">$B103*Z96/$B96</f>
        <v>0.146734472582978</v>
      </c>
      <c r="AA103" s="42" t="n">
        <f aca="false">$B103*AA96/$B96</f>
        <v>126.342634770635</v>
      </c>
      <c r="AB103" s="42" t="n">
        <f aca="false">$B103*AB96/$B96</f>
        <v>351.688404971046</v>
      </c>
      <c r="AC103" s="42" t="n">
        <f aca="false">$B103*AC96/$B96</f>
        <v>294.608169243633</v>
      </c>
      <c r="AD103" s="42" t="n">
        <f aca="false">$B103*AD96/$B96</f>
        <v>246.10125028135</v>
      </c>
      <c r="AE103" s="42" t="n">
        <f aca="false">$B103*AE96/$B96</f>
        <v>235.755815861781</v>
      </c>
      <c r="AF103" s="42" t="n">
        <f aca="false">$B103*AF96/$B96</f>
        <v>231.224991424293</v>
      </c>
      <c r="AG103" s="42" t="n">
        <f aca="false">$B103*AG96/$B96</f>
        <v>203.469668541866</v>
      </c>
      <c r="AH103" s="42" t="n">
        <f aca="false">$B103*AH96/$B96</f>
        <v>171.043629950793</v>
      </c>
      <c r="AI103" s="42" t="n">
        <f aca="false">$B103*AI96/$B96</f>
        <v>141.005495206126</v>
      </c>
      <c r="AJ103" s="42" t="n">
        <f aca="false">$B103*AJ96/$B96</f>
        <v>17.6784333678228</v>
      </c>
      <c r="AK103" s="42" t="n">
        <f aca="false">$B103*AK96/$B96</f>
        <v>1.03063884266443</v>
      </c>
      <c r="AL103" s="42" t="n">
        <f aca="false">$B103*AL96/$B96</f>
        <v>0.331856129690531</v>
      </c>
    </row>
    <row r="104" customFormat="false" ht="15" hidden="false" customHeight="false" outlineLevel="0" collapsed="false">
      <c r="A104" s="35" t="s">
        <v>104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customFormat="false" ht="15" hidden="false" customHeight="false" outlineLevel="0" collapsed="false">
      <c r="A105" s="35" t="n">
        <f aca="false">A98</f>
        <v>2003</v>
      </c>
      <c r="B105" s="42" t="n">
        <f aca="false">B98*100/LOOKUP($A105,PopActBIT!$A$6:$A$18,PopActBIT!B$6:B$18)</f>
        <v>8.1</v>
      </c>
      <c r="C105" s="42" t="n">
        <f aca="false">C98*100/LOOKUP($A105,PopActBIT!$A$6:$A$18,PopActBIT!E$6:E$18)</f>
        <v>30.243673816211</v>
      </c>
      <c r="D105" s="42" t="n">
        <f aca="false">D98*100/LOOKUP($A105,PopActBIT!$A$6:$A$18,PopActBIT!F$6:F$18)</f>
        <v>18.4563160342756</v>
      </c>
      <c r="E105" s="42" t="n">
        <f aca="false">E98*100/LOOKUP($A105,PopActBIT!$A$6:$A$18,PopActBIT!G$6:G$18)</f>
        <v>11.009485513</v>
      </c>
      <c r="F105" s="42" t="n">
        <f aca="false">F98*100/LOOKUP($A105,PopActBIT!$A$6:$A$18,PopActBIT!H$6:H$18)</f>
        <v>9.53412110958573</v>
      </c>
      <c r="G105" s="42" t="n">
        <f aca="false">G98*100/LOOKUP($A105,PopActBIT!$A$6:$A$18,PopActBIT!I$6:I$18)</f>
        <v>8.19618080701673</v>
      </c>
      <c r="H105" s="42" t="n">
        <f aca="false">H98*100/LOOKUP($A105,PopActBIT!$A$6:$A$18,PopActBIT!J$6:J$18)</f>
        <v>7.57906880699459</v>
      </c>
      <c r="I105" s="42" t="n">
        <f aca="false">I98*100/LOOKUP($A105,PopActBIT!$A$6:$A$18,PopActBIT!K$6:K$18)</f>
        <v>6.83231142881653</v>
      </c>
      <c r="J105" s="42" t="n">
        <f aca="false">J98*100/LOOKUP($A105,PopActBIT!$A$6:$A$18,PopActBIT!L$6:L$18)</f>
        <v>5.54363636994678</v>
      </c>
      <c r="K105" s="42" t="n">
        <f aca="false">K98*100/LOOKUP($A105,PopActBIT!$A$6:$A$18,PopActBIT!M$6:M$18)</f>
        <v>7.25236245404169</v>
      </c>
      <c r="L105" s="42" t="n">
        <f aca="false">L98*100/LOOKUP($A105,PopActBIT!$A$6:$A$18,PopActBIT!N$6:N$18)</f>
        <v>3.26706352952897</v>
      </c>
      <c r="M105" s="42" t="n">
        <f aca="false">M98*100/LOOKUP($A105,PopActBIT!$A$6:$A$18,PopActBIT!O$6:O$18)</f>
        <v>1.47017858828804</v>
      </c>
      <c r="N105" s="42" t="n">
        <f aca="false">N98*100/LOOKUP($A105,PopActBIT!$A$6:$A$18,PopActBIT!P$6:P$18)</f>
        <v>1.17199421852944</v>
      </c>
      <c r="O105" s="42" t="n">
        <f aca="false">O98*100/LOOKUP($A105,PopActBIT!$A$6:$A$18,PopActBIT!Q$6:Q$18)</f>
        <v>21.2903640007638</v>
      </c>
      <c r="P105" s="42" t="n">
        <f aca="false">P98*100/LOOKUP($A105,PopActBIT!$A$6:$A$18,PopActBIT!R$6:R$18)</f>
        <v>16.0060183871288</v>
      </c>
      <c r="Q105" s="42" t="n">
        <f aca="false">Q98*100/LOOKUP($A105,PopActBIT!$A$6:$A$18,PopActBIT!S$6:S$18)</f>
        <v>8.86515095830123</v>
      </c>
      <c r="R105" s="42" t="n">
        <f aca="false">R98*100/LOOKUP($A105,PopActBIT!$A$6:$A$18,PopActBIT!T$6:T$18)</f>
        <v>6.72081640360245</v>
      </c>
      <c r="S105" s="42" t="n">
        <f aca="false">S98*100/LOOKUP($A105,PopActBIT!$A$6:$A$18,PopActBIT!U$6:U$18)</f>
        <v>5.40102645397527</v>
      </c>
      <c r="T105" s="42" t="n">
        <f aca="false">T98*100/LOOKUP($A105,PopActBIT!$A$6:$A$18,PopActBIT!V$6:V$18)</f>
        <v>5.54622927750989</v>
      </c>
      <c r="U105" s="42" t="n">
        <f aca="false">U98*100/LOOKUP($A105,PopActBIT!$A$6:$A$18,PopActBIT!W$6:W$18)</f>
        <v>5.07172719345926</v>
      </c>
      <c r="V105" s="42" t="n">
        <f aca="false">V98*100/LOOKUP($A105,PopActBIT!$A$6:$A$18,PopActBIT!X$6:X$18)</f>
        <v>5.40361936153839</v>
      </c>
      <c r="W105" s="42" t="n">
        <f aca="false">W98*100/LOOKUP($A105,PopActBIT!$A$6:$A$18,PopActBIT!Y$6:Y$18)</f>
        <v>5.50733566406312</v>
      </c>
      <c r="X105" s="42" t="n">
        <f aca="false">X98*100/LOOKUP($A105,PopActBIT!$A$6:$A$18,PopActBIT!Z$6:Z$18)</f>
        <v>3.50042521020961</v>
      </c>
      <c r="Y105" s="42" t="n">
        <f aca="false">Y98*100/LOOKUP($A105,PopActBIT!$A$6:$A$18,PopActBIT!AA$6:AA$18)</f>
        <v>1.22644527735492</v>
      </c>
      <c r="Z105" s="42" t="n">
        <f aca="false">Z98*100/LOOKUP($A105,PopActBIT!$A$6:$A$18,PopActBIT!AB$6:AB$18)</f>
        <v>0.562660941196656</v>
      </c>
      <c r="AA105" s="42" t="n">
        <f aca="false">AA98*100/(LOOKUP($A105,PopActBIT!$A$6:$A$18,PopActBIT!E$6:E$18)+LOOKUP($A105,PopActBIT!$A$6:$A$18,PopActBIT!Q$6:Q$18))</f>
        <v>24.5453862136853</v>
      </c>
      <c r="AB105" s="42" t="n">
        <f aca="false">AB98*100/(LOOKUP($A105,PopActBIT!$A$6:$A$18,PopActBIT!F$6:F$18)+LOOKUP($A105,PopActBIT!$A$6:$A$18,PopActBIT!R$6:R$18))</f>
        <v>17.1600203557162</v>
      </c>
      <c r="AC105" s="42" t="n">
        <f aca="false">AC98*100/(LOOKUP($A105,PopActBIT!$A$6:$A$18,PopActBIT!G$6:G$18)+LOOKUP($A105,PopActBIT!$A$6:$A$18,PopActBIT!S$6:S$18))</f>
        <v>9.87233268962461</v>
      </c>
      <c r="AD105" s="42" t="n">
        <f aca="false">AD98*100/(LOOKUP($A105,PopActBIT!$A$6:$A$18,PopActBIT!H$6:H$18)+LOOKUP($A105,PopActBIT!$A$6:$A$18,PopActBIT!T$6:T$18))</f>
        <v>8.01784553933254</v>
      </c>
      <c r="AE105" s="42" t="n">
        <f aca="false">AE98*100/(LOOKUP($A105,PopActBIT!$A$6:$A$18,PopActBIT!I$6:I$18)+LOOKUP($A105,PopActBIT!$A$6:$A$18,PopActBIT!U$6:U$18))</f>
        <v>6.7075255051093</v>
      </c>
      <c r="AF105" s="42" t="n">
        <f aca="false">AF98*100/(LOOKUP($A105,PopActBIT!$A$6:$A$18,PopActBIT!J$6:J$18)+LOOKUP($A105,PopActBIT!$A$6:$A$18,PopActBIT!V$6:V$18))</f>
        <v>6.51578553049764</v>
      </c>
      <c r="AG105" s="42" t="n">
        <f aca="false">AG98*100/(LOOKUP($A105,PopActBIT!$A$6:$A$18,PopActBIT!K$6:K$18)+LOOKUP($A105,PopActBIT!$A$6:$A$18,PopActBIT!W$6:W$18))</f>
        <v>5.90905801260524</v>
      </c>
      <c r="AH105" s="42" t="n">
        <f aca="false">AH98*100/(LOOKUP($A105,PopActBIT!$A$6:$A$18,PopActBIT!L$6:L$18)+LOOKUP($A105,PopActBIT!$A$6:$A$18,PopActBIT!X$6:X$18))</f>
        <v>5.46843799507774</v>
      </c>
      <c r="AI105" s="42" t="n">
        <f aca="false">AI98*100/(LOOKUP($A105,PopActBIT!$A$6:$A$18,PopActBIT!M$6:M$18)+LOOKUP($A105,PopActBIT!$A$6:$A$18,PopActBIT!Y$6:Y$18))</f>
        <v>6.29905179078444</v>
      </c>
      <c r="AJ105" s="42" t="n">
        <f aca="false">AJ98*100/(LOOKUP($A105,PopActBIT!$A$6:$A$18,PopActBIT!N$6:N$18)+LOOKUP($A105,PopActBIT!$A$6:$A$18,PopActBIT!Z$6:Z$18))</f>
        <v>3.38738867685946</v>
      </c>
      <c r="AK105" s="42" t="n">
        <f aca="false">AK98*100/(LOOKUP($A105,PopActBIT!$A$6:$A$18,PopActBIT!O$6:O$18)+LOOKUP($A105,PopActBIT!$A$6:$A$18,PopActBIT!AA$6:AA$18))</f>
        <v>1.32219774080091</v>
      </c>
      <c r="AL105" s="42" t="n">
        <f aca="false">AL98*100/(LOOKUP($A105,PopActBIT!$A$6:$A$18,PopActBIT!P$6:P$18)+LOOKUP($A105,PopActBIT!$A$6:$A$18,PopActBIT!AB$6:AB$18))</f>
        <v>0.78645648933019</v>
      </c>
    </row>
    <row r="106" customFormat="false" ht="15" hidden="false" customHeight="false" outlineLevel="0" collapsed="false">
      <c r="A106" s="35" t="n">
        <f aca="false">A105+1</f>
        <v>2004</v>
      </c>
      <c r="B106" s="42" t="n">
        <f aca="false">B99*100/LOOKUP($A106,PopActBIT!$A$6:$A$18,PopActBIT!B$6:B$18)</f>
        <v>8.5</v>
      </c>
      <c r="C106" s="42" t="n">
        <f aca="false">C99*100/LOOKUP($A106,PopActBIT!$A$6:$A$18,PopActBIT!E$6:E$18)</f>
        <v>31.7738222324818</v>
      </c>
      <c r="D106" s="42" t="n">
        <f aca="false">D99*100/LOOKUP($A106,PopActBIT!$A$6:$A$18,PopActBIT!F$6:F$18)</f>
        <v>19.3900948774696</v>
      </c>
      <c r="E106" s="42" t="n">
        <f aca="false">E99*100/LOOKUP($A106,PopActBIT!$A$6:$A$18,PopActBIT!G$6:G$18)</f>
        <v>11.566499416934</v>
      </c>
      <c r="F106" s="42" t="n">
        <f aca="false">F99*100/LOOKUP($A106,PopActBIT!$A$6:$A$18,PopActBIT!H$6:H$18)</f>
        <v>10.0164904277123</v>
      </c>
      <c r="G106" s="42" t="n">
        <f aca="false">G99*100/LOOKUP($A106,PopActBIT!$A$6:$A$18,PopActBIT!I$6:I$18)</f>
        <v>8.61085837421769</v>
      </c>
      <c r="H106" s="42" t="n">
        <f aca="false">H99*100/LOOKUP($A106,PopActBIT!$A$6:$A$18,PopActBIT!J$6:J$18)</f>
        <v>7.96252421000896</v>
      </c>
      <c r="I106" s="42" t="n">
        <f aca="false">I99*100/LOOKUP($A106,PopActBIT!$A$6:$A$18,PopActBIT!K$6:K$18)</f>
        <v>7.17798538945385</v>
      </c>
      <c r="J106" s="42" t="n">
        <f aca="false">J99*100/LOOKUP($A106,PopActBIT!$A$6:$A$18,PopActBIT!L$6:L$18)</f>
        <v>5.8241111053709</v>
      </c>
      <c r="K106" s="42" t="n">
        <f aca="false">K99*100/LOOKUP($A106,PopActBIT!$A$6:$A$18,PopActBIT!M$6:M$18)</f>
        <v>7.61928847601609</v>
      </c>
      <c r="L106" s="42" t="n">
        <f aca="false">L99*100/LOOKUP($A106,PopActBIT!$A$6:$A$18,PopActBIT!N$6:N$18)</f>
        <v>3.4323573399286</v>
      </c>
      <c r="M106" s="42" t="n">
        <f aca="false">M99*100/LOOKUP($A106,PopActBIT!$A$6:$A$18,PopActBIT!O$6:O$18)</f>
        <v>1.54456080296787</v>
      </c>
      <c r="N106" s="42" t="n">
        <f aca="false">N99*100/LOOKUP($A106,PopActBIT!$A$6:$A$18,PopActBIT!P$6:P$18)</f>
        <v>1.23129009337121</v>
      </c>
      <c r="O106" s="42" t="n">
        <f aca="false">O99*100/LOOKUP($A106,PopActBIT!$A$6:$A$18,PopActBIT!Q$6:Q$18)</f>
        <v>22.3675286652013</v>
      </c>
      <c r="P106" s="42" t="n">
        <f aca="false">P99*100/LOOKUP($A106,PopActBIT!$A$6:$A$18,PopActBIT!R$6:R$18)</f>
        <v>16.8158268725232</v>
      </c>
      <c r="Q106" s="42" t="n">
        <f aca="false">Q99*100/LOOKUP($A106,PopActBIT!$A$6:$A$18,PopActBIT!S$6:S$18)</f>
        <v>9.31367440096497</v>
      </c>
      <c r="R106" s="42" t="n">
        <f aca="false">R99*100/LOOKUP($A106,PopActBIT!$A$6:$A$18,PopActBIT!T$6:T$18)</f>
        <v>7.06084938499597</v>
      </c>
      <c r="S106" s="42" t="n">
        <f aca="false">S99*100/LOOKUP($A106,PopActBIT!$A$6:$A$18,PopActBIT!U$6:U$18)</f>
        <v>5.67428598338989</v>
      </c>
      <c r="T106" s="42" t="n">
        <f aca="false">T99*100/LOOKUP($A106,PopActBIT!$A$6:$A$18,PopActBIT!V$6:V$18)</f>
        <v>5.82683519849783</v>
      </c>
      <c r="U106" s="42" t="n">
        <f aca="false">U99*100/LOOKUP($A106,PopActBIT!$A$6:$A$18,PopActBIT!W$6:W$18)</f>
        <v>5.3283261562701</v>
      </c>
      <c r="V106" s="42" t="n">
        <f aca="false">V99*100/LOOKUP($A106,PopActBIT!$A$6:$A$18,PopActBIT!X$6:X$18)</f>
        <v>5.67701007651682</v>
      </c>
      <c r="W106" s="42" t="n">
        <f aca="false">W99*100/LOOKUP($A106,PopActBIT!$A$6:$A$18,PopActBIT!Y$6:Y$18)</f>
        <v>5.78597380159392</v>
      </c>
      <c r="X106" s="42" t="n">
        <f aca="false">X99*100/LOOKUP($A106,PopActBIT!$A$6:$A$18,PopActBIT!Z$6:Z$18)</f>
        <v>3.67752572135206</v>
      </c>
      <c r="Y106" s="42" t="n">
        <f aca="false">Y99*100/LOOKUP($A106,PopActBIT!$A$6:$A$18,PopActBIT!AA$6:AA$18)</f>
        <v>1.28849604903669</v>
      </c>
      <c r="Z106" s="42" t="n">
        <f aca="false">Z99*100/LOOKUP($A106,PopActBIT!$A$6:$A$18,PopActBIT!AB$6:AB$18)</f>
        <v>0.591128208543258</v>
      </c>
      <c r="AA106" s="42" t="n">
        <f aca="false">AA99*100/(LOOKUP($A106,PopActBIT!$A$6:$A$18,PopActBIT!E$6:E$18)+LOOKUP($A106,PopActBIT!$A$6:$A$18,PopActBIT!Q$6:Q$18))</f>
        <v>25.7843088896628</v>
      </c>
      <c r="AB106" s="42" t="n">
        <f aca="false">AB99*100/(LOOKUP($A106,PopActBIT!$A$6:$A$18,PopActBIT!F$6:F$18)+LOOKUP($A106,PopActBIT!$A$6:$A$18,PopActBIT!R$6:R$18))</f>
        <v>18.0280753401436</v>
      </c>
      <c r="AC106" s="42" t="n">
        <f aca="false">AC99*100/(LOOKUP($A106,PopActBIT!$A$6:$A$18,PopActBIT!G$6:G$18)+LOOKUP($A106,PopActBIT!$A$6:$A$18,PopActBIT!S$6:S$18))</f>
        <v>10.3725932936192</v>
      </c>
      <c r="AD106" s="42" t="n">
        <f aca="false">AD99*100/(LOOKUP($A106,PopActBIT!$A$6:$A$18,PopActBIT!H$6:H$18)+LOOKUP($A106,PopActBIT!$A$6:$A$18,PopActBIT!T$6:T$18))</f>
        <v>8.42577902899127</v>
      </c>
      <c r="AE106" s="42" t="n">
        <f aca="false">AE99*100/(LOOKUP($A106,PopActBIT!$A$6:$A$18,PopActBIT!I$6:I$18)+LOOKUP($A106,PopActBIT!$A$6:$A$18,PopActBIT!U$6:U$18))</f>
        <v>7.05269040343335</v>
      </c>
      <c r="AF106" s="42" t="n">
        <f aca="false">AF99*100/(LOOKUP($A106,PopActBIT!$A$6:$A$18,PopActBIT!J$6:J$18)+LOOKUP($A106,PopActBIT!$A$6:$A$18,PopActBIT!V$6:V$18))</f>
        <v>6.84588638037649</v>
      </c>
      <c r="AG106" s="42" t="n">
        <f aca="false">AG99*100/(LOOKUP($A106,PopActBIT!$A$6:$A$18,PopActBIT!K$6:K$18)+LOOKUP($A106,PopActBIT!$A$6:$A$18,PopActBIT!W$6:W$18))</f>
        <v>6.21460070076728</v>
      </c>
      <c r="AH106" s="42" t="n">
        <f aca="false">AH99*100/(LOOKUP($A106,PopActBIT!$A$6:$A$18,PopActBIT!L$6:L$18)+LOOKUP($A106,PopActBIT!$A$6:$A$18,PopActBIT!X$6:X$18))</f>
        <v>5.74576755971758</v>
      </c>
      <c r="AI106" s="42" t="n">
        <f aca="false">AI99*100/(LOOKUP($A106,PopActBIT!$A$6:$A$18,PopActBIT!M$6:M$18)+LOOKUP($A106,PopActBIT!$A$6:$A$18,PopActBIT!Y$6:Y$18))</f>
        <v>6.63238204458118</v>
      </c>
      <c r="AJ106" s="42" t="n">
        <f aca="false">AJ99*100/(LOOKUP($A106,PopActBIT!$A$6:$A$18,PopActBIT!N$6:N$18)+LOOKUP($A106,PopActBIT!$A$6:$A$18,PopActBIT!Z$6:Z$18))</f>
        <v>3.55870003205514</v>
      </c>
      <c r="AK106" s="42" t="n">
        <f aca="false">AK99*100/(LOOKUP($A106,PopActBIT!$A$6:$A$18,PopActBIT!O$6:O$18)+LOOKUP($A106,PopActBIT!$A$6:$A$18,PopActBIT!AA$6:AA$18))</f>
        <v>1.3901395111706</v>
      </c>
      <c r="AL106" s="42" t="n">
        <f aca="false">AL99*100/(LOOKUP($A106,PopActBIT!$A$6:$A$18,PopActBIT!P$6:P$18)+LOOKUP($A106,PopActBIT!$A$6:$A$18,PopActBIT!AB$6:AB$18))</f>
        <v>0.827998787661971</v>
      </c>
    </row>
    <row r="107" customFormat="false" ht="15" hidden="false" customHeight="false" outlineLevel="0" collapsed="false">
      <c r="A107" s="35" t="n">
        <f aca="false">A106+1</f>
        <v>2005</v>
      </c>
      <c r="B107" s="42" t="n">
        <f aca="false">B100*100/LOOKUP($A107,PopActBIT!$A$6:$A$18,PopActBIT!B$6:B$18)</f>
        <v>8.5</v>
      </c>
      <c r="C107" s="42" t="n">
        <f aca="false">C100*100/LOOKUP($A107,PopActBIT!$A$6:$A$18,PopActBIT!E$6:E$18)</f>
        <v>31.7430259652692</v>
      </c>
      <c r="D107" s="42" t="n">
        <f aca="false">D100*100/LOOKUP($A107,PopActBIT!$A$6:$A$18,PopActBIT!F$6:F$18)</f>
        <v>19.3713013392307</v>
      </c>
      <c r="E107" s="42" t="n">
        <f aca="false">E100*100/LOOKUP($A107,PopActBIT!$A$6:$A$18,PopActBIT!G$6:G$18)</f>
        <v>11.5552887730224</v>
      </c>
      <c r="F107" s="42" t="n">
        <f aca="false">F100*100/LOOKUP($A107,PopActBIT!$A$6:$A$18,PopActBIT!H$6:H$18)</f>
        <v>10.006782105135</v>
      </c>
      <c r="G107" s="42" t="n">
        <f aca="false">G100*100/LOOKUP($A107,PopActBIT!$A$6:$A$18,PopActBIT!I$6:I$18)</f>
        <v>8.60251243794719</v>
      </c>
      <c r="H107" s="42" t="n">
        <f aca="false">H100*100/LOOKUP($A107,PopActBIT!$A$6:$A$18,PopActBIT!J$6:J$18)</f>
        <v>7.95480666122102</v>
      </c>
      <c r="I107" s="42" t="n">
        <f aca="false">I100*100/LOOKUP($A107,PopActBIT!$A$6:$A$18,PopActBIT!K$6:K$18)</f>
        <v>7.17102824232548</v>
      </c>
      <c r="J107" s="42" t="n">
        <f aca="false">J100*100/LOOKUP($A107,PopActBIT!$A$6:$A$18,PopActBIT!L$6:L$18)</f>
        <v>5.81846617916201</v>
      </c>
      <c r="K107" s="42" t="n">
        <f aca="false">K100*100/LOOKUP($A107,PopActBIT!$A$6:$A$18,PopActBIT!M$6:M$18)</f>
        <v>7.61190360295423</v>
      </c>
      <c r="L107" s="42" t="n">
        <f aca="false">L100*100/LOOKUP($A107,PopActBIT!$A$6:$A$18,PopActBIT!N$6:N$18)</f>
        <v>3.42903058266797</v>
      </c>
      <c r="M107" s="42" t="n">
        <f aca="false">M100*100/LOOKUP($A107,PopActBIT!$A$6:$A$18,PopActBIT!O$6:O$18)</f>
        <v>1.54306376220059</v>
      </c>
      <c r="N107" s="42" t="n">
        <f aca="false">N100*100/LOOKUP($A107,PopActBIT!$A$6:$A$18,PopActBIT!P$6:P$18)</f>
        <v>1.23009668521105</v>
      </c>
      <c r="O107" s="42" t="n">
        <f aca="false">O100*100/LOOKUP($A107,PopActBIT!$A$6:$A$18,PopActBIT!Q$6:Q$18)</f>
        <v>22.345849297053</v>
      </c>
      <c r="P107" s="42" t="n">
        <f aca="false">P100*100/LOOKUP($A107,PopActBIT!$A$6:$A$18,PopActBIT!R$6:R$18)</f>
        <v>16.7995284022297</v>
      </c>
      <c r="Q107" s="42" t="n">
        <f aca="false">Q100*100/LOOKUP($A107,PopActBIT!$A$6:$A$18,PopActBIT!S$6:S$18)</f>
        <v>9.30464727154111</v>
      </c>
      <c r="R107" s="42" t="n">
        <f aca="false">R100*100/LOOKUP($A107,PopActBIT!$A$6:$A$18,PopActBIT!T$6:T$18)</f>
        <v>7.05400577005983</v>
      </c>
      <c r="S107" s="42" t="n">
        <f aca="false">S100*100/LOOKUP($A107,PopActBIT!$A$6:$A$18,PopActBIT!U$6:U$18)</f>
        <v>5.66878627277571</v>
      </c>
      <c r="T107" s="42" t="n">
        <f aca="false">T100*100/LOOKUP($A107,PopActBIT!$A$6:$A$18,PopActBIT!V$6:V$18)</f>
        <v>5.82118763200539</v>
      </c>
      <c r="U107" s="42" t="n">
        <f aca="false">U100*100/LOOKUP($A107,PopActBIT!$A$6:$A$18,PopActBIT!W$6:W$18)</f>
        <v>5.32316176166552</v>
      </c>
      <c r="V107" s="42" t="n">
        <f aca="false">V100*100/LOOKUP($A107,PopActBIT!$A$6:$A$18,PopActBIT!X$6:X$18)</f>
        <v>5.67150772561909</v>
      </c>
      <c r="W107" s="42" t="n">
        <f aca="false">W100*100/LOOKUP($A107,PopActBIT!$A$6:$A$18,PopActBIT!Y$6:Y$18)</f>
        <v>5.78036583935458</v>
      </c>
      <c r="X107" s="42" t="n">
        <f aca="false">X100*100/LOOKUP($A107,PopActBIT!$A$6:$A$18,PopActBIT!Z$6:Z$18)</f>
        <v>3.67396133857283</v>
      </c>
      <c r="Y107" s="42" t="n">
        <f aca="false">Y100*100/LOOKUP($A107,PopActBIT!$A$6:$A$18,PopActBIT!AA$6:AA$18)</f>
        <v>1.28724719492218</v>
      </c>
      <c r="Z107" s="42" t="n">
        <f aca="false">Z100*100/LOOKUP($A107,PopActBIT!$A$6:$A$18,PopActBIT!AB$6:AB$18)</f>
        <v>0.59055526701504</v>
      </c>
      <c r="AA107" s="42" t="n">
        <f aca="false">AA100*100/(LOOKUP($A107,PopActBIT!$A$6:$A$18,PopActBIT!E$6:E$18)+LOOKUP($A107,PopActBIT!$A$6:$A$18,PopActBIT!Q$6:Q$18))</f>
        <v>25.8891953791361</v>
      </c>
      <c r="AB107" s="42" t="n">
        <f aca="false">AB100*100/(LOOKUP($A107,PopActBIT!$A$6:$A$18,PopActBIT!F$6:F$18)+LOOKUP($A107,PopActBIT!$A$6:$A$18,PopActBIT!R$6:R$18))</f>
        <v>18.0092844590982</v>
      </c>
      <c r="AC107" s="42" t="n">
        <f aca="false">AC100*100/(LOOKUP($A107,PopActBIT!$A$6:$A$18,PopActBIT!G$6:G$18)+LOOKUP($A107,PopActBIT!$A$6:$A$18,PopActBIT!S$6:S$18))</f>
        <v>10.3688489221439</v>
      </c>
      <c r="AD107" s="42" t="n">
        <f aca="false">AD100*100/(LOOKUP($A107,PopActBIT!$A$6:$A$18,PopActBIT!H$6:H$18)+LOOKUP($A107,PopActBIT!$A$6:$A$18,PopActBIT!T$6:T$18))</f>
        <v>8.42133060524461</v>
      </c>
      <c r="AE107" s="42" t="n">
        <f aca="false">AE100*100/(LOOKUP($A107,PopActBIT!$A$6:$A$18,PopActBIT!I$6:I$18)+LOOKUP($A107,PopActBIT!$A$6:$A$18,PopActBIT!U$6:U$18))</f>
        <v>7.04500138424129</v>
      </c>
      <c r="AF107" s="42" t="n">
        <f aca="false">AF100*100/(LOOKUP($A107,PopActBIT!$A$6:$A$18,PopActBIT!J$6:J$18)+LOOKUP($A107,PopActBIT!$A$6:$A$18,PopActBIT!V$6:V$18))</f>
        <v>6.84417610405794</v>
      </c>
      <c r="AG107" s="42" t="n">
        <f aca="false">AG100*100/(LOOKUP($A107,PopActBIT!$A$6:$A$18,PopActBIT!K$6:K$18)+LOOKUP($A107,PopActBIT!$A$6:$A$18,PopActBIT!W$6:W$18))</f>
        <v>6.20926419011872</v>
      </c>
      <c r="AH107" s="42" t="n">
        <f aca="false">AH100*100/(LOOKUP($A107,PopActBIT!$A$6:$A$18,PopActBIT!L$6:L$18)+LOOKUP($A107,PopActBIT!$A$6:$A$18,PopActBIT!X$6:X$18))</f>
        <v>5.74087267691182</v>
      </c>
      <c r="AI107" s="42" t="n">
        <f aca="false">AI100*100/(LOOKUP($A107,PopActBIT!$A$6:$A$18,PopActBIT!M$6:M$18)+LOOKUP($A107,PopActBIT!$A$6:$A$18,PopActBIT!Y$6:Y$18))</f>
        <v>6.64276788861415</v>
      </c>
      <c r="AJ107" s="42" t="n">
        <f aca="false">AJ100*100/(LOOKUP($A107,PopActBIT!$A$6:$A$18,PopActBIT!N$6:N$18)+LOOKUP($A107,PopActBIT!$A$6:$A$18,PopActBIT!Z$6:Z$18))</f>
        <v>3.55517146228743</v>
      </c>
      <c r="AK107" s="42" t="n">
        <f aca="false">AK100*100/(LOOKUP($A107,PopActBIT!$A$6:$A$18,PopActBIT!O$6:O$18)+LOOKUP($A107,PopActBIT!$A$6:$A$18,PopActBIT!AA$6:AA$18))</f>
        <v>1.38909086678288</v>
      </c>
      <c r="AL107" s="42" t="n">
        <f aca="false">AL100*100/(LOOKUP($A107,PopActBIT!$A$6:$A$18,PopActBIT!P$6:P$18)+LOOKUP($A107,PopActBIT!$A$6:$A$18,PopActBIT!AB$6:AB$18))</f>
        <v>0.8281743741911</v>
      </c>
    </row>
    <row r="108" customFormat="false" ht="15" hidden="false" customHeight="false" outlineLevel="0" collapsed="false">
      <c r="A108" s="35" t="n">
        <f aca="false">A107+1</f>
        <v>2006</v>
      </c>
      <c r="B108" s="42" t="n">
        <f aca="false">B101*100/LOOKUP($A108,PopActBIT!$A$6:$A$18,PopActBIT!B$6:B$18)</f>
        <v>8.4</v>
      </c>
      <c r="C108" s="42" t="n">
        <f aca="false">C101*100/LOOKUP($A108,PopActBIT!$A$6:$A$18,PopActBIT!E$6:E$18)</f>
        <v>31.4377461921131</v>
      </c>
      <c r="D108" s="42" t="n">
        <f aca="false">D101*100/LOOKUP($A108,PopActBIT!$A$6:$A$18,PopActBIT!F$6:F$18)</f>
        <v>19.185003206058</v>
      </c>
      <c r="E108" s="42" t="n">
        <f aca="false">E101*100/LOOKUP($A108,PopActBIT!$A$6:$A$18,PopActBIT!G$6:G$18)</f>
        <v>11.4441589790562</v>
      </c>
      <c r="F108" s="42" t="n">
        <f aca="false">F101*100/LOOKUP($A108,PopActBIT!$A$6:$A$18,PopActBIT!H$6:H$18)</f>
        <v>9.91054464578187</v>
      </c>
      <c r="G108" s="42" t="n">
        <f aca="false">G101*100/LOOKUP($A108,PopActBIT!$A$6:$A$18,PopActBIT!I$6:I$18)</f>
        <v>8.51978015374394</v>
      </c>
      <c r="H108" s="42" t="n">
        <f aca="false">H101*100/LOOKUP($A108,PopActBIT!$A$6:$A$18,PopActBIT!J$6:J$18)</f>
        <v>7.87830350819157</v>
      </c>
      <c r="I108" s="42" t="n">
        <f aca="false">I101*100/LOOKUP($A108,PopActBIT!$A$6:$A$18,PopActBIT!K$6:K$18)</f>
        <v>7.10206286147273</v>
      </c>
      <c r="J108" s="42" t="n">
        <f aca="false">J101*100/LOOKUP($A108,PopActBIT!$A$6:$A$18,PopActBIT!L$6:L$18)</f>
        <v>5.76250868987806</v>
      </c>
      <c r="K108" s="42" t="n">
        <f aca="false">K101*100/LOOKUP($A108,PopActBIT!$A$6:$A$18,PopActBIT!M$6:M$18)</f>
        <v>7.53869822525208</v>
      </c>
      <c r="L108" s="42" t="n">
        <f aca="false">L101*100/LOOKUP($A108,PopActBIT!$A$6:$A$18,PopActBIT!N$6:N$18)</f>
        <v>3.39605282939493</v>
      </c>
      <c r="M108" s="42" t="n">
        <f aca="false">M101*100/LOOKUP($A108,PopActBIT!$A$6:$A$18,PopActBIT!O$6:O$18)</f>
        <v>1.52822377322772</v>
      </c>
      <c r="N108" s="42" t="n">
        <f aca="false">N101*100/LOOKUP($A108,PopActBIT!$A$6:$A$18,PopActBIT!P$6:P$18)</f>
        <v>1.21826657054485</v>
      </c>
      <c r="O108" s="42" t="n">
        <f aca="false">O101*100/LOOKUP($A108,PopActBIT!$A$6:$A$18,PopActBIT!Q$6:Q$18)</f>
        <v>22.1309442715569</v>
      </c>
      <c r="P108" s="42" t="n">
        <f aca="false">P101*100/LOOKUP($A108,PopActBIT!$A$6:$A$18,PopActBIT!R$6:R$18)</f>
        <v>16.6379635840118</v>
      </c>
      <c r="Q108" s="42" t="n">
        <f aca="false">Q101*100/LOOKUP($A108,PopActBIT!$A$6:$A$18,PopActBIT!S$6:S$18)</f>
        <v>9.21516239976291</v>
      </c>
      <c r="R108" s="42" t="n">
        <f aca="false">R101*100/LOOKUP($A108,PopActBIT!$A$6:$A$18,PopActBIT!T$6:T$18)</f>
        <v>6.98616582046957</v>
      </c>
      <c r="S108" s="42" t="n">
        <f aca="false">S101*100/LOOKUP($A108,PopActBIT!$A$6:$A$18,PopActBIT!U$6:U$18)</f>
        <v>5.61426828859495</v>
      </c>
      <c r="T108" s="42" t="n">
        <f aca="false">T101*100/LOOKUP($A108,PopActBIT!$A$6:$A$18,PopActBIT!V$6:V$18)</f>
        <v>5.76520396990139</v>
      </c>
      <c r="U108" s="42" t="n">
        <f aca="false">U101*100/LOOKUP($A108,PopActBIT!$A$6:$A$18,PopActBIT!W$6:W$18)</f>
        <v>5.27196772563213</v>
      </c>
      <c r="V108" s="42" t="n">
        <f aca="false">V101*100/LOOKUP($A108,PopActBIT!$A$6:$A$18,PopActBIT!X$6:X$18)</f>
        <v>5.61696356861828</v>
      </c>
      <c r="W108" s="42" t="n">
        <f aca="false">W101*100/LOOKUP($A108,PopActBIT!$A$6:$A$18,PopActBIT!Y$6:Y$18)</f>
        <v>5.72477476955145</v>
      </c>
      <c r="X108" s="42" t="n">
        <f aca="false">X101*100/LOOKUP($A108,PopActBIT!$A$6:$A$18,PopActBIT!Z$6:Z$18)</f>
        <v>3.63862803149456</v>
      </c>
      <c r="Y108" s="42" t="n">
        <f aca="false">Y101*100/LOOKUP($A108,PopActBIT!$A$6:$A$18,PopActBIT!AA$6:AA$18)</f>
        <v>1.27486745103476</v>
      </c>
      <c r="Z108" s="42" t="n">
        <f aca="false">Z101*100/LOOKUP($A108,PopActBIT!$A$6:$A$18,PopActBIT!AB$6:AB$18)</f>
        <v>0.58487576506246</v>
      </c>
      <c r="AA108" s="42" t="n">
        <f aca="false">AA101*100/(LOOKUP($A108,PopActBIT!$A$6:$A$18,PopActBIT!E$6:E$18)+LOOKUP($A108,PopActBIT!$A$6:$A$18,PopActBIT!Q$6:Q$18))</f>
        <v>25.6387468277429</v>
      </c>
      <c r="AB108" s="42" t="n">
        <f aca="false">AB101*100/(LOOKUP($A108,PopActBIT!$A$6:$A$18,PopActBIT!F$6:F$18)+LOOKUP($A108,PopActBIT!$A$6:$A$18,PopActBIT!R$6:R$18))</f>
        <v>17.8350866889945</v>
      </c>
      <c r="AC108" s="42" t="n">
        <f aca="false">AC101*100/(LOOKUP($A108,PopActBIT!$A$6:$A$18,PopActBIT!G$6:G$18)+LOOKUP($A108,PopActBIT!$A$6:$A$18,PopActBIT!S$6:S$18))</f>
        <v>10.2670283163499</v>
      </c>
      <c r="AD108" s="42" t="n">
        <f aca="false">AD101*100/(LOOKUP($A108,PopActBIT!$A$6:$A$18,PopActBIT!H$6:H$18)+LOOKUP($A108,PopActBIT!$A$6:$A$18,PopActBIT!T$6:T$18))</f>
        <v>8.34628148291855</v>
      </c>
      <c r="AE108" s="42" t="n">
        <f aca="false">AE101*100/(LOOKUP($A108,PopActBIT!$A$6:$A$18,PopActBIT!I$6:I$18)+LOOKUP($A108,PopActBIT!$A$6:$A$18,PopActBIT!U$6:U$18))</f>
        <v>6.98049090365418</v>
      </c>
      <c r="AF108" s="42" t="n">
        <f aca="false">AF101*100/(LOOKUP($A108,PopActBIT!$A$6:$A$18,PopActBIT!J$6:J$18)+LOOKUP($A108,PopActBIT!$A$6:$A$18,PopActBIT!V$6:V$18))</f>
        <v>6.77743530714989</v>
      </c>
      <c r="AG108" s="42" t="n">
        <f aca="false">AG101*100/(LOOKUP($A108,PopActBIT!$A$6:$A$18,PopActBIT!K$6:K$18)+LOOKUP($A108,PopActBIT!$A$6:$A$18,PopActBIT!W$6:W$18))</f>
        <v>6.15201178570427</v>
      </c>
      <c r="AH108" s="42" t="n">
        <f aca="false">AH101*100/(LOOKUP($A108,PopActBIT!$A$6:$A$18,PopActBIT!L$6:L$18)+LOOKUP($A108,PopActBIT!$A$6:$A$18,PopActBIT!X$6:X$18))</f>
        <v>5.68632761197201</v>
      </c>
      <c r="AI108" s="42" t="n">
        <f aca="false">AI101*100/(LOOKUP($A108,PopActBIT!$A$6:$A$18,PopActBIT!M$6:M$18)+LOOKUP($A108,PopActBIT!$A$6:$A$18,PopActBIT!Y$6:Y$18))</f>
        <v>6.59080695622556</v>
      </c>
      <c r="AJ108" s="42" t="n">
        <f aca="false">AJ101*100/(LOOKUP($A108,PopActBIT!$A$6:$A$18,PopActBIT!N$6:N$18)+LOOKUP($A108,PopActBIT!$A$6:$A$18,PopActBIT!Z$6:Z$18))</f>
        <v>3.52284515659817</v>
      </c>
      <c r="AK108" s="42" t="n">
        <f aca="false">AK101*100/(LOOKUP($A108,PopActBIT!$A$6:$A$18,PopActBIT!O$6:O$18)+LOOKUP($A108,PopActBIT!$A$6:$A$18,PopActBIT!AA$6:AA$18))</f>
        <v>1.37831213833766</v>
      </c>
      <c r="AL108" s="42" t="n">
        <f aca="false">AL101*100/(LOOKUP($A108,PopActBIT!$A$6:$A$18,PopActBIT!P$6:P$18)+LOOKUP($A108,PopActBIT!$A$6:$A$18,PopActBIT!AB$6:AB$18))</f>
        <v>0.82339405103997</v>
      </c>
    </row>
    <row r="109" customFormat="false" ht="15" hidden="false" customHeight="false" outlineLevel="0" collapsed="false">
      <c r="A109" s="35" t="n">
        <f aca="false">A108+1</f>
        <v>2007</v>
      </c>
      <c r="B109" s="42" t="n">
        <f aca="false">B102*100/LOOKUP($A109,PopActBIT!$A$6:$A$18,PopActBIT!B$6:B$18)</f>
        <v>7.7</v>
      </c>
      <c r="C109" s="42" t="n">
        <f aca="false">C102*100/LOOKUP($A109,PopActBIT!$A$6:$A$18,PopActBIT!E$6:E$18)</f>
        <v>28.8817338201084</v>
      </c>
      <c r="D109" s="42" t="n">
        <f aca="false">D102*100/LOOKUP($A109,PopActBIT!$A$6:$A$18,PopActBIT!F$6:F$18)</f>
        <v>17.6251870140202</v>
      </c>
      <c r="E109" s="42" t="n">
        <f aca="false">E102*100/LOOKUP($A109,PopActBIT!$A$6:$A$18,PopActBIT!G$6:G$18)</f>
        <v>10.5137038580401</v>
      </c>
      <c r="F109" s="42" t="n">
        <f aca="false">F102*100/LOOKUP($A109,PopActBIT!$A$6:$A$18,PopActBIT!H$6:H$18)</f>
        <v>9.10477839990899</v>
      </c>
      <c r="G109" s="42" t="n">
        <f aca="false">G102*100/LOOKUP($A109,PopActBIT!$A$6:$A$18,PopActBIT!I$6:I$18)</f>
        <v>7.82708852926633</v>
      </c>
      <c r="H109" s="42" t="n">
        <f aca="false">H102*100/LOOKUP($A109,PopActBIT!$A$6:$A$18,PopActBIT!J$6:J$18)</f>
        <v>7.23776645714821</v>
      </c>
      <c r="I109" s="42" t="n">
        <f aca="false">I102*100/LOOKUP($A109,PopActBIT!$A$6:$A$18,PopActBIT!K$6:K$18)</f>
        <v>6.52463722702208</v>
      </c>
      <c r="J109" s="42" t="n">
        <f aca="false">J102*100/LOOKUP($A109,PopActBIT!$A$6:$A$18,PopActBIT!L$6:L$18)</f>
        <v>5.29399407642247</v>
      </c>
      <c r="K109" s="42" t="n">
        <f aca="false">K102*100/LOOKUP($A109,PopActBIT!$A$6:$A$18,PopActBIT!M$6:M$18)</f>
        <v>6.92577241896803</v>
      </c>
      <c r="L109" s="42" t="n">
        <f aca="false">L102*100/LOOKUP($A109,PopActBIT!$A$6:$A$18,PopActBIT!N$6:N$18)</f>
        <v>3.11994038180183</v>
      </c>
      <c r="M109" s="42" t="n">
        <f aca="false">M102*100/LOOKUP($A109,PopActBIT!$A$6:$A$18,PopActBIT!O$6:O$18)</f>
        <v>1.40397317181082</v>
      </c>
      <c r="N109" s="42" t="n">
        <f aca="false">N102*100/LOOKUP($A109,PopActBIT!$A$6:$A$18,PopActBIT!P$6:P$18)</f>
        <v>1.1192167083924</v>
      </c>
      <c r="O109" s="42" t="n">
        <f aca="false">O102*100/LOOKUP($A109,PopActBIT!$A$6:$A$18,PopActBIT!Q$6:Q$18)</f>
        <v>20.3316114880752</v>
      </c>
      <c r="P109" s="42" t="n">
        <f aca="false">P102*100/LOOKUP($A109,PopActBIT!$A$6:$A$18,PopActBIT!R$6:R$18)</f>
        <v>15.2852317276688</v>
      </c>
      <c r="Q109" s="42" t="n">
        <f aca="false">Q102*100/LOOKUP($A109,PopActBIT!$A$6:$A$18,PopActBIT!S$6:S$18)</f>
        <v>8.46593346458766</v>
      </c>
      <c r="R109" s="42" t="n">
        <f aca="false">R102*100/LOOKUP($A109,PopActBIT!$A$6:$A$18,PopActBIT!T$6:T$18)</f>
        <v>6.41816307113519</v>
      </c>
      <c r="S109" s="42" t="n">
        <f aca="false">S102*100/LOOKUP($A109,PopActBIT!$A$6:$A$18,PopActBIT!U$6:U$18)</f>
        <v>5.15780620261366</v>
      </c>
      <c r="T109" s="42" t="n">
        <f aca="false">T102*100/LOOKUP($A109,PopActBIT!$A$6:$A$18,PopActBIT!V$6:V$18)</f>
        <v>5.29647021958263</v>
      </c>
      <c r="U109" s="42" t="n">
        <f aca="false">U102*100/LOOKUP($A109,PopActBIT!$A$6:$A$18,PopActBIT!W$6:W$18)</f>
        <v>4.84333602127332</v>
      </c>
      <c r="V109" s="42" t="n">
        <f aca="false">V102*100/LOOKUP($A109,PopActBIT!$A$6:$A$18,PopActBIT!X$6:X$18)</f>
        <v>5.16028234577382</v>
      </c>
      <c r="W109" s="42" t="n">
        <f aca="false">W102*100/LOOKUP($A109,PopActBIT!$A$6:$A$18,PopActBIT!Y$6:Y$18)</f>
        <v>5.25932807218023</v>
      </c>
      <c r="X109" s="42" t="n">
        <f aca="false">X102*100/LOOKUP($A109,PopActBIT!$A$6:$A$18,PopActBIT!Z$6:Z$18)</f>
        <v>3.34279326621624</v>
      </c>
      <c r="Y109" s="42" t="n">
        <f aca="false">Y102*100/LOOKUP($A109,PopActBIT!$A$6:$A$18,PopActBIT!AA$6:AA$18)</f>
        <v>1.17121571475577</v>
      </c>
      <c r="Z109" s="42" t="n">
        <f aca="false">Z102*100/LOOKUP($A109,PopActBIT!$A$6:$A$18,PopActBIT!AB$6:AB$18)</f>
        <v>0.537323065754759</v>
      </c>
      <c r="AA109" s="42" t="n">
        <f aca="false">AA102*100/(LOOKUP($A109,PopActBIT!$A$6:$A$18,PopActBIT!E$6:E$18)+LOOKUP($A109,PopActBIT!$A$6:$A$18,PopActBIT!Q$6:Q$18))</f>
        <v>23.4130528951779</v>
      </c>
      <c r="AB109" s="42" t="n">
        <f aca="false">AB102*100/(LOOKUP($A109,PopActBIT!$A$6:$A$18,PopActBIT!F$6:F$18)+LOOKUP($A109,PopActBIT!$A$6:$A$18,PopActBIT!R$6:R$18))</f>
        <v>16.3849961330731</v>
      </c>
      <c r="AC109" s="42" t="n">
        <f aca="false">AC102*100/(LOOKUP($A109,PopActBIT!$A$6:$A$18,PopActBIT!G$6:G$18)+LOOKUP($A109,PopActBIT!$A$6:$A$18,PopActBIT!S$6:S$18))</f>
        <v>9.43604640286503</v>
      </c>
      <c r="AD109" s="42" t="n">
        <f aca="false">AD102*100/(LOOKUP($A109,PopActBIT!$A$6:$A$18,PopActBIT!H$6:H$18)+LOOKUP($A109,PopActBIT!$A$6:$A$18,PopActBIT!T$6:T$18))</f>
        <v>7.66660640408261</v>
      </c>
      <c r="AE109" s="42" t="n">
        <f aca="false">AE102*100/(LOOKUP($A109,PopActBIT!$A$6:$A$18,PopActBIT!I$6:I$18)+LOOKUP($A109,PopActBIT!$A$6:$A$18,PopActBIT!U$6:U$18))</f>
        <v>6.41001608090013</v>
      </c>
      <c r="AF109" s="42" t="n">
        <f aca="false">AF102*100/(LOOKUP($A109,PopActBIT!$A$6:$A$18,PopActBIT!J$6:J$18)+LOOKUP($A109,PopActBIT!$A$6:$A$18,PopActBIT!V$6:V$18))</f>
        <v>6.22854681618458</v>
      </c>
      <c r="AG109" s="42" t="n">
        <f aca="false">AG102*100/(LOOKUP($A109,PopActBIT!$A$6:$A$18,PopActBIT!K$6:K$18)+LOOKUP($A109,PopActBIT!$A$6:$A$18,PopActBIT!W$6:W$18))</f>
        <v>5.65540341134877</v>
      </c>
      <c r="AH109" s="42" t="n">
        <f aca="false">AH102*100/(LOOKUP($A109,PopActBIT!$A$6:$A$18,PopActBIT!L$6:L$18)+LOOKUP($A109,PopActBIT!$A$6:$A$18,PopActBIT!X$6:X$18))</f>
        <v>5.22420038995837</v>
      </c>
      <c r="AI109" s="42" t="n">
        <f aca="false">AI102*100/(LOOKUP($A109,PopActBIT!$A$6:$A$18,PopActBIT!M$6:M$18)+LOOKUP($A109,PopActBIT!$A$6:$A$18,PopActBIT!Y$6:Y$18))</f>
        <v>6.06598280427694</v>
      </c>
      <c r="AJ109" s="42" t="n">
        <f aca="false">AJ102*100/(LOOKUP($A109,PopActBIT!$A$6:$A$18,PopActBIT!N$6:N$18)+LOOKUP($A109,PopActBIT!$A$6:$A$18,PopActBIT!Z$6:Z$18))</f>
        <v>3.237868299684</v>
      </c>
      <c r="AK109" s="42" t="n">
        <f aca="false">AK102*100/(LOOKUP($A109,PopActBIT!$A$6:$A$18,PopActBIT!O$6:O$18)+LOOKUP($A109,PopActBIT!$A$6:$A$18,PopActBIT!AA$6:AA$18))</f>
        <v>1.26838457744307</v>
      </c>
      <c r="AL109" s="42" t="n">
        <f aca="false">AL102*100/(LOOKUP($A109,PopActBIT!$A$6:$A$18,PopActBIT!P$6:P$18)+LOOKUP($A109,PopActBIT!$A$6:$A$18,PopActBIT!AB$6:AB$18))</f>
        <v>0.759725855723464</v>
      </c>
    </row>
    <row r="110" customFormat="false" ht="15" hidden="false" customHeight="false" outlineLevel="0" collapsed="false">
      <c r="A110" s="35" t="n">
        <f aca="false">A109+1</f>
        <v>2008</v>
      </c>
      <c r="B110" s="42" t="n">
        <f aca="false">B103*100/LOOKUP($A110,PopActBIT!$A$6:$A$18,PopActBIT!B$6:B$18)</f>
        <v>7.1</v>
      </c>
      <c r="C110" s="42" t="n">
        <f aca="false">C103*100/LOOKUP($A110,PopActBIT!$A$6:$A$18,PopActBIT!E$6:E$18)</f>
        <v>26.6595294062394</v>
      </c>
      <c r="D110" s="42" t="n">
        <f aca="false">D103*100/LOOKUP($A110,PopActBIT!$A$6:$A$18,PopActBIT!F$6:F$18)</f>
        <v>16.2690783876554</v>
      </c>
      <c r="E110" s="42" t="n">
        <f aca="false">E103*100/LOOKUP($A110,PopActBIT!$A$6:$A$18,PopActBIT!G$6:G$18)</f>
        <v>9.70476353385568</v>
      </c>
      <c r="F110" s="42" t="n">
        <f aca="false">F103*100/LOOKUP($A110,PopActBIT!$A$6:$A$18,PopActBIT!H$6:H$18)</f>
        <v>8.40424293782085</v>
      </c>
      <c r="G110" s="42" t="n">
        <f aca="false">G103*100/LOOKUP($A110,PopActBIT!$A$6:$A$18,PopActBIT!I$6:I$18)</f>
        <v>7.22486046408804</v>
      </c>
      <c r="H110" s="42" t="n">
        <f aca="false">H103*100/LOOKUP($A110,PopActBIT!$A$6:$A$18,PopActBIT!J$6:J$18)</f>
        <v>6.68088172620352</v>
      </c>
      <c r="I110" s="42" t="n">
        <f aca="false">I103*100/LOOKUP($A110,PopActBIT!$A$6:$A$18,PopActBIT!K$6:K$18)</f>
        <v>6.02262174086428</v>
      </c>
      <c r="J110" s="42" t="n">
        <f aca="false">J103*100/LOOKUP($A110,PopActBIT!$A$6:$A$18,PopActBIT!L$6:L$18)</f>
        <v>4.88666614116426</v>
      </c>
      <c r="K110" s="42" t="n">
        <f aca="false">K103*100/LOOKUP($A110,PopActBIT!$A$6:$A$18,PopActBIT!M$6:M$18)</f>
        <v>6.3928929826176</v>
      </c>
      <c r="L110" s="42" t="n">
        <f aca="false">L103*100/LOOKUP($A110,PopActBIT!$A$6:$A$18,PopActBIT!N$6:N$18)</f>
        <v>2.8798874358592</v>
      </c>
      <c r="M110" s="42" t="n">
        <f aca="false">M103*100/LOOKUP($A110,PopActBIT!$A$6:$A$18,PopActBIT!O$6:O$18)</f>
        <v>1.29594934613664</v>
      </c>
      <c r="N110" s="42" t="n">
        <f aca="false">N103*100/LOOKUP($A110,PopActBIT!$A$6:$A$18,PopActBIT!P$6:P$18)</f>
        <v>1.03310247699076</v>
      </c>
      <c r="O110" s="42" t="n">
        <f aca="false">O103*100/LOOKUP($A110,PopActBIT!$A$6:$A$18,PopActBIT!Q$6:Q$18)</f>
        <v>18.7672664570158</v>
      </c>
      <c r="P110" s="42" t="n">
        <f aca="false">P103*100/LOOKUP($A110,PopActBIT!$A$6:$A$18,PopActBIT!R$6:R$18)</f>
        <v>14.109162810761</v>
      </c>
      <c r="Q110" s="42" t="n">
        <f aca="false">Q103*100/LOOKUP($A110,PopActBIT!$A$6:$A$18,PopActBIT!S$6:S$18)</f>
        <v>7.81455170095445</v>
      </c>
      <c r="R110" s="42" t="n">
        <f aca="false">R103*100/LOOKUP($A110,PopActBIT!$A$6:$A$18,PopActBIT!T$6:T$18)</f>
        <v>5.92433986805321</v>
      </c>
      <c r="S110" s="42" t="n">
        <f aca="false">S103*100/LOOKUP($A110,PopActBIT!$A$6:$A$18,PopActBIT!U$6:U$18)</f>
        <v>4.76095676896406</v>
      </c>
      <c r="T110" s="42" t="n">
        <f aca="false">T103*100/LOOKUP($A110,PopActBIT!$A$6:$A$18,PopActBIT!V$6:V$18)</f>
        <v>4.88895176611335</v>
      </c>
      <c r="U110" s="42" t="n">
        <f aca="false">U103*100/LOOKUP($A110,PopActBIT!$A$6:$A$18,PopActBIT!W$6:W$18)</f>
        <v>4.47068240042904</v>
      </c>
      <c r="V110" s="42" t="n">
        <f aca="false">V103*100/LOOKUP($A110,PopActBIT!$A$6:$A$18,PopActBIT!X$6:X$18)</f>
        <v>4.76324239391315</v>
      </c>
      <c r="W110" s="42" t="n">
        <f aca="false">W103*100/LOOKUP($A110,PopActBIT!$A$6:$A$18,PopActBIT!Y$6:Y$18)</f>
        <v>4.85466739187693</v>
      </c>
      <c r="X110" s="42" t="n">
        <f aca="false">X103*100/LOOKUP($A110,PopActBIT!$A$6:$A$18,PopActBIT!Z$6:Z$18)</f>
        <v>3.08559368127771</v>
      </c>
      <c r="Y110" s="42" t="n">
        <f aca="false">Y103*100/LOOKUP($A110,PopActBIT!$A$6:$A$18,PopActBIT!AA$6:AA$18)</f>
        <v>1.08110060092175</v>
      </c>
      <c r="Z110" s="42" t="n">
        <f aca="false">Z103*100/LOOKUP($A110,PopActBIT!$A$6:$A$18,PopActBIT!AB$6:AB$18)</f>
        <v>0.495980613953529</v>
      </c>
      <c r="AA110" s="42" t="n">
        <f aca="false">AA103*100/(LOOKUP($A110,PopActBIT!$A$6:$A$18,PopActBIT!E$6:E$18)+LOOKUP($A110,PopActBIT!$A$6:$A$18,PopActBIT!Q$6:Q$18))</f>
        <v>21.8246357647244</v>
      </c>
      <c r="AB110" s="42" t="n">
        <f aca="false">AB103*100/(LOOKUP($A110,PopActBIT!$A$6:$A$18,PopActBIT!F$6:F$18)+LOOKUP($A110,PopActBIT!$A$6:$A$18,PopActBIT!R$6:R$18))</f>
        <v>15.1193213779758</v>
      </c>
      <c r="AC110" s="42" t="n">
        <f aca="false">AC103*100/(LOOKUP($A110,PopActBIT!$A$6:$A$18,PopActBIT!G$6:G$18)+LOOKUP($A110,PopActBIT!$A$6:$A$18,PopActBIT!S$6:S$18))</f>
        <v>8.71350416507581</v>
      </c>
      <c r="AD110" s="42" t="n">
        <f aca="false">AD103*100/(LOOKUP($A110,PopActBIT!$A$6:$A$18,PopActBIT!H$6:H$18)+LOOKUP($A110,PopActBIT!$A$6:$A$18,PopActBIT!T$6:T$18))</f>
        <v>7.07885084067414</v>
      </c>
      <c r="AE110" s="42" t="n">
        <f aca="false">AE103*100/(LOOKUP($A110,PopActBIT!$A$6:$A$18,PopActBIT!I$6:I$18)+LOOKUP($A110,PopActBIT!$A$6:$A$18,PopActBIT!U$6:U$18))</f>
        <v>5.92108256953704</v>
      </c>
      <c r="AF110" s="42" t="n">
        <f aca="false">AF103*100/(LOOKUP($A110,PopActBIT!$A$6:$A$18,PopActBIT!J$6:J$18)+LOOKUP($A110,PopActBIT!$A$6:$A$18,PopActBIT!V$6:V$18))</f>
        <v>5.75002466911298</v>
      </c>
      <c r="AG110" s="42" t="n">
        <f aca="false">AG103*100/(LOOKUP($A110,PopActBIT!$A$6:$A$18,PopActBIT!K$6:K$18)+LOOKUP($A110,PopActBIT!$A$6:$A$18,PopActBIT!W$6:W$18))</f>
        <v>5.21990632456946</v>
      </c>
      <c r="AH110" s="42" t="n">
        <f aca="false">AH103*100/(LOOKUP($A110,PopActBIT!$A$6:$A$18,PopActBIT!L$6:L$18)+LOOKUP($A110,PopActBIT!$A$6:$A$18,PopActBIT!X$6:X$18))</f>
        <v>4.82261171822881</v>
      </c>
      <c r="AI110" s="42" t="n">
        <f aca="false">AI103*100/(LOOKUP($A110,PopActBIT!$A$6:$A$18,PopActBIT!M$6:M$18)+LOOKUP($A110,PopActBIT!$A$6:$A$18,PopActBIT!Y$6:Y$18))</f>
        <v>5.60159284086084</v>
      </c>
      <c r="AJ110" s="42" t="n">
        <f aca="false">AJ103*100/(LOOKUP($A110,PopActBIT!$A$6:$A$18,PopActBIT!N$6:N$18)+LOOKUP($A110,PopActBIT!$A$6:$A$18,PopActBIT!Z$6:Z$18))</f>
        <v>2.98870376806842</v>
      </c>
      <c r="AK110" s="42" t="n">
        <f aca="false">AK103*100/(LOOKUP($A110,PopActBIT!$A$6:$A$18,PopActBIT!O$6:O$18)+LOOKUP($A110,PopActBIT!$A$6:$A$18,PopActBIT!AA$6:AA$18))</f>
        <v>1.16820923617346</v>
      </c>
      <c r="AL110" s="42" t="n">
        <f aca="false">AL103*100/(LOOKUP($A110,PopActBIT!$A$6:$A$18,PopActBIT!P$6:P$18)+LOOKUP($A110,PopActBIT!$A$6:$A$18,PopActBIT!AB$6:AB$18))</f>
        <v>0.698589748234759</v>
      </c>
    </row>
    <row r="111" customFormat="false" ht="15" hidden="false" customHeight="false" outlineLevel="0" collapsed="false">
      <c r="A111" s="35" t="s">
        <v>99</v>
      </c>
      <c r="B111" s="39" t="n">
        <f aca="false">AVERAGE(B105:B110)</f>
        <v>8.05</v>
      </c>
      <c r="C111" s="39" t="n">
        <f aca="false">AVERAGE(C105:C110)</f>
        <v>30.1232552387372</v>
      </c>
      <c r="D111" s="39" t="n">
        <f aca="false">AVERAGE(D105:D110)</f>
        <v>18.3828301431182</v>
      </c>
      <c r="E111" s="39" t="n">
        <f aca="false">AVERAGE(E105:E110)</f>
        <v>10.9656500123181</v>
      </c>
      <c r="F111" s="39" t="n">
        <f aca="false">AVERAGE(F105:F110)</f>
        <v>9.49615993765745</v>
      </c>
      <c r="G111" s="39" t="n">
        <f aca="false">AVERAGE(G105:G110)</f>
        <v>8.16354679437999</v>
      </c>
      <c r="H111" s="39" t="n">
        <f aca="false">AVERAGE(H105:H110)</f>
        <v>7.54889189496131</v>
      </c>
      <c r="I111" s="39" t="n">
        <f aca="false">AVERAGE(I105:I110)</f>
        <v>6.80510781499249</v>
      </c>
      <c r="J111" s="39" t="n">
        <f aca="false">AVERAGE(J105:J110)</f>
        <v>5.52156376032408</v>
      </c>
      <c r="K111" s="39" t="n">
        <f aca="false">AVERAGE(K105:K110)</f>
        <v>7.22348635997495</v>
      </c>
      <c r="L111" s="39" t="n">
        <f aca="false">AVERAGE(L105:L110)</f>
        <v>3.25405534986358</v>
      </c>
      <c r="M111" s="39" t="n">
        <f aca="false">AVERAGE(M105:M110)</f>
        <v>1.46432490743861</v>
      </c>
      <c r="N111" s="39" t="n">
        <f aca="false">AVERAGE(N105:N110)</f>
        <v>1.16732779217329</v>
      </c>
      <c r="O111" s="39" t="n">
        <f aca="false">AVERAGE(O105:O110)</f>
        <v>21.2055940299443</v>
      </c>
      <c r="P111" s="39" t="n">
        <f aca="false">AVERAGE(P105:P110)</f>
        <v>15.9422886307205</v>
      </c>
      <c r="Q111" s="39" t="n">
        <f aca="false">AVERAGE(Q105:Q110)</f>
        <v>8.82985336601872</v>
      </c>
      <c r="R111" s="39" t="n">
        <f aca="false">AVERAGE(R105:R110)</f>
        <v>6.69405671971937</v>
      </c>
      <c r="S111" s="39" t="n">
        <f aca="false">AVERAGE(S105:S110)</f>
        <v>5.37952166171892</v>
      </c>
      <c r="T111" s="39" t="n">
        <f aca="false">AVERAGE(T105:T110)</f>
        <v>5.52414634393508</v>
      </c>
      <c r="U111" s="39" t="n">
        <f aca="false">AVERAGE(U105:U110)</f>
        <v>5.05153354312156</v>
      </c>
      <c r="V111" s="39" t="n">
        <f aca="false">AVERAGE(V105:V110)</f>
        <v>5.38210424532993</v>
      </c>
      <c r="W111" s="39" t="n">
        <f aca="false">AVERAGE(W105:W110)</f>
        <v>5.48540758977004</v>
      </c>
      <c r="X111" s="39" t="n">
        <f aca="false">AVERAGE(X105:X110)</f>
        <v>3.48648787485384</v>
      </c>
      <c r="Y111" s="39" t="n">
        <f aca="false">AVERAGE(Y105:Y110)</f>
        <v>1.22156204800435</v>
      </c>
      <c r="Z111" s="39" t="n">
        <f aca="false">AVERAGE(Z105:Z110)</f>
        <v>0.560420643587617</v>
      </c>
      <c r="AA111" s="39" t="n">
        <f aca="false">AVERAGE(AA105:AA110)</f>
        <v>24.5158876616882</v>
      </c>
      <c r="AB111" s="39" t="n">
        <f aca="false">AVERAGE(AB105:AB110)</f>
        <v>17.0894640591669</v>
      </c>
      <c r="AC111" s="39" t="n">
        <f aca="false">AVERAGE(AC105:AC110)</f>
        <v>9.83839229827974</v>
      </c>
      <c r="AD111" s="39" t="n">
        <f aca="false">AVERAGE(AD105:AD110)</f>
        <v>7.99278231687395</v>
      </c>
      <c r="AE111" s="39" t="n">
        <f aca="false">AVERAGE(AE105:AE110)</f>
        <v>6.68613447447921</v>
      </c>
      <c r="AF111" s="39" t="n">
        <f aca="false">AVERAGE(AF105:AF110)</f>
        <v>6.49364246789659</v>
      </c>
      <c r="AG111" s="39" t="n">
        <f aca="false">AVERAGE(AG105:AG110)</f>
        <v>5.89337407085229</v>
      </c>
      <c r="AH111" s="39" t="n">
        <f aca="false">AVERAGE(AH105:AH110)</f>
        <v>5.44803632531105</v>
      </c>
      <c r="AI111" s="39" t="n">
        <f aca="false">AVERAGE(AI105:AI110)</f>
        <v>6.30543072089052</v>
      </c>
      <c r="AJ111" s="39" t="n">
        <f aca="false">AVERAGE(AJ105:AJ110)</f>
        <v>3.37511289925877</v>
      </c>
      <c r="AK111" s="39" t="n">
        <f aca="false">AVERAGE(AK105:AK110)</f>
        <v>1.31938901178476</v>
      </c>
      <c r="AL111" s="39" t="n">
        <f aca="false">AVERAGE(AL105:AL110)</f>
        <v>0.787389884363575</v>
      </c>
    </row>
    <row r="112" customFormat="false" ht="15" hidden="false" customHeight="false" outlineLevel="0" collapsed="false">
      <c r="A112" s="35" t="s">
        <v>105</v>
      </c>
      <c r="C112" s="44" t="n">
        <f aca="false">C111-C$15</f>
        <v>0.139921905403835</v>
      </c>
      <c r="D112" s="44" t="n">
        <f aca="false">D111-D$15</f>
        <v>0.382830143118237</v>
      </c>
      <c r="E112" s="44" t="n">
        <f aca="false">E111-E$15</f>
        <v>0.615650012318074</v>
      </c>
      <c r="F112" s="44" t="n">
        <f aca="false">F111-F$15</f>
        <v>0.0794932709907883</v>
      </c>
      <c r="G112" s="44" t="n">
        <f aca="false">G111-G$15</f>
        <v>-0.336453205620012</v>
      </c>
      <c r="H112" s="44" t="n">
        <f aca="false">H111-H$15</f>
        <v>0.432225228294645</v>
      </c>
      <c r="I112" s="44" t="n">
        <f aca="false">I111-I$15</f>
        <v>0.571774481659157</v>
      </c>
      <c r="J112" s="44" t="n">
        <f aca="false">J111-J$15</f>
        <v>-0.111769573009255</v>
      </c>
      <c r="K112" s="44" t="n">
        <f aca="false">K111-K$15</f>
        <v>2.70681969330829</v>
      </c>
      <c r="L112" s="44" t="n">
        <f aca="false">L111-L$15</f>
        <v>-0.462611316803084</v>
      </c>
      <c r="M112" s="44" t="n">
        <f aca="false">M111-M$15</f>
        <v>-0.635675092561388</v>
      </c>
      <c r="N112" s="44" t="n">
        <f aca="false">N111-N$15</f>
        <v>0.483994458839952</v>
      </c>
      <c r="O112" s="44" t="n">
        <f aca="false">O111-O$15</f>
        <v>-1.61107263672233</v>
      </c>
      <c r="P112" s="44" t="n">
        <f aca="false">P111-P$15</f>
        <v>-1.84104470261278</v>
      </c>
      <c r="Q112" s="44" t="n">
        <f aca="false">Q111-Q$15</f>
        <v>-1.00347996731461</v>
      </c>
      <c r="R112" s="44" t="n">
        <f aca="false">R111-R$15</f>
        <v>0.14405671971937</v>
      </c>
      <c r="S112" s="44" t="n">
        <f aca="false">S111-S$15</f>
        <v>-0.90381167161441</v>
      </c>
      <c r="T112" s="44" t="n">
        <f aca="false">T111-T$15</f>
        <v>0.107479677268415</v>
      </c>
      <c r="U112" s="44" t="n">
        <f aca="false">U111-U$15</f>
        <v>0.134866876454895</v>
      </c>
      <c r="V112" s="44" t="n">
        <f aca="false">V111-V$15</f>
        <v>0.41543757866326</v>
      </c>
      <c r="W112" s="44" t="n">
        <f aca="false">W111-W$15</f>
        <v>0.652074256436706</v>
      </c>
      <c r="X112" s="44" t="n">
        <f aca="false">X111-X$15</f>
        <v>-0.046845458479496</v>
      </c>
      <c r="Y112" s="44" t="n">
        <f aca="false">Y111-Y$15</f>
        <v>-0.178437951995655</v>
      </c>
      <c r="Z112" s="44" t="n">
        <f aca="false">Z111-Z$15</f>
        <v>0.260420643587617</v>
      </c>
      <c r="AA112" s="44" t="n">
        <f aca="false">AA111-AA$15</f>
        <v>1.69922099502156</v>
      </c>
      <c r="AB112" s="44" t="n">
        <f aca="false">AB111-AB$15</f>
        <v>-0.693869274166431</v>
      </c>
      <c r="AC112" s="44" t="n">
        <f aca="false">AC111-AC$15</f>
        <v>0.00505896494640723</v>
      </c>
      <c r="AD112" s="44" t="n">
        <f aca="false">AD111-AD$15</f>
        <v>1.44278231687395</v>
      </c>
      <c r="AE112" s="44" t="n">
        <f aca="false">AE111-AE$15</f>
        <v>0.402801141145879</v>
      </c>
      <c r="AF112" s="44" t="n">
        <f aca="false">AF111-AF$15</f>
        <v>1.07697580122992</v>
      </c>
      <c r="AG112" s="44" t="n">
        <f aca="false">AG111-AG$15</f>
        <v>0.976707404185623</v>
      </c>
      <c r="AH112" s="44" t="n">
        <f aca="false">AH111-AH$15</f>
        <v>0.481369658644389</v>
      </c>
      <c r="AI112" s="44" t="n">
        <f aca="false">AI111-AI$15</f>
        <v>1.47209738755718</v>
      </c>
      <c r="AJ112" s="44" t="n">
        <f aca="false">AJ111-AJ$15</f>
        <v>-0.158220434074565</v>
      </c>
      <c r="AK112" s="44" t="n">
        <f aca="false">AK111-AK$15</f>
        <v>-0.0806109882152386</v>
      </c>
      <c r="AL112" s="44" t="n">
        <f aca="false">AL111-AL$15</f>
        <v>0.487389884363575</v>
      </c>
    </row>
    <row r="113" customFormat="false" ht="15" hidden="false" customHeight="false" outlineLevel="0" collapsed="false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customFormat="false" ht="15" hidden="false" customHeight="false" outlineLevel="0" collapsed="false">
      <c r="B114" s="0" t="s">
        <v>70</v>
      </c>
      <c r="C114" s="30" t="s">
        <v>26</v>
      </c>
      <c r="D114" s="30" t="s">
        <v>27</v>
      </c>
      <c r="E114" s="30" t="s">
        <v>28</v>
      </c>
      <c r="F114" s="30" t="s">
        <v>29</v>
      </c>
      <c r="G114" s="30" t="s">
        <v>30</v>
      </c>
      <c r="H114" s="30" t="s">
        <v>31</v>
      </c>
      <c r="I114" s="30" t="s">
        <v>32</v>
      </c>
      <c r="J114" s="30" t="s">
        <v>33</v>
      </c>
      <c r="K114" s="30" t="s">
        <v>34</v>
      </c>
      <c r="L114" s="30" t="s">
        <v>35</v>
      </c>
      <c r="M114" s="30" t="s">
        <v>36</v>
      </c>
      <c r="N114" s="30" t="s">
        <v>37</v>
      </c>
      <c r="O114" s="30" t="s">
        <v>38</v>
      </c>
      <c r="P114" s="30" t="s">
        <v>39</v>
      </c>
      <c r="Q114" s="30" t="s">
        <v>40</v>
      </c>
      <c r="R114" s="30" t="s">
        <v>41</v>
      </c>
      <c r="S114" s="30" t="s">
        <v>42</v>
      </c>
      <c r="T114" s="30" t="s">
        <v>43</v>
      </c>
      <c r="U114" s="30" t="s">
        <v>44</v>
      </c>
      <c r="V114" s="30" t="s">
        <v>45</v>
      </c>
      <c r="W114" s="30" t="s">
        <v>46</v>
      </c>
      <c r="X114" s="30" t="s">
        <v>47</v>
      </c>
      <c r="Y114" s="30" t="s">
        <v>48</v>
      </c>
      <c r="Z114" s="30" t="s">
        <v>49</v>
      </c>
      <c r="AA114" s="30" t="s">
        <v>57</v>
      </c>
      <c r="AB114" s="30" t="s">
        <v>58</v>
      </c>
      <c r="AC114" s="30" t="s">
        <v>59</v>
      </c>
      <c r="AD114" s="30" t="s">
        <v>60</v>
      </c>
      <c r="AE114" s="30" t="s">
        <v>61</v>
      </c>
      <c r="AF114" s="30" t="s">
        <v>62</v>
      </c>
      <c r="AG114" s="30" t="s">
        <v>63</v>
      </c>
      <c r="AH114" s="30" t="s">
        <v>64</v>
      </c>
      <c r="AI114" s="30" t="s">
        <v>65</v>
      </c>
      <c r="AJ114" s="30" t="s">
        <v>66</v>
      </c>
      <c r="AK114" s="30" t="s">
        <v>67</v>
      </c>
      <c r="AL114" s="30" t="s">
        <v>68</v>
      </c>
    </row>
    <row r="115" s="35" customFormat="true" ht="15" hidden="false" customHeight="false" outlineLevel="0" collapsed="false">
      <c r="A115" s="40" t="s">
        <v>107</v>
      </c>
      <c r="C115" s="36" t="n">
        <f aca="false">AVERAGE(Ratio_dif_chôm!E$26:E$46)/AVERAGE(Ratio_dif_chôm!$B$26:$B$46)</f>
        <v>3.4200643776824</v>
      </c>
      <c r="D115" s="36" t="n">
        <f aca="false">AVERAGE(Ratio_dif_chôm!F$26:F$46)/AVERAGE(Ratio_dif_chôm!$B$26:$B$46)</f>
        <v>2.18937768240343</v>
      </c>
      <c r="E115" s="36" t="n">
        <f aca="false">AVERAGE(Ratio_dif_chôm!G$26:G$46)/AVERAGE(Ratio_dif_chôm!$B$26:$B$46)</f>
        <v>1.32510729613734</v>
      </c>
      <c r="F115" s="36" t="n">
        <f aca="false">AVERAGE(Ratio_dif_chôm!H$26:H$46)/AVERAGE(Ratio_dif_chôm!$B$26:$B$46)</f>
        <v>1.14002145922747</v>
      </c>
      <c r="G115" s="36" t="n">
        <f aca="false">AVERAGE(Ratio_dif_chôm!I$26:I$46)/AVERAGE(Ratio_dif_chôm!$B$26:$B$46)</f>
        <v>0.984442060085837</v>
      </c>
      <c r="H115" s="36" t="n">
        <f aca="false">AVERAGE(Ratio_dif_chôm!J$26:J$46)/AVERAGE(Ratio_dif_chôm!$B$26:$B$46)</f>
        <v>0.895922746781116</v>
      </c>
      <c r="I115" s="36" t="n">
        <f aca="false">AVERAGE(Ratio_dif_chôm!K$26:K$46)/AVERAGE(Ratio_dif_chôm!$B$26:$B$46)</f>
        <v>0.79881974248927</v>
      </c>
      <c r="J115" s="36" t="n">
        <f aca="false">AVERAGE(Ratio_dif_chôm!L$26:L$46)/AVERAGE(Ratio_dif_chôm!$B$26:$B$46)</f>
        <v>0.66469957081545</v>
      </c>
      <c r="K115" s="36" t="n">
        <f aca="false">AVERAGE(Ratio_dif_chôm!M$26:M$46)/AVERAGE(Ratio_dif_chôm!$B$26:$B$46)</f>
        <v>0.720493562231759</v>
      </c>
      <c r="L115" s="36" t="n">
        <f aca="false">AVERAGE(Ratio_dif_chôm!N$26:N$46)/AVERAGE(Ratio_dif_chôm!$B$26:$B$46)</f>
        <v>0.399141630901287</v>
      </c>
      <c r="M115" s="36" t="n">
        <f aca="false">AVERAGE(Ratio_dif_chôm!O$26:O$46)/AVERAGE(Ratio_dif_chôm!$B$26:$B$46)</f>
        <v>0.20118025751073</v>
      </c>
      <c r="N115" s="36" t="n">
        <f aca="false">AVERAGE(Ratio_dif_chôm!P$26:P$46)/AVERAGE(Ratio_dif_chôm!$B$26:$B$46)</f>
        <v>0.155042918454936</v>
      </c>
      <c r="O115" s="36" t="n">
        <f aca="false">AVERAGE(Ratio_dif_chôm!Q$26:Q$46)/AVERAGE(Ratio_dif_chôm!$B$26:$B$46)</f>
        <v>2.69420600858369</v>
      </c>
      <c r="P115" s="36" t="n">
        <f aca="false">AVERAGE(Ratio_dif_chôm!R$26:R$46)/AVERAGE(Ratio_dif_chôm!$B$26:$B$46)</f>
        <v>2.11909871244635</v>
      </c>
      <c r="Q115" s="36" t="n">
        <f aca="false">AVERAGE(Ratio_dif_chôm!S$26:S$46)/AVERAGE(Ratio_dif_chôm!$B$26:$B$46)</f>
        <v>1.22103004291845</v>
      </c>
      <c r="R115" s="36" t="n">
        <f aca="false">AVERAGE(Ratio_dif_chôm!T$26:T$46)/AVERAGE(Ratio_dif_chôm!$B$26:$B$46)</f>
        <v>0.891094420600858</v>
      </c>
      <c r="S115" s="36" t="n">
        <f aca="false">AVERAGE(Ratio_dif_chôm!U$26:U$46)/AVERAGE(Ratio_dif_chôm!$B$26:$B$46)</f>
        <v>0.739270386266094</v>
      </c>
      <c r="T115" s="36" t="n">
        <f aca="false">AVERAGE(Ratio_dif_chôm!V$26:V$46)/AVERAGE(Ratio_dif_chôm!$B$26:$B$46)</f>
        <v>0.717811158798283</v>
      </c>
      <c r="U115" s="36" t="n">
        <f aca="false">AVERAGE(Ratio_dif_chôm!W$26:W$46)/AVERAGE(Ratio_dif_chôm!$B$26:$B$46)</f>
        <v>0.652360515021459</v>
      </c>
      <c r="V115" s="36" t="n">
        <f aca="false">AVERAGE(Ratio_dif_chôm!X$26:X$46)/AVERAGE(Ratio_dif_chôm!$B$26:$B$46)</f>
        <v>0.653969957081545</v>
      </c>
      <c r="W115" s="36" t="n">
        <f aca="false">AVERAGE(Ratio_dif_chôm!Y$26:Y$46)/AVERAGE(Ratio_dif_chôm!$B$26:$B$46)</f>
        <v>0.653969957081545</v>
      </c>
      <c r="X115" s="36" t="n">
        <f aca="false">AVERAGE(Ratio_dif_chôm!Z$26:Z$46)/AVERAGE(Ratio_dif_chôm!$B$26:$B$46)</f>
        <v>0.449034334763948</v>
      </c>
      <c r="Y115" s="36" t="n">
        <f aca="false">AVERAGE(Ratio_dif_chôm!AA$26:AA$46)/AVERAGE(Ratio_dif_chôm!$B$26:$B$46)</f>
        <v>0.172210300429185</v>
      </c>
      <c r="Z115" s="36" t="n">
        <f aca="false">AVERAGE(Ratio_dif_chôm!AB$26:AB$46)/AVERAGE(Ratio_dif_chôm!$B$26:$B$46)</f>
        <v>0.0756437768240343</v>
      </c>
    </row>
    <row r="116" s="35" customFormat="true" ht="15" hidden="false" customHeight="false" outlineLevel="0" collapsed="false">
      <c r="A116" s="35" t="s">
        <v>102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customFormat="false" ht="15" hidden="false" customHeight="false" outlineLevel="0" collapsed="false">
      <c r="A117" s="35" t="n">
        <v>2003</v>
      </c>
      <c r="B117" s="41" t="n">
        <f aca="false">SUM(C117:Z117)</f>
        <v>2239.79195495717</v>
      </c>
      <c r="C117" s="42" t="n">
        <f aca="false">LOOKUP($A117,PopActBIT!$A$6:$A$18,PopActBIT!E$6:E$18)*$B$9/100*C115</f>
        <v>52.6591608197</v>
      </c>
      <c r="D117" s="42" t="n">
        <f aca="false">LOOKUP($A117,PopActBIT!$A$6:$A$18,PopActBIT!F$6:F$18)*$B$9/100*D115</f>
        <v>193.687844054975</v>
      </c>
      <c r="E117" s="42" t="n">
        <f aca="false">LOOKUP($A117,PopActBIT!$A$6:$A$18,PopActBIT!G$6:G$18)*$B$9/100*E115</f>
        <v>166.331993321705</v>
      </c>
      <c r="F117" s="42" t="n">
        <f aca="false">LOOKUP($A117,PopActBIT!$A$6:$A$18,PopActBIT!H$6:H$18)*$B$9/100*F115</f>
        <v>163.1587042164</v>
      </c>
      <c r="G117" s="42" t="n">
        <f aca="false">LOOKUP($A117,PopActBIT!$A$6:$A$18,PopActBIT!I$6:I$18)*$B$9/100*G115</f>
        <v>147.449775097056</v>
      </c>
      <c r="H117" s="42" t="n">
        <f aca="false">LOOKUP($A117,PopActBIT!$A$6:$A$18,PopActBIT!J$6:J$18)*$B$9/100*H115</f>
        <v>136.13409112962</v>
      </c>
      <c r="I117" s="42" t="n">
        <f aca="false">LOOKUP($A117,PopActBIT!$A$6:$A$18,PopActBIT!K$6:K$18)*$B$9/100*I115</f>
        <v>115.056786320814</v>
      </c>
      <c r="J117" s="42" t="n">
        <f aca="false">LOOKUP($A117,PopActBIT!$A$6:$A$18,PopActBIT!L$6:L$18)*$B$9/100*J115</f>
        <v>87.1071473920718</v>
      </c>
      <c r="K117" s="42" t="n">
        <f aca="false">LOOKUP($A117,PopActBIT!$A$6:$A$18,PopActBIT!M$6:M$18)*$B$9/100*K115</f>
        <v>52.9393388026474</v>
      </c>
      <c r="L117" s="42" t="n">
        <f aca="false">LOOKUP($A117,PopActBIT!$A$6:$A$18,PopActBIT!N$6:N$18)*$B$9/100*L115</f>
        <v>5.37269128351641</v>
      </c>
      <c r="M117" s="42" t="n">
        <f aca="false">LOOKUP($A117,PopActBIT!$A$6:$A$18,PopActBIT!O$6:O$18)*$B$9/100*M115</f>
        <v>0.479899816847126</v>
      </c>
      <c r="N117" s="42" t="n">
        <f aca="false">LOOKUP($A117,PopActBIT!$A$6:$A$18,PopActBIT!P$6:P$18)*$B$9/100*N115</f>
        <v>0.181658396503858</v>
      </c>
      <c r="O117" s="42" t="n">
        <f aca="false">LOOKUP($A117,PopActBIT!$A$6:$A$18,PopActBIT!Q$6:Q$18)*$B$9/100*O115</f>
        <v>72.6207720300643</v>
      </c>
      <c r="P117" s="42" t="n">
        <f aca="false">LOOKUP($A117,PopActBIT!$A$6:$A$18,PopActBIT!R$6:R$18)*$B$9/100*P115</f>
        <v>210.586433512416</v>
      </c>
      <c r="Q117" s="42" t="n">
        <f aca="false">LOOKUP($A117,PopActBIT!$A$6:$A$18,PopActBIT!S$6:S$18)*$B$9/100*Q115</f>
        <v>173.046209545316</v>
      </c>
      <c r="R117" s="42" t="n">
        <f aca="false">LOOKUP($A117,PopActBIT!$A$6:$A$18,PopActBIT!T$6:T$18)*$B$9/100*R115</f>
        <v>149.090287250173</v>
      </c>
      <c r="S117" s="42" t="n">
        <f aca="false">LOOKUP($A117,PopActBIT!$A$6:$A$18,PopActBIT!U$6:U$18)*$B$9/100*S115</f>
        <v>126.165993906694</v>
      </c>
      <c r="T117" s="42" t="n">
        <f aca="false">LOOKUP($A117,PopActBIT!$A$6:$A$18,PopActBIT!V$6:V$18)*$B$9/100*T115</f>
        <v>119.614136702771</v>
      </c>
      <c r="U117" s="42" t="n">
        <f aca="false">LOOKUP($A117,PopActBIT!$A$6:$A$18,PopActBIT!W$6:W$18)*$B$9/100*U115</f>
        <v>103.603627951345</v>
      </c>
      <c r="V117" s="42" t="n">
        <f aca="false">LOOKUP($A117,PopActBIT!$A$6:$A$18,PopActBIT!X$6:X$18)*$B$9/100*V115</f>
        <v>99.4248111082851</v>
      </c>
      <c r="W117" s="42" t="n">
        <f aca="false">LOOKUP($A117,PopActBIT!$A$6:$A$18,PopActBIT!Y$6:Y$18)*$B$9/100*W115</f>
        <v>57.8590322374221</v>
      </c>
      <c r="X117" s="42" t="n">
        <f aca="false">LOOKUP($A117,PopActBIT!$A$6:$A$18,PopActBIT!Z$6:Z$18)*$B$9/100*X115</f>
        <v>6.43401369872804</v>
      </c>
      <c r="Y117" s="42" t="n">
        <f aca="false">LOOKUP($A117,PopActBIT!$A$6:$A$18,PopActBIT!AA$6:AA$18)*$B$9/100*Y115</f>
        <v>0.6348628334663</v>
      </c>
      <c r="Z117" s="42" t="n">
        <f aca="false">LOOKUP($A117,PopActBIT!$A$6:$A$18,PopActBIT!AB$6:AB$18)*$B$9/100*Z115</f>
        <v>0.152683528632821</v>
      </c>
      <c r="AA117" s="43" t="n">
        <f aca="false">C117+O117</f>
        <v>125.279932849764</v>
      </c>
      <c r="AB117" s="43" t="n">
        <f aca="false">D117+P117</f>
        <v>404.274277567391</v>
      </c>
      <c r="AC117" s="43" t="n">
        <f aca="false">E117+Q117</f>
        <v>339.378202867021</v>
      </c>
      <c r="AD117" s="43" t="n">
        <f aca="false">F117+R117</f>
        <v>312.248991466573</v>
      </c>
      <c r="AE117" s="43" t="n">
        <f aca="false">G117+S117</f>
        <v>273.61576900375</v>
      </c>
      <c r="AF117" s="43" t="n">
        <f aca="false">H117+T117</f>
        <v>255.748227832391</v>
      </c>
      <c r="AG117" s="43" t="n">
        <f aca="false">I117+U117</f>
        <v>218.660414272159</v>
      </c>
      <c r="AH117" s="43" t="n">
        <f aca="false">J117+V117</f>
        <v>186.531958500357</v>
      </c>
      <c r="AI117" s="43" t="n">
        <f aca="false">K117+W117</f>
        <v>110.798371040069</v>
      </c>
      <c r="AJ117" s="43" t="n">
        <f aca="false">L117+X117</f>
        <v>11.8067049822444</v>
      </c>
      <c r="AK117" s="43" t="n">
        <f aca="false">M117+Y117</f>
        <v>1.11476265031343</v>
      </c>
      <c r="AL117" s="43" t="n">
        <f aca="false">N117+Z117</f>
        <v>0.334341925136678</v>
      </c>
    </row>
    <row r="118" customFormat="false" ht="15" hidden="false" customHeight="false" outlineLevel="0" collapsed="false">
      <c r="A118" s="35" t="n">
        <v>2004</v>
      </c>
      <c r="B118" s="41" t="n">
        <f aca="false">SUM(C118:Z118)</f>
        <v>2363.06375371979</v>
      </c>
      <c r="C118" s="42" t="n">
        <f aca="false">LOOKUP($A118,PopActBIT!$A$6:$A$18,PopActBIT!E$6:E$18)*$B$10/100*C115</f>
        <v>56.5463227399634</v>
      </c>
      <c r="D118" s="42" t="n">
        <f aca="false">LOOKUP($A118,PopActBIT!$A$6:$A$18,PopActBIT!F$6:F$18)*$B$10/100*D115</f>
        <v>204.259329270213</v>
      </c>
      <c r="E118" s="42" t="n">
        <f aca="false">LOOKUP($A118,PopActBIT!$A$6:$A$18,PopActBIT!G$6:G$18)*$B$10/100*E115</f>
        <v>171.314508067054</v>
      </c>
      <c r="F118" s="42" t="n">
        <f aca="false">LOOKUP($A118,PopActBIT!$A$6:$A$18,PopActBIT!H$6:H$18)*$B$10/100*F115</f>
        <v>171.128318590288</v>
      </c>
      <c r="G118" s="42" t="n">
        <f aca="false">LOOKUP($A118,PopActBIT!$A$6:$A$18,PopActBIT!I$6:I$18)*$B$10/100*G115</f>
        <v>154.667586792887</v>
      </c>
      <c r="H118" s="42" t="n">
        <f aca="false">LOOKUP($A118,PopActBIT!$A$6:$A$18,PopActBIT!J$6:J$18)*$B$10/100*H115</f>
        <v>143.999965452086</v>
      </c>
      <c r="I118" s="42" t="n">
        <f aca="false">LOOKUP($A118,PopActBIT!$A$6:$A$18,PopActBIT!K$6:K$18)*$B$10/100*I115</f>
        <v>122.904705531093</v>
      </c>
      <c r="J118" s="42" t="n">
        <f aca="false">LOOKUP($A118,PopActBIT!$A$6:$A$18,PopActBIT!L$6:L$18)*$B$10/100*J115</f>
        <v>92.3149181488216</v>
      </c>
      <c r="K118" s="42" t="n">
        <f aca="false">LOOKUP($A118,PopActBIT!$A$6:$A$18,PopActBIT!M$6:M$18)*$B$10/100*K115</f>
        <v>61.4909242015679</v>
      </c>
      <c r="L118" s="42" t="n">
        <f aca="false">LOOKUP($A118,PopActBIT!$A$6:$A$18,PopActBIT!N$6:N$18)*$B$10/100*L115</f>
        <v>6.14122998698743</v>
      </c>
      <c r="M118" s="42" t="n">
        <f aca="false">LOOKUP($A118,PopActBIT!$A$6:$A$18,PopActBIT!O$6:O$18)*$B$10/100*M115</f>
        <v>0.489086436362426</v>
      </c>
      <c r="N118" s="42" t="n">
        <f aca="false">LOOKUP($A118,PopActBIT!$A$6:$A$18,PopActBIT!P$6:P$18)*$B$10/100*N115</f>
        <v>0.193362564519282</v>
      </c>
      <c r="O118" s="42" t="n">
        <f aca="false">LOOKUP($A118,PopActBIT!$A$6:$A$18,PopActBIT!Q$6:Q$18)*$B$10/100*O115</f>
        <v>78.086395984321</v>
      </c>
      <c r="P118" s="42" t="n">
        <f aca="false">LOOKUP($A118,PopActBIT!$A$6:$A$18,PopActBIT!R$6:R$18)*$B$10/100*P115</f>
        <v>222.128403811779</v>
      </c>
      <c r="Q118" s="42" t="n">
        <f aca="false">LOOKUP($A118,PopActBIT!$A$6:$A$18,PopActBIT!S$6:S$18)*$B$10/100*Q115</f>
        <v>177.982347566688</v>
      </c>
      <c r="R118" s="42" t="n">
        <f aca="false">LOOKUP($A118,PopActBIT!$A$6:$A$18,PopActBIT!T$6:T$18)*$B$10/100*R115</f>
        <v>155.888367284684</v>
      </c>
      <c r="S118" s="42" t="n">
        <f aca="false">LOOKUP($A118,PopActBIT!$A$6:$A$18,PopActBIT!U$6:U$18)*$B$10/100*S115</f>
        <v>131.295570402877</v>
      </c>
      <c r="T118" s="42" t="n">
        <f aca="false">LOOKUP($A118,PopActBIT!$A$6:$A$18,PopActBIT!V$6:V$18)*$B$10/100*T115</f>
        <v>126.420752199273</v>
      </c>
      <c r="U118" s="42" t="n">
        <f aca="false">LOOKUP($A118,PopActBIT!$A$6:$A$18,PopActBIT!W$6:W$18)*$B$10/100*U115</f>
        <v>109.10354244201</v>
      </c>
      <c r="V118" s="42" t="n">
        <f aca="false">LOOKUP($A118,PopActBIT!$A$6:$A$18,PopActBIT!X$6:X$18)*$B$10/100*V115</f>
        <v>103.487415184242</v>
      </c>
      <c r="W118" s="42" t="n">
        <f aca="false">LOOKUP($A118,PopActBIT!$A$6:$A$18,PopActBIT!Y$6:Y$18)*$B$10/100*W115</f>
        <v>65.0780915307823</v>
      </c>
      <c r="X118" s="42" t="n">
        <f aca="false">LOOKUP($A118,PopActBIT!$A$6:$A$18,PopActBIT!Z$6:Z$18)*$B$10/100*X115</f>
        <v>7.34594493732415</v>
      </c>
      <c r="Y118" s="42" t="n">
        <f aca="false">LOOKUP($A118,PopActBIT!$A$6:$A$18,PopActBIT!AA$6:AA$18)*$B$10/100*Y115</f>
        <v>0.636043934421663</v>
      </c>
      <c r="Z118" s="42" t="n">
        <f aca="false">LOOKUP($A118,PopActBIT!$A$6:$A$18,PopActBIT!AB$6:AB$18)*$B$10/100*Z115</f>
        <v>0.160620659539085</v>
      </c>
      <c r="AA118" s="43" t="n">
        <f aca="false">C118+O118</f>
        <v>134.632718724284</v>
      </c>
      <c r="AB118" s="43" t="n">
        <f aca="false">D118+P118</f>
        <v>426.387733081992</v>
      </c>
      <c r="AC118" s="43" t="n">
        <f aca="false">E118+Q118</f>
        <v>349.296855633743</v>
      </c>
      <c r="AD118" s="43" t="n">
        <f aca="false">F118+R118</f>
        <v>327.016685874972</v>
      </c>
      <c r="AE118" s="43" t="n">
        <f aca="false">G118+S118</f>
        <v>285.963157195764</v>
      </c>
      <c r="AF118" s="43" t="n">
        <f aca="false">H118+T118</f>
        <v>270.42071765136</v>
      </c>
      <c r="AG118" s="43" t="n">
        <f aca="false">I118+U118</f>
        <v>232.008247973103</v>
      </c>
      <c r="AH118" s="43" t="n">
        <f aca="false">J118+V118</f>
        <v>195.802333333064</v>
      </c>
      <c r="AI118" s="43" t="n">
        <f aca="false">K118+W118</f>
        <v>126.56901573235</v>
      </c>
      <c r="AJ118" s="43" t="n">
        <f aca="false">L118+X118</f>
        <v>13.4871749243116</v>
      </c>
      <c r="AK118" s="43" t="n">
        <f aca="false">M118+Y118</f>
        <v>1.12513037078409</v>
      </c>
      <c r="AL118" s="43" t="n">
        <f aca="false">N118+Z118</f>
        <v>0.353983224058366</v>
      </c>
    </row>
    <row r="119" customFormat="false" ht="15" hidden="false" customHeight="false" outlineLevel="0" collapsed="false">
      <c r="A119" s="35" t="n">
        <v>2005</v>
      </c>
      <c r="B119" s="41" t="n">
        <f aca="false">SUM(C119:Z119)</f>
        <v>2383.29538241763</v>
      </c>
      <c r="C119" s="42" t="n">
        <f aca="false">LOOKUP($A119,PopActBIT!$A$6:$A$18,PopActBIT!E$6:E$18)*$B$11/100*C115</f>
        <v>62.3340301953841</v>
      </c>
      <c r="D119" s="42" t="n">
        <f aca="false">LOOKUP($A119,PopActBIT!$A$6:$A$18,PopActBIT!F$6:F$18)*$B$11/100*D115</f>
        <v>204.458511032974</v>
      </c>
      <c r="E119" s="42" t="n">
        <f aca="false">LOOKUP($A119,PopActBIT!$A$6:$A$18,PopActBIT!G$6:G$18)*$B$11/100*E115</f>
        <v>173.199370277786</v>
      </c>
      <c r="F119" s="42" t="n">
        <f aca="false">LOOKUP($A119,PopActBIT!$A$6:$A$18,PopActBIT!H$6:H$18)*$B$11/100*F115</f>
        <v>168.819929541401</v>
      </c>
      <c r="G119" s="42" t="n">
        <f aca="false">LOOKUP($A119,PopActBIT!$A$6:$A$18,PopActBIT!I$6:I$18)*$B$11/100*G115</f>
        <v>153.567670442229</v>
      </c>
      <c r="H119" s="42" t="n">
        <f aca="false">LOOKUP($A119,PopActBIT!$A$6:$A$18,PopActBIT!J$6:J$18)*$B$11/100*H115</f>
        <v>146.243605379629</v>
      </c>
      <c r="I119" s="42" t="n">
        <f aca="false">LOOKUP($A119,PopActBIT!$A$6:$A$18,PopActBIT!K$6:K$18)*$B$11/100*I115</f>
        <v>123.842784858267</v>
      </c>
      <c r="J119" s="42" t="n">
        <f aca="false">LOOKUP($A119,PopActBIT!$A$6:$A$18,PopActBIT!L$6:L$18)*$B$11/100*J115</f>
        <v>93.1879078286632</v>
      </c>
      <c r="K119" s="42" t="n">
        <f aca="false">LOOKUP($A119,PopActBIT!$A$6:$A$18,PopActBIT!M$6:M$18)*$B$11/100*K115</f>
        <v>67.5709672270622</v>
      </c>
      <c r="L119" s="42" t="n">
        <f aca="false">LOOKUP($A119,PopActBIT!$A$6:$A$18,PopActBIT!N$6:N$18)*$B$11/100*L115</f>
        <v>6.70932731967037</v>
      </c>
      <c r="M119" s="42" t="n">
        <f aca="false">LOOKUP($A119,PopActBIT!$A$6:$A$18,PopActBIT!O$6:O$18)*$B$11/100*M115</f>
        <v>0.496649622659192</v>
      </c>
      <c r="N119" s="42" t="n">
        <f aca="false">LOOKUP($A119,PopActBIT!$A$6:$A$18,PopActBIT!P$6:P$18)*$B$11/100*N115</f>
        <v>0.200763797753462</v>
      </c>
      <c r="O119" s="42" t="n">
        <f aca="false">LOOKUP($A119,PopActBIT!$A$6:$A$18,PopActBIT!Q$6:Q$18)*$B$11/100*O115</f>
        <v>81.1238033149755</v>
      </c>
      <c r="P119" s="42" t="n">
        <f aca="false">LOOKUP($A119,PopActBIT!$A$6:$A$18,PopActBIT!R$6:R$18)*$B$11/100*P115</f>
        <v>222.802664079829</v>
      </c>
      <c r="Q119" s="42" t="n">
        <f aca="false">LOOKUP($A119,PopActBIT!$A$6:$A$18,PopActBIT!S$6:S$18)*$B$11/100*Q115</f>
        <v>177.927636791881</v>
      </c>
      <c r="R119" s="42" t="n">
        <f aca="false">LOOKUP($A119,PopActBIT!$A$6:$A$18,PopActBIT!T$6:T$18)*$B$11/100*R115</f>
        <v>153.008540233438</v>
      </c>
      <c r="S119" s="42" t="n">
        <f aca="false">LOOKUP($A119,PopActBIT!$A$6:$A$18,PopActBIT!U$6:U$18)*$B$11/100*S115</f>
        <v>130.5141984451</v>
      </c>
      <c r="T119" s="42" t="n">
        <f aca="false">LOOKUP($A119,PopActBIT!$A$6:$A$18,PopActBIT!V$6:V$18)*$B$11/100*T115</f>
        <v>127.208287481923</v>
      </c>
      <c r="U119" s="42" t="n">
        <f aca="false">LOOKUP($A119,PopActBIT!$A$6:$A$18,PopActBIT!W$6:W$18)*$B$11/100*U115</f>
        <v>109.772663077784</v>
      </c>
      <c r="V119" s="42" t="n">
        <f aca="false">LOOKUP($A119,PopActBIT!$A$6:$A$18,PopActBIT!X$6:X$18)*$B$11/100*V115</f>
        <v>102.559815194806</v>
      </c>
      <c r="W119" s="42" t="n">
        <f aca="false">LOOKUP($A119,PopActBIT!$A$6:$A$18,PopActBIT!Y$6:Y$18)*$B$11/100*W115</f>
        <v>68.922757888078</v>
      </c>
      <c r="X119" s="42" t="n">
        <f aca="false">LOOKUP($A119,PopActBIT!$A$6:$A$18,PopActBIT!Z$6:Z$18)*$B$11/100*X115</f>
        <v>8.01508121525724</v>
      </c>
      <c r="Y119" s="42" t="n">
        <f aca="false">LOOKUP($A119,PopActBIT!$A$6:$A$18,PopActBIT!AA$6:AA$18)*$B$11/100*Y115</f>
        <v>0.642738185241392</v>
      </c>
      <c r="Z119" s="42" t="n">
        <f aca="false">LOOKUP($A119,PopActBIT!$A$6:$A$18,PopActBIT!AB$6:AB$18)*$B$11/100*Z115</f>
        <v>0.165678985839356</v>
      </c>
      <c r="AA119" s="43" t="n">
        <f aca="false">C119+O119</f>
        <v>143.45783351036</v>
      </c>
      <c r="AB119" s="43" t="n">
        <f aca="false">D119+P119</f>
        <v>427.261175112802</v>
      </c>
      <c r="AC119" s="43" t="n">
        <f aca="false">E119+Q119</f>
        <v>351.127007069666</v>
      </c>
      <c r="AD119" s="43" t="n">
        <f aca="false">F119+R119</f>
        <v>321.828469774839</v>
      </c>
      <c r="AE119" s="43" t="n">
        <f aca="false">G119+S119</f>
        <v>284.081868887329</v>
      </c>
      <c r="AF119" s="43" t="n">
        <f aca="false">H119+T119</f>
        <v>273.451892861552</v>
      </c>
      <c r="AG119" s="43" t="n">
        <f aca="false">I119+U119</f>
        <v>233.615447936051</v>
      </c>
      <c r="AH119" s="43" t="n">
        <f aca="false">J119+V119</f>
        <v>195.747723023469</v>
      </c>
      <c r="AI119" s="43" t="n">
        <f aca="false">K119+W119</f>
        <v>136.49372511514</v>
      </c>
      <c r="AJ119" s="43" t="n">
        <f aca="false">L119+X119</f>
        <v>14.7244085349276</v>
      </c>
      <c r="AK119" s="43" t="n">
        <f aca="false">M119+Y119</f>
        <v>1.13938780790058</v>
      </c>
      <c r="AL119" s="43" t="n">
        <f aca="false">N119+Z119</f>
        <v>0.366442783592818</v>
      </c>
    </row>
    <row r="120" customFormat="false" ht="15" hidden="false" customHeight="false" outlineLevel="0" collapsed="false">
      <c r="A120" s="35" t="n">
        <v>2006</v>
      </c>
      <c r="B120" s="41" t="n">
        <f aca="false">SUM(C120:Z120)</f>
        <v>2363.4877472961</v>
      </c>
      <c r="C120" s="42" t="n">
        <f aca="false">LOOKUP($A120,PopActBIT!$A$6:$A$18,PopActBIT!E$6:E$18)*$B$12/100*C115</f>
        <v>60.8189286466373</v>
      </c>
      <c r="D120" s="42" t="n">
        <f aca="false">LOOKUP($A120,PopActBIT!$A$6:$A$18,PopActBIT!F$6:F$18)*$B$12/100*D115</f>
        <v>202.229327055569</v>
      </c>
      <c r="E120" s="42" t="n">
        <f aca="false">LOOKUP($A120,PopActBIT!$A$6:$A$18,PopActBIT!G$6:G$18)*$B$12/100*E115</f>
        <v>173.45681132986</v>
      </c>
      <c r="F120" s="42" t="n">
        <f aca="false">LOOKUP($A120,PopActBIT!$A$6:$A$18,PopActBIT!H$6:H$18)*$B$12/100*F115</f>
        <v>163.221832339407</v>
      </c>
      <c r="G120" s="42" t="n">
        <f aca="false">LOOKUP($A120,PopActBIT!$A$6:$A$18,PopActBIT!I$6:I$18)*$B$12/100*G115</f>
        <v>152.758962954487</v>
      </c>
      <c r="H120" s="42" t="n">
        <f aca="false">LOOKUP($A120,PopActBIT!$A$6:$A$18,PopActBIT!J$6:J$18)*$B$12/100*H115</f>
        <v>145.126350545578</v>
      </c>
      <c r="I120" s="42" t="n">
        <f aca="false">LOOKUP($A120,PopActBIT!$A$6:$A$18,PopActBIT!K$6:K$18)*$B$12/100*I115</f>
        <v>123.551582287782</v>
      </c>
      <c r="J120" s="42" t="n">
        <f aca="false">LOOKUP($A120,PopActBIT!$A$6:$A$18,PopActBIT!L$6:L$18)*$B$12/100*J115</f>
        <v>93.4880828838386</v>
      </c>
      <c r="K120" s="42" t="n">
        <f aca="false">LOOKUP($A120,PopActBIT!$A$6:$A$18,PopActBIT!M$6:M$18)*$B$12/100*K115</f>
        <v>70.181536300495</v>
      </c>
      <c r="L120" s="42" t="n">
        <f aca="false">LOOKUP($A120,PopActBIT!$A$6:$A$18,PopActBIT!N$6:N$18)*$B$12/100*L115</f>
        <v>7.2483844216941</v>
      </c>
      <c r="M120" s="42" t="n">
        <f aca="false">LOOKUP($A120,PopActBIT!$A$6:$A$18,PopActBIT!O$6:O$18)*$B$12/100*M115</f>
        <v>0.534745596523073</v>
      </c>
      <c r="N120" s="42" t="n">
        <f aca="false">LOOKUP($A120,PopActBIT!$A$6:$A$18,PopActBIT!P$6:P$18)*$B$12/100*N115</f>
        <v>0.212264122149604</v>
      </c>
      <c r="O120" s="42" t="n">
        <f aca="false">LOOKUP($A120,PopActBIT!$A$6:$A$18,PopActBIT!Q$6:Q$18)*$B$12/100*O115</f>
        <v>79.2051107859104</v>
      </c>
      <c r="P120" s="42" t="n">
        <f aca="false">LOOKUP($A120,PopActBIT!$A$6:$A$18,PopActBIT!R$6:R$18)*$B$12/100*P115</f>
        <v>220.720532803339</v>
      </c>
      <c r="Q120" s="42" t="n">
        <f aca="false">LOOKUP($A120,PopActBIT!$A$6:$A$18,PopActBIT!S$6:S$18)*$B$12/100*Q115</f>
        <v>178.867300505462</v>
      </c>
      <c r="R120" s="42" t="n">
        <f aca="false">LOOKUP($A120,PopActBIT!$A$6:$A$18,PopActBIT!T$6:T$18)*$B$12/100*R115</f>
        <v>146.731353418285</v>
      </c>
      <c r="S120" s="42" t="n">
        <f aca="false">LOOKUP($A120,PopActBIT!$A$6:$A$18,PopActBIT!U$6:U$18)*$B$12/100*S115</f>
        <v>129.246448109538</v>
      </c>
      <c r="T120" s="42" t="n">
        <f aca="false">LOOKUP($A120,PopActBIT!$A$6:$A$18,PopActBIT!V$6:V$18)*$B$12/100*T115</f>
        <v>126.4565896742</v>
      </c>
      <c r="U120" s="42" t="n">
        <f aca="false">LOOKUP($A120,PopActBIT!$A$6:$A$18,PopActBIT!W$6:W$18)*$B$12/100*U115</f>
        <v>108.925541324452</v>
      </c>
      <c r="V120" s="42" t="n">
        <f aca="false">LOOKUP($A120,PopActBIT!$A$6:$A$18,PopActBIT!X$6:X$18)*$B$12/100*V115</f>
        <v>101.018604686536</v>
      </c>
      <c r="W120" s="42" t="n">
        <f aca="false">LOOKUP($A120,PopActBIT!$A$6:$A$18,PopActBIT!Y$6:Y$18)*$B$12/100*W115</f>
        <v>69.72283757154</v>
      </c>
      <c r="X120" s="42" t="n">
        <f aca="false">LOOKUP($A120,PopActBIT!$A$6:$A$18,PopActBIT!Z$6:Z$18)*$B$12/100*X115</f>
        <v>8.92981342341647</v>
      </c>
      <c r="Y120" s="42" t="n">
        <f aca="false">LOOKUP($A120,PopActBIT!$A$6:$A$18,PopActBIT!AA$6:AA$18)*$B$12/100*Y115</f>
        <v>0.663358244296319</v>
      </c>
      <c r="Z120" s="42" t="n">
        <f aca="false">LOOKUP($A120,PopActBIT!$A$6:$A$18,PopActBIT!AB$6:AB$18)*$B$12/100*Z115</f>
        <v>0.171448265108293</v>
      </c>
      <c r="AA120" s="43" t="n">
        <f aca="false">C120+O120</f>
        <v>140.024039432548</v>
      </c>
      <c r="AB120" s="43" t="n">
        <f aca="false">D120+P120</f>
        <v>422.949859858908</v>
      </c>
      <c r="AC120" s="43" t="n">
        <f aca="false">E120+Q120</f>
        <v>352.324111835322</v>
      </c>
      <c r="AD120" s="43" t="n">
        <f aca="false">F120+R120</f>
        <v>309.953185757692</v>
      </c>
      <c r="AE120" s="43" t="n">
        <f aca="false">G120+S120</f>
        <v>282.005411064025</v>
      </c>
      <c r="AF120" s="43" t="n">
        <f aca="false">H120+T120</f>
        <v>271.582940219779</v>
      </c>
      <c r="AG120" s="43" t="n">
        <f aca="false">I120+U120</f>
        <v>232.477123612234</v>
      </c>
      <c r="AH120" s="43" t="n">
        <f aca="false">J120+V120</f>
        <v>194.506687570374</v>
      </c>
      <c r="AI120" s="43" t="n">
        <f aca="false">K120+W120</f>
        <v>139.904373872035</v>
      </c>
      <c r="AJ120" s="43" t="n">
        <f aca="false">L120+X120</f>
        <v>16.1781978451106</v>
      </c>
      <c r="AK120" s="43" t="n">
        <f aca="false">M120+Y120</f>
        <v>1.19810384081939</v>
      </c>
      <c r="AL120" s="43" t="n">
        <f aca="false">N120+Z120</f>
        <v>0.383712387257898</v>
      </c>
    </row>
    <row r="121" customFormat="false" ht="15" hidden="false" customHeight="false" outlineLevel="0" collapsed="false">
      <c r="A121" s="35" t="n">
        <v>2007</v>
      </c>
      <c r="B121" s="41" t="n">
        <f aca="false">SUM(C121:Z121)</f>
        <v>2172.82668512741</v>
      </c>
      <c r="C121" s="42" t="n">
        <f aca="false">LOOKUP($A121,PopActBIT!$A$6:$A$18,PopActBIT!E$6:E$18)*$B$13/100*C115</f>
        <v>54.0412001629537</v>
      </c>
      <c r="D121" s="42" t="n">
        <f aca="false">LOOKUP($A121,PopActBIT!$A$6:$A$18,PopActBIT!F$6:F$18)*$B$13/100*D115</f>
        <v>184.355854463083</v>
      </c>
      <c r="E121" s="42" t="n">
        <f aca="false">LOOKUP($A121,PopActBIT!$A$6:$A$18,PopActBIT!G$6:G$18)*$B$13/100*E115</f>
        <v>162.179130525771</v>
      </c>
      <c r="F121" s="42" t="n">
        <f aca="false">LOOKUP($A121,PopActBIT!$A$6:$A$18,PopActBIT!H$6:H$18)*$B$13/100*F115</f>
        <v>145.567480300286</v>
      </c>
      <c r="G121" s="42" t="n">
        <f aca="false">LOOKUP($A121,PopActBIT!$A$6:$A$18,PopActBIT!I$6:I$18)*$B$13/100*G115</f>
        <v>140.498464937334</v>
      </c>
      <c r="H121" s="42" t="n">
        <f aca="false">LOOKUP($A121,PopActBIT!$A$6:$A$18,PopActBIT!J$6:J$18)*$B$13/100*H115</f>
        <v>133.757403022403</v>
      </c>
      <c r="I121" s="42" t="n">
        <f aca="false">LOOKUP($A121,PopActBIT!$A$6:$A$18,PopActBIT!K$6:K$18)*$B$13/100*I115</f>
        <v>114.658470367335</v>
      </c>
      <c r="J121" s="42" t="n">
        <f aca="false">LOOKUP($A121,PopActBIT!$A$6:$A$18,PopActBIT!L$6:L$18)*$B$13/100*J115</f>
        <v>86.3821889179711</v>
      </c>
      <c r="K121" s="42" t="n">
        <f aca="false">LOOKUP($A121,PopActBIT!$A$6:$A$18,PopActBIT!M$6:M$18)*$B$13/100*K115</f>
        <v>66.3433015024349</v>
      </c>
      <c r="L121" s="42" t="n">
        <f aca="false">LOOKUP($A121,PopActBIT!$A$6:$A$18,PopActBIT!N$6:N$18)*$B$13/100*L115</f>
        <v>7.51562439668881</v>
      </c>
      <c r="M121" s="42" t="n">
        <f aca="false">LOOKUP($A121,PopActBIT!$A$6:$A$18,PopActBIT!O$6:O$18)*$B$13/100*M115</f>
        <v>0.525084771835031</v>
      </c>
      <c r="N121" s="42" t="n">
        <f aca="false">LOOKUP($A121,PopActBIT!$A$6:$A$18,PopActBIT!P$6:P$18)*$B$13/100*N115</f>
        <v>0.205794752225239</v>
      </c>
      <c r="O121" s="42" t="n">
        <f aca="false">LOOKUP($A121,PopActBIT!$A$6:$A$18,PopActBIT!Q$6:Q$18)*$B$13/100*O115</f>
        <v>75.5527323868516</v>
      </c>
      <c r="P121" s="42" t="n">
        <f aca="false">LOOKUP($A121,PopActBIT!$A$6:$A$18,PopActBIT!R$6:R$18)*$B$13/100*P115</f>
        <v>201.222392758511</v>
      </c>
      <c r="Q121" s="42" t="n">
        <f aca="false">LOOKUP($A121,PopActBIT!$A$6:$A$18,PopActBIT!S$6:S$18)*$B$13/100*Q115</f>
        <v>166.007883703643</v>
      </c>
      <c r="R121" s="42" t="n">
        <f aca="false">LOOKUP($A121,PopActBIT!$A$6:$A$18,PopActBIT!T$6:T$18)*$B$13/100*R115</f>
        <v>131.074151848014</v>
      </c>
      <c r="S121" s="42" t="n">
        <f aca="false">LOOKUP($A121,PopActBIT!$A$6:$A$18,PopActBIT!U$6:U$18)*$B$13/100*S115</f>
        <v>119.398716155933</v>
      </c>
      <c r="T121" s="42" t="n">
        <f aca="false">LOOKUP($A121,PopActBIT!$A$6:$A$18,PopActBIT!V$6:V$18)*$B$13/100*T115</f>
        <v>116.035682458956</v>
      </c>
      <c r="U121" s="42" t="n">
        <f aca="false">LOOKUP($A121,PopActBIT!$A$6:$A$18,PopActBIT!W$6:W$18)*$B$13/100*U115</f>
        <v>100.228115109295</v>
      </c>
      <c r="V121" s="42" t="n">
        <f aca="false">LOOKUP($A121,PopActBIT!$A$6:$A$18,PopActBIT!X$6:X$18)*$B$13/100*V115</f>
        <v>92.8002752993442</v>
      </c>
      <c r="W121" s="42" t="n">
        <f aca="false">LOOKUP($A121,PopActBIT!$A$6:$A$18,PopActBIT!Y$6:Y$18)*$B$13/100*W115</f>
        <v>64.1843698913402</v>
      </c>
      <c r="X121" s="42" t="n">
        <f aca="false">LOOKUP($A121,PopActBIT!$A$6:$A$18,PopActBIT!Z$6:Z$18)*$B$13/100*X115</f>
        <v>9.5028829812895</v>
      </c>
      <c r="Y121" s="42" t="n">
        <f aca="false">LOOKUP($A121,PopActBIT!$A$6:$A$18,PopActBIT!AA$6:AA$18)*$B$13/100*Y115</f>
        <v>0.627190146800581</v>
      </c>
      <c r="Z121" s="42" t="n">
        <f aca="false">LOOKUP($A121,PopActBIT!$A$6:$A$18,PopActBIT!AB$6:AB$18)*$B$13/100*Z115</f>
        <v>0.162294267105682</v>
      </c>
      <c r="AA121" s="43" t="n">
        <f aca="false">C121+O121</f>
        <v>129.593932549805</v>
      </c>
      <c r="AB121" s="43" t="n">
        <f aca="false">D121+P121</f>
        <v>385.578247221594</v>
      </c>
      <c r="AC121" s="43" t="n">
        <f aca="false">E121+Q121</f>
        <v>328.187014229414</v>
      </c>
      <c r="AD121" s="43" t="n">
        <f aca="false">F121+R121</f>
        <v>276.641632148301</v>
      </c>
      <c r="AE121" s="43" t="n">
        <f aca="false">G121+S121</f>
        <v>259.897181093267</v>
      </c>
      <c r="AF121" s="43" t="n">
        <f aca="false">H121+T121</f>
        <v>249.79308548136</v>
      </c>
      <c r="AG121" s="43" t="n">
        <f aca="false">I121+U121</f>
        <v>214.88658547663</v>
      </c>
      <c r="AH121" s="43" t="n">
        <f aca="false">J121+V121</f>
        <v>179.182464217315</v>
      </c>
      <c r="AI121" s="43" t="n">
        <f aca="false">K121+W121</f>
        <v>130.527671393775</v>
      </c>
      <c r="AJ121" s="43" t="n">
        <f aca="false">L121+X121</f>
        <v>17.0185073779783</v>
      </c>
      <c r="AK121" s="43" t="n">
        <f aca="false">M121+Y121</f>
        <v>1.15227491863561</v>
      </c>
      <c r="AL121" s="43" t="n">
        <f aca="false">N121+Z121</f>
        <v>0.368089019330921</v>
      </c>
    </row>
    <row r="122" customFormat="false" ht="15" hidden="false" customHeight="false" outlineLevel="0" collapsed="false">
      <c r="A122" s="35" t="n">
        <v>2008</v>
      </c>
      <c r="B122" s="41" t="n">
        <f aca="false">SUM(C122:Z122)</f>
        <v>2010.37903952414</v>
      </c>
      <c r="C122" s="42" t="n">
        <f aca="false">LOOKUP($A122,PopActBIT!$A$6:$A$18,PopActBIT!E$6:E$18)*$B$14/100*C115</f>
        <v>54.4555200618636</v>
      </c>
      <c r="D122" s="42" t="n">
        <f aca="false">LOOKUP($A122,PopActBIT!$A$6:$A$18,PopActBIT!F$6:F$18)*$B$14/100*D115</f>
        <v>169.105433438481</v>
      </c>
      <c r="E122" s="42" t="n">
        <f aca="false">LOOKUP($A122,PopActBIT!$A$6:$A$18,PopActBIT!G$6:G$18)*$B$14/100*E115</f>
        <v>151.28211438782</v>
      </c>
      <c r="F122" s="42" t="n">
        <f aca="false">LOOKUP($A122,PopActBIT!$A$6:$A$18,PopActBIT!H$6:H$18)*$B$14/100*F115</f>
        <v>131.004372875819</v>
      </c>
      <c r="G122" s="42" t="n">
        <f aca="false">LOOKUP($A122,PopActBIT!$A$6:$A$18,PopActBIT!I$6:I$18)*$B$14/100*G115</f>
        <v>131.036161793448</v>
      </c>
      <c r="H122" s="42" t="n">
        <f aca="false">LOOKUP($A122,PopActBIT!$A$6:$A$18,PopActBIT!J$6:J$18)*$B$14/100*H115</f>
        <v>122.917259226597</v>
      </c>
      <c r="I122" s="42" t="n">
        <f aca="false">LOOKUP($A122,PopActBIT!$A$6:$A$18,PopActBIT!K$6:K$18)*$B$14/100*I115</f>
        <v>106.728646343251</v>
      </c>
      <c r="J122" s="42" t="n">
        <f aca="false">LOOKUP($A122,PopActBIT!$A$6:$A$18,PopActBIT!L$6:L$18)*$B$14/100*J115</f>
        <v>80.5140611490162</v>
      </c>
      <c r="K122" s="42" t="n">
        <f aca="false">LOOKUP($A122,PopActBIT!$A$6:$A$18,PopActBIT!M$6:M$18)*$B$14/100*K115</f>
        <v>62.527372269097</v>
      </c>
      <c r="L122" s="42" t="n">
        <f aca="false">LOOKUP($A122,PopActBIT!$A$6:$A$18,PopActBIT!N$6:N$18)*$B$14/100*L115</f>
        <v>7.89545877934618</v>
      </c>
      <c r="M122" s="42" t="n">
        <f aca="false">LOOKUP($A122,PopActBIT!$A$6:$A$18,PopActBIT!O$6:O$18)*$B$14/100*M115</f>
        <v>0.510925956884153</v>
      </c>
      <c r="N122" s="42" t="n">
        <f aca="false">LOOKUP($A122,PopActBIT!$A$6:$A$18,PopActBIT!P$6:P$18)*$B$14/100*N115</f>
        <v>0.197253223806492</v>
      </c>
      <c r="O122" s="42" t="n">
        <f aca="false">LOOKUP($A122,PopActBIT!$A$6:$A$18,PopActBIT!Q$6:Q$18)*$B$14/100*O115</f>
        <v>67.8386899676432</v>
      </c>
      <c r="P122" s="42" t="n">
        <f aca="false">LOOKUP($A122,PopActBIT!$A$6:$A$18,PopActBIT!R$6:R$18)*$B$14/100*P115</f>
        <v>186.296449179402</v>
      </c>
      <c r="Q122" s="42" t="n">
        <f aca="false">LOOKUP($A122,PopActBIT!$A$6:$A$18,PopActBIT!S$6:S$18)*$B$14/100*Q115</f>
        <v>153.714015572006</v>
      </c>
      <c r="R122" s="42" t="n">
        <f aca="false">LOOKUP($A122,PopActBIT!$A$6:$A$18,PopActBIT!T$6:T$18)*$B$14/100*R115</f>
        <v>117.555459230404</v>
      </c>
      <c r="S122" s="42" t="n">
        <f aca="false">LOOKUP($A122,PopActBIT!$A$6:$A$18,PopActBIT!U$6:U$18)*$B$14/100*S115</f>
        <v>110.586685231123</v>
      </c>
      <c r="T122" s="42" t="n">
        <f aca="false">LOOKUP($A122,PopActBIT!$A$6:$A$18,PopActBIT!V$6:V$18)*$B$14/100*T115</f>
        <v>106.462235954564</v>
      </c>
      <c r="U122" s="42" t="n">
        <f aca="false">LOOKUP($A122,PopActBIT!$A$6:$A$18,PopActBIT!W$6:W$18)*$B$14/100*U115</f>
        <v>93.3834351090844</v>
      </c>
      <c r="V122" s="42" t="n">
        <f aca="false">LOOKUP($A122,PopActBIT!$A$6:$A$18,PopActBIT!X$6:X$18)*$B$14/100*V115</f>
        <v>85.4655612793146</v>
      </c>
      <c r="W122" s="42" t="n">
        <f aca="false">LOOKUP($A122,PopActBIT!$A$6:$A$18,PopActBIT!Y$6:Y$18)*$B$14/100*W115</f>
        <v>60.1259369874266</v>
      </c>
      <c r="X122" s="42" t="n">
        <f aca="false">LOOKUP($A122,PopActBIT!$A$6:$A$18,PopActBIT!Z$6:Z$18)*$B$14/100*X115</f>
        <v>9.97574661435015</v>
      </c>
      <c r="Y122" s="42" t="n">
        <f aca="false">LOOKUP($A122,PopActBIT!$A$6:$A$18,PopActBIT!AA$6:AA$18)*$B$14/100*Y115</f>
        <v>0.641354000027237</v>
      </c>
      <c r="Z122" s="42" t="n">
        <f aca="false">LOOKUP($A122,PopActBIT!$A$6:$A$18,PopActBIT!AB$6:AB$18)*$B$14/100*Z115</f>
        <v>0.158890893369159</v>
      </c>
      <c r="AA122" s="43" t="n">
        <f aca="false">C122+O122</f>
        <v>122.294210029507</v>
      </c>
      <c r="AB122" s="43" t="n">
        <f aca="false">D122+P122</f>
        <v>355.401882617883</v>
      </c>
      <c r="AC122" s="43" t="n">
        <f aca="false">E122+Q122</f>
        <v>304.996129959826</v>
      </c>
      <c r="AD122" s="43" t="n">
        <f aca="false">F122+R122</f>
        <v>248.559832106222</v>
      </c>
      <c r="AE122" s="43" t="n">
        <f aca="false">G122+S122</f>
        <v>241.622847024571</v>
      </c>
      <c r="AF122" s="43" t="n">
        <f aca="false">H122+T122</f>
        <v>229.379495181161</v>
      </c>
      <c r="AG122" s="43" t="n">
        <f aca="false">I122+U122</f>
        <v>200.112081452336</v>
      </c>
      <c r="AH122" s="43" t="n">
        <f aca="false">J122+V122</f>
        <v>165.979622428331</v>
      </c>
      <c r="AI122" s="43" t="n">
        <f aca="false">K122+W122</f>
        <v>122.653309256524</v>
      </c>
      <c r="AJ122" s="43" t="n">
        <f aca="false">L122+X122</f>
        <v>17.8712053936963</v>
      </c>
      <c r="AK122" s="43" t="n">
        <f aca="false">M122+Y122</f>
        <v>1.15227995691139</v>
      </c>
      <c r="AL122" s="43" t="n">
        <f aca="false">N122+Z122</f>
        <v>0.356144117175651</v>
      </c>
    </row>
    <row r="123" customFormat="false" ht="15" hidden="false" customHeight="false" outlineLevel="0" collapsed="false">
      <c r="A123" s="35" t="s">
        <v>103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customFormat="false" ht="15" hidden="false" customHeight="false" outlineLevel="0" collapsed="false">
      <c r="A124" s="35" t="n">
        <v>2003</v>
      </c>
      <c r="B124" s="42" t="n">
        <f aca="false">LOOKUP($A124,PopActBIT!$A$6:$A$18,PopActBIT!B$6:B$18)*B$9/100</f>
        <v>2231.82643692301</v>
      </c>
      <c r="C124" s="42" t="n">
        <f aca="false">$B124*C117/$B117</f>
        <v>52.4718856157488</v>
      </c>
      <c r="D124" s="42" t="n">
        <f aca="false">$B124*D117/$B117</f>
        <v>192.99901935793</v>
      </c>
      <c r="E124" s="42" t="n">
        <f aca="false">$B124*E117/$B117</f>
        <v>165.74045601864</v>
      </c>
      <c r="F124" s="42" t="n">
        <f aca="false">$B124*F117/$B117</f>
        <v>162.578452288095</v>
      </c>
      <c r="G124" s="42" t="n">
        <f aca="false">$B124*G117/$B117</f>
        <v>146.925389856691</v>
      </c>
      <c r="H124" s="42" t="n">
        <f aca="false">$B124*H117/$B117</f>
        <v>135.649948593276</v>
      </c>
      <c r="I124" s="42" t="n">
        <f aca="false">$B124*I117/$B117</f>
        <v>114.647602376581</v>
      </c>
      <c r="J124" s="42" t="n">
        <f aca="false">$B124*J117/$B117</f>
        <v>86.7973625694593</v>
      </c>
      <c r="K124" s="42" t="n">
        <f aca="false">$B124*K117/$B117</f>
        <v>52.7510671834841</v>
      </c>
      <c r="L124" s="42" t="n">
        <f aca="false">$B124*L117/$B117</f>
        <v>5.35358403151647</v>
      </c>
      <c r="M124" s="42" t="n">
        <f aca="false">$B124*M117/$B117</f>
        <v>0.478193117866793</v>
      </c>
      <c r="N124" s="42" t="n">
        <f aca="false">$B124*N117/$B117</f>
        <v>0.181012352914762</v>
      </c>
      <c r="O124" s="42" t="n">
        <f aca="false">$B124*O117/$B117</f>
        <v>72.3625060478245</v>
      </c>
      <c r="P124" s="42" t="n">
        <f aca="false">$B124*P117/$B117</f>
        <v>209.837511260875</v>
      </c>
      <c r="Q124" s="42" t="n">
        <f aca="false">$B124*Q117/$B117</f>
        <v>172.430794037717</v>
      </c>
      <c r="R124" s="42" t="n">
        <f aca="false">$B124*R117/$B117</f>
        <v>148.560067749572</v>
      </c>
      <c r="S124" s="42" t="n">
        <f aca="false">$B124*S117/$B117</f>
        <v>125.717301563846</v>
      </c>
      <c r="T124" s="42" t="n">
        <f aca="false">$B124*T117/$B117</f>
        <v>119.188745156499</v>
      </c>
      <c r="U124" s="42" t="n">
        <f aca="false">$B124*U117/$B117</f>
        <v>103.235175620305</v>
      </c>
      <c r="V124" s="42" t="n">
        <f aca="false">$B124*V117/$B117</f>
        <v>99.0712201758001</v>
      </c>
      <c r="W124" s="42" t="n">
        <f aca="false">$B124*W117/$B117</f>
        <v>57.6532643920176</v>
      </c>
      <c r="X124" s="42" t="n">
        <f aca="false">$B124*X117/$B117</f>
        <v>6.41113199668612</v>
      </c>
      <c r="Y124" s="42" t="n">
        <f aca="false">$B124*Y117/$B117</f>
        <v>0.632605029415349</v>
      </c>
      <c r="Z124" s="42" t="n">
        <f aca="false">$B124*Z117/$B117</f>
        <v>0.152140530253819</v>
      </c>
      <c r="AA124" s="42" t="n">
        <f aca="false">$B124*AA117/$B117</f>
        <v>124.834391663573</v>
      </c>
      <c r="AB124" s="42" t="n">
        <f aca="false">$B124*AB117/$B117</f>
        <v>402.836530618805</v>
      </c>
      <c r="AC124" s="42" t="n">
        <f aca="false">$B124*AC117/$B117</f>
        <v>338.171250056357</v>
      </c>
      <c r="AD124" s="42" t="n">
        <f aca="false">$B124*AD117/$B117</f>
        <v>311.138520037667</v>
      </c>
      <c r="AE124" s="42" t="n">
        <f aca="false">$B124*AE117/$B117</f>
        <v>272.642691420537</v>
      </c>
      <c r="AF124" s="42" t="n">
        <f aca="false">$B124*AF117/$B117</f>
        <v>254.838693749775</v>
      </c>
      <c r="AG124" s="42" t="n">
        <f aca="false">$B124*AG117/$B117</f>
        <v>217.882777996886</v>
      </c>
      <c r="AH124" s="42" t="n">
        <f aca="false">$B124*AH117/$B117</f>
        <v>185.868582745259</v>
      </c>
      <c r="AI124" s="42" t="n">
        <f aca="false">$B124*AI117/$B117</f>
        <v>110.404331575502</v>
      </c>
      <c r="AJ124" s="42" t="n">
        <f aca="false">$B124*AJ117/$B117</f>
        <v>11.7647160282026</v>
      </c>
      <c r="AK124" s="42" t="n">
        <f aca="false">$B124*AK117/$B117</f>
        <v>1.11079814728214</v>
      </c>
      <c r="AL124" s="42" t="n">
        <f aca="false">$B124*AL117/$B117</f>
        <v>0.333152883168581</v>
      </c>
    </row>
    <row r="125" customFormat="false" ht="15" hidden="false" customHeight="false" outlineLevel="0" collapsed="false">
      <c r="A125" s="35" t="n">
        <v>2004</v>
      </c>
      <c r="B125" s="42" t="n">
        <f aca="false">LOOKUP($A125,PopActBIT!$A$6:$A$18,PopActBIT!B$6:B$18)*B$10/100</f>
        <v>2359.6212330871</v>
      </c>
      <c r="C125" s="42" t="n">
        <f aca="false">$B125*C118/$B118</f>
        <v>56.4639458331075</v>
      </c>
      <c r="D125" s="42" t="n">
        <f aca="false">$B125*D118/$B118</f>
        <v>203.961763470592</v>
      </c>
      <c r="E125" s="42" t="n">
        <f aca="false">$B125*E118/$B118</f>
        <v>171.064936413404</v>
      </c>
      <c r="F125" s="42" t="n">
        <f aca="false">$B125*F118/$B118</f>
        <v>170.879018178204</v>
      </c>
      <c r="G125" s="42" t="n">
        <f aca="false">$B125*G118/$B118</f>
        <v>154.44226644006</v>
      </c>
      <c r="H125" s="42" t="n">
        <f aca="false">$B125*H118/$B118</f>
        <v>143.790185732266</v>
      </c>
      <c r="I125" s="42" t="n">
        <f aca="false">$B125*I118/$B118</f>
        <v>122.725657469449</v>
      </c>
      <c r="J125" s="42" t="n">
        <f aca="false">$B125*J118/$B118</f>
        <v>92.1804334105527</v>
      </c>
      <c r="K125" s="42" t="n">
        <f aca="false">$B125*K118/$B118</f>
        <v>61.4013439797253</v>
      </c>
      <c r="L125" s="42" t="n">
        <f aca="false">$B125*L118/$B118</f>
        <v>6.13228341882694</v>
      </c>
      <c r="M125" s="42" t="n">
        <f aca="false">$B125*M118/$B118</f>
        <v>0.488373933305456</v>
      </c>
      <c r="N125" s="42" t="n">
        <f aca="false">$B125*N118/$B118</f>
        <v>0.193080873169695</v>
      </c>
      <c r="O125" s="42" t="n">
        <f aca="false">$B125*O118/$B118</f>
        <v>77.9726394134775</v>
      </c>
      <c r="P125" s="42" t="n">
        <f aca="false">$B125*P118/$B118</f>
        <v>221.804806273616</v>
      </c>
      <c r="Q125" s="42" t="n">
        <f aca="false">$B125*Q118/$B118</f>
        <v>177.723062178054</v>
      </c>
      <c r="R125" s="42" t="n">
        <f aca="false">$B125*R118/$B118</f>
        <v>155.661268494003</v>
      </c>
      <c r="S125" s="42" t="n">
        <f aca="false">$B125*S118/$B118</f>
        <v>131.104298496065</v>
      </c>
      <c r="T125" s="42" t="n">
        <f aca="false">$B125*T118/$B118</f>
        <v>126.236581946922</v>
      </c>
      <c r="U125" s="42" t="n">
        <f aca="false">$B125*U118/$B118</f>
        <v>108.944599969398</v>
      </c>
      <c r="V125" s="42" t="n">
        <f aca="false">$B125*V118/$B118</f>
        <v>103.336654308056</v>
      </c>
      <c r="W125" s="42" t="n">
        <f aca="false">$B125*W118/$B118</f>
        <v>64.9832855093715</v>
      </c>
      <c r="X125" s="42" t="n">
        <f aca="false">$B125*X118/$B118</f>
        <v>7.33524333565408</v>
      </c>
      <c r="Y125" s="42" t="n">
        <f aca="false">$B125*Y118/$B118</f>
        <v>0.635117343099659</v>
      </c>
      <c r="Z125" s="42" t="n">
        <f aca="false">$B125*Z118/$B118</f>
        <v>0.16038666672631</v>
      </c>
      <c r="AA125" s="42" t="n">
        <f aca="false">$B125*AA118/$B118</f>
        <v>134.436585246585</v>
      </c>
      <c r="AB125" s="42" t="n">
        <f aca="false">$B125*AB118/$B118</f>
        <v>425.766569744208</v>
      </c>
      <c r="AC125" s="42" t="n">
        <f aca="false">$B125*AC118/$B118</f>
        <v>348.787998591457</v>
      </c>
      <c r="AD125" s="42" t="n">
        <f aca="false">$B125*AD118/$B118</f>
        <v>326.540286672207</v>
      </c>
      <c r="AE125" s="42" t="n">
        <f aca="false">$B125*AE118/$B118</f>
        <v>285.546564936125</v>
      </c>
      <c r="AF125" s="42" t="n">
        <f aca="false">$B125*AF118/$B118</f>
        <v>270.026767679187</v>
      </c>
      <c r="AG125" s="42" t="n">
        <f aca="false">$B125*AG118/$B118</f>
        <v>231.670257438848</v>
      </c>
      <c r="AH125" s="42" t="n">
        <f aca="false">$B125*AH118/$B118</f>
        <v>195.517087718609</v>
      </c>
      <c r="AI125" s="42" t="n">
        <f aca="false">$B125*AI118/$B118</f>
        <v>126.384629489097</v>
      </c>
      <c r="AJ125" s="42" t="n">
        <f aca="false">$B125*AJ118/$B118</f>
        <v>13.467526754481</v>
      </c>
      <c r="AK125" s="42" t="n">
        <f aca="false">$B125*AK118/$B118</f>
        <v>1.12349127640511</v>
      </c>
      <c r="AL125" s="42" t="n">
        <f aca="false">$B125*AL118/$B118</f>
        <v>0.353467539896005</v>
      </c>
    </row>
    <row r="126" customFormat="false" ht="15" hidden="false" customHeight="false" outlineLevel="0" collapsed="false">
      <c r="A126" s="35" t="n">
        <v>2005</v>
      </c>
      <c r="B126" s="42" t="n">
        <f aca="false">LOOKUP($A126,PopActBIT!$A$6:$A$18,PopActBIT!B$6:B$18)*B$11/100</f>
        <v>2379.91537664019</v>
      </c>
      <c r="C126" s="42" t="n">
        <f aca="false">$B126*C119/$B119</f>
        <v>62.2456276483284</v>
      </c>
      <c r="D126" s="42" t="n">
        <f aca="false">$B126*D119/$B119</f>
        <v>204.168546577188</v>
      </c>
      <c r="E126" s="42" t="n">
        <f aca="false">$B126*E119/$B119</f>
        <v>172.953737748764</v>
      </c>
      <c r="F126" s="42" t="n">
        <f aca="false">$B126*F119/$B119</f>
        <v>168.580507965122</v>
      </c>
      <c r="G126" s="42" t="n">
        <f aca="false">$B126*G119/$B119</f>
        <v>153.349879723902</v>
      </c>
      <c r="H126" s="42" t="n">
        <f aca="false">$B126*H119/$B119</f>
        <v>146.03620170036</v>
      </c>
      <c r="I126" s="42" t="n">
        <f aca="false">$B126*I119/$B119</f>
        <v>123.667150175548</v>
      </c>
      <c r="J126" s="42" t="n">
        <f aca="false">$B126*J119/$B119</f>
        <v>93.0557481017689</v>
      </c>
      <c r="K126" s="42" t="n">
        <f aca="false">$B126*K119/$B119</f>
        <v>67.4751376201659</v>
      </c>
      <c r="L126" s="42" t="n">
        <f aca="false">$B126*L119/$B119</f>
        <v>6.69981210587415</v>
      </c>
      <c r="M126" s="42" t="n">
        <f aca="false">$B126*M119/$B119</f>
        <v>0.49594527077468</v>
      </c>
      <c r="N126" s="42" t="n">
        <f aca="false">$B126*N119/$B119</f>
        <v>0.200479073165266</v>
      </c>
      <c r="O126" s="42" t="n">
        <f aca="false">$B126*O119/$B119</f>
        <v>81.0087529834406</v>
      </c>
      <c r="P126" s="42" t="n">
        <f aca="false">$B126*P119/$B119</f>
        <v>222.486683820993</v>
      </c>
      <c r="Q126" s="42" t="n">
        <f aca="false">$B126*Q119/$B119</f>
        <v>177.675298603018</v>
      </c>
      <c r="R126" s="42" t="n">
        <f aca="false">$B126*R119/$B119</f>
        <v>152.791542477389</v>
      </c>
      <c r="S126" s="42" t="n">
        <f aca="false">$B126*S119/$B119</f>
        <v>130.3291023181</v>
      </c>
      <c r="T126" s="42" t="n">
        <f aca="false">$B126*T119/$B119</f>
        <v>127.027879820414</v>
      </c>
      <c r="U126" s="42" t="n">
        <f aca="false">$B126*U119/$B119</f>
        <v>109.616982737804</v>
      </c>
      <c r="V126" s="42" t="n">
        <f aca="false">$B126*V119/$B119</f>
        <v>102.414364164921</v>
      </c>
      <c r="W126" s="42" t="n">
        <f aca="false">$B126*W119/$B119</f>
        <v>68.8250111624402</v>
      </c>
      <c r="X126" s="42" t="n">
        <f aca="false">$B126*X119/$B119</f>
        <v>8.00371417237447</v>
      </c>
      <c r="Y126" s="42" t="n">
        <f aca="false">$B126*Y119/$B119</f>
        <v>0.641826649560365</v>
      </c>
      <c r="Z126" s="42" t="n">
        <f aca="false">$B126*Z119/$B119</f>
        <v>0.165444018770872</v>
      </c>
      <c r="AA126" s="42" t="n">
        <f aca="false">$B126*AA119/$B119</f>
        <v>143.254380631769</v>
      </c>
      <c r="AB126" s="42" t="n">
        <f aca="false">$B126*AB119/$B119</f>
        <v>426.655230398181</v>
      </c>
      <c r="AC126" s="42" t="n">
        <f aca="false">$B126*AC119/$B119</f>
        <v>350.629036351782</v>
      </c>
      <c r="AD126" s="42" t="n">
        <f aca="false">$B126*AD119/$B119</f>
        <v>321.37205044251</v>
      </c>
      <c r="AE126" s="42" t="n">
        <f aca="false">$B126*AE119/$B119</f>
        <v>283.678982042002</v>
      </c>
      <c r="AF126" s="42" t="n">
        <f aca="false">$B126*AF119/$B119</f>
        <v>273.064081520774</v>
      </c>
      <c r="AG126" s="42" t="n">
        <f aca="false">$B126*AG119/$B119</f>
        <v>233.284132913352</v>
      </c>
      <c r="AH126" s="42" t="n">
        <f aca="false">$B126*AH119/$B119</f>
        <v>195.47011226669</v>
      </c>
      <c r="AI126" s="42" t="n">
        <f aca="false">$B126*AI119/$B119</f>
        <v>136.300148782606</v>
      </c>
      <c r="AJ126" s="42" t="n">
        <f aca="false">$B126*AJ119/$B119</f>
        <v>14.7035262782486</v>
      </c>
      <c r="AK126" s="42" t="n">
        <f aca="false">$B126*AK119/$B119</f>
        <v>1.13777192033505</v>
      </c>
      <c r="AL126" s="42" t="n">
        <f aca="false">$B126*AL119/$B119</f>
        <v>0.365923091936138</v>
      </c>
    </row>
    <row r="127" customFormat="false" ht="15" hidden="false" customHeight="false" outlineLevel="0" collapsed="false">
      <c r="A127" s="35" t="n">
        <v>2006</v>
      </c>
      <c r="B127" s="42" t="n">
        <f aca="false">LOOKUP($A127,PopActBIT!$A$6:$A$18,PopActBIT!B$6:B$18)*B$12/100</f>
        <v>2366.06357147325</v>
      </c>
      <c r="C127" s="42" t="n">
        <f aca="false">$B127*C120/$B120</f>
        <v>60.8852115656055</v>
      </c>
      <c r="D127" s="42" t="n">
        <f aca="false">$B127*D120/$B120</f>
        <v>202.449724724461</v>
      </c>
      <c r="E127" s="42" t="n">
        <f aca="false">$B127*E120/$B120</f>
        <v>173.645851551806</v>
      </c>
      <c r="F127" s="42" t="n">
        <f aca="false">$B127*F120/$B120</f>
        <v>163.399718068859</v>
      </c>
      <c r="G127" s="42" t="n">
        <f aca="false">$B127*G120/$B120</f>
        <v>152.925445827311</v>
      </c>
      <c r="H127" s="42" t="n">
        <f aca="false">$B127*H120/$B120</f>
        <v>145.284515089864</v>
      </c>
      <c r="I127" s="42" t="n">
        <f aca="false">$B127*I120/$B120</f>
        <v>123.686233780326</v>
      </c>
      <c r="J127" s="42" t="n">
        <f aca="false">$B127*J120/$B120</f>
        <v>93.589969963407</v>
      </c>
      <c r="K127" s="42" t="n">
        <f aca="false">$B127*K120/$B120</f>
        <v>70.2580229665246</v>
      </c>
      <c r="L127" s="42" t="n">
        <f aca="false">$B127*L120/$B120</f>
        <v>7.2562840030903</v>
      </c>
      <c r="M127" s="42" t="n">
        <f aca="false">$B127*M120/$B120</f>
        <v>0.535328383820246</v>
      </c>
      <c r="N127" s="42" t="n">
        <f aca="false">$B127*N120/$B120</f>
        <v>0.212495456142514</v>
      </c>
      <c r="O127" s="42" t="n">
        <f aca="false">$B127*O120/$B120</f>
        <v>79.2914317069939</v>
      </c>
      <c r="P127" s="42" t="n">
        <f aca="false">$B127*P120/$B120</f>
        <v>220.961082933307</v>
      </c>
      <c r="Q127" s="42" t="n">
        <f aca="false">$B127*Q120/$B120</f>
        <v>179.062237296512</v>
      </c>
      <c r="R127" s="42" t="n">
        <f aca="false">$B127*R120/$B120</f>
        <v>146.89126715937</v>
      </c>
      <c r="S127" s="42" t="n">
        <f aca="false">$B127*S120/$B120</f>
        <v>129.387306096313</v>
      </c>
      <c r="T127" s="42" t="n">
        <f aca="false">$B127*T120/$B120</f>
        <v>126.594407160843</v>
      </c>
      <c r="U127" s="42" t="n">
        <f aca="false">$B127*U120/$B120</f>
        <v>109.044252768238</v>
      </c>
      <c r="V127" s="42" t="n">
        <f aca="false">$B127*V120/$B120</f>
        <v>101.128698832186</v>
      </c>
      <c r="W127" s="42" t="n">
        <f aca="false">$B127*W120/$B120</f>
        <v>69.7988243292127</v>
      </c>
      <c r="X127" s="42" t="n">
        <f aca="false">$B127*X120/$B120</f>
        <v>8.93954549388723</v>
      </c>
      <c r="Y127" s="42" t="n">
        <f aca="false">$B127*Y120/$B120</f>
        <v>0.664081198839124</v>
      </c>
      <c r="Z127" s="42" t="n">
        <f aca="false">$B127*Z120/$B120</f>
        <v>0.171635116335638</v>
      </c>
      <c r="AA127" s="42" t="n">
        <f aca="false">$B127*AA120/$B120</f>
        <v>140.176643272599</v>
      </c>
      <c r="AB127" s="42" t="n">
        <f aca="false">$B127*AB120/$B120</f>
        <v>423.410807657767</v>
      </c>
      <c r="AC127" s="42" t="n">
        <f aca="false">$B127*AC120/$B120</f>
        <v>352.708088848317</v>
      </c>
      <c r="AD127" s="42" t="n">
        <f aca="false">$B127*AD120/$B120</f>
        <v>310.29098522823</v>
      </c>
      <c r="AE127" s="42" t="n">
        <f aca="false">$B127*AE120/$B120</f>
        <v>282.312751923624</v>
      </c>
      <c r="AF127" s="42" t="n">
        <f aca="false">$B127*AF120/$B120</f>
        <v>271.878922250707</v>
      </c>
      <c r="AG127" s="42" t="n">
        <f aca="false">$B127*AG120/$B120</f>
        <v>232.730486548564</v>
      </c>
      <c r="AH127" s="42" t="n">
        <f aca="false">$B127*AH120/$B120</f>
        <v>194.718668795593</v>
      </c>
      <c r="AI127" s="42" t="n">
        <f aca="false">$B127*AI120/$B120</f>
        <v>140.056847295737</v>
      </c>
      <c r="AJ127" s="42" t="n">
        <f aca="false">$B127*AJ120/$B120</f>
        <v>16.1958294969775</v>
      </c>
      <c r="AK127" s="42" t="n">
        <f aca="false">$B127*AK120/$B120</f>
        <v>1.19940958265937</v>
      </c>
      <c r="AL127" s="42" t="n">
        <f aca="false">$B127*AL120/$B120</f>
        <v>0.384130572478152</v>
      </c>
    </row>
    <row r="128" customFormat="false" ht="15" hidden="false" customHeight="false" outlineLevel="0" collapsed="false">
      <c r="A128" s="35" t="n">
        <v>2007</v>
      </c>
      <c r="B128" s="42" t="n">
        <f aca="false">LOOKUP($A128,PopActBIT!$A$6:$A$18,PopActBIT!B$6:B$18)*B$13/100</f>
        <v>2180.28626411034</v>
      </c>
      <c r="C128" s="42" t="n">
        <f aca="false">$B128*C121/$B121</f>
        <v>54.2267301933548</v>
      </c>
      <c r="D128" s="42" t="n">
        <f aca="false">$B128*D121/$B121</f>
        <v>184.98877059337</v>
      </c>
      <c r="E128" s="42" t="n">
        <f aca="false">$B128*E121/$B121</f>
        <v>162.735911258363</v>
      </c>
      <c r="F128" s="42" t="n">
        <f aca="false">$B128*F121/$B121</f>
        <v>146.067231211889</v>
      </c>
      <c r="G128" s="42" t="n">
        <f aca="false">$B128*G121/$B121</f>
        <v>140.980813301036</v>
      </c>
      <c r="H128" s="42" t="n">
        <f aca="false">$B128*H121/$B121</f>
        <v>134.21660849849</v>
      </c>
      <c r="I128" s="42" t="n">
        <f aca="false">$B128*I121/$B121</f>
        <v>115.052106878531</v>
      </c>
      <c r="J128" s="42" t="n">
        <f aca="false">$B128*J121/$B121</f>
        <v>86.6787495067023</v>
      </c>
      <c r="K128" s="42" t="n">
        <f aca="false">$B128*K121/$B121</f>
        <v>66.5710661469569</v>
      </c>
      <c r="L128" s="42" t="n">
        <f aca="false">$B128*L121/$B121</f>
        <v>7.54142645176154</v>
      </c>
      <c r="M128" s="42" t="n">
        <f aca="false">$B128*M121/$B121</f>
        <v>0.526887451890025</v>
      </c>
      <c r="N128" s="42" t="n">
        <f aca="false">$B128*N121/$B121</f>
        <v>0.206501270705983</v>
      </c>
      <c r="O128" s="42" t="n">
        <f aca="false">$B128*O121/$B121</f>
        <v>75.8121141306758</v>
      </c>
      <c r="P128" s="42" t="n">
        <f aca="false">$B128*P121/$B121</f>
        <v>201.913213771614</v>
      </c>
      <c r="Q128" s="42" t="n">
        <f aca="false">$B128*Q121/$B121</f>
        <v>166.577809012805</v>
      </c>
      <c r="R128" s="42" t="n">
        <f aca="false">$B128*R121/$B121</f>
        <v>131.524145395601</v>
      </c>
      <c r="S128" s="42" t="n">
        <f aca="false">$B128*S121/$B121</f>
        <v>119.808626508987</v>
      </c>
      <c r="T128" s="42" t="n">
        <f aca="false">$B128*T121/$B121</f>
        <v>116.434047107212</v>
      </c>
      <c r="U128" s="42" t="n">
        <f aca="false">$B128*U121/$B121</f>
        <v>100.572210451131</v>
      </c>
      <c r="V128" s="42" t="n">
        <f aca="false">$B128*V121/$B121</f>
        <v>93.1188699612985</v>
      </c>
      <c r="W128" s="42" t="n">
        <f aca="false">$B128*W121/$B121</f>
        <v>64.4047226603629</v>
      </c>
      <c r="X128" s="42" t="n">
        <f aca="false">$B128*X121/$B121</f>
        <v>9.53550753742631</v>
      </c>
      <c r="Y128" s="42" t="n">
        <f aca="false">$B128*Y121/$B121</f>
        <v>0.629343367059427</v>
      </c>
      <c r="Z128" s="42" t="n">
        <f aca="false">$B128*Z121/$B121</f>
        <v>0.162851443116194</v>
      </c>
      <c r="AA128" s="42" t="n">
        <f aca="false">$B128*AA121/$B121</f>
        <v>130.038844324031</v>
      </c>
      <c r="AB128" s="42" t="n">
        <f aca="false">$B128*AB121/$B121</f>
        <v>386.901984364984</v>
      </c>
      <c r="AC128" s="42" t="n">
        <f aca="false">$B128*AC121/$B121</f>
        <v>329.313720271168</v>
      </c>
      <c r="AD128" s="42" t="n">
        <f aca="false">$B128*AD121/$B121</f>
        <v>277.59137660749</v>
      </c>
      <c r="AE128" s="42" t="n">
        <f aca="false">$B128*AE121/$B121</f>
        <v>260.789439810023</v>
      </c>
      <c r="AF128" s="42" t="n">
        <f aca="false">$B128*AF121/$B121</f>
        <v>250.650655605702</v>
      </c>
      <c r="AG128" s="42" t="n">
        <f aca="false">$B128*AG121/$B121</f>
        <v>215.624317329662</v>
      </c>
      <c r="AH128" s="42" t="n">
        <f aca="false">$B128*AH121/$B121</f>
        <v>179.797619468001</v>
      </c>
      <c r="AI128" s="42" t="n">
        <f aca="false">$B128*AI121/$B121</f>
        <v>130.97578880732</v>
      </c>
      <c r="AJ128" s="42" t="n">
        <f aca="false">$B128*AJ121/$B121</f>
        <v>17.0769339891878</v>
      </c>
      <c r="AK128" s="42" t="n">
        <f aca="false">$B128*AK121/$B121</f>
        <v>1.15623081894945</v>
      </c>
      <c r="AL128" s="42" t="n">
        <f aca="false">$B128*AL121/$B121</f>
        <v>0.369352713822177</v>
      </c>
    </row>
    <row r="129" customFormat="false" ht="15" hidden="false" customHeight="false" outlineLevel="0" collapsed="false">
      <c r="A129" s="35" t="n">
        <v>2008</v>
      </c>
      <c r="B129" s="42" t="n">
        <f aca="false">LOOKUP($A129,PopActBIT!$A$6:$A$18,PopActBIT!B$6:B$18)*B$14/100</f>
        <v>2020.2809885917</v>
      </c>
      <c r="C129" s="42" t="n">
        <f aca="false">$B129*C122/$B122</f>
        <v>54.72373604278</v>
      </c>
      <c r="D129" s="42" t="n">
        <f aca="false">$B129*D122/$B122</f>
        <v>169.938347707897</v>
      </c>
      <c r="E129" s="42" t="n">
        <f aca="false">$B129*E122/$B122</f>
        <v>152.027241432049</v>
      </c>
      <c r="F129" s="42" t="n">
        <f aca="false">$B129*F122/$B122</f>
        <v>131.649623648106</v>
      </c>
      <c r="G129" s="42" t="n">
        <f aca="false">$B129*G122/$B122</f>
        <v>131.681569139315</v>
      </c>
      <c r="H129" s="42" t="n">
        <f aca="false">$B129*H122/$B122</f>
        <v>123.522677616093</v>
      </c>
      <c r="I129" s="42" t="n">
        <f aca="false">$B129*I122/$B122</f>
        <v>107.254329112203</v>
      </c>
      <c r="J129" s="42" t="n">
        <f aca="false">$B129*J122/$B122</f>
        <v>80.9106262330355</v>
      </c>
      <c r="K129" s="42" t="n">
        <f aca="false">$B129*K122/$B122</f>
        <v>62.8353454638847</v>
      </c>
      <c r="L129" s="42" t="n">
        <f aca="false">$B129*L122/$B122</f>
        <v>7.93434718255823</v>
      </c>
      <c r="M129" s="42" t="n">
        <f aca="false">$B129*M122/$B122</f>
        <v>0.513442478745401</v>
      </c>
      <c r="N129" s="42" t="n">
        <f aca="false">$B129*N122/$B122</f>
        <v>0.198224777596669</v>
      </c>
      <c r="O129" s="42" t="n">
        <f aca="false">$B129*O122/$B122</f>
        <v>68.1728236009844</v>
      </c>
      <c r="P129" s="42" t="n">
        <f aca="false">$B129*P122/$B122</f>
        <v>187.214036318431</v>
      </c>
      <c r="Q129" s="42" t="n">
        <f aca="false">$B129*Q122/$B122</f>
        <v>154.471120736375</v>
      </c>
      <c r="R129" s="42" t="n">
        <f aca="false">$B129*R122/$B122</f>
        <v>118.13446853513</v>
      </c>
      <c r="S129" s="42" t="n">
        <f aca="false">$B129*S122/$B122</f>
        <v>111.131370438828</v>
      </c>
      <c r="T129" s="42" t="n">
        <f aca="false">$B129*T122/$B122</f>
        <v>106.986606542058</v>
      </c>
      <c r="U129" s="42" t="n">
        <f aca="false">$B129*U122/$B122</f>
        <v>93.8433871877841</v>
      </c>
      <c r="V129" s="42" t="n">
        <f aca="false">$B129*V122/$B122</f>
        <v>85.8865145513991</v>
      </c>
      <c r="W129" s="42" t="n">
        <f aca="false">$B129*W122/$B122</f>
        <v>60.4220821192568</v>
      </c>
      <c r="X129" s="42" t="n">
        <f aca="false">$B129*X122/$B122</f>
        <v>10.0248812963898</v>
      </c>
      <c r="Y129" s="42" t="n">
        <f aca="false">$B129*Y122/$B122</f>
        <v>0.644512933998239</v>
      </c>
      <c r="Z129" s="42" t="n">
        <f aca="false">$B129*Z122/$B122</f>
        <v>0.159673496799909</v>
      </c>
      <c r="AA129" s="42" t="n">
        <f aca="false">$B129*AA122/$B122</f>
        <v>122.896559643764</v>
      </c>
      <c r="AB129" s="42" t="n">
        <f aca="false">$B129*AB122/$B122</f>
        <v>357.152384026328</v>
      </c>
      <c r="AC129" s="42" t="n">
        <f aca="false">$B129*AC122/$B122</f>
        <v>306.498362168423</v>
      </c>
      <c r="AD129" s="42" t="n">
        <f aca="false">$B129*AD122/$B122</f>
        <v>249.784092183236</v>
      </c>
      <c r="AE129" s="42" t="n">
        <f aca="false">$B129*AE122/$B122</f>
        <v>242.812939578143</v>
      </c>
      <c r="AF129" s="42" t="n">
        <f aca="false">$B129*AF122/$B122</f>
        <v>230.509284158151</v>
      </c>
      <c r="AG129" s="42" t="n">
        <f aca="false">$B129*AG122/$B122</f>
        <v>201.097716299987</v>
      </c>
      <c r="AH129" s="42" t="n">
        <f aca="false">$B129*AH122/$B122</f>
        <v>166.797140784435</v>
      </c>
      <c r="AI129" s="42" t="n">
        <f aca="false">$B129*AI122/$B122</f>
        <v>123.257427583142</v>
      </c>
      <c r="AJ129" s="42" t="n">
        <f aca="false">$B129*AJ122/$B122</f>
        <v>17.959228478948</v>
      </c>
      <c r="AK129" s="42" t="n">
        <f aca="false">$B129*AK122/$B122</f>
        <v>1.15795541274364</v>
      </c>
      <c r="AL129" s="42" t="n">
        <f aca="false">$B129*AL122/$B122</f>
        <v>0.357898274396578</v>
      </c>
    </row>
    <row r="130" customFormat="false" ht="15" hidden="false" customHeight="false" outlineLevel="0" collapsed="false">
      <c r="A130" s="35" t="s">
        <v>104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customFormat="false" ht="15" hidden="false" customHeight="false" outlineLevel="0" collapsed="false">
      <c r="A131" s="35" t="n">
        <v>2003</v>
      </c>
      <c r="B131" s="42" t="n">
        <f aca="false">B124*100/LOOKUP($A131,PopActBIT!$A$6:$A$18,PopActBIT!B$6:B$18)</f>
        <v>8.1</v>
      </c>
      <c r="C131" s="42" t="n">
        <f aca="false">C124*100/LOOKUP($A131,PopActBIT!$A$6:$A$18,PopActBIT!E$6:E$18)</f>
        <v>27.6040011775617</v>
      </c>
      <c r="D131" s="42" t="n">
        <f aca="false">D124*100/LOOKUP($A131,PopActBIT!$A$6:$A$18,PopActBIT!F$6:F$18)</f>
        <v>17.6708907930399</v>
      </c>
      <c r="E131" s="42" t="n">
        <f aca="false">E124*100/LOOKUP($A131,PopActBIT!$A$6:$A$18,PopActBIT!G$6:G$18)</f>
        <v>10.6951973189925</v>
      </c>
      <c r="F131" s="42" t="n">
        <f aca="false">F124*100/LOOKUP($A131,PopActBIT!$A$6:$A$18,PopActBIT!H$6:H$18)</f>
        <v>9.20133372585391</v>
      </c>
      <c r="G131" s="42" t="n">
        <f aca="false">G124*100/LOOKUP($A131,PopActBIT!$A$6:$A$18,PopActBIT!I$6:I$18)</f>
        <v>7.94562229973737</v>
      </c>
      <c r="H131" s="42" t="n">
        <f aca="false">H124*100/LOOKUP($A131,PopActBIT!$A$6:$A$18,PopActBIT!J$6:J$18)</f>
        <v>7.23116579867107</v>
      </c>
      <c r="I131" s="42" t="n">
        <f aca="false">I124*100/LOOKUP($A131,PopActBIT!$A$6:$A$18,PopActBIT!K$6:K$18)</f>
        <v>6.44742866719834</v>
      </c>
      <c r="J131" s="42" t="n">
        <f aca="false">J124*100/LOOKUP($A131,PopActBIT!$A$6:$A$18,PopActBIT!L$6:L$18)</f>
        <v>5.36491881709788</v>
      </c>
      <c r="K131" s="42" t="n">
        <f aca="false">K124*100/LOOKUP($A131,PopActBIT!$A$6:$A$18,PopActBIT!M$6:M$18)</f>
        <v>5.81524291473967</v>
      </c>
      <c r="L131" s="42" t="n">
        <f aca="false">L124*100/LOOKUP($A131,PopActBIT!$A$6:$A$18,PopActBIT!N$6:N$18)</f>
        <v>3.22154931389897</v>
      </c>
      <c r="M131" s="42" t="n">
        <f aca="false">M124*100/LOOKUP($A131,PopActBIT!$A$6:$A$18,PopActBIT!O$6:O$18)</f>
        <v>1.62376477515069</v>
      </c>
      <c r="N131" s="42" t="n">
        <f aca="false">N124*100/LOOKUP($A131,PopActBIT!$A$6:$A$18,PopActBIT!P$6:P$18)</f>
        <v>1.25138138671613</v>
      </c>
      <c r="O131" s="42" t="n">
        <f aca="false">O124*100/LOOKUP($A131,PopActBIT!$A$6:$A$18,PopActBIT!Q$6:Q$18)</f>
        <v>21.745457868818</v>
      </c>
      <c r="P131" s="42" t="n">
        <f aca="false">P124*100/LOOKUP($A131,PopActBIT!$A$6:$A$18,PopActBIT!R$6:R$18)</f>
        <v>17.1036556315873</v>
      </c>
      <c r="Q131" s="42" t="n">
        <f aca="false">Q124*100/LOOKUP($A131,PopActBIT!$A$6:$A$18,PopActBIT!S$6:S$18)</f>
        <v>9.85516967531458</v>
      </c>
      <c r="R131" s="42" t="n">
        <f aca="false">R124*100/LOOKUP($A131,PopActBIT!$A$6:$A$18,PopActBIT!T$6:T$18)</f>
        <v>7.19219544406745</v>
      </c>
      <c r="S131" s="42" t="n">
        <f aca="false">S124*100/LOOKUP($A131,PopActBIT!$A$6:$A$18,PopActBIT!U$6:U$18)</f>
        <v>5.96679429375373</v>
      </c>
      <c r="T131" s="42" t="n">
        <f aca="false">T124*100/LOOKUP($A131,PopActBIT!$A$6:$A$18,PopActBIT!V$6:V$18)</f>
        <v>5.79359271773766</v>
      </c>
      <c r="U131" s="42" t="n">
        <f aca="false">U124*100/LOOKUP($A131,PopActBIT!$A$6:$A$18,PopActBIT!W$6:W$18)</f>
        <v>5.26532791088864</v>
      </c>
      <c r="V131" s="42" t="n">
        <f aca="false">V124*100/LOOKUP($A131,PopActBIT!$A$6:$A$18,PopActBIT!X$6:X$18)</f>
        <v>5.27831802908984</v>
      </c>
      <c r="W131" s="42" t="n">
        <f aca="false">W124*100/LOOKUP($A131,PopActBIT!$A$6:$A$18,PopActBIT!Y$6:Y$18)</f>
        <v>5.27831802908984</v>
      </c>
      <c r="X131" s="42" t="n">
        <f aca="false">X124*100/LOOKUP($A131,PopActBIT!$A$6:$A$18,PopActBIT!Z$6:Z$18)</f>
        <v>3.62424297813634</v>
      </c>
      <c r="Y131" s="42" t="n">
        <f aca="false">Y124*100/LOOKUP($A131,PopActBIT!$A$6:$A$18,PopActBIT!AA$6:AA$18)</f>
        <v>1.38994264752899</v>
      </c>
      <c r="Z131" s="42" t="n">
        <f aca="false">Z124*100/LOOKUP($A131,PopActBIT!$A$6:$A$18,PopActBIT!AB$6:AB$18)</f>
        <v>0.610535555456659</v>
      </c>
      <c r="AA131" s="42" t="n">
        <f aca="false">AA124*100/(LOOKUP($A131,PopActBIT!$A$6:$A$18,PopActBIT!E$6:E$18)+LOOKUP($A131,PopActBIT!$A$6:$A$18,PopActBIT!Q$6:Q$18))</f>
        <v>23.8753616695803</v>
      </c>
      <c r="AB131" s="42" t="n">
        <f aca="false">AB124*100/(LOOKUP($A131,PopActBIT!$A$6:$A$18,PopActBIT!F$6:F$18)+LOOKUP($A131,PopActBIT!$A$6:$A$18,PopActBIT!R$6:R$18))</f>
        <v>17.3708029692712</v>
      </c>
      <c r="AC131" s="42" t="n">
        <f aca="false">AC124*100/(LOOKUP($A131,PopActBIT!$A$6:$A$18,PopActBIT!G$6:G$18)+LOOKUP($A131,PopActBIT!$A$6:$A$18,PopActBIT!S$6:S$18))</f>
        <v>10.2497258767549</v>
      </c>
      <c r="AD131" s="42" t="n">
        <f aca="false">AD124*100/(LOOKUP($A131,PopActBIT!$A$6:$A$18,PopActBIT!H$6:H$18)+LOOKUP($A131,PopActBIT!$A$6:$A$18,PopActBIT!T$6:T$18))</f>
        <v>8.11847651260778</v>
      </c>
      <c r="AE131" s="42" t="n">
        <f aca="false">AE124*100/(LOOKUP($A131,PopActBIT!$A$6:$A$18,PopActBIT!I$6:I$18)+LOOKUP($A131,PopActBIT!$A$6:$A$18,PopActBIT!U$6:U$18))</f>
        <v>6.8917295873492</v>
      </c>
      <c r="AF131" s="42" t="n">
        <f aca="false">AF124*100/(LOOKUP($A131,PopActBIT!$A$6:$A$18,PopActBIT!J$6:J$18)+LOOKUP($A131,PopActBIT!$A$6:$A$18,PopActBIT!V$6:V$18))</f>
        <v>6.47923855919725</v>
      </c>
      <c r="AG131" s="42" t="n">
        <f aca="false">AG124*100/(LOOKUP($A131,PopActBIT!$A$6:$A$18,PopActBIT!K$6:K$18)+LOOKUP($A131,PopActBIT!$A$6:$A$18,PopActBIT!W$6:W$18))</f>
        <v>5.82753298731489</v>
      </c>
      <c r="AH131" s="42" t="n">
        <f aca="false">AH124*100/(LOOKUP($A131,PopActBIT!$A$6:$A$18,PopActBIT!L$6:L$18)+LOOKUP($A131,PopActBIT!$A$6:$A$18,PopActBIT!X$6:X$18))</f>
        <v>5.31840847814257</v>
      </c>
      <c r="AI131" s="42" t="n">
        <f aca="false">AI124*100/(LOOKUP($A131,PopActBIT!$A$6:$A$18,PopActBIT!M$6:M$18)+LOOKUP($A131,PopActBIT!$A$6:$A$18,PopActBIT!Y$6:Y$18))</f>
        <v>5.52192007190558</v>
      </c>
      <c r="AJ131" s="42" t="n">
        <f aca="false">AJ124*100/(LOOKUP($A131,PopActBIT!$A$6:$A$18,PopActBIT!N$6:N$18)+LOOKUP($A131,PopActBIT!$A$6:$A$18,PopActBIT!Z$6:Z$18))</f>
        <v>3.42918483630817</v>
      </c>
      <c r="AK131" s="42" t="n">
        <f aca="false">AK124*100/(LOOKUP($A131,PopActBIT!$A$6:$A$18,PopActBIT!O$6:O$18)+LOOKUP($A131,PopActBIT!$A$6:$A$18,PopActBIT!AA$6:AA$18))</f>
        <v>1.48180142810455</v>
      </c>
      <c r="AL131" s="42" t="n">
        <f aca="false">AL124*100/(LOOKUP($A131,PopActBIT!$A$6:$A$18,PopActBIT!P$6:P$18)+LOOKUP($A131,PopActBIT!$A$6:$A$18,PopActBIT!AB$6:AB$18))</f>
        <v>0.845905014849366</v>
      </c>
    </row>
    <row r="132" customFormat="false" ht="15" hidden="false" customHeight="false" outlineLevel="0" collapsed="false">
      <c r="A132" s="35" t="n">
        <v>2004</v>
      </c>
      <c r="B132" s="42" t="n">
        <f aca="false">B125*100/LOOKUP($A132,PopActBIT!$A$6:$A$18,PopActBIT!B$6:B$18)</f>
        <v>8.5</v>
      </c>
      <c r="C132" s="42" t="n">
        <f aca="false">C125*100/LOOKUP($A132,PopActBIT!$A$6:$A$18,PopActBIT!E$6:E$18)</f>
        <v>29.0281971220232</v>
      </c>
      <c r="D132" s="42" t="n">
        <f aca="false">D125*100/LOOKUP($A132,PopActBIT!$A$6:$A$18,PopActBIT!F$6:F$18)</f>
        <v>18.5825996007806</v>
      </c>
      <c r="E132" s="42" t="n">
        <f aca="false">E125*100/LOOKUP($A132,PopActBIT!$A$6:$A$18,PopActBIT!G$6:G$18)</f>
        <v>11.2470034339447</v>
      </c>
      <c r="F132" s="42" t="n">
        <f aca="false">F125*100/LOOKUP($A132,PopActBIT!$A$6:$A$18,PopActBIT!H$6:H$18)</f>
        <v>9.67606570734106</v>
      </c>
      <c r="G132" s="42" t="n">
        <f aca="false">G125*100/LOOKUP($A132,PopActBIT!$A$6:$A$18,PopActBIT!I$6:I$18)</f>
        <v>8.35556732845687</v>
      </c>
      <c r="H132" s="42" t="n">
        <f aca="false">H125*100/LOOKUP($A132,PopActBIT!$A$6:$A$18,PopActBIT!J$6:J$18)</f>
        <v>7.60424928529862</v>
      </c>
      <c r="I132" s="42" t="n">
        <f aca="false">I125*100/LOOKUP($A132,PopActBIT!$A$6:$A$18,PopActBIT!K$6:K$18)</f>
        <v>6.78007615916745</v>
      </c>
      <c r="J132" s="42" t="n">
        <f aca="false">J125*100/LOOKUP($A132,PopActBIT!$A$6:$A$18,PopActBIT!L$6:L$18)</f>
        <v>5.64171548771556</v>
      </c>
      <c r="K132" s="42" t="n">
        <f aca="false">K125*100/LOOKUP($A132,PopActBIT!$A$6:$A$18,PopActBIT!M$6:M$18)</f>
        <v>6.11527352703955</v>
      </c>
      <c r="L132" s="42" t="n">
        <f aca="false">L125*100/LOOKUP($A132,PopActBIT!$A$6:$A$18,PopActBIT!N$6:N$18)</f>
        <v>3.38776135824082</v>
      </c>
      <c r="M132" s="42" t="n">
        <f aca="false">M125*100/LOOKUP($A132,PopActBIT!$A$6:$A$18,PopActBIT!O$6:O$18)</f>
        <v>1.70754100717783</v>
      </c>
      <c r="N132" s="42" t="n">
        <f aca="false">N125*100/LOOKUP($A132,PopActBIT!$A$6:$A$18,PopActBIT!P$6:P$18)</f>
        <v>1.31594493619838</v>
      </c>
      <c r="O132" s="42" t="n">
        <f aca="false">O125*100/LOOKUP($A132,PopActBIT!$A$6:$A$18,PopActBIT!Q$6:Q$18)</f>
        <v>22.8673891681256</v>
      </c>
      <c r="P132" s="42" t="n">
        <f aca="false">P125*100/LOOKUP($A132,PopActBIT!$A$6:$A$18,PopActBIT!R$6:R$18)</f>
        <v>17.9860986089399</v>
      </c>
      <c r="Q132" s="42" t="n">
        <f aca="false">Q125*100/LOOKUP($A132,PopActBIT!$A$6:$A$18,PopActBIT!S$6:S$18)</f>
        <v>10.363635552898</v>
      </c>
      <c r="R132" s="42" t="n">
        <f aca="false">R125*100/LOOKUP($A132,PopActBIT!$A$6:$A$18,PopActBIT!T$6:T$18)</f>
        <v>7.56326830112635</v>
      </c>
      <c r="S132" s="42" t="n">
        <f aca="false">S125*100/LOOKUP($A132,PopActBIT!$A$6:$A$18,PopActBIT!U$6:U$18)</f>
        <v>6.27464402104281</v>
      </c>
      <c r="T132" s="42" t="n">
        <f aca="false">T125*100/LOOKUP($A132,PopActBIT!$A$6:$A$18,PopActBIT!V$6:V$18)</f>
        <v>6.09250631361051</v>
      </c>
      <c r="U132" s="42" t="n">
        <f aca="false">U125*100/LOOKUP($A132,PopActBIT!$A$6:$A$18,PopActBIT!W$6:W$18)</f>
        <v>5.53698630594199</v>
      </c>
      <c r="V132" s="42" t="n">
        <f aca="false">V125*100/LOOKUP($A132,PopActBIT!$A$6:$A$18,PopActBIT!X$6:X$18)</f>
        <v>5.55064663399941</v>
      </c>
      <c r="W132" s="42" t="n">
        <f aca="false">W125*100/LOOKUP($A132,PopActBIT!$A$6:$A$18,PopActBIT!Y$6:Y$18)</f>
        <v>5.55064663399941</v>
      </c>
      <c r="X132" s="42" t="n">
        <f aca="false">X125*100/LOOKUP($A132,PopActBIT!$A$6:$A$18,PopActBIT!Z$6:Z$18)</f>
        <v>3.81123152802092</v>
      </c>
      <c r="Y132" s="42" t="n">
        <f aca="false">Y125*100/LOOKUP($A132,PopActBIT!$A$6:$A$18,PopActBIT!AA$6:AA$18)</f>
        <v>1.46165510214423</v>
      </c>
      <c r="Z132" s="42" t="n">
        <f aca="false">Z125*100/LOOKUP($A132,PopActBIT!$A$6:$A$18,PopActBIT!AB$6:AB$18)</f>
        <v>0.642035418698866</v>
      </c>
      <c r="AA132" s="42" t="n">
        <f aca="false">AA125*100/(LOOKUP($A132,PopActBIT!$A$6:$A$18,PopActBIT!E$6:E$18)+LOOKUP($A132,PopActBIT!$A$6:$A$18,PopActBIT!Q$6:Q$18))</f>
        <v>25.1052660356735</v>
      </c>
      <c r="AB132" s="42" t="n">
        <f aca="false">AB125*100/(LOOKUP($A132,PopActBIT!$A$6:$A$18,PopActBIT!F$6:F$18)+LOOKUP($A132,PopActBIT!$A$6:$A$18,PopActBIT!R$6:R$18))</f>
        <v>18.2669968727972</v>
      </c>
      <c r="AC132" s="42" t="n">
        <f aca="false">AC125*100/(LOOKUP($A132,PopActBIT!$A$6:$A$18,PopActBIT!G$6:G$18)+LOOKUP($A132,PopActBIT!$A$6:$A$18,PopActBIT!S$6:S$18))</f>
        <v>10.7788541925054</v>
      </c>
      <c r="AD132" s="42" t="n">
        <f aca="false">AD125*100/(LOOKUP($A132,PopActBIT!$A$6:$A$18,PopActBIT!H$6:H$18)+LOOKUP($A132,PopActBIT!$A$6:$A$18,PopActBIT!T$6:T$18))</f>
        <v>8.53896858739946</v>
      </c>
      <c r="AE132" s="42" t="n">
        <f aca="false">AE125*100/(LOOKUP($A132,PopActBIT!$A$6:$A$18,PopActBIT!I$6:I$18)+LOOKUP($A132,PopActBIT!$A$6:$A$18,PopActBIT!U$6:U$18))</f>
        <v>7.25141336399179</v>
      </c>
      <c r="AF132" s="42" t="n">
        <f aca="false">AF125*100/(LOOKUP($A132,PopActBIT!$A$6:$A$18,PopActBIT!J$6:J$18)+LOOKUP($A132,PopActBIT!$A$6:$A$18,PopActBIT!V$6:V$18))</f>
        <v>6.81383954784648</v>
      </c>
      <c r="AG132" s="42" t="n">
        <f aca="false">AG125*100/(LOOKUP($A132,PopActBIT!$A$6:$A$18,PopActBIT!K$6:K$18)+LOOKUP($A132,PopActBIT!$A$6:$A$18,PopActBIT!W$6:W$18))</f>
        <v>6.13261974677861</v>
      </c>
      <c r="AH132" s="42" t="n">
        <f aca="false">AH125*100/(LOOKUP($A132,PopActBIT!$A$6:$A$18,PopActBIT!L$6:L$18)+LOOKUP($A132,PopActBIT!$A$6:$A$18,PopActBIT!X$6:X$18))</f>
        <v>5.59321374062184</v>
      </c>
      <c r="AI132" s="42" t="n">
        <f aca="false">AI125*100/(LOOKUP($A132,PopActBIT!$A$6:$A$18,PopActBIT!M$6:M$18)+LOOKUP($A132,PopActBIT!$A$6:$A$18,PopActBIT!Y$6:Y$18))</f>
        <v>5.81132466333558</v>
      </c>
      <c r="AJ132" s="42" t="n">
        <f aca="false">AJ125*100/(LOOKUP($A132,PopActBIT!$A$6:$A$18,PopActBIT!N$6:N$18)+LOOKUP($A132,PopActBIT!$A$6:$A$18,PopActBIT!Z$6:Z$18))</f>
        <v>3.60598836196236</v>
      </c>
      <c r="AK132" s="42" t="n">
        <f aca="false">AK125*100/(LOOKUP($A132,PopActBIT!$A$6:$A$18,PopActBIT!O$6:O$18)+LOOKUP($A132,PopActBIT!$A$6:$A$18,PopActBIT!AA$6:AA$18))</f>
        <v>1.55925812752687</v>
      </c>
      <c r="AL132" s="42" t="n">
        <f aca="false">AL125*100/(LOOKUP($A132,PopActBIT!$A$6:$A$18,PopActBIT!P$6:P$18)+LOOKUP($A132,PopActBIT!$A$6:$A$18,PopActBIT!AB$6:AB$18))</f>
        <v>0.891393185018591</v>
      </c>
    </row>
    <row r="133" customFormat="false" ht="15" hidden="false" customHeight="false" outlineLevel="0" collapsed="false">
      <c r="A133" s="35" t="n">
        <v>2005</v>
      </c>
      <c r="B133" s="42" t="n">
        <f aca="false">B126*100/LOOKUP($A133,PopActBIT!$A$6:$A$18,PopActBIT!B$6:B$18)</f>
        <v>8.5</v>
      </c>
      <c r="C133" s="42" t="n">
        <f aca="false">C126*100/LOOKUP($A133,PopActBIT!$A$6:$A$18,PopActBIT!E$6:E$18)</f>
        <v>29.029319161839</v>
      </c>
      <c r="D133" s="42" t="n">
        <f aca="false">D126*100/LOOKUP($A133,PopActBIT!$A$6:$A$18,PopActBIT!F$6:F$18)</f>
        <v>18.583317882269</v>
      </c>
      <c r="E133" s="42" t="n">
        <f aca="false">E126*100/LOOKUP($A133,PopActBIT!$A$6:$A$18,PopActBIT!G$6:G$18)</f>
        <v>11.2474381693713</v>
      </c>
      <c r="F133" s="42" t="n">
        <f aca="false">F126*100/LOOKUP($A133,PopActBIT!$A$6:$A$18,PopActBIT!H$6:H$18)</f>
        <v>9.67643972061299</v>
      </c>
      <c r="G133" s="42" t="n">
        <f aca="false">G126*100/LOOKUP($A133,PopActBIT!$A$6:$A$18,PopActBIT!I$6:I$18)</f>
        <v>8.35589029991757</v>
      </c>
      <c r="H133" s="42" t="n">
        <f aca="false">H126*100/LOOKUP($A133,PopActBIT!$A$6:$A$18,PopActBIT!J$6:J$18)</f>
        <v>7.6045432157288</v>
      </c>
      <c r="I133" s="42" t="n">
        <f aca="false">I126*100/LOOKUP($A133,PopActBIT!$A$6:$A$18,PopActBIT!K$6:K$18)</f>
        <v>6.78033823246717</v>
      </c>
      <c r="J133" s="42" t="n">
        <f aca="false">J126*100/LOOKUP($A133,PopActBIT!$A$6:$A$18,PopActBIT!L$6:L$18)</f>
        <v>5.64193355945388</v>
      </c>
      <c r="K133" s="42" t="n">
        <f aca="false">K126*100/LOOKUP($A133,PopActBIT!$A$6:$A$18,PopActBIT!M$6:M$18)</f>
        <v>6.11550990342741</v>
      </c>
      <c r="L133" s="42" t="n">
        <f aca="false">L126*100/LOOKUP($A133,PopActBIT!$A$6:$A$18,PopActBIT!N$6:N$18)</f>
        <v>3.38789230688756</v>
      </c>
      <c r="M133" s="42" t="n">
        <f aca="false">M126*100/LOOKUP($A133,PopActBIT!$A$6:$A$18,PopActBIT!O$6:O$18)</f>
        <v>1.70760700951994</v>
      </c>
      <c r="N133" s="42" t="n">
        <f aca="false">N126*100/LOOKUP($A133,PopActBIT!$A$6:$A$18,PopActBIT!P$6:P$18)</f>
        <v>1.31599580200337</v>
      </c>
      <c r="O133" s="42" t="n">
        <f aca="false">O126*100/LOOKUP($A133,PopActBIT!$A$6:$A$18,PopActBIT!Q$6:Q$18)</f>
        <v>22.868273071491</v>
      </c>
      <c r="P133" s="42" t="n">
        <f aca="false">P126*100/LOOKUP($A133,PopActBIT!$A$6:$A$18,PopActBIT!R$6:R$18)</f>
        <v>17.98679383361</v>
      </c>
      <c r="Q133" s="42" t="n">
        <f aca="false">Q126*100/LOOKUP($A133,PopActBIT!$A$6:$A$18,PopActBIT!S$6:S$18)</f>
        <v>10.364036143113</v>
      </c>
      <c r="R133" s="42" t="n">
        <f aca="false">R126*100/LOOKUP($A133,PopActBIT!$A$6:$A$18,PopActBIT!T$6:T$18)</f>
        <v>7.56356064750032</v>
      </c>
      <c r="S133" s="42" t="n">
        <f aca="false">S126*100/LOOKUP($A133,PopActBIT!$A$6:$A$18,PopActBIT!U$6:U$18)</f>
        <v>6.27488655764927</v>
      </c>
      <c r="T133" s="42" t="n">
        <f aca="false">T126*100/LOOKUP($A133,PopActBIT!$A$6:$A$18,PopActBIT!V$6:V$18)</f>
        <v>6.09274180996714</v>
      </c>
      <c r="U133" s="42" t="n">
        <f aca="false">U126*100/LOOKUP($A133,PopActBIT!$A$6:$A$18,PopActBIT!W$6:W$18)</f>
        <v>5.53720032953666</v>
      </c>
      <c r="V133" s="42" t="n">
        <f aca="false">V126*100/LOOKUP($A133,PopActBIT!$A$6:$A$18,PopActBIT!X$6:X$18)</f>
        <v>5.55086118561282</v>
      </c>
      <c r="W133" s="42" t="n">
        <f aca="false">W126*100/LOOKUP($A133,PopActBIT!$A$6:$A$18,PopActBIT!Y$6:Y$18)</f>
        <v>5.55086118561282</v>
      </c>
      <c r="X133" s="42" t="n">
        <f aca="false">X126*100/LOOKUP($A133,PopActBIT!$A$6:$A$18,PopActBIT!Z$6:Z$18)</f>
        <v>3.8113788452485</v>
      </c>
      <c r="Y133" s="42" t="n">
        <f aca="false">Y126*100/LOOKUP($A133,PopActBIT!$A$6:$A$18,PopActBIT!AA$6:AA$18)</f>
        <v>1.46171160014907</v>
      </c>
      <c r="Z133" s="42" t="n">
        <f aca="false">Z126*100/LOOKUP($A133,PopActBIT!$A$6:$A$18,PopActBIT!AB$6:AB$18)</f>
        <v>0.642060235579497</v>
      </c>
      <c r="AA133" s="42" t="n">
        <f aca="false">AA126*100/(LOOKUP($A133,PopActBIT!$A$6:$A$18,PopActBIT!E$6:E$18)+LOOKUP($A133,PopActBIT!$A$6:$A$18,PopActBIT!Q$6:Q$18))</f>
        <v>25.1913876937377</v>
      </c>
      <c r="AB133" s="42" t="n">
        <f aca="false">AB126*100/(LOOKUP($A133,PopActBIT!$A$6:$A$18,PopActBIT!F$6:F$18)+LOOKUP($A133,PopActBIT!$A$6:$A$18,PopActBIT!R$6:R$18))</f>
        <v>18.2673973700072</v>
      </c>
      <c r="AC133" s="42" t="n">
        <f aca="false">AC126*100/(LOOKUP($A133,PopActBIT!$A$6:$A$18,PopActBIT!G$6:G$18)+LOOKUP($A133,PopActBIT!$A$6:$A$18,PopActBIT!S$6:S$18))</f>
        <v>10.7817472240965</v>
      </c>
      <c r="AD133" s="42" t="n">
        <f aca="false">AD126*100/(LOOKUP($A133,PopActBIT!$A$6:$A$18,PopActBIT!H$6:H$18)+LOOKUP($A133,PopActBIT!$A$6:$A$18,PopActBIT!T$6:T$18))</f>
        <v>8.54195917910992</v>
      </c>
      <c r="AE133" s="42" t="n">
        <f aca="false">AE126*100/(LOOKUP($A133,PopActBIT!$A$6:$A$18,PopActBIT!I$6:I$18)+LOOKUP($A133,PopActBIT!$A$6:$A$18,PopActBIT!U$6:U$18))</f>
        <v>7.25108836923132</v>
      </c>
      <c r="AF133" s="42" t="n">
        <f aca="false">AF126*100/(LOOKUP($A133,PopActBIT!$A$6:$A$18,PopActBIT!J$6:J$18)+LOOKUP($A133,PopActBIT!$A$6:$A$18,PopActBIT!V$6:V$18))</f>
        <v>6.81759258648818</v>
      </c>
      <c r="AG133" s="42" t="n">
        <f aca="false">AG126*100/(LOOKUP($A133,PopActBIT!$A$6:$A$18,PopActBIT!K$6:K$18)+LOOKUP($A133,PopActBIT!$A$6:$A$18,PopActBIT!W$6:W$18))</f>
        <v>6.13331889449679</v>
      </c>
      <c r="AH133" s="42" t="n">
        <f aca="false">AH126*100/(LOOKUP($A133,PopActBIT!$A$6:$A$18,PopActBIT!L$6:L$18)+LOOKUP($A133,PopActBIT!$A$6:$A$18,PopActBIT!X$6:X$18))</f>
        <v>5.59384769386261</v>
      </c>
      <c r="AI133" s="42" t="n">
        <f aca="false">AI126*100/(LOOKUP($A133,PopActBIT!$A$6:$A$18,PopActBIT!M$6:M$18)+LOOKUP($A133,PopActBIT!$A$6:$A$18,PopActBIT!Y$6:Y$18))</f>
        <v>5.81673296889401</v>
      </c>
      <c r="AJ133" s="42" t="n">
        <f aca="false">AJ126*100/(LOOKUP($A133,PopActBIT!$A$6:$A$18,PopActBIT!N$6:N$18)+LOOKUP($A133,PopActBIT!$A$6:$A$18,PopActBIT!Z$6:Z$18))</f>
        <v>3.60599053737928</v>
      </c>
      <c r="AK133" s="42" t="n">
        <f aca="false">AK126*100/(LOOKUP($A133,PopActBIT!$A$6:$A$18,PopActBIT!O$6:O$18)+LOOKUP($A133,PopActBIT!$A$6:$A$18,PopActBIT!AA$6:AA$18))</f>
        <v>1.55960553896017</v>
      </c>
      <c r="AL133" s="42" t="n">
        <f aca="false">AL126*100/(LOOKUP($A133,PopActBIT!$A$6:$A$18,PopActBIT!P$6:P$18)+LOOKUP($A133,PopActBIT!$A$6:$A$18,PopActBIT!AB$6:AB$18))</f>
        <v>0.892458353717879</v>
      </c>
    </row>
    <row r="134" customFormat="false" ht="15" hidden="false" customHeight="false" outlineLevel="0" collapsed="false">
      <c r="A134" s="35" t="n">
        <v>2006</v>
      </c>
      <c r="B134" s="42" t="n">
        <f aca="false">B127*100/LOOKUP($A134,PopActBIT!$A$6:$A$18,PopActBIT!B$6:B$18)</f>
        <v>8.4</v>
      </c>
      <c r="C134" s="42" t="n">
        <f aca="false">C127*100/LOOKUP($A134,PopActBIT!$A$6:$A$18,PopActBIT!E$6:E$18)</f>
        <v>28.7598502938025</v>
      </c>
      <c r="D134" s="42" t="n">
        <f aca="false">D127*100/LOOKUP($A134,PopActBIT!$A$6:$A$18,PopActBIT!F$6:F$18)</f>
        <v>18.4108155370993</v>
      </c>
      <c r="E134" s="42" t="n">
        <f aca="false">E127*100/LOOKUP($A134,PopActBIT!$A$6:$A$18,PopActBIT!G$6:G$18)</f>
        <v>11.1430321922654</v>
      </c>
      <c r="F134" s="42" t="n">
        <f aca="false">F127*100/LOOKUP($A134,PopActBIT!$A$6:$A$18,PopActBIT!H$6:H$18)</f>
        <v>9.58661676460084</v>
      </c>
      <c r="G134" s="42" t="n">
        <f aca="false">G127*100/LOOKUP($A134,PopActBIT!$A$6:$A$18,PopActBIT!I$6:I$18)</f>
        <v>8.27832553554943</v>
      </c>
      <c r="H134" s="42" t="n">
        <f aca="false">H127*100/LOOKUP($A134,PopActBIT!$A$6:$A$18,PopActBIT!J$6:J$18)</f>
        <v>7.53395293970984</v>
      </c>
      <c r="I134" s="42" t="n">
        <f aca="false">I127*100/LOOKUP($A134,PopActBIT!$A$6:$A$18,PopActBIT!K$6:K$18)</f>
        <v>6.71739875881913</v>
      </c>
      <c r="J134" s="42" t="n">
        <f aca="false">J127*100/LOOKUP($A134,PopActBIT!$A$6:$A$18,PopActBIT!L$6:L$18)</f>
        <v>5.5895614923955</v>
      </c>
      <c r="K134" s="42" t="n">
        <f aca="false">K127*100/LOOKUP($A134,PopActBIT!$A$6:$A$18,PopActBIT!M$6:M$18)</f>
        <v>6.05874179522773</v>
      </c>
      <c r="L134" s="42" t="n">
        <f aca="false">L127*100/LOOKUP($A134,PopActBIT!$A$6:$A$18,PopActBIT!N$6:N$18)</f>
        <v>3.35644370487672</v>
      </c>
      <c r="M134" s="42" t="n">
        <f aca="false">M127*100/LOOKUP($A134,PopActBIT!$A$6:$A$18,PopActBIT!O$6:O$18)</f>
        <v>1.69175589963544</v>
      </c>
      <c r="N134" s="42" t="n">
        <f aca="false">N127*100/LOOKUP($A134,PopActBIT!$A$6:$A$18,PopActBIT!P$6:P$18)</f>
        <v>1.30377987998571</v>
      </c>
      <c r="O134" s="42" t="n">
        <f aca="false">O127*100/LOOKUP($A134,PopActBIT!$A$6:$A$18,PopActBIT!Q$6:Q$18)</f>
        <v>22.6559950079178</v>
      </c>
      <c r="P134" s="42" t="n">
        <f aca="false">P127*100/LOOKUP($A134,PopActBIT!$A$6:$A$18,PopActBIT!R$6:R$18)</f>
        <v>17.8198288094933</v>
      </c>
      <c r="Q134" s="42" t="n">
        <f aca="false">Q127*100/LOOKUP($A134,PopActBIT!$A$6:$A$18,PopActBIT!S$6:S$18)</f>
        <v>10.2678304735207</v>
      </c>
      <c r="R134" s="42" t="n">
        <f aca="false">R127*100/LOOKUP($A134,PopActBIT!$A$6:$A$18,PopActBIT!T$6:T$18)</f>
        <v>7.49335079811858</v>
      </c>
      <c r="S134" s="42" t="n">
        <f aca="false">S127*100/LOOKUP($A134,PopActBIT!$A$6:$A$18,PopActBIT!U$6:U$18)</f>
        <v>6.21663901252703</v>
      </c>
      <c r="T134" s="42" t="n">
        <f aca="false">T127*100/LOOKUP($A134,PopActBIT!$A$6:$A$18,PopActBIT!V$6:V$18)</f>
        <v>6.03618504989925</v>
      </c>
      <c r="U134" s="42" t="n">
        <f aca="false">U127*100/LOOKUP($A134,PopActBIT!$A$6:$A$18,PopActBIT!W$6:W$18)</f>
        <v>5.48580046388453</v>
      </c>
      <c r="V134" s="42" t="n">
        <f aca="false">V127*100/LOOKUP($A134,PopActBIT!$A$6:$A$18,PopActBIT!X$6:X$18)</f>
        <v>5.49933451108161</v>
      </c>
      <c r="W134" s="42" t="n">
        <f aca="false">W127*100/LOOKUP($A134,PopActBIT!$A$6:$A$18,PopActBIT!Y$6:Y$18)</f>
        <v>5.49933451108161</v>
      </c>
      <c r="X134" s="42" t="n">
        <f aca="false">X127*100/LOOKUP($A134,PopActBIT!$A$6:$A$18,PopActBIT!Z$6:Z$18)</f>
        <v>3.7759991679863</v>
      </c>
      <c r="Y134" s="42" t="n">
        <f aca="false">Y127*100/LOOKUP($A134,PopActBIT!$A$6:$A$18,PopActBIT!AA$6:AA$18)</f>
        <v>1.44814305008794</v>
      </c>
      <c r="Z134" s="42" t="n">
        <f aca="false">Z127*100/LOOKUP($A134,PopActBIT!$A$6:$A$18,PopActBIT!AB$6:AB$18)</f>
        <v>0.636100218262926</v>
      </c>
      <c r="AA134" s="42" t="n">
        <f aca="false">AA127*100/(LOOKUP($A134,PopActBIT!$A$6:$A$18,PopActBIT!E$6:E$18)+LOOKUP($A134,PopActBIT!$A$6:$A$18,PopActBIT!Q$6:Q$18))</f>
        <v>24.9565832612387</v>
      </c>
      <c r="AB134" s="42" t="n">
        <f aca="false">AB127*100/(LOOKUP($A134,PopActBIT!$A$6:$A$18,PopActBIT!F$6:F$18)+LOOKUP($A134,PopActBIT!$A$6:$A$18,PopActBIT!R$6:R$18))</f>
        <v>18.0975959318543</v>
      </c>
      <c r="AC134" s="42" t="n">
        <f aca="false">AC127*100/(LOOKUP($A134,PopActBIT!$A$6:$A$18,PopActBIT!G$6:G$18)+LOOKUP($A134,PopActBIT!$A$6:$A$18,PopActBIT!S$6:S$18))</f>
        <v>10.6808391190422</v>
      </c>
      <c r="AD134" s="42" t="n">
        <f aca="false">AD127*100/(LOOKUP($A134,PopActBIT!$A$6:$A$18,PopActBIT!H$6:H$18)+LOOKUP($A134,PopActBIT!$A$6:$A$18,PopActBIT!T$6:T$18))</f>
        <v>8.46691954442486</v>
      </c>
      <c r="AE134" s="42" t="n">
        <f aca="false">AE127*100/(LOOKUP($A134,PopActBIT!$A$6:$A$18,PopActBIT!I$6:I$18)+LOOKUP($A134,PopActBIT!$A$6:$A$18,PopActBIT!U$6:U$18))</f>
        <v>7.18608015875053</v>
      </c>
      <c r="AF134" s="42" t="n">
        <f aca="false">AF127*100/(LOOKUP($A134,PopActBIT!$A$6:$A$18,PopActBIT!J$6:J$18)+LOOKUP($A134,PopActBIT!$A$6:$A$18,PopActBIT!V$6:V$18))</f>
        <v>6.75365602867652</v>
      </c>
      <c r="AG134" s="42" t="n">
        <f aca="false">AG127*100/(LOOKUP($A134,PopActBIT!$A$6:$A$18,PopActBIT!K$6:K$18)+LOOKUP($A134,PopActBIT!$A$6:$A$18,PopActBIT!W$6:W$18))</f>
        <v>6.07804331652417</v>
      </c>
      <c r="AH134" s="42" t="n">
        <f aca="false">AH127*100/(LOOKUP($A134,PopActBIT!$A$6:$A$18,PopActBIT!L$6:L$18)+LOOKUP($A134,PopActBIT!$A$6:$A$18,PopActBIT!X$6:X$18))</f>
        <v>5.54233497849241</v>
      </c>
      <c r="AI134" s="42" t="n">
        <f aca="false">AI127*100/(LOOKUP($A134,PopActBIT!$A$6:$A$18,PopActBIT!M$6:M$18)+LOOKUP($A134,PopActBIT!$A$6:$A$18,PopActBIT!Y$6:Y$18))</f>
        <v>5.7664156340518</v>
      </c>
      <c r="AJ134" s="42" t="n">
        <f aca="false">AJ127*100/(LOOKUP($A134,PopActBIT!$A$6:$A$18,PopActBIT!N$6:N$18)+LOOKUP($A134,PopActBIT!$A$6:$A$18,PopActBIT!Z$6:Z$18))</f>
        <v>3.57574235163883</v>
      </c>
      <c r="AK134" s="42" t="n">
        <f aca="false">AK127*100/(LOOKUP($A134,PopActBIT!$A$6:$A$18,PopActBIT!O$6:O$18)+LOOKUP($A134,PopActBIT!$A$6:$A$18,PopActBIT!AA$6:AA$18))</f>
        <v>1.54760950439341</v>
      </c>
      <c r="AL134" s="42" t="n">
        <f aca="false">AL127*100/(LOOKUP($A134,PopActBIT!$A$6:$A$18,PopActBIT!P$6:P$18)+LOOKUP($A134,PopActBIT!$A$6:$A$18,PopActBIT!AB$6:AB$18))</f>
        <v>0.887530783906954</v>
      </c>
    </row>
    <row r="135" customFormat="false" ht="15" hidden="false" customHeight="false" outlineLevel="0" collapsed="false">
      <c r="A135" s="35" t="n">
        <v>2007</v>
      </c>
      <c r="B135" s="42" t="n">
        <f aca="false">B128*100/LOOKUP($A135,PopActBIT!$A$6:$A$18,PopActBIT!B$6:B$18)</f>
        <v>7.7</v>
      </c>
      <c r="C135" s="42" t="n">
        <f aca="false">C128*100/LOOKUP($A135,PopActBIT!$A$6:$A$18,PopActBIT!E$6:E$18)</f>
        <v>26.4249052433721</v>
      </c>
      <c r="D135" s="42" t="n">
        <f aca="false">D128*100/LOOKUP($A135,PopActBIT!$A$6:$A$18,PopActBIT!F$6:F$18)</f>
        <v>16.9160844389336</v>
      </c>
      <c r="E135" s="42" t="n">
        <f aca="false">E128*100/LOOKUP($A135,PopActBIT!$A$6:$A$18,PopActBIT!G$6:G$18)</f>
        <v>10.2383554433144</v>
      </c>
      <c r="F135" s="42" t="n">
        <f aca="false">F128*100/LOOKUP($A135,PopActBIT!$A$6:$A$18,PopActBIT!H$6:H$18)</f>
        <v>8.80830174779069</v>
      </c>
      <c r="G135" s="42" t="n">
        <f aca="false">G128*100/LOOKUP($A135,PopActBIT!$A$6:$A$18,PopActBIT!I$6:I$18)</f>
        <v>7.60622762691572</v>
      </c>
      <c r="H135" s="42" t="n">
        <f aca="false">H128*100/LOOKUP($A135,PopActBIT!$A$6:$A$18,PopActBIT!J$6:J$18)</f>
        <v>6.92228890296962</v>
      </c>
      <c r="I135" s="42" t="n">
        <f aca="false">I128*100/LOOKUP($A135,PopActBIT!$A$6:$A$18,PopActBIT!K$6:K$18)</f>
        <v>6.17202884821663</v>
      </c>
      <c r="J135" s="42" t="n">
        <f aca="false">J128*100/LOOKUP($A135,PopActBIT!$A$6:$A$18,PopActBIT!L$6:L$18)</f>
        <v>5.1357580543589</v>
      </c>
      <c r="K135" s="42" t="n">
        <f aca="false">K128*100/LOOKUP($A135,PopActBIT!$A$6:$A$18,PopActBIT!M$6:M$18)</f>
        <v>5.56684670460372</v>
      </c>
      <c r="L135" s="42" t="n">
        <f aca="false">L128*100/LOOKUP($A135,PopActBIT!$A$6:$A$18,PopActBIT!N$6:N$18)</f>
        <v>3.0839418825206</v>
      </c>
      <c r="M135" s="42" t="n">
        <f aca="false">M128*100/LOOKUP($A135,PopActBIT!$A$6:$A$18,PopActBIT!O$6:O$18)</f>
        <v>1.55440619078659</v>
      </c>
      <c r="N135" s="42" t="n">
        <f aca="false">N128*100/LOOKUP($A135,PopActBIT!$A$6:$A$18,PopActBIT!P$6:P$18)</f>
        <v>1.19792903769953</v>
      </c>
      <c r="O135" s="42" t="n">
        <f aca="false">O128*100/LOOKUP($A135,PopActBIT!$A$6:$A$18,PopActBIT!Q$6:Q$18)</f>
        <v>20.816607707014</v>
      </c>
      <c r="P135" s="42" t="n">
        <f aca="false">P128*100/LOOKUP($A135,PopActBIT!$A$6:$A$18,PopActBIT!R$6:R$18)</f>
        <v>16.3730785429521</v>
      </c>
      <c r="Q135" s="42" t="n">
        <f aca="false">Q128*100/LOOKUP($A135,PopActBIT!$A$6:$A$18,PopActBIT!S$6:S$18)</f>
        <v>9.43420930728075</v>
      </c>
      <c r="R135" s="42" t="n">
        <f aca="false">R128*100/LOOKUP($A135,PopActBIT!$A$6:$A$18,PopActBIT!T$6:T$18)</f>
        <v>6.88498315439075</v>
      </c>
      <c r="S135" s="42" t="n">
        <f aca="false">S128*100/LOOKUP($A135,PopActBIT!$A$6:$A$18,PopActBIT!U$6:U$18)</f>
        <v>5.7119246157438</v>
      </c>
      <c r="T135" s="42" t="n">
        <f aca="false">T128*100/LOOKUP($A135,PopActBIT!$A$6:$A$18,PopActBIT!V$6:V$18)</f>
        <v>5.54612128872656</v>
      </c>
      <c r="U135" s="42" t="n">
        <f aca="false">U128*100/LOOKUP($A135,PopActBIT!$A$6:$A$18,PopActBIT!W$6:W$18)</f>
        <v>5.04042114132399</v>
      </c>
      <c r="V135" s="42" t="n">
        <f aca="false">V128*100/LOOKUP($A135,PopActBIT!$A$6:$A$18,PopActBIT!X$6:X$18)</f>
        <v>5.05285639085028</v>
      </c>
      <c r="W135" s="42" t="n">
        <f aca="false">W128*100/LOOKUP($A135,PopActBIT!$A$6:$A$18,PopActBIT!Y$6:Y$18)</f>
        <v>5.05285639085028</v>
      </c>
      <c r="X135" s="42" t="n">
        <f aca="false">X128*100/LOOKUP($A135,PopActBIT!$A$6:$A$18,PopActBIT!Z$6:Z$18)</f>
        <v>3.46943461783567</v>
      </c>
      <c r="Y135" s="42" t="n">
        <f aca="false">Y128*100/LOOKUP($A135,PopActBIT!$A$6:$A$18,PopActBIT!AA$6:AA$18)</f>
        <v>1.33057169931332</v>
      </c>
      <c r="Z135" s="42" t="n">
        <f aca="false">Z128*100/LOOKUP($A135,PopActBIT!$A$6:$A$18,PopActBIT!AB$6:AB$18)</f>
        <v>0.584456727735759</v>
      </c>
      <c r="AA135" s="42" t="n">
        <f aca="false">AA128*100/(LOOKUP($A135,PopActBIT!$A$6:$A$18,PopActBIT!E$6:E$18)+LOOKUP($A135,PopActBIT!$A$6:$A$18,PopActBIT!Q$6:Q$18))</f>
        <v>22.8378232616898</v>
      </c>
      <c r="AB135" s="42" t="n">
        <f aca="false">AB128*100/(LOOKUP($A135,PopActBIT!$A$6:$A$18,PopActBIT!F$6:F$18)+LOOKUP($A135,PopActBIT!$A$6:$A$18,PopActBIT!R$6:R$18))</f>
        <v>16.6282879308444</v>
      </c>
      <c r="AC135" s="42" t="n">
        <f aca="false">AC128*100/(LOOKUP($A135,PopActBIT!$A$6:$A$18,PopActBIT!G$6:G$18)+LOOKUP($A135,PopActBIT!$A$6:$A$18,PopActBIT!S$6:S$18))</f>
        <v>9.81516635858215</v>
      </c>
      <c r="AD135" s="42" t="n">
        <f aca="false">AD128*100/(LOOKUP($A135,PopActBIT!$A$6:$A$18,PopActBIT!H$6:H$18)+LOOKUP($A135,PopActBIT!$A$6:$A$18,PopActBIT!T$6:T$18))</f>
        <v>7.77873011151835</v>
      </c>
      <c r="AE135" s="42" t="n">
        <f aca="false">AE128*100/(LOOKUP($A135,PopActBIT!$A$6:$A$18,PopActBIT!I$6:I$18)+LOOKUP($A135,PopActBIT!$A$6:$A$18,PopActBIT!U$6:U$18))</f>
        <v>6.60057731440078</v>
      </c>
      <c r="AF135" s="42" t="n">
        <f aca="false">AF128*100/(LOOKUP($A135,PopActBIT!$A$6:$A$18,PopActBIT!J$6:J$18)+LOOKUP($A135,PopActBIT!$A$6:$A$18,PopActBIT!V$6:V$18))</f>
        <v>6.20686208727981</v>
      </c>
      <c r="AG135" s="42" t="n">
        <f aca="false">AG128*100/(LOOKUP($A135,PopActBIT!$A$6:$A$18,PopActBIT!K$6:K$18)+LOOKUP($A135,PopActBIT!$A$6:$A$18,PopActBIT!W$6:W$18))</f>
        <v>5.58698692857466</v>
      </c>
      <c r="AH135" s="42" t="n">
        <f aca="false">AH128*100/(LOOKUP($A135,PopActBIT!$A$6:$A$18,PopActBIT!L$6:L$18)+LOOKUP($A135,PopActBIT!$A$6:$A$18,PopActBIT!X$6:X$18))</f>
        <v>5.092485764918</v>
      </c>
      <c r="AI135" s="42" t="n">
        <f aca="false">AI128*100/(LOOKUP($A135,PopActBIT!$A$6:$A$18,PopActBIT!M$6:M$18)+LOOKUP($A135,PopActBIT!$A$6:$A$18,PopActBIT!Y$6:Y$18))</f>
        <v>5.30165721017574</v>
      </c>
      <c r="AJ135" s="42" t="n">
        <f aca="false">AJ128*100/(LOOKUP($A135,PopActBIT!$A$6:$A$18,PopActBIT!N$6:N$18)+LOOKUP($A135,PopActBIT!$A$6:$A$18,PopActBIT!Z$6:Z$18))</f>
        <v>3.28793455577615</v>
      </c>
      <c r="AK135" s="42" t="n">
        <f aca="false">AK128*100/(LOOKUP($A135,PopActBIT!$A$6:$A$18,PopActBIT!O$6:O$18)+LOOKUP($A135,PopActBIT!$A$6:$A$18,PopActBIT!AA$6:AA$18))</f>
        <v>1.42401550662173</v>
      </c>
      <c r="AL135" s="42" t="n">
        <f aca="false">AL128*100/(LOOKUP($A135,PopActBIT!$A$6:$A$18,PopActBIT!P$6:P$18)+LOOKUP($A135,PopActBIT!$A$6:$A$18,PopActBIT!AB$6:AB$18))</f>
        <v>0.818929049320224</v>
      </c>
    </row>
    <row r="136" customFormat="false" ht="15" hidden="false" customHeight="false" outlineLevel="0" collapsed="false">
      <c r="A136" s="35" t="n">
        <v>2008</v>
      </c>
      <c r="B136" s="42" t="n">
        <f aca="false">B129*100/LOOKUP($A136,PopActBIT!$A$6:$A$18,PopActBIT!B$6:B$18)</f>
        <v>7.1</v>
      </c>
      <c r="C136" s="42" t="n">
        <f aca="false">C129*100/LOOKUP($A136,PopActBIT!$A$6:$A$18,PopActBIT!E$6:E$18)</f>
        <v>24.4020582356207</v>
      </c>
      <c r="D136" s="42" t="n">
        <f aca="false">D129*100/LOOKUP($A136,PopActBIT!$A$6:$A$18,PopActBIT!F$6:F$18)</f>
        <v>15.6211450446381</v>
      </c>
      <c r="E136" s="42" t="n">
        <f aca="false">E129*100/LOOKUP($A136,PopActBIT!$A$6:$A$18,PopActBIT!G$6:G$18)</f>
        <v>9.45460138697774</v>
      </c>
      <c r="F136" s="42" t="n">
        <f aca="false">F129*100/LOOKUP($A136,PopActBIT!$A$6:$A$18,PopActBIT!H$6:H$18)</f>
        <v>8.13401941187356</v>
      </c>
      <c r="G136" s="42" t="n">
        <f aca="false">G129*100/LOOKUP($A136,PopActBIT!$A$6:$A$18,PopActBIT!I$6:I$18)</f>
        <v>7.02396499801787</v>
      </c>
      <c r="H136" s="42" t="n">
        <f aca="false">H129*100/LOOKUP($A136,PopActBIT!$A$6:$A$18,PopActBIT!J$6:J$18)</f>
        <v>6.3923823142724</v>
      </c>
      <c r="I136" s="42" t="n">
        <f aca="false">I129*100/LOOKUP($A136,PopActBIT!$A$6:$A$18,PopActBIT!K$6:K$18)</f>
        <v>5.69955524907282</v>
      </c>
      <c r="J136" s="42" t="n">
        <f aca="false">J129*100/LOOKUP($A136,PopActBIT!$A$6:$A$18,PopActBIT!L$6:L$18)</f>
        <v>4.74261178885239</v>
      </c>
      <c r="K136" s="42" t="n">
        <f aca="false">K129*100/LOOKUP($A136,PopActBIT!$A$6:$A$18,PopActBIT!M$6:M$18)</f>
        <v>5.14070026830409</v>
      </c>
      <c r="L136" s="42" t="n">
        <f aca="false">L129*100/LOOKUP($A136,PopActBIT!$A$6:$A$18,PopActBIT!N$6:N$18)</f>
        <v>2.84786373761597</v>
      </c>
      <c r="M136" s="42" t="n">
        <f aca="false">M129*100/LOOKUP($A136,PopActBIT!$A$6:$A$18,PopActBIT!O$6:O$18)</f>
        <v>1.43541519033063</v>
      </c>
      <c r="N136" s="42" t="n">
        <f aca="false">N129*100/LOOKUP($A136,PopActBIT!$A$6:$A$18,PopActBIT!P$6:P$18)</f>
        <v>1.1062266400148</v>
      </c>
      <c r="O136" s="42" t="n">
        <f aca="false">O129*100/LOOKUP($A136,PopActBIT!$A$6:$A$18,PopActBIT!Q$6:Q$18)</f>
        <v>19.2230802289078</v>
      </c>
      <c r="P136" s="42" t="n">
        <f aca="false">P129*100/LOOKUP($A136,PopActBIT!$A$6:$A$18,PopActBIT!R$6:R$18)</f>
        <v>15.1197066714826</v>
      </c>
      <c r="Q136" s="42" t="n">
        <f aca="false">Q129*100/LOOKUP($A136,PopActBIT!$A$6:$A$18,PopActBIT!S$6:S$18)</f>
        <v>8.71201326184669</v>
      </c>
      <c r="R136" s="42" t="n">
        <f aca="false">R129*100/LOOKUP($A136,PopActBIT!$A$6:$A$18,PopActBIT!T$6:T$18)</f>
        <v>6.35793234970446</v>
      </c>
      <c r="S136" s="42" t="n">
        <f aca="false">S129*100/LOOKUP($A136,PopActBIT!$A$6:$A$18,PopActBIT!U$6:U$18)</f>
        <v>5.27467235273495</v>
      </c>
      <c r="T136" s="42" t="n">
        <f aca="false">T129*100/LOOKUP($A136,PopActBIT!$A$6:$A$18,PopActBIT!V$6:V$18)</f>
        <v>5.12156139909968</v>
      </c>
      <c r="U136" s="42" t="n">
        <f aca="false">U129*100/LOOKUP($A136,PopActBIT!$A$6:$A$18,PopActBIT!W$6:W$18)</f>
        <v>4.65457299051212</v>
      </c>
      <c r="V136" s="42" t="n">
        <f aca="false">V129*100/LOOKUP($A136,PopActBIT!$A$6:$A$18,PopActBIT!X$6:X$18)</f>
        <v>4.66605631203476</v>
      </c>
      <c r="W136" s="42" t="n">
        <f aca="false">W129*100/LOOKUP($A136,PopActBIT!$A$6:$A$18,PopActBIT!Y$6:Y$18)</f>
        <v>4.66605631203476</v>
      </c>
      <c r="X136" s="42" t="n">
        <f aca="false">X129*100/LOOKUP($A136,PopActBIT!$A$6:$A$18,PopActBIT!Z$6:Z$18)</f>
        <v>3.20384670481796</v>
      </c>
      <c r="Y136" s="42" t="n">
        <f aca="false">Y129*100/LOOKUP($A136,PopActBIT!$A$6:$A$18,PopActBIT!AA$6:AA$18)</f>
        <v>1.22871540292302</v>
      </c>
      <c r="Z136" s="42" t="n">
        <f aca="false">Z129*100/LOOKUP($A136,PopActBIT!$A$6:$A$18,PopActBIT!AB$6:AB$18)</f>
        <v>0.539716111564316</v>
      </c>
      <c r="AA136" s="42" t="n">
        <f aca="false">AA129*100/(LOOKUP($A136,PopActBIT!$A$6:$A$18,PopActBIT!E$6:E$18)+LOOKUP($A136,PopActBIT!$A$6:$A$18,PopActBIT!Q$6:Q$18))</f>
        <v>21.2293550457624</v>
      </c>
      <c r="AB136" s="42" t="n">
        <f aca="false">AB129*100/(LOOKUP($A136,PopActBIT!$A$6:$A$18,PopActBIT!F$6:F$18)+LOOKUP($A136,PopActBIT!$A$6:$A$18,PopActBIT!R$6:R$18))</f>
        <v>15.3542215173367</v>
      </c>
      <c r="AC136" s="42" t="n">
        <f aca="false">AC129*100/(LOOKUP($A136,PopActBIT!$A$6:$A$18,PopActBIT!G$6:G$18)+LOOKUP($A136,PopActBIT!$A$6:$A$18,PopActBIT!S$6:S$18))</f>
        <v>9.06517549122984</v>
      </c>
      <c r="AD136" s="42" t="n">
        <f aca="false">AD129*100/(LOOKUP($A136,PopActBIT!$A$6:$A$18,PopActBIT!H$6:H$18)+LOOKUP($A136,PopActBIT!$A$6:$A$18,PopActBIT!T$6:T$18))</f>
        <v>7.18478402249844</v>
      </c>
      <c r="AE136" s="42" t="n">
        <f aca="false">AE129*100/(LOOKUP($A136,PopActBIT!$A$6:$A$18,PopActBIT!I$6:I$18)+LOOKUP($A136,PopActBIT!$A$6:$A$18,PopActBIT!U$6:U$18))</f>
        <v>6.09832448433466</v>
      </c>
      <c r="AF136" s="42" t="n">
        <f aca="false">AF129*100/(LOOKUP($A136,PopActBIT!$A$6:$A$18,PopActBIT!J$6:J$18)+LOOKUP($A136,PopActBIT!$A$6:$A$18,PopActBIT!V$6:V$18))</f>
        <v>5.73222670354347</v>
      </c>
      <c r="AG136" s="42" t="n">
        <f aca="false">AG129*100/(LOOKUP($A136,PopActBIT!$A$6:$A$18,PopActBIT!K$6:K$18)+LOOKUP($A136,PopActBIT!$A$6:$A$18,PopActBIT!W$6:W$18))</f>
        <v>5.15905514907148</v>
      </c>
      <c r="AH136" s="42" t="n">
        <f aca="false">AH129*100/(LOOKUP($A136,PopActBIT!$A$6:$A$18,PopActBIT!L$6:L$18)+LOOKUP($A136,PopActBIT!$A$6:$A$18,PopActBIT!X$6:X$18))</f>
        <v>4.70288104821846</v>
      </c>
      <c r="AI136" s="42" t="n">
        <f aca="false">AI129*100/(LOOKUP($A136,PopActBIT!$A$6:$A$18,PopActBIT!M$6:M$18)+LOOKUP($A136,PopActBIT!$A$6:$A$18,PopActBIT!Y$6:Y$18))</f>
        <v>4.89653203177185</v>
      </c>
      <c r="AJ136" s="42" t="n">
        <f aca="false">AJ129*100/(LOOKUP($A136,PopActBIT!$A$6:$A$18,PopActBIT!N$6:N$18)+LOOKUP($A136,PopActBIT!$A$6:$A$18,PopActBIT!Z$6:Z$18))</f>
        <v>3.03617479614055</v>
      </c>
      <c r="AK136" s="42" t="n">
        <f aca="false">AK129*100/(LOOKUP($A136,PopActBIT!$A$6:$A$18,PopActBIT!O$6:O$18)+LOOKUP($A136,PopActBIT!$A$6:$A$18,PopActBIT!AA$6:AA$18))</f>
        <v>1.31252011106729</v>
      </c>
      <c r="AL136" s="42" t="n">
        <f aca="false">AL129*100/(LOOKUP($A136,PopActBIT!$A$6:$A$18,PopActBIT!P$6:P$18)+LOOKUP($A136,PopActBIT!$A$6:$A$18,PopActBIT!AB$6:AB$18))</f>
        <v>0.753411020726112</v>
      </c>
    </row>
    <row r="137" customFormat="false" ht="15" hidden="false" customHeight="false" outlineLevel="0" collapsed="false">
      <c r="A137" s="35" t="s">
        <v>99</v>
      </c>
      <c r="B137" s="39" t="n">
        <f aca="false">AVERAGE(B131:B136)</f>
        <v>8.05</v>
      </c>
      <c r="C137" s="39" t="n">
        <f aca="false">AVERAGE(C131:C136)</f>
        <v>27.5413885390365</v>
      </c>
      <c r="D137" s="39" t="n">
        <f aca="false">AVERAGE(D131:D136)</f>
        <v>17.6308088827934</v>
      </c>
      <c r="E137" s="39" t="n">
        <f aca="false">AVERAGE(E131:E136)</f>
        <v>10.670937990811</v>
      </c>
      <c r="F137" s="39" t="n">
        <f aca="false">AVERAGE(F131:F136)</f>
        <v>9.18046284634551</v>
      </c>
      <c r="G137" s="39" t="n">
        <f aca="false">AVERAGE(G131:G136)</f>
        <v>7.92759968143247</v>
      </c>
      <c r="H137" s="39" t="n">
        <f aca="false">AVERAGE(H131:H136)</f>
        <v>7.21476374277506</v>
      </c>
      <c r="I137" s="39" t="n">
        <f aca="false">AVERAGE(I131:I136)</f>
        <v>6.43280431915692</v>
      </c>
      <c r="J137" s="39" t="n">
        <f aca="false">AVERAGE(J131:J136)</f>
        <v>5.35274986664568</v>
      </c>
      <c r="K137" s="39" t="n">
        <f aca="false">AVERAGE(K131:K136)</f>
        <v>5.80205251889036</v>
      </c>
      <c r="L137" s="39" t="n">
        <f aca="false">AVERAGE(L131:L136)</f>
        <v>3.21424205067344</v>
      </c>
      <c r="M137" s="39" t="n">
        <f aca="false">AVERAGE(M131:M136)</f>
        <v>1.62008167876685</v>
      </c>
      <c r="N137" s="39" t="n">
        <f aca="false">AVERAGE(N131:N136)</f>
        <v>1.24854294710299</v>
      </c>
      <c r="O137" s="39" t="n">
        <f aca="false">AVERAGE(O131:O136)</f>
        <v>21.6961338420457</v>
      </c>
      <c r="P137" s="39" t="n">
        <f aca="false">AVERAGE(P131:P136)</f>
        <v>17.0648603496775</v>
      </c>
      <c r="Q137" s="39" t="n">
        <f aca="false">AVERAGE(Q131:Q136)</f>
        <v>9.83281573566229</v>
      </c>
      <c r="R137" s="39" t="n">
        <f aca="false">AVERAGE(R131:R136)</f>
        <v>7.17588178248465</v>
      </c>
      <c r="S137" s="39" t="n">
        <f aca="false">AVERAGE(S131:S136)</f>
        <v>5.95326014224193</v>
      </c>
      <c r="T137" s="39" t="n">
        <f aca="false">AVERAGE(T131:T136)</f>
        <v>5.78045142984013</v>
      </c>
      <c r="U137" s="39" t="n">
        <f aca="false">AVERAGE(U131:U136)</f>
        <v>5.25338485701465</v>
      </c>
      <c r="V137" s="39" t="n">
        <f aca="false">AVERAGE(V131:V136)</f>
        <v>5.26634551044479</v>
      </c>
      <c r="W137" s="39" t="n">
        <f aca="false">AVERAGE(W131:W136)</f>
        <v>5.26634551044479</v>
      </c>
      <c r="X137" s="39" t="n">
        <f aca="false">AVERAGE(X131:X136)</f>
        <v>3.61602230700762</v>
      </c>
      <c r="Y137" s="39" t="n">
        <f aca="false">AVERAGE(Y131:Y136)</f>
        <v>1.38678991702443</v>
      </c>
      <c r="Z137" s="39" t="n">
        <f aca="false">AVERAGE(Z131:Z136)</f>
        <v>0.609150711216337</v>
      </c>
      <c r="AA137" s="39" t="n">
        <f aca="false">AVERAGE(AA131:AA136)</f>
        <v>23.865962827947</v>
      </c>
      <c r="AB137" s="39" t="n">
        <f aca="false">AVERAGE(AB131:AB136)</f>
        <v>17.3308837653518</v>
      </c>
      <c r="AC137" s="39" t="n">
        <f aca="false">AVERAGE(AC131:AC136)</f>
        <v>10.2285847103685</v>
      </c>
      <c r="AD137" s="39" t="n">
        <f aca="false">AVERAGE(AD131:AD136)</f>
        <v>8.10497299292647</v>
      </c>
      <c r="AE137" s="39" t="n">
        <f aca="false">AVERAGE(AE131:AE136)</f>
        <v>6.87986887967638</v>
      </c>
      <c r="AF137" s="39" t="n">
        <f aca="false">AVERAGE(AF131:AF136)</f>
        <v>6.46723591883862</v>
      </c>
      <c r="AG137" s="39" t="n">
        <f aca="false">AVERAGE(AG131:AG136)</f>
        <v>5.81959283712677</v>
      </c>
      <c r="AH137" s="39" t="n">
        <f aca="false">AVERAGE(AH131:AH136)</f>
        <v>5.30719528404265</v>
      </c>
      <c r="AI137" s="39" t="n">
        <f aca="false">AVERAGE(AI131:AI136)</f>
        <v>5.51909709668909</v>
      </c>
      <c r="AJ137" s="39" t="n">
        <f aca="false">AVERAGE(AJ131:AJ136)</f>
        <v>3.42350257320089</v>
      </c>
      <c r="AK137" s="39" t="n">
        <f aca="false">AVERAGE(AK131:AK136)</f>
        <v>1.480801702779</v>
      </c>
      <c r="AL137" s="39" t="n">
        <f aca="false">AVERAGE(AL131:AL136)</f>
        <v>0.848271234589854</v>
      </c>
    </row>
    <row r="138" customFormat="false" ht="15" hidden="false" customHeight="false" outlineLevel="0" collapsed="false">
      <c r="A138" s="35" t="s">
        <v>105</v>
      </c>
      <c r="C138" s="44" t="n">
        <f aca="false">C137-C$15</f>
        <v>-2.44194479429682</v>
      </c>
      <c r="D138" s="44" t="n">
        <f aca="false">D137-D$15</f>
        <v>-0.369191117206579</v>
      </c>
      <c r="E138" s="44" t="n">
        <f aca="false">E137-E$15</f>
        <v>0.320937990811013</v>
      </c>
      <c r="F138" s="44" t="n">
        <f aca="false">F137-F$15</f>
        <v>-0.236203820321158</v>
      </c>
      <c r="G138" s="44" t="n">
        <f aca="false">G137-G$15</f>
        <v>-0.572400318567528</v>
      </c>
      <c r="H138" s="44" t="n">
        <f aca="false">H137-H$15</f>
        <v>0.0980970761083917</v>
      </c>
      <c r="I138" s="44" t="n">
        <f aca="false">I137-I$15</f>
        <v>0.199470985823588</v>
      </c>
      <c r="J138" s="44" t="n">
        <f aca="false">J137-J$15</f>
        <v>-0.280583466687649</v>
      </c>
      <c r="K138" s="44" t="n">
        <f aca="false">K137-K$15</f>
        <v>1.28538585222369</v>
      </c>
      <c r="L138" s="44" t="n">
        <f aca="false">L137-L$15</f>
        <v>-0.502424615993229</v>
      </c>
      <c r="M138" s="44" t="n">
        <f aca="false">M137-M$15</f>
        <v>-0.479918321233146</v>
      </c>
      <c r="N138" s="44" t="n">
        <f aca="false">N137-N$15</f>
        <v>0.565209613769656</v>
      </c>
      <c r="O138" s="44" t="n">
        <f aca="false">O137-O$15</f>
        <v>-1.12053282462096</v>
      </c>
      <c r="P138" s="44" t="n">
        <f aca="false">P137-P$15</f>
        <v>-0.718472983655801</v>
      </c>
      <c r="Q138" s="44" t="n">
        <f aca="false">Q137-Q$15</f>
        <v>-0.00051759767104187</v>
      </c>
      <c r="R138" s="44" t="n">
        <f aca="false">R137-R$15</f>
        <v>0.625881782484651</v>
      </c>
      <c r="S138" s="44" t="n">
        <f aca="false">S137-S$15</f>
        <v>-0.330073191091401</v>
      </c>
      <c r="T138" s="44" t="n">
        <f aca="false">T137-T$15</f>
        <v>0.363784763173467</v>
      </c>
      <c r="U138" s="44" t="n">
        <f aca="false">U137-U$15</f>
        <v>0.336718190347986</v>
      </c>
      <c r="V138" s="44" t="n">
        <f aca="false">V137-V$15</f>
        <v>0.29967884377812</v>
      </c>
      <c r="W138" s="44" t="n">
        <f aca="false">W137-W$15</f>
        <v>0.433012177111453</v>
      </c>
      <c r="X138" s="44" t="n">
        <f aca="false">X137-X$15</f>
        <v>0.082688973674284</v>
      </c>
      <c r="Y138" s="44" t="n">
        <f aca="false">Y137-Y$15</f>
        <v>-0.0132100829755728</v>
      </c>
      <c r="Z138" s="44" t="n">
        <f aca="false">Z137-Z$15</f>
        <v>0.309150711216337</v>
      </c>
      <c r="AA138" s="44" t="n">
        <f aca="false">AA137-AA$15</f>
        <v>1.04929616128038</v>
      </c>
      <c r="AB138" s="44" t="n">
        <f aca="false">AB137-AB$15</f>
        <v>-0.4524495679815</v>
      </c>
      <c r="AC138" s="44" t="n">
        <f aca="false">AC137-AC$15</f>
        <v>0.395251377035153</v>
      </c>
      <c r="AD138" s="44" t="n">
        <f aca="false">AD137-AD$15</f>
        <v>1.55497299292647</v>
      </c>
      <c r="AE138" s="44" t="n">
        <f aca="false">AE137-AE$15</f>
        <v>0.596535546343048</v>
      </c>
      <c r="AF138" s="44" t="n">
        <f aca="false">AF137-AF$15</f>
        <v>1.05056925217195</v>
      </c>
      <c r="AG138" s="44" t="n">
        <f aca="false">AG137-AG$15</f>
        <v>0.902926170460098</v>
      </c>
      <c r="AH138" s="44" t="n">
        <f aca="false">AH137-AH$15</f>
        <v>0.34052861737598</v>
      </c>
      <c r="AI138" s="44" t="n">
        <f aca="false">AI137-AI$15</f>
        <v>0.685763763355761</v>
      </c>
      <c r="AJ138" s="44" t="n">
        <f aca="false">AJ137-AJ$15</f>
        <v>-0.109830760132441</v>
      </c>
      <c r="AK138" s="44" t="n">
        <f aca="false">AK137-AK$15</f>
        <v>0.0808017027790031</v>
      </c>
      <c r="AL138" s="44" t="n">
        <f aca="false">AL137-AL$15</f>
        <v>0.548271234589854</v>
      </c>
    </row>
    <row r="139" customFormat="false" ht="15" hidden="false" customHeight="false" outlineLevel="0" collapsed="false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customFormat="false" ht="15" hidden="false" customHeight="false" outlineLevel="0" collapsed="false">
      <c r="B140" s="0" t="s">
        <v>70</v>
      </c>
      <c r="C140" s="30" t="s">
        <v>26</v>
      </c>
      <c r="D140" s="30" t="s">
        <v>27</v>
      </c>
      <c r="E140" s="30" t="s">
        <v>28</v>
      </c>
      <c r="F140" s="30" t="s">
        <v>29</v>
      </c>
      <c r="G140" s="30" t="s">
        <v>30</v>
      </c>
      <c r="H140" s="30" t="s">
        <v>31</v>
      </c>
      <c r="I140" s="30" t="s">
        <v>32</v>
      </c>
      <c r="J140" s="30" t="s">
        <v>33</v>
      </c>
      <c r="K140" s="30" t="s">
        <v>34</v>
      </c>
      <c r="L140" s="30" t="s">
        <v>35</v>
      </c>
      <c r="M140" s="30" t="s">
        <v>36</v>
      </c>
      <c r="N140" s="30" t="s">
        <v>37</v>
      </c>
      <c r="O140" s="30" t="s">
        <v>38</v>
      </c>
      <c r="P140" s="30" t="s">
        <v>39</v>
      </c>
      <c r="Q140" s="30" t="s">
        <v>40</v>
      </c>
      <c r="R140" s="30" t="s">
        <v>41</v>
      </c>
      <c r="S140" s="30" t="s">
        <v>42</v>
      </c>
      <c r="T140" s="30" t="s">
        <v>43</v>
      </c>
      <c r="U140" s="30" t="s">
        <v>44</v>
      </c>
      <c r="V140" s="30" t="s">
        <v>45</v>
      </c>
      <c r="W140" s="30" t="s">
        <v>46</v>
      </c>
      <c r="X140" s="30" t="s">
        <v>47</v>
      </c>
      <c r="Y140" s="30" t="s">
        <v>48</v>
      </c>
      <c r="Z140" s="30" t="s">
        <v>49</v>
      </c>
      <c r="AA140" s="30" t="s">
        <v>57</v>
      </c>
      <c r="AB140" s="30" t="s">
        <v>58</v>
      </c>
      <c r="AC140" s="30" t="s">
        <v>59</v>
      </c>
      <c r="AD140" s="30" t="s">
        <v>60</v>
      </c>
      <c r="AE140" s="30" t="s">
        <v>61</v>
      </c>
      <c r="AF140" s="30" t="s">
        <v>62</v>
      </c>
      <c r="AG140" s="30" t="s">
        <v>63</v>
      </c>
      <c r="AH140" s="30" t="s">
        <v>64</v>
      </c>
      <c r="AI140" s="30" t="s">
        <v>65</v>
      </c>
      <c r="AJ140" s="30" t="s">
        <v>66</v>
      </c>
      <c r="AK140" s="30" t="s">
        <v>67</v>
      </c>
      <c r="AL140" s="30" t="s">
        <v>68</v>
      </c>
    </row>
    <row r="141" s="35" customFormat="true" ht="15" hidden="false" customHeight="false" outlineLevel="0" collapsed="false">
      <c r="A141" s="40" t="s">
        <v>108</v>
      </c>
      <c r="C141" s="36" t="n">
        <f aca="false">AVERAGE(Ratio_dif_chôm!E$26:E$39)/AVERAGE(Ratio_dif_chôm!$B$26:$B$39)</f>
        <v>3.30049668874172</v>
      </c>
      <c r="D141" s="36" t="n">
        <f aca="false">AVERAGE(Ratio_dif_chôm!F$26:F$39)/AVERAGE(Ratio_dif_chôm!$B$26:$B$39)</f>
        <v>2.19205298013245</v>
      </c>
      <c r="E141" s="36" t="n">
        <f aca="false">AVERAGE(Ratio_dif_chôm!G$26:G$39)/AVERAGE(Ratio_dif_chôm!$B$26:$B$39)</f>
        <v>1.31705298013245</v>
      </c>
      <c r="F141" s="36" t="n">
        <f aca="false">AVERAGE(Ratio_dif_chôm!H$26:H$39)/AVERAGE(Ratio_dif_chôm!$B$26:$B$39)</f>
        <v>1.20612582781457</v>
      </c>
      <c r="G141" s="36" t="n">
        <f aca="false">AVERAGE(Ratio_dif_chôm!I$26:I$39)/AVERAGE(Ratio_dif_chôm!$B$26:$B$39)</f>
        <v>1.04718543046358</v>
      </c>
      <c r="H141" s="36" t="n">
        <f aca="false">AVERAGE(Ratio_dif_chôm!J$26:J$39)/AVERAGE(Ratio_dif_chôm!$B$26:$B$39)</f>
        <v>0.946192052980133</v>
      </c>
      <c r="I141" s="36" t="n">
        <f aca="false">AVERAGE(Ratio_dif_chôm!K$26:K$39)/AVERAGE(Ratio_dif_chôm!$B$26:$B$39)</f>
        <v>0.832781456953642</v>
      </c>
      <c r="J141" s="36" t="n">
        <f aca="false">AVERAGE(Ratio_dif_chôm!L$26:L$39)/AVERAGE(Ratio_dif_chôm!$B$26:$B$39)</f>
        <v>0.678807947019868</v>
      </c>
      <c r="K141" s="36" t="n">
        <f aca="false">AVERAGE(Ratio_dif_chôm!M$26:M$39)/AVERAGE(Ratio_dif_chôm!$B$26:$B$39)</f>
        <v>0.745860927152318</v>
      </c>
      <c r="L141" s="36" t="n">
        <f aca="false">AVERAGE(Ratio_dif_chôm!N$26:N$39)/AVERAGE(Ratio_dif_chôm!$B$26:$B$39)</f>
        <v>0.324503311258278</v>
      </c>
      <c r="M141" s="36" t="n">
        <f aca="false">AVERAGE(Ratio_dif_chôm!O$26:O$39)/AVERAGE(Ratio_dif_chôm!$B$26:$B$39)</f>
        <v>0.172185430463576</v>
      </c>
      <c r="N141" s="36" t="n">
        <f aca="false">AVERAGE(Ratio_dif_chôm!P$26:P$39)/AVERAGE(Ratio_dif_chôm!$B$26:$B$39)</f>
        <v>0.132450331125828</v>
      </c>
      <c r="O141" s="36" t="n">
        <f aca="false">AVERAGE(Ratio_dif_chôm!Q$26:Q$39)/AVERAGE(Ratio_dif_chôm!$B$26:$B$39)</f>
        <v>2.4635761589404</v>
      </c>
      <c r="P141" s="36" t="n">
        <f aca="false">AVERAGE(Ratio_dif_chôm!R$26:R$39)/AVERAGE(Ratio_dif_chôm!$B$26:$B$39)</f>
        <v>1.99337748344371</v>
      </c>
      <c r="Q141" s="36" t="n">
        <f aca="false">AVERAGE(Ratio_dif_chôm!S$26:S$39)/AVERAGE(Ratio_dif_chôm!$B$26:$B$39)</f>
        <v>1.12996688741722</v>
      </c>
      <c r="R141" s="36" t="n">
        <f aca="false">AVERAGE(Ratio_dif_chôm!T$26:T$39)/AVERAGE(Ratio_dif_chôm!$B$26:$B$39)</f>
        <v>0.839403973509934</v>
      </c>
      <c r="S141" s="36" t="n">
        <f aca="false">AVERAGE(Ratio_dif_chôm!U$26:U$39)/AVERAGE(Ratio_dif_chôm!$B$26:$B$39)</f>
        <v>0.701158940397351</v>
      </c>
      <c r="T141" s="36" t="n">
        <f aca="false">AVERAGE(Ratio_dif_chôm!V$26:V$39)/AVERAGE(Ratio_dif_chôm!$B$26:$B$39)</f>
        <v>0.702814569536424</v>
      </c>
      <c r="U141" s="36" t="n">
        <f aca="false">AVERAGE(Ratio_dif_chôm!W$26:W$39)/AVERAGE(Ratio_dif_chôm!$B$26:$B$39)</f>
        <v>0.630794701986755</v>
      </c>
      <c r="V141" s="36" t="n">
        <f aca="false">AVERAGE(Ratio_dif_chôm!X$26:X$39)/AVERAGE(Ratio_dif_chôm!$B$26:$B$39)</f>
        <v>0.670529801324503</v>
      </c>
      <c r="W141" s="36" t="n">
        <f aca="false">AVERAGE(Ratio_dif_chôm!Y$26:Y$39)/AVERAGE(Ratio_dif_chôm!$B$26:$B$39)</f>
        <v>0.604304635761589</v>
      </c>
      <c r="X141" s="36" t="n">
        <f aca="false">AVERAGE(Ratio_dif_chôm!Z$26:Z$39)/AVERAGE(Ratio_dif_chôm!$B$26:$B$39)</f>
        <v>0.35182119205298</v>
      </c>
      <c r="Y141" s="36" t="n">
        <f aca="false">AVERAGE(Ratio_dif_chôm!AA$26:AA$39)/AVERAGE(Ratio_dif_chôm!$B$26:$B$39)</f>
        <v>0.118377483443709</v>
      </c>
      <c r="Z141" s="36" t="n">
        <f aca="false">AVERAGE(Ratio_dif_chôm!AB$26:AB$39)/AVERAGE(Ratio_dif_chôm!$B$26:$B$39)</f>
        <v>0.0529801324503311</v>
      </c>
    </row>
    <row r="142" s="35" customFormat="true" ht="15" hidden="false" customHeight="false" outlineLevel="0" collapsed="false">
      <c r="A142" s="35" t="s">
        <v>102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customFormat="false" ht="15" hidden="false" customHeight="false" outlineLevel="0" collapsed="false">
      <c r="A143" s="35" t="n">
        <v>2003</v>
      </c>
      <c r="B143" s="41" t="n">
        <f aca="false">SUM(C143:Z143)</f>
        <v>2214.97173845541</v>
      </c>
      <c r="C143" s="42" t="n">
        <f aca="false">LOOKUP($A143,PopActBIT!$A$6:$A$18,PopActBIT!E$6:E$18)*$B$9/100*C141</f>
        <v>50.8181620941047</v>
      </c>
      <c r="D143" s="42" t="n">
        <f aca="false">LOOKUP($A143,PopActBIT!$A$6:$A$18,PopActBIT!F$6:F$18)*$B$9/100*D141</f>
        <v>193.924519825219</v>
      </c>
      <c r="E143" s="42" t="n">
        <f aca="false">LOOKUP($A143,PopActBIT!$A$6:$A$18,PopActBIT!G$6:G$18)*$B$9/100*E141</f>
        <v>165.320988069646</v>
      </c>
      <c r="F143" s="42" t="n">
        <f aca="false">LOOKUP($A143,PopActBIT!$A$6:$A$18,PopActBIT!H$6:H$18)*$B$9/100*F141</f>
        <v>172.619493778224</v>
      </c>
      <c r="G143" s="42" t="n">
        <f aca="false">LOOKUP($A143,PopActBIT!$A$6:$A$18,PopActBIT!I$6:I$18)*$B$9/100*G141</f>
        <v>156.847479874341</v>
      </c>
      <c r="H143" s="42" t="n">
        <f aca="false">LOOKUP($A143,PopActBIT!$A$6:$A$18,PopActBIT!J$6:J$18)*$B$9/100*H141</f>
        <v>143.772435323589</v>
      </c>
      <c r="I143" s="42" t="n">
        <f aca="false">LOOKUP($A143,PopActBIT!$A$6:$A$18,PopActBIT!K$6:K$18)*$B$9/100*I141</f>
        <v>119.948410195856</v>
      </c>
      <c r="J143" s="42" t="n">
        <f aca="false">LOOKUP($A143,PopActBIT!$A$6:$A$18,PopActBIT!L$6:L$18)*$B$9/100*J141</f>
        <v>88.9560133451418</v>
      </c>
      <c r="K143" s="42" t="n">
        <f aca="false">LOOKUP($A143,PopActBIT!$A$6:$A$18,PopActBIT!M$6:M$18)*$B$9/100*K141</f>
        <v>54.8032437651012</v>
      </c>
      <c r="L143" s="42" t="n">
        <f aca="false">LOOKUP($A143,PopActBIT!$A$6:$A$18,PopActBIT!N$6:N$18)*$B$9/100*L141</f>
        <v>4.36801369963019</v>
      </c>
      <c r="M143" s="42" t="n">
        <f aca="false">LOOKUP($A143,PopActBIT!$A$6:$A$18,PopActBIT!O$6:O$18)*$B$9/100*M141</f>
        <v>0.410734917857468</v>
      </c>
      <c r="N143" s="42" t="n">
        <f aca="false">LOOKUP($A143,PopActBIT!$A$6:$A$18,PopActBIT!P$6:P$18)*$B$9/100*N141</f>
        <v>0.155187447504842</v>
      </c>
      <c r="O143" s="42" t="n">
        <f aca="false">LOOKUP($A143,PopActBIT!$A$6:$A$18,PopActBIT!Q$6:Q$18)*$B$9/100*O141</f>
        <v>66.404277195997</v>
      </c>
      <c r="P143" s="42" t="n">
        <f aca="false">LOOKUP($A143,PopActBIT!$A$6:$A$18,PopActBIT!R$6:R$18)*$B$9/100*P141</f>
        <v>198.092827114109</v>
      </c>
      <c r="Q143" s="42" t="n">
        <f aca="false">LOOKUP($A143,PopActBIT!$A$6:$A$18,PopActBIT!S$6:S$18)*$B$9/100*Q141</f>
        <v>160.140602529243</v>
      </c>
      <c r="R143" s="42" t="n">
        <f aca="false">LOOKUP($A143,PopActBIT!$A$6:$A$18,PopActBIT!T$6:T$18)*$B$9/100*R141</f>
        <v>140.441884312492</v>
      </c>
      <c r="S143" s="42" t="n">
        <f aca="false">LOOKUP($A143,PopActBIT!$A$6:$A$18,PopActBIT!U$6:U$18)*$B$9/100*S141</f>
        <v>119.661785789367</v>
      </c>
      <c r="T143" s="42" t="n">
        <f aca="false">LOOKUP($A143,PopActBIT!$A$6:$A$18,PopActBIT!V$6:V$18)*$B$9/100*T141</f>
        <v>117.115145072373</v>
      </c>
      <c r="U143" s="42" t="n">
        <f aca="false">LOOKUP($A143,PopActBIT!$A$6:$A$18,PopActBIT!W$6:W$18)*$B$9/100*U141</f>
        <v>100.17868665176</v>
      </c>
      <c r="V143" s="42" t="n">
        <f aca="false">LOOKUP($A143,PopActBIT!$A$6:$A$18,PopActBIT!X$6:X$18)*$B$9/100*V141</f>
        <v>101.942448758165</v>
      </c>
      <c r="W143" s="42" t="n">
        <f aca="false">LOOKUP($A143,PopActBIT!$A$6:$A$18,PopActBIT!Y$6:Y$18)*$B$9/100*W141</f>
        <v>53.4649658185959</v>
      </c>
      <c r="X143" s="42" t="n">
        <f aca="false">LOOKUP($A143,PopActBIT!$A$6:$A$18,PopActBIT!Z$6:Z$18)*$B$9/100*X141</f>
        <v>5.04108972059266</v>
      </c>
      <c r="Y143" s="42" t="n">
        <f aca="false">LOOKUP($A143,PopActBIT!$A$6:$A$18,PopActBIT!AA$6:AA$18)*$B$9/100*Y141</f>
        <v>0.436405164908165</v>
      </c>
      <c r="Z143" s="42" t="n">
        <f aca="false">LOOKUP($A143,PopActBIT!$A$6:$A$18,PopActBIT!AB$6:AB$18)*$B$9/100*Z141</f>
        <v>0.106937991591406</v>
      </c>
      <c r="AA143" s="43" t="n">
        <f aca="false">C143+O143</f>
        <v>117.222439290102</v>
      </c>
      <c r="AB143" s="43" t="n">
        <f aca="false">D143+P143</f>
        <v>392.017346939328</v>
      </c>
      <c r="AC143" s="43" t="n">
        <f aca="false">E143+Q143</f>
        <v>325.461590598889</v>
      </c>
      <c r="AD143" s="43" t="n">
        <f aca="false">F143+R143</f>
        <v>313.061378090716</v>
      </c>
      <c r="AE143" s="43" t="n">
        <f aca="false">G143+S143</f>
        <v>276.509265663708</v>
      </c>
      <c r="AF143" s="43" t="n">
        <f aca="false">H143+T143</f>
        <v>260.887580395961</v>
      </c>
      <c r="AG143" s="43" t="n">
        <f aca="false">I143+U143</f>
        <v>220.127096847616</v>
      </c>
      <c r="AH143" s="43" t="n">
        <f aca="false">J143+V143</f>
        <v>190.898462103307</v>
      </c>
      <c r="AI143" s="43" t="n">
        <f aca="false">K143+W143</f>
        <v>108.268209583697</v>
      </c>
      <c r="AJ143" s="43" t="n">
        <f aca="false">L143+X143</f>
        <v>9.40910342022285</v>
      </c>
      <c r="AK143" s="43" t="n">
        <f aca="false">M143+Y143</f>
        <v>0.847140082765633</v>
      </c>
      <c r="AL143" s="43" t="n">
        <f aca="false">N143+Z143</f>
        <v>0.262125439096248</v>
      </c>
    </row>
    <row r="144" customFormat="false" ht="15" hidden="false" customHeight="false" outlineLevel="0" collapsed="false">
      <c r="A144" s="35" t="n">
        <v>2004</v>
      </c>
      <c r="B144" s="41" t="n">
        <f aca="false">SUM(C144:Z144)</f>
        <v>2336.90318220142</v>
      </c>
      <c r="C144" s="42" t="n">
        <f aca="false">LOOKUP($A144,PopActBIT!$A$6:$A$18,PopActBIT!E$6:E$18)*$B$10/100*C141</f>
        <v>54.5694262896419</v>
      </c>
      <c r="D144" s="42" t="n">
        <f aca="false">LOOKUP($A144,PopActBIT!$A$6:$A$18,PopActBIT!F$6:F$18)*$B$10/100*D141</f>
        <v>204.508922807281</v>
      </c>
      <c r="E144" s="42" t="n">
        <f aca="false">LOOKUP($A144,PopActBIT!$A$6:$A$18,PopActBIT!G$6:G$18)*$B$10/100*E141</f>
        <v>170.273217910238</v>
      </c>
      <c r="F144" s="42" t="n">
        <f aca="false">LOOKUP($A144,PopActBIT!$A$6:$A$18,PopActBIT!H$6:H$18)*$B$10/100*F141</f>
        <v>181.051227809425</v>
      </c>
      <c r="G144" s="42" t="n">
        <f aca="false">LOOKUP($A144,PopActBIT!$A$6:$A$18,PopActBIT!I$6:I$18)*$B$10/100*G141</f>
        <v>164.525318473644</v>
      </c>
      <c r="H144" s="42" t="n">
        <f aca="false">LOOKUP($A144,PopActBIT!$A$6:$A$18,PopActBIT!J$6:J$18)*$B$10/100*H141</f>
        <v>152.079655784725</v>
      </c>
      <c r="I144" s="42" t="n">
        <f aca="false">LOOKUP($A144,PopActBIT!$A$6:$A$18,PopActBIT!K$6:K$18)*$B$10/100*I141</f>
        <v>128.129982641255</v>
      </c>
      <c r="J144" s="42" t="n">
        <f aca="false">LOOKUP($A144,PopActBIT!$A$6:$A$18,PopActBIT!L$6:L$18)*$B$10/100*J141</f>
        <v>94.2743200375963</v>
      </c>
      <c r="K144" s="42" t="n">
        <f aca="false">LOOKUP($A144,PopActBIT!$A$6:$A$18,PopActBIT!M$6:M$18)*$B$10/100*K141</f>
        <v>63.6559160839268</v>
      </c>
      <c r="L144" s="42" t="n">
        <f aca="false">LOOKUP($A144,PopActBIT!$A$6:$A$18,PopActBIT!N$6:N$18)*$B$10/100*L141</f>
        <v>4.99283790938087</v>
      </c>
      <c r="M144" s="42" t="n">
        <f aca="false">LOOKUP($A144,PopActBIT!$A$6:$A$18,PopActBIT!O$6:O$18)*$B$10/100*M141</f>
        <v>0.418597528509821</v>
      </c>
      <c r="N144" s="42" t="n">
        <f aca="false">LOOKUP($A144,PopActBIT!$A$6:$A$18,PopActBIT!P$6:P$18)*$B$10/100*N141</f>
        <v>0.165186104293839</v>
      </c>
      <c r="O144" s="42" t="n">
        <f aca="false">LOOKUP($A144,PopActBIT!$A$6:$A$18,PopActBIT!Q$6:Q$18)*$B$10/100*O141</f>
        <v>71.4020319424942</v>
      </c>
      <c r="P144" s="42" t="n">
        <f aca="false">LOOKUP($A144,PopActBIT!$A$6:$A$18,PopActBIT!R$6:R$18)*$B$10/100*P141</f>
        <v>208.950038991117</v>
      </c>
      <c r="Q144" s="42" t="n">
        <f aca="false">LOOKUP($A144,PopActBIT!$A$6:$A$18,PopActBIT!S$6:S$18)*$B$10/100*Q141</f>
        <v>164.708608491275</v>
      </c>
      <c r="R144" s="42" t="n">
        <f aca="false">LOOKUP($A144,PopActBIT!$A$6:$A$18,PopActBIT!T$6:T$18)*$B$10/100*R141</f>
        <v>146.845622526182</v>
      </c>
      <c r="S144" s="42" t="n">
        <f aca="false">LOOKUP($A144,PopActBIT!$A$6:$A$18,PopActBIT!U$6:U$18)*$B$10/100*S141</f>
        <v>124.526918341094</v>
      </c>
      <c r="T144" s="42" t="n">
        <f aca="false">LOOKUP($A144,PopActBIT!$A$6:$A$18,PopActBIT!V$6:V$18)*$B$10/100*T141</f>
        <v>123.779556013243</v>
      </c>
      <c r="U144" s="42" t="n">
        <f aca="false">LOOKUP($A144,PopActBIT!$A$6:$A$18,PopActBIT!W$6:W$18)*$B$10/100*U141</f>
        <v>105.496784302071</v>
      </c>
      <c r="V144" s="42" t="n">
        <f aca="false">LOOKUP($A144,PopActBIT!$A$6:$A$18,PopActBIT!X$6:X$18)*$B$10/100*V141</f>
        <v>106.107926200077</v>
      </c>
      <c r="W144" s="42" t="n">
        <f aca="false">LOOKUP($A144,PopActBIT!$A$6:$A$18,PopActBIT!Y$6:Y$18)*$B$10/100*W141</f>
        <v>60.1357783682791</v>
      </c>
      <c r="X144" s="42" t="n">
        <f aca="false">LOOKUP($A144,PopActBIT!$A$6:$A$18,PopActBIT!Z$6:Z$18)*$B$10/100*X141</f>
        <v>5.75559351371996</v>
      </c>
      <c r="Y144" s="42" t="n">
        <f aca="false">LOOKUP($A144,PopActBIT!$A$6:$A$18,PopActBIT!AA$6:AA$18)*$B$10/100*Y141</f>
        <v>0.437217054547985</v>
      </c>
      <c r="Z144" s="42" t="n">
        <f aca="false">LOOKUP($A144,PopActBIT!$A$6:$A$18,PopActBIT!AB$6:AB$18)*$B$10/100*Z141</f>
        <v>0.112497077405797</v>
      </c>
      <c r="AA144" s="43" t="n">
        <f aca="false">C144+O144</f>
        <v>125.971458232136</v>
      </c>
      <c r="AB144" s="43" t="n">
        <f aca="false">D144+P144</f>
        <v>413.458961798398</v>
      </c>
      <c r="AC144" s="43" t="n">
        <f aca="false">E144+Q144</f>
        <v>334.981826401513</v>
      </c>
      <c r="AD144" s="43" t="n">
        <f aca="false">F144+R144</f>
        <v>327.896850335607</v>
      </c>
      <c r="AE144" s="43" t="n">
        <f aca="false">G144+S144</f>
        <v>289.052236814738</v>
      </c>
      <c r="AF144" s="43" t="n">
        <f aca="false">H144+T144</f>
        <v>275.859211797969</v>
      </c>
      <c r="AG144" s="43" t="n">
        <f aca="false">I144+U144</f>
        <v>233.626766943326</v>
      </c>
      <c r="AH144" s="43" t="n">
        <f aca="false">J144+V144</f>
        <v>200.382246237674</v>
      </c>
      <c r="AI144" s="43" t="n">
        <f aca="false">K144+W144</f>
        <v>123.791694452206</v>
      </c>
      <c r="AJ144" s="43" t="n">
        <f aca="false">L144+X144</f>
        <v>10.7484314231008</v>
      </c>
      <c r="AK144" s="43" t="n">
        <f aca="false">M144+Y144</f>
        <v>0.855814583057806</v>
      </c>
      <c r="AL144" s="43" t="n">
        <f aca="false">N144+Z144</f>
        <v>0.277683181699636</v>
      </c>
    </row>
    <row r="145" customFormat="false" ht="15" hidden="false" customHeight="false" outlineLevel="0" collapsed="false">
      <c r="A145" s="35" t="n">
        <v>2005</v>
      </c>
      <c r="B145" s="41" t="n">
        <f aca="false">SUM(C145:Z145)</f>
        <v>2356.4161563472</v>
      </c>
      <c r="C145" s="42" t="n">
        <f aca="false">LOOKUP($A145,PopActBIT!$A$6:$A$18,PopActBIT!E$6:E$18)*$B$11/100*C141</f>
        <v>60.1547917045954</v>
      </c>
      <c r="D145" s="42" t="n">
        <f aca="false">LOOKUP($A145,PopActBIT!$A$6:$A$18,PopActBIT!F$6:F$18)*$B$11/100*D141</f>
        <v>204.708347959074</v>
      </c>
      <c r="E145" s="42" t="n">
        <f aca="false">LOOKUP($A145,PopActBIT!$A$6:$A$18,PopActBIT!G$6:G$18)*$B$11/100*E141</f>
        <v>172.146623482012</v>
      </c>
      <c r="F145" s="42" t="n">
        <f aca="false">LOOKUP($A145,PopActBIT!$A$6:$A$18,PopActBIT!H$6:H$18)*$B$11/100*F141</f>
        <v>178.608986367415</v>
      </c>
      <c r="G145" s="42" t="n">
        <f aca="false">LOOKUP($A145,PopActBIT!$A$6:$A$18,PopActBIT!I$6:I$18)*$B$11/100*G141</f>
        <v>163.355299003897</v>
      </c>
      <c r="H145" s="42" t="n">
        <f aca="false">LOOKUP($A145,PopActBIT!$A$6:$A$18,PopActBIT!J$6:J$18)*$B$11/100*H141</f>
        <v>154.449184046863</v>
      </c>
      <c r="I145" s="42" t="n">
        <f aca="false">LOOKUP($A145,PopActBIT!$A$6:$A$18,PopActBIT!K$6:K$18)*$B$11/100*I141</f>
        <v>129.107944285502</v>
      </c>
      <c r="J145" s="42" t="n">
        <f aca="false">LOOKUP($A145,PopActBIT!$A$6:$A$18,PopActBIT!L$6:L$18)*$B$11/100*J141</f>
        <v>95.1658390912582</v>
      </c>
      <c r="K145" s="42" t="n">
        <f aca="false">LOOKUP($A145,PopActBIT!$A$6:$A$18,PopActBIT!M$6:M$18)*$B$11/100*K141</f>
        <v>69.9500271847591</v>
      </c>
      <c r="L145" s="42" t="n">
        <f aca="false">LOOKUP($A145,PopActBIT!$A$6:$A$18,PopActBIT!N$6:N$18)*$B$11/100*L141</f>
        <v>5.45470269947139</v>
      </c>
      <c r="M145" s="42" t="n">
        <f aca="false">LOOKUP($A145,PopActBIT!$A$6:$A$18,PopActBIT!O$6:O$18)*$B$11/100*M141</f>
        <v>0.425070681016425</v>
      </c>
      <c r="N145" s="42" t="n">
        <f aca="false">LOOKUP($A145,PopActBIT!$A$6:$A$18,PopActBIT!P$6:P$18)*$B$11/100*N141</f>
        <v>0.171508842554803</v>
      </c>
      <c r="O145" s="42" t="n">
        <f aca="false">LOOKUP($A145,PopActBIT!$A$6:$A$18,PopActBIT!Q$6:Q$18)*$B$11/100*O141</f>
        <v>74.1794306495533</v>
      </c>
      <c r="P145" s="42" t="n">
        <f aca="false">LOOKUP($A145,PopActBIT!$A$6:$A$18,PopActBIT!R$6:R$18)*$B$11/100*P141</f>
        <v>209.584296955797</v>
      </c>
      <c r="Q145" s="42" t="n">
        <f aca="false">LOOKUP($A145,PopActBIT!$A$6:$A$18,PopActBIT!S$6:S$18)*$B$11/100*Q141</f>
        <v>164.657977989367</v>
      </c>
      <c r="R145" s="42" t="n">
        <f aca="false">LOOKUP($A145,PopActBIT!$A$6:$A$18,PopActBIT!T$6:T$18)*$B$11/100*R141</f>
        <v>144.13284797171</v>
      </c>
      <c r="S145" s="42" t="n">
        <f aca="false">LOOKUP($A145,PopActBIT!$A$6:$A$18,PopActBIT!U$6:U$18)*$B$11/100*S141</f>
        <v>123.78582828237</v>
      </c>
      <c r="T145" s="42" t="n">
        <f aca="false">LOOKUP($A145,PopActBIT!$A$6:$A$18,PopActBIT!V$6:V$18)*$B$11/100*T141</f>
        <v>124.550638022607</v>
      </c>
      <c r="U145" s="42" t="n">
        <f aca="false">LOOKUP($A145,PopActBIT!$A$6:$A$18,PopActBIT!W$6:W$18)*$B$11/100*U141</f>
        <v>106.143785066706</v>
      </c>
      <c r="V145" s="42" t="n">
        <f aca="false">LOOKUP($A145,PopActBIT!$A$6:$A$18,PopActBIT!X$6:X$18)*$B$11/100*V141</f>
        <v>105.15683749961</v>
      </c>
      <c r="W145" s="42" t="n">
        <f aca="false">LOOKUP($A145,PopActBIT!$A$6:$A$18,PopActBIT!Y$6:Y$18)*$B$11/100*W141</f>
        <v>63.688464049803</v>
      </c>
      <c r="X145" s="42" t="n">
        <f aca="false">LOOKUP($A145,PopActBIT!$A$6:$A$18,PopActBIT!Z$6:Z$18)*$B$11/100*X141</f>
        <v>6.27986594618788</v>
      </c>
      <c r="Y145" s="42" t="n">
        <f aca="false">LOOKUP($A145,PopActBIT!$A$6:$A$18,PopActBIT!AA$6:AA$18)*$B$11/100*Y141</f>
        <v>0.441818687340016</v>
      </c>
      <c r="Z145" s="42" t="n">
        <f aca="false">LOOKUP($A145,PopActBIT!$A$6:$A$18,PopActBIT!AB$6:AB$18)*$B$11/100*Z141</f>
        <v>0.116039877734089</v>
      </c>
      <c r="AA145" s="43" t="n">
        <f aca="false">C145+O145</f>
        <v>134.334222354149</v>
      </c>
      <c r="AB145" s="43" t="n">
        <f aca="false">D145+P145</f>
        <v>414.292644914871</v>
      </c>
      <c r="AC145" s="43" t="n">
        <f aca="false">E145+Q145</f>
        <v>336.804601471379</v>
      </c>
      <c r="AD145" s="43" t="n">
        <f aca="false">F145+R145</f>
        <v>322.741834339125</v>
      </c>
      <c r="AE145" s="43" t="n">
        <f aca="false">G145+S145</f>
        <v>287.141127286267</v>
      </c>
      <c r="AF145" s="43" t="n">
        <f aca="false">H145+T145</f>
        <v>278.99982206947</v>
      </c>
      <c r="AG145" s="43" t="n">
        <f aca="false">I145+U145</f>
        <v>235.251729352208</v>
      </c>
      <c r="AH145" s="43" t="n">
        <f aca="false">J145+V145</f>
        <v>200.322676590868</v>
      </c>
      <c r="AI145" s="43" t="n">
        <f aca="false">K145+W145</f>
        <v>133.638491234562</v>
      </c>
      <c r="AJ145" s="43" t="n">
        <f aca="false">L145+X145</f>
        <v>11.7345686456593</v>
      </c>
      <c r="AK145" s="43" t="n">
        <f aca="false">M145+Y145</f>
        <v>0.866889368356441</v>
      </c>
      <c r="AL145" s="43" t="n">
        <f aca="false">N145+Z145</f>
        <v>0.287548720288892</v>
      </c>
    </row>
    <row r="146" customFormat="false" ht="15" hidden="false" customHeight="false" outlineLevel="0" collapsed="false">
      <c r="A146" s="35" t="n">
        <v>2006</v>
      </c>
      <c r="B146" s="41" t="n">
        <f aca="false">SUM(C146:Z146)</f>
        <v>2336.58118747562</v>
      </c>
      <c r="C146" s="42" t="n">
        <f aca="false">LOOKUP($A146,PopActBIT!$A$6:$A$18,PopActBIT!E$6:E$18)*$B$12/100*C141</f>
        <v>58.6926590975669</v>
      </c>
      <c r="D146" s="42" t="n">
        <f aca="false">LOOKUP($A146,PopActBIT!$A$6:$A$18,PopActBIT!F$6:F$18)*$B$12/100*D141</f>
        <v>202.476440042862</v>
      </c>
      <c r="E146" s="42" t="n">
        <f aca="false">LOOKUP($A146,PopActBIT!$A$6:$A$18,PopActBIT!G$6:G$18)*$B$12/100*E141</f>
        <v>172.402499746395</v>
      </c>
      <c r="F146" s="42" t="n">
        <f aca="false">LOOKUP($A146,PopActBIT!$A$6:$A$18,PopActBIT!H$6:H$18)*$B$12/100*F141</f>
        <v>172.686282397863</v>
      </c>
      <c r="G146" s="42" t="n">
        <f aca="false">LOOKUP($A146,PopActBIT!$A$6:$A$18,PopActBIT!I$6:I$18)*$B$12/100*G141</f>
        <v>162.495048580834</v>
      </c>
      <c r="H146" s="42" t="n">
        <f aca="false">LOOKUP($A146,PopActBIT!$A$6:$A$18,PopActBIT!J$6:J$18)*$B$12/100*H141</f>
        <v>153.26924119026</v>
      </c>
      <c r="I146" s="42" t="n">
        <f aca="false">LOOKUP($A146,PopActBIT!$A$6:$A$18,PopActBIT!K$6:K$18)*$B$12/100*I141</f>
        <v>128.804361276699</v>
      </c>
      <c r="J146" s="42" t="n">
        <f aca="false">LOOKUP($A146,PopActBIT!$A$6:$A$18,PopActBIT!L$6:L$18)*$B$12/100*J141</f>
        <v>95.4723854196998</v>
      </c>
      <c r="K146" s="42" t="n">
        <f aca="false">LOOKUP($A146,PopActBIT!$A$6:$A$18,PopActBIT!M$6:M$18)*$B$12/100*K141</f>
        <v>72.6525099987269</v>
      </c>
      <c r="L146" s="42" t="n">
        <f aca="false">LOOKUP($A146,PopActBIT!$A$6:$A$18,PopActBIT!N$6:N$18)*$B$12/100*L141</f>
        <v>5.89295769724999</v>
      </c>
      <c r="M146" s="42" t="n">
        <f aca="false">LOOKUP($A146,PopActBIT!$A$6:$A$18,PopActBIT!O$6:O$18)*$B$12/100*M141</f>
        <v>0.457676125207845</v>
      </c>
      <c r="N146" s="42" t="n">
        <f aca="false">LOOKUP($A146,PopActBIT!$A$6:$A$18,PopActBIT!P$6:P$18)*$B$12/100*N141</f>
        <v>0.181333359466011</v>
      </c>
      <c r="O146" s="42" t="n">
        <f aca="false">LOOKUP($A146,PopActBIT!$A$6:$A$18,PopActBIT!Q$6:Q$18)*$B$12/100*O141</f>
        <v>72.4249823423777</v>
      </c>
      <c r="P146" s="42" t="n">
        <f aca="false">LOOKUP($A146,PopActBIT!$A$6:$A$18,PopActBIT!R$6:R$18)*$B$12/100*P141</f>
        <v>207.625693715773</v>
      </c>
      <c r="Q146" s="42" t="n">
        <f aca="false">LOOKUP($A146,PopActBIT!$A$6:$A$18,PopActBIT!S$6:S$18)*$B$12/100*Q141</f>
        <v>165.527562556767</v>
      </c>
      <c r="R146" s="42" t="n">
        <f aca="false">LOOKUP($A146,PopActBIT!$A$6:$A$18,PopActBIT!T$6:T$18)*$B$12/100*R141</f>
        <v>138.219787095904</v>
      </c>
      <c r="S146" s="42" t="n">
        <f aca="false">LOOKUP($A146,PopActBIT!$A$6:$A$18,PopActBIT!U$6:U$18)*$B$12/100*S141</f>
        <v>122.58343400487</v>
      </c>
      <c r="T146" s="42" t="n">
        <f aca="false">LOOKUP($A146,PopActBIT!$A$6:$A$18,PopActBIT!V$6:V$18)*$B$12/100*T141</f>
        <v>123.814644767723</v>
      </c>
      <c r="U146" s="42" t="n">
        <f aca="false">LOOKUP($A146,PopActBIT!$A$6:$A$18,PopActBIT!W$6:W$18)*$B$12/100*U141</f>
        <v>105.324667567048</v>
      </c>
      <c r="V146" s="42" t="n">
        <f aca="false">LOOKUP($A146,PopActBIT!$A$6:$A$18,PopActBIT!X$6:X$18)*$B$12/100*V141</f>
        <v>103.57660041881</v>
      </c>
      <c r="W146" s="42" t="n">
        <f aca="false">LOOKUP($A146,PopActBIT!$A$6:$A$18,PopActBIT!Y$6:Y$18)*$B$12/100*W141</f>
        <v>64.427782204191</v>
      </c>
      <c r="X146" s="42" t="n">
        <f aca="false">LOOKUP($A146,PopActBIT!$A$6:$A$18,PopActBIT!Z$6:Z$18)*$B$12/100*X141</f>
        <v>6.99656431637602</v>
      </c>
      <c r="Y146" s="42" t="n">
        <f aca="false">LOOKUP($A146,PopActBIT!$A$6:$A$18,PopActBIT!AA$6:AA$18)*$B$12/100*Y141</f>
        <v>0.455992930653568</v>
      </c>
      <c r="Z146" s="42" t="n">
        <f aca="false">LOOKUP($A146,PopActBIT!$A$6:$A$18,PopActBIT!AB$6:AB$18)*$B$12/100*Z141</f>
        <v>0.120080622295565</v>
      </c>
      <c r="AA146" s="43" t="n">
        <f aca="false">C146+O146</f>
        <v>131.117641439945</v>
      </c>
      <c r="AB146" s="43" t="n">
        <f aca="false">D146+P146</f>
        <v>410.102133758635</v>
      </c>
      <c r="AC146" s="43" t="n">
        <f aca="false">E146+Q146</f>
        <v>337.930062303163</v>
      </c>
      <c r="AD146" s="43" t="n">
        <f aca="false">F146+R146</f>
        <v>310.906069493767</v>
      </c>
      <c r="AE146" s="43" t="n">
        <f aca="false">G146+S146</f>
        <v>285.078482585704</v>
      </c>
      <c r="AF146" s="43" t="n">
        <f aca="false">H146+T146</f>
        <v>277.083885957983</v>
      </c>
      <c r="AG146" s="43" t="n">
        <f aca="false">I146+U146</f>
        <v>234.129028843747</v>
      </c>
      <c r="AH146" s="43" t="n">
        <f aca="false">J146+V146</f>
        <v>199.048985838509</v>
      </c>
      <c r="AI146" s="43" t="n">
        <f aca="false">K146+W146</f>
        <v>137.080292202918</v>
      </c>
      <c r="AJ146" s="43" t="n">
        <f aca="false">L146+X146</f>
        <v>12.889522013626</v>
      </c>
      <c r="AK146" s="43" t="n">
        <f aca="false">M146+Y146</f>
        <v>0.913669055861413</v>
      </c>
      <c r="AL146" s="43" t="n">
        <f aca="false">N146+Z146</f>
        <v>0.301413981761576</v>
      </c>
    </row>
    <row r="147" customFormat="false" ht="15" hidden="false" customHeight="false" outlineLevel="0" collapsed="false">
      <c r="A147" s="35" t="n">
        <v>2007</v>
      </c>
      <c r="B147" s="41" t="n">
        <f aca="false">SUM(C147:Z147)</f>
        <v>2147.50120438212</v>
      </c>
      <c r="C147" s="42" t="n">
        <f aca="false">LOOKUP($A147,PopActBIT!$A$6:$A$18,PopActBIT!E$6:E$18)*$B$13/100*C141</f>
        <v>52.1518844374281</v>
      </c>
      <c r="D147" s="42" t="n">
        <f aca="false">LOOKUP($A147,PopActBIT!$A$6:$A$18,PopActBIT!F$6:F$18)*$B$13/100*D141</f>
        <v>184.581127061201</v>
      </c>
      <c r="E147" s="42" t="n">
        <f aca="false">LOOKUP($A147,PopActBIT!$A$6:$A$18,PopActBIT!G$6:G$18)*$B$13/100*E141</f>
        <v>161.193367357415</v>
      </c>
      <c r="F147" s="42" t="n">
        <f aca="false">LOOKUP($A147,PopActBIT!$A$6:$A$18,PopActBIT!H$6:H$18)*$B$13/100*F141</f>
        <v>154.008239282654</v>
      </c>
      <c r="G147" s="42" t="n">
        <f aca="false">LOOKUP($A147,PopActBIT!$A$6:$A$18,PopActBIT!I$6:I$18)*$B$13/100*G141</f>
        <v>149.453128274553</v>
      </c>
      <c r="H147" s="42" t="n">
        <f aca="false">LOOKUP($A147,PopActBIT!$A$6:$A$18,PopActBIT!J$6:J$18)*$B$13/100*H141</f>
        <v>141.262393684909</v>
      </c>
      <c r="I147" s="42" t="n">
        <f aca="false">LOOKUP($A147,PopActBIT!$A$6:$A$18,PopActBIT!K$6:K$18)*$B$13/100*I141</f>
        <v>119.533159892912</v>
      </c>
      <c r="J147" s="42" t="n">
        <f aca="false">LOOKUP($A147,PopActBIT!$A$6:$A$18,PopActBIT!L$6:L$18)*$B$13/100*J141</f>
        <v>88.2156674880275</v>
      </c>
      <c r="K147" s="42" t="n">
        <f aca="false">LOOKUP($A147,PopActBIT!$A$6:$A$18,PopActBIT!M$6:M$18)*$B$13/100*K141</f>
        <v>68.6791374175177</v>
      </c>
      <c r="L147" s="42" t="n">
        <f aca="false">LOOKUP($A147,PopActBIT!$A$6:$A$18,PopActBIT!N$6:N$18)*$B$13/100*L141</f>
        <v>6.11022457715561</v>
      </c>
      <c r="M147" s="42" t="n">
        <f aca="false">LOOKUP($A147,PopActBIT!$A$6:$A$18,PopActBIT!O$6:O$18)*$B$13/100*M141</f>
        <v>0.449407653549015</v>
      </c>
      <c r="N147" s="42" t="n">
        <f aca="false">LOOKUP($A147,PopActBIT!$A$6:$A$18,PopActBIT!P$6:P$18)*$B$13/100*N141</f>
        <v>0.175806694996606</v>
      </c>
      <c r="O147" s="42" t="n">
        <f aca="false">LOOKUP($A147,PopActBIT!$A$6:$A$18,PopActBIT!Q$6:Q$18)*$B$13/100*O141</f>
        <v>69.0852554177539</v>
      </c>
      <c r="P147" s="42" t="n">
        <f aca="false">LOOKUP($A147,PopActBIT!$A$6:$A$18,PopActBIT!R$6:R$18)*$B$13/100*P141</f>
        <v>189.284333256201</v>
      </c>
      <c r="Q147" s="42" t="n">
        <f aca="false">LOOKUP($A147,PopActBIT!$A$6:$A$18,PopActBIT!S$6:S$18)*$B$13/100*Q141</f>
        <v>153.627187736488</v>
      </c>
      <c r="R147" s="42" t="n">
        <f aca="false">LOOKUP($A147,PopActBIT!$A$6:$A$18,PopActBIT!T$6:T$18)*$B$13/100*R141</f>
        <v>123.470825697101</v>
      </c>
      <c r="S147" s="42" t="n">
        <f aca="false">LOOKUP($A147,PopActBIT!$A$6:$A$18,PopActBIT!U$6:U$18)*$B$13/100*S141</f>
        <v>113.243380040607</v>
      </c>
      <c r="T147" s="42" t="n">
        <f aca="false">LOOKUP($A147,PopActBIT!$A$6:$A$18,PopActBIT!V$6:V$18)*$B$13/100*T141</f>
        <v>113.611452286121</v>
      </c>
      <c r="U147" s="42" t="n">
        <f aca="false">LOOKUP($A147,PopActBIT!$A$6:$A$18,PopActBIT!W$6:W$18)*$B$13/100*U141</f>
        <v>96.9147619226808</v>
      </c>
      <c r="V147" s="42" t="n">
        <f aca="false">LOOKUP($A147,PopActBIT!$A$6:$A$18,PopActBIT!X$6:X$18)*$B$13/100*V141</f>
        <v>95.1501662813686</v>
      </c>
      <c r="W147" s="42" t="n">
        <f aca="false">LOOKUP($A147,PopActBIT!$A$6:$A$18,PopActBIT!Y$6:Y$18)*$B$13/100*W141</f>
        <v>59.3099298351056</v>
      </c>
      <c r="X147" s="42" t="n">
        <f aca="false">LOOKUP($A147,PopActBIT!$A$6:$A$18,PopActBIT!Z$6:Z$18)*$B$13/100*X141</f>
        <v>7.44556787661858</v>
      </c>
      <c r="Y147" s="42" t="n">
        <f aca="false">LOOKUP($A147,PopActBIT!$A$6:$A$18,PopActBIT!AA$6:AA$18)*$B$13/100*Y141</f>
        <v>0.431130954617164</v>
      </c>
      <c r="Z147" s="42" t="n">
        <f aca="false">LOOKUP($A147,PopActBIT!$A$6:$A$18,PopActBIT!AB$6:AB$18)*$B$13/100*Z141</f>
        <v>0.11366925513503</v>
      </c>
      <c r="AA147" s="43" t="n">
        <f aca="false">C147+O147</f>
        <v>121.237139855182</v>
      </c>
      <c r="AB147" s="43" t="n">
        <f aca="false">D147+P147</f>
        <v>373.865460317402</v>
      </c>
      <c r="AC147" s="43" t="n">
        <f aca="false">E147+Q147</f>
        <v>314.820555093903</v>
      </c>
      <c r="AD147" s="43" t="n">
        <f aca="false">F147+R147</f>
        <v>277.479064979755</v>
      </c>
      <c r="AE147" s="43" t="n">
        <f aca="false">G147+S147</f>
        <v>262.69650831516</v>
      </c>
      <c r="AF147" s="43" t="n">
        <f aca="false">H147+T147</f>
        <v>254.87384597103</v>
      </c>
      <c r="AG147" s="43" t="n">
        <f aca="false">I147+U147</f>
        <v>216.447921815593</v>
      </c>
      <c r="AH147" s="43" t="n">
        <f aca="false">J147+V147</f>
        <v>183.365833769396</v>
      </c>
      <c r="AI147" s="43" t="n">
        <f aca="false">K147+W147</f>
        <v>127.989067252623</v>
      </c>
      <c r="AJ147" s="43" t="n">
        <f aca="false">L147+X147</f>
        <v>13.5557924537742</v>
      </c>
      <c r="AK147" s="43" t="n">
        <f aca="false">M147+Y147</f>
        <v>0.880538608166179</v>
      </c>
      <c r="AL147" s="43" t="n">
        <f aca="false">N147+Z147</f>
        <v>0.289475950131637</v>
      </c>
    </row>
    <row r="148" customFormat="false" ht="15" hidden="false" customHeight="false" outlineLevel="0" collapsed="false">
      <c r="A148" s="35" t="n">
        <v>2008</v>
      </c>
      <c r="B148" s="41" t="n">
        <f aca="false">SUM(C148:Z148)</f>
        <v>1986.51132328406</v>
      </c>
      <c r="C148" s="42" t="n">
        <f aca="false">LOOKUP($A148,PopActBIT!$A$6:$A$18,PopActBIT!E$6:E$18)*$B$14/100*C141</f>
        <v>52.5517194415161</v>
      </c>
      <c r="D148" s="42" t="n">
        <f aca="false">LOOKUP($A148,PopActBIT!$A$6:$A$18,PopActBIT!F$6:F$18)*$B$14/100*D141</f>
        <v>169.312070870514</v>
      </c>
      <c r="E148" s="42" t="n">
        <f aca="false">LOOKUP($A148,PopActBIT!$A$6:$A$18,PopActBIT!G$6:G$18)*$B$14/100*E141</f>
        <v>150.362585864568</v>
      </c>
      <c r="F148" s="42" t="n">
        <f aca="false">LOOKUP($A148,PopActBIT!$A$6:$A$18,PopActBIT!H$6:H$18)*$B$14/100*F141</f>
        <v>138.600687209212</v>
      </c>
      <c r="G148" s="42" t="n">
        <f aca="false">LOOKUP($A148,PopActBIT!$A$6:$A$18,PopActBIT!I$6:I$18)*$B$14/100*G141</f>
        <v>139.387745665806</v>
      </c>
      <c r="H148" s="42" t="n">
        <f aca="false">LOOKUP($A148,PopActBIT!$A$6:$A$18,PopActBIT!J$6:J$18)*$B$14/100*H141</f>
        <v>129.814020541572</v>
      </c>
      <c r="I148" s="42" t="n">
        <f aca="false">LOOKUP($A148,PopActBIT!$A$6:$A$18,PopActBIT!K$6:K$18)*$B$14/100*I141</f>
        <v>111.26620046151</v>
      </c>
      <c r="J148" s="42" t="n">
        <f aca="false">LOOKUP($A148,PopActBIT!$A$6:$A$18,PopActBIT!L$6:L$18)*$B$14/100*J141</f>
        <v>82.222987578805</v>
      </c>
      <c r="K148" s="42" t="n">
        <f aca="false">LOOKUP($A148,PopActBIT!$A$6:$A$18,PopActBIT!M$6:M$18)*$B$14/100*K141</f>
        <v>64.7288557423991</v>
      </c>
      <c r="L148" s="42" t="n">
        <f aca="false">LOOKUP($A148,PopActBIT!$A$6:$A$18,PopActBIT!N$6:N$18)*$B$14/100*L141</f>
        <v>6.41903103922206</v>
      </c>
      <c r="M148" s="42" t="n">
        <f aca="false">LOOKUP($A148,PopActBIT!$A$6:$A$18,PopActBIT!O$6:O$18)*$B$14/100*M141</f>
        <v>0.437289458268143</v>
      </c>
      <c r="N148" s="42" t="n">
        <f aca="false">LOOKUP($A148,PopActBIT!$A$6:$A$18,PopActBIT!P$6:P$18)*$B$14/100*N141</f>
        <v>0.168509823403515</v>
      </c>
      <c r="O148" s="42" t="n">
        <f aca="false">LOOKUP($A148,PopActBIT!$A$6:$A$18,PopActBIT!Q$6:Q$18)*$B$14/100*O141</f>
        <v>62.0315516800034</v>
      </c>
      <c r="P148" s="42" t="n">
        <f aca="false">LOOKUP($A148,PopActBIT!$A$6:$A$18,PopActBIT!R$6:R$18)*$B$14/100*P141</f>
        <v>175.243911413182</v>
      </c>
      <c r="Q148" s="42" t="n">
        <f aca="false">LOOKUP($A148,PopActBIT!$A$6:$A$18,PopActBIT!S$6:S$18)*$B$14/100*Q141</f>
        <v>142.250183552528</v>
      </c>
      <c r="R148" s="42" t="n">
        <f aca="false">LOOKUP($A148,PopActBIT!$A$6:$A$18,PopActBIT!T$6:T$18)*$B$14/100*R141</f>
        <v>110.736323002953</v>
      </c>
      <c r="S148" s="42" t="n">
        <f aca="false">LOOKUP($A148,PopActBIT!$A$6:$A$18,PopActBIT!U$6:U$18)*$B$14/100*S141</f>
        <v>104.885633834655</v>
      </c>
      <c r="T148" s="42" t="n">
        <f aca="false">LOOKUP($A148,PopActBIT!$A$6:$A$18,PopActBIT!V$6:V$18)*$B$14/100*T141</f>
        <v>104.238015273483</v>
      </c>
      <c r="U148" s="42" t="n">
        <f aca="false">LOOKUP($A148,PopActBIT!$A$6:$A$18,PopActBIT!W$6:W$18)*$B$14/100*U141</f>
        <v>90.2963541841534</v>
      </c>
      <c r="V148" s="42" t="n">
        <f aca="false">LOOKUP($A148,PopActBIT!$A$6:$A$18,PopActBIT!X$6:X$18)*$B$14/100*V141</f>
        <v>87.6297224423724</v>
      </c>
      <c r="W148" s="42" t="n">
        <f aca="false">LOOKUP($A148,PopActBIT!$A$6:$A$18,PopActBIT!Y$6:Y$18)*$B$14/100*W141</f>
        <v>55.559711967748</v>
      </c>
      <c r="X148" s="42" t="n">
        <f aca="false">LOOKUP($A148,PopActBIT!$A$6:$A$18,PopActBIT!Z$6:Z$18)*$B$14/100*X141</f>
        <v>7.81605947198702</v>
      </c>
      <c r="Y148" s="42" t="n">
        <f aca="false">LOOKUP($A148,PopActBIT!$A$6:$A$18,PopActBIT!AA$6:AA$18)*$B$14/100*Y141</f>
        <v>0.440867197435735</v>
      </c>
      <c r="Z148" s="42" t="n">
        <f aca="false">LOOKUP($A148,PopActBIT!$A$6:$A$18,PopActBIT!AB$6:AB$18)*$B$14/100*Z141</f>
        <v>0.111285566761585</v>
      </c>
      <c r="AA148" s="43" t="n">
        <f aca="false">C148+O148</f>
        <v>114.58327112152</v>
      </c>
      <c r="AB148" s="43" t="n">
        <f aca="false">D148+P148</f>
        <v>344.555982283695</v>
      </c>
      <c r="AC148" s="43" t="n">
        <f aca="false">E148+Q148</f>
        <v>292.612769417096</v>
      </c>
      <c r="AD148" s="43" t="n">
        <f aca="false">F148+R148</f>
        <v>249.337010212165</v>
      </c>
      <c r="AE148" s="43" t="n">
        <f aca="false">G148+S148</f>
        <v>244.273379500461</v>
      </c>
      <c r="AF148" s="43" t="n">
        <f aca="false">H148+T148</f>
        <v>234.052035815055</v>
      </c>
      <c r="AG148" s="43" t="n">
        <f aca="false">I148+U148</f>
        <v>201.562554645663</v>
      </c>
      <c r="AH148" s="43" t="n">
        <f aca="false">J148+V148</f>
        <v>169.852710021177</v>
      </c>
      <c r="AI148" s="43" t="n">
        <f aca="false">K148+W148</f>
        <v>120.288567710147</v>
      </c>
      <c r="AJ148" s="43" t="n">
        <f aca="false">L148+X148</f>
        <v>14.2350905112091</v>
      </c>
      <c r="AK148" s="43" t="n">
        <f aca="false">M148+Y148</f>
        <v>0.878156655703878</v>
      </c>
      <c r="AL148" s="43" t="n">
        <f aca="false">N148+Z148</f>
        <v>0.2797953901651</v>
      </c>
    </row>
    <row r="149" customFormat="false" ht="15" hidden="false" customHeight="false" outlineLevel="0" collapsed="false">
      <c r="A149" s="35" t="s">
        <v>103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customFormat="false" ht="15" hidden="false" customHeight="false" outlineLevel="0" collapsed="false">
      <c r="A150" s="35" t="n">
        <v>2003</v>
      </c>
      <c r="B150" s="42" t="n">
        <f aca="false">LOOKUP($A150,PopActBIT!$A$6:$A$18,PopActBIT!B$6:B$18)*B$9/100</f>
        <v>2231.82643692301</v>
      </c>
      <c r="C150" s="42" t="n">
        <f aca="false">$B150*C143/$B143</f>
        <v>51.2048599394557</v>
      </c>
      <c r="D150" s="42" t="n">
        <f aca="false">$B150*D143/$B143</f>
        <v>195.400177166747</v>
      </c>
      <c r="E150" s="42" t="n">
        <f aca="false">$B150*E143/$B143</f>
        <v>166.578988501843</v>
      </c>
      <c r="F150" s="42" t="n">
        <f aca="false">$B150*F143/$B143</f>
        <v>173.933031764623</v>
      </c>
      <c r="G150" s="42" t="n">
        <f aca="false">$B150*G143/$B143</f>
        <v>158.041001639332</v>
      </c>
      <c r="H150" s="42" t="n">
        <f aca="false">$B150*H143/$B143</f>
        <v>144.866463298421</v>
      </c>
      <c r="I150" s="42" t="n">
        <f aca="false">$B150*I143/$B143</f>
        <v>120.861150638734</v>
      </c>
      <c r="J150" s="42" t="n">
        <f aca="false">$B150*J143/$B143</f>
        <v>89.6329189488486</v>
      </c>
      <c r="K150" s="42" t="n">
        <f aca="false">$B150*K143/$B143</f>
        <v>55.2202658573793</v>
      </c>
      <c r="L150" s="42" t="n">
        <f aca="false">$B150*L143/$B143</f>
        <v>4.40125184553131</v>
      </c>
      <c r="M150" s="42" t="n">
        <f aca="false">$B150*M143/$B143</f>
        <v>0.413860381298113</v>
      </c>
      <c r="N150" s="42" t="n">
        <f aca="false">$B150*N143/$B143</f>
        <v>0.15636833735018</v>
      </c>
      <c r="O150" s="42" t="n">
        <f aca="false">$B150*O143/$B143</f>
        <v>66.9095766766479</v>
      </c>
      <c r="P150" s="42" t="n">
        <f aca="false">$B150*P143/$B143</f>
        <v>199.600202947235</v>
      </c>
      <c r="Q150" s="42" t="n">
        <f aca="false">$B150*Q143/$B143</f>
        <v>161.35918311932</v>
      </c>
      <c r="R150" s="42" t="n">
        <f aca="false">$B150*R143/$B143</f>
        <v>141.510568653341</v>
      </c>
      <c r="S150" s="42" t="n">
        <f aca="false">$B150*S143/$B143</f>
        <v>120.572345180514</v>
      </c>
      <c r="T150" s="42" t="n">
        <f aca="false">$B150*T143/$B143</f>
        <v>118.006325949272</v>
      </c>
      <c r="U150" s="42" t="n">
        <f aca="false">$B150*U143/$B143</f>
        <v>100.940990534506</v>
      </c>
      <c r="V150" s="42" t="n">
        <f aca="false">$B150*V143/$B143</f>
        <v>102.718173885956</v>
      </c>
      <c r="W150" s="42" t="n">
        <f aca="false">$B150*W143/$B143</f>
        <v>53.871804362767</v>
      </c>
      <c r="X150" s="42" t="n">
        <f aca="false">$B150*X143/$B143</f>
        <v>5.07944959928257</v>
      </c>
      <c r="Y150" s="42" t="n">
        <f aca="false">$B150*Y143/$B143</f>
        <v>0.439725964598982</v>
      </c>
      <c r="Z150" s="42" t="n">
        <f aca="false">$B150*Z143/$B143</f>
        <v>0.1077517300115</v>
      </c>
      <c r="AA150" s="42" t="n">
        <f aca="false">$B150*AA143/$B143</f>
        <v>118.114436616104</v>
      </c>
      <c r="AB150" s="42" t="n">
        <f aca="false">$B150*AB143/$B143</f>
        <v>395.000380113982</v>
      </c>
      <c r="AC150" s="42" t="n">
        <f aca="false">$B150*AC143/$B143</f>
        <v>327.938171621163</v>
      </c>
      <c r="AD150" s="42" t="n">
        <f aca="false">$B150*AD143/$B143</f>
        <v>315.443600417964</v>
      </c>
      <c r="AE150" s="42" t="n">
        <f aca="false">$B150*AE143/$B143</f>
        <v>278.613346819845</v>
      </c>
      <c r="AF150" s="42" t="n">
        <f aca="false">$B150*AF143/$B143</f>
        <v>262.872789247693</v>
      </c>
      <c r="AG150" s="42" t="n">
        <f aca="false">$B150*AG143/$B143</f>
        <v>221.80214117324</v>
      </c>
      <c r="AH150" s="42" t="n">
        <f aca="false">$B150*AH143/$B143</f>
        <v>192.351092834805</v>
      </c>
      <c r="AI150" s="42" t="n">
        <f aca="false">$B150*AI143/$B143</f>
        <v>109.092070220146</v>
      </c>
      <c r="AJ150" s="42" t="n">
        <f aca="false">$B150*AJ143/$B143</f>
        <v>9.48070144481388</v>
      </c>
      <c r="AK150" s="42" t="n">
        <f aca="false">$B150*AK143/$B143</f>
        <v>0.853586345897095</v>
      </c>
      <c r="AL150" s="42" t="n">
        <f aca="false">$B150*AL143/$B143</f>
        <v>0.26412006736168</v>
      </c>
    </row>
    <row r="151" customFormat="false" ht="15" hidden="false" customHeight="false" outlineLevel="0" collapsed="false">
      <c r="A151" s="35" t="n">
        <v>2004</v>
      </c>
      <c r="B151" s="42" t="n">
        <f aca="false">LOOKUP($A151,PopActBIT!$A$6:$A$18,PopActBIT!B$6:B$18)*B$10/100</f>
        <v>2359.6212330871</v>
      </c>
      <c r="C151" s="42" t="n">
        <f aca="false">$B151*C144/$B144</f>
        <v>55.0999193852449</v>
      </c>
      <c r="D151" s="42" t="n">
        <f aca="false">$B151*D144/$B144</f>
        <v>206.497042875881</v>
      </c>
      <c r="E151" s="42" t="n">
        <f aca="false">$B151*E144/$B144</f>
        <v>171.928517820998</v>
      </c>
      <c r="F151" s="42" t="n">
        <f aca="false">$B151*F144/$B144</f>
        <v>182.811305435926</v>
      </c>
      <c r="G151" s="42" t="n">
        <f aca="false">$B151*G144/$B144</f>
        <v>166.124740557337</v>
      </c>
      <c r="H151" s="42" t="n">
        <f aca="false">$B151*H144/$B144</f>
        <v>153.558088175553</v>
      </c>
      <c r="I151" s="42" t="n">
        <f aca="false">$B151*I144/$B144</f>
        <v>129.375589856734</v>
      </c>
      <c r="J151" s="42" t="n">
        <f aca="false">$B151*J144/$B144</f>
        <v>95.1908016514428</v>
      </c>
      <c r="K151" s="42" t="n">
        <f aca="false">$B151*K144/$B144</f>
        <v>64.2747428936053</v>
      </c>
      <c r="L151" s="42" t="n">
        <f aca="false">$B151*L144/$B144</f>
        <v>5.04137545537472</v>
      </c>
      <c r="M151" s="42" t="n">
        <f aca="false">$B151*M144/$B144</f>
        <v>0.422666896905455</v>
      </c>
      <c r="N151" s="42" t="n">
        <f aca="false">$B151*N144/$B144</f>
        <v>0.166791950163508</v>
      </c>
      <c r="O151" s="42" t="n">
        <f aca="false">$B151*O144/$B144</f>
        <v>72.0961621090176</v>
      </c>
      <c r="P151" s="42" t="n">
        <f aca="false">$B151*P144/$B144</f>
        <v>210.981333079174</v>
      </c>
      <c r="Q151" s="42" t="n">
        <f aca="false">$B151*Q144/$B144</f>
        <v>166.309812416844</v>
      </c>
      <c r="R151" s="42" t="n">
        <f aca="false">$B151*R144/$B144</f>
        <v>148.273172606261</v>
      </c>
      <c r="S151" s="42" t="n">
        <f aca="false">$B151*S144/$B144</f>
        <v>125.737498603493</v>
      </c>
      <c r="T151" s="42" t="n">
        <f aca="false">$B151*T144/$B144</f>
        <v>124.982870841831</v>
      </c>
      <c r="U151" s="42" t="n">
        <f aca="false">$B151*U144/$B144</f>
        <v>106.522364365595</v>
      </c>
      <c r="V151" s="42" t="n">
        <f aca="false">$B151*V144/$B144</f>
        <v>107.139447439445</v>
      </c>
      <c r="W151" s="42" t="n">
        <f aca="false">$B151*W144/$B144</f>
        <v>60.7203843902254</v>
      </c>
      <c r="X151" s="42" t="n">
        <f aca="false">$B151*X144/$B144</f>
        <v>5.81154613825222</v>
      </c>
      <c r="Y151" s="42" t="n">
        <f aca="false">$B151*Y144/$B144</f>
        <v>0.441467431443767</v>
      </c>
      <c r="Z151" s="42" t="n">
        <f aca="false">$B151*Z144/$B144</f>
        <v>0.113590710359212</v>
      </c>
      <c r="AA151" s="42" t="n">
        <f aca="false">$B151*AA144/$B144</f>
        <v>127.196081494262</v>
      </c>
      <c r="AB151" s="42" t="n">
        <f aca="false">$B151*AB144/$B144</f>
        <v>417.478375955055</v>
      </c>
      <c r="AC151" s="42" t="n">
        <f aca="false">$B151*AC144/$B144</f>
        <v>338.238330237841</v>
      </c>
      <c r="AD151" s="42" t="n">
        <f aca="false">$B151*AD144/$B144</f>
        <v>331.084478042186</v>
      </c>
      <c r="AE151" s="42" t="n">
        <f aca="false">$B151*AE144/$B144</f>
        <v>291.86223916083</v>
      </c>
      <c r="AF151" s="42" t="n">
        <f aca="false">$B151*AF144/$B144</f>
        <v>278.540959017383</v>
      </c>
      <c r="AG151" s="42" t="n">
        <f aca="false">$B151*AG144/$B144</f>
        <v>235.897954222329</v>
      </c>
      <c r="AH151" s="42" t="n">
        <f aca="false">$B151*AH144/$B144</f>
        <v>202.330249090888</v>
      </c>
      <c r="AI151" s="42" t="n">
        <f aca="false">$B151*AI144/$B144</f>
        <v>124.995127283831</v>
      </c>
      <c r="AJ151" s="42" t="n">
        <f aca="false">$B151*AJ144/$B144</f>
        <v>10.8529215936269</v>
      </c>
      <c r="AK151" s="42" t="n">
        <f aca="false">$B151*AK144/$B144</f>
        <v>0.864134328349222</v>
      </c>
      <c r="AL151" s="42" t="n">
        <f aca="false">$B151*AL144/$B144</f>
        <v>0.28038266052272</v>
      </c>
    </row>
    <row r="152" customFormat="false" ht="15" hidden="false" customHeight="false" outlineLevel="0" collapsed="false">
      <c r="A152" s="35" t="n">
        <v>2005</v>
      </c>
      <c r="B152" s="42" t="n">
        <f aca="false">LOOKUP($A152,PopActBIT!$A$6:$A$18,PopActBIT!B$6:B$18)*B$11/100</f>
        <v>2379.91537664019</v>
      </c>
      <c r="C152" s="42" t="n">
        <f aca="false">$B152*C145/$B145</f>
        <v>60.7546817953746</v>
      </c>
      <c r="D152" s="42" t="n">
        <f aca="false">$B152*D145/$B145</f>
        <v>206.74978981201</v>
      </c>
      <c r="E152" s="42" t="n">
        <f aca="false">$B152*E145/$B145</f>
        <v>173.863345469765</v>
      </c>
      <c r="F152" s="42" t="n">
        <f aca="false">$B152*F145/$B145</f>
        <v>180.390153885575</v>
      </c>
      <c r="G152" s="42" t="n">
        <f aca="false">$B152*G145/$B145</f>
        <v>164.984350029956</v>
      </c>
      <c r="H152" s="42" t="n">
        <f aca="false">$B152*H145/$B145</f>
        <v>155.989419369988</v>
      </c>
      <c r="I152" s="42" t="n">
        <f aca="false">$B152*I145/$B145</f>
        <v>130.395465598818</v>
      </c>
      <c r="J152" s="42" t="n">
        <f aca="false">$B152*J145/$B145</f>
        <v>96.114874774598</v>
      </c>
      <c r="K152" s="42" t="n">
        <f aca="false">$B152*K145/$B145</f>
        <v>70.6475996801297</v>
      </c>
      <c r="L152" s="42" t="n">
        <f aca="false">$B152*L145/$B145</f>
        <v>5.50909939846801</v>
      </c>
      <c r="M152" s="42" t="n">
        <f aca="false">$B152*M145/$B145</f>
        <v>0.429309673159807</v>
      </c>
      <c r="N152" s="42" t="n">
        <f aca="false">$B152*N145/$B145</f>
        <v>0.173219204310104</v>
      </c>
      <c r="O152" s="42" t="n">
        <f aca="false">$B152*O145/$B145</f>
        <v>74.9191806200101</v>
      </c>
      <c r="P152" s="42" t="n">
        <f aca="false">$B152*P145/$B145</f>
        <v>211.674363920772</v>
      </c>
      <c r="Q152" s="42" t="n">
        <f aca="false">$B152*Q145/$B145</f>
        <v>166.300019904309</v>
      </c>
      <c r="R152" s="42" t="n">
        <f aca="false">$B152*R145/$B145</f>
        <v>145.570204245481</v>
      </c>
      <c r="S152" s="42" t="n">
        <f aca="false">$B152*S145/$B145</f>
        <v>125.020275109651</v>
      </c>
      <c r="T152" s="42" t="n">
        <f aca="false">$B152*T145/$B145</f>
        <v>125.79271186964</v>
      </c>
      <c r="U152" s="42" t="n">
        <f aca="false">$B152*U145/$B145</f>
        <v>107.202297664871</v>
      </c>
      <c r="V152" s="42" t="n">
        <f aca="false">$B152*V145/$B145</f>
        <v>106.205507821727</v>
      </c>
      <c r="W152" s="42" t="n">
        <f aca="false">$B152*W145/$B145</f>
        <v>64.323593478362</v>
      </c>
      <c r="X152" s="42" t="n">
        <f aca="false">$B152*X145/$B145</f>
        <v>6.34249153669844</v>
      </c>
      <c r="Y152" s="42" t="n">
        <f aca="false">$B152*Y145/$B145</f>
        <v>0.446224697982658</v>
      </c>
      <c r="Z152" s="42" t="n">
        <f aca="false">$B152*Z145/$B145</f>
        <v>0.11719707852916</v>
      </c>
      <c r="AA152" s="42" t="n">
        <f aca="false">$B152*AA145/$B145</f>
        <v>135.673862415385</v>
      </c>
      <c r="AB152" s="42" t="n">
        <f aca="false">$B152*AB145/$B145</f>
        <v>418.424153732782</v>
      </c>
      <c r="AC152" s="42" t="n">
        <f aca="false">$B152*AC145/$B145</f>
        <v>340.163365374074</v>
      </c>
      <c r="AD152" s="42" t="n">
        <f aca="false">$B152*AD145/$B145</f>
        <v>325.960358131057</v>
      </c>
      <c r="AE152" s="42" t="n">
        <f aca="false">$B152*AE145/$B145</f>
        <v>290.004625139607</v>
      </c>
      <c r="AF152" s="42" t="n">
        <f aca="false">$B152*AF145/$B145</f>
        <v>281.782131239628</v>
      </c>
      <c r="AG152" s="42" t="n">
        <f aca="false">$B152*AG145/$B145</f>
        <v>237.597763263689</v>
      </c>
      <c r="AH152" s="42" t="n">
        <f aca="false">$B152*AH145/$B145</f>
        <v>202.320382596324</v>
      </c>
      <c r="AI152" s="42" t="n">
        <f aca="false">$B152*AI145/$B145</f>
        <v>134.971193158492</v>
      </c>
      <c r="AJ152" s="42" t="n">
        <f aca="false">$B152*AJ145/$B145</f>
        <v>11.8515909351665</v>
      </c>
      <c r="AK152" s="42" t="n">
        <f aca="false">$B152*AK145/$B145</f>
        <v>0.875534371142465</v>
      </c>
      <c r="AL152" s="42" t="n">
        <f aca="false">$B152*AL145/$B145</f>
        <v>0.290416282839264</v>
      </c>
    </row>
    <row r="153" customFormat="false" ht="15" hidden="false" customHeight="false" outlineLevel="0" collapsed="false">
      <c r="A153" s="35" t="n">
        <v>2006</v>
      </c>
      <c r="B153" s="42" t="n">
        <f aca="false">LOOKUP($A153,PopActBIT!$A$6:$A$18,PopActBIT!B$6:B$18)*B$12/100</f>
        <v>2366.06357147325</v>
      </c>
      <c r="C153" s="42" t="n">
        <f aca="false">$B153*C146/$B146</f>
        <v>59.4332280632984</v>
      </c>
      <c r="D153" s="42" t="n">
        <f aca="false">$B153*D146/$B146</f>
        <v>205.03123599338</v>
      </c>
      <c r="E153" s="42" t="n">
        <f aca="false">$B153*E146/$B146</f>
        <v>174.577830407671</v>
      </c>
      <c r="F153" s="42" t="n">
        <f aca="false">$B153*F146/$B146</f>
        <v>174.865193756076</v>
      </c>
      <c r="G153" s="42" t="n">
        <f aca="false">$B153*G146/$B146</f>
        <v>164.545369556477</v>
      </c>
      <c r="H153" s="42" t="n">
        <f aca="false">$B153*H146/$B146</f>
        <v>155.203153287138</v>
      </c>
      <c r="I153" s="42" t="n">
        <f aca="false">$B153*I146/$B146</f>
        <v>130.429581774101</v>
      </c>
      <c r="J153" s="42" t="n">
        <f aca="false">$B153*J146/$B146</f>
        <v>96.6770315681842</v>
      </c>
      <c r="K153" s="42" t="n">
        <f aca="false">$B153*K146/$B146</f>
        <v>73.5692207938217</v>
      </c>
      <c r="L153" s="42" t="n">
        <f aca="false">$B153*L146/$B146</f>
        <v>5.96731353074013</v>
      </c>
      <c r="M153" s="42" t="n">
        <f aca="false">$B153*M146/$B146</f>
        <v>0.463450965535351</v>
      </c>
      <c r="N153" s="42" t="n">
        <f aca="false">$B153*N146/$B146</f>
        <v>0.183621377431752</v>
      </c>
      <c r="O153" s="42" t="n">
        <f aca="false">$B153*O146/$B146</f>
        <v>73.3388222516799</v>
      </c>
      <c r="P153" s="42" t="n">
        <f aca="false">$B153*P146/$B146</f>
        <v>210.245461632554</v>
      </c>
      <c r="Q153" s="42" t="n">
        <f aca="false">$B153*Q146/$B146</f>
        <v>167.616147018394</v>
      </c>
      <c r="R153" s="42" t="n">
        <f aca="false">$B153*R146/$B146</f>
        <v>139.963809028921</v>
      </c>
      <c r="S153" s="42" t="n">
        <f aca="false">$B153*S146/$B146</f>
        <v>124.130160432547</v>
      </c>
      <c r="T153" s="42" t="n">
        <f aca="false">$B153*T146/$B146</f>
        <v>125.376906298005</v>
      </c>
      <c r="U153" s="42" t="n">
        <f aca="false">$B153*U146/$B146</f>
        <v>106.653627292599</v>
      </c>
      <c r="V153" s="42" t="n">
        <f aca="false">$B153*V146/$B146</f>
        <v>104.883503480036</v>
      </c>
      <c r="W153" s="42" t="n">
        <f aca="false">$B153*W146/$B146</f>
        <v>65.2407154869039</v>
      </c>
      <c r="X153" s="42" t="n">
        <f aca="false">$B153*X146/$B146</f>
        <v>7.08484517601197</v>
      </c>
      <c r="Y153" s="42" t="n">
        <f aca="false">$B153*Y146/$B146</f>
        <v>0.461746532862553</v>
      </c>
      <c r="Z153" s="42" t="n">
        <f aca="false">$B153*Z146/$B146</f>
        <v>0.121595768885022</v>
      </c>
      <c r="AA153" s="42" t="n">
        <f aca="false">$B153*AA146/$B146</f>
        <v>132.772050314978</v>
      </c>
      <c r="AB153" s="42" t="n">
        <f aca="false">$B153*AB146/$B146</f>
        <v>415.276697625934</v>
      </c>
      <c r="AC153" s="42" t="n">
        <f aca="false">$B153*AC146/$B146</f>
        <v>342.193977426065</v>
      </c>
      <c r="AD153" s="42" t="n">
        <f aca="false">$B153*AD146/$B146</f>
        <v>314.829002784997</v>
      </c>
      <c r="AE153" s="42" t="n">
        <f aca="false">$B153*AE146/$B146</f>
        <v>288.675529989023</v>
      </c>
      <c r="AF153" s="42" t="n">
        <f aca="false">$B153*AF146/$B146</f>
        <v>280.580059585143</v>
      </c>
      <c r="AG153" s="42" t="n">
        <f aca="false">$B153*AG146/$B146</f>
        <v>237.0832090667</v>
      </c>
      <c r="AH153" s="42" t="n">
        <f aca="false">$B153*AH146/$B146</f>
        <v>201.560535048221</v>
      </c>
      <c r="AI153" s="42" t="n">
        <f aca="false">$B153*AI146/$B146</f>
        <v>138.809936280726</v>
      </c>
      <c r="AJ153" s="42" t="n">
        <f aca="false">$B153*AJ146/$B146</f>
        <v>13.0521587067521</v>
      </c>
      <c r="AK153" s="42" t="n">
        <f aca="false">$B153*AK146/$B146</f>
        <v>0.925197498397905</v>
      </c>
      <c r="AL153" s="42" t="n">
        <f aca="false">$B153*AL146/$B146</f>
        <v>0.305217146316774</v>
      </c>
    </row>
    <row r="154" customFormat="false" ht="15" hidden="false" customHeight="false" outlineLevel="0" collapsed="false">
      <c r="A154" s="35" t="n">
        <v>2007</v>
      </c>
      <c r="B154" s="42" t="n">
        <f aca="false">LOOKUP($A154,PopActBIT!$A$6:$A$18,PopActBIT!B$6:B$18)*B$13/100</f>
        <v>2180.28626411034</v>
      </c>
      <c r="C154" s="42" t="n">
        <f aca="false">$B154*C147/$B147</f>
        <v>52.9480668296575</v>
      </c>
      <c r="D154" s="42" t="n">
        <f aca="false">$B154*D147/$B147</f>
        <v>187.399054829091</v>
      </c>
      <c r="E154" s="42" t="n">
        <f aca="false">$B154*E147/$B147</f>
        <v>163.654243358705</v>
      </c>
      <c r="F154" s="42" t="n">
        <f aca="false">$B154*F147/$B147</f>
        <v>156.359422747984</v>
      </c>
      <c r="G154" s="42" t="n">
        <f aca="false">$B154*G147/$B147</f>
        <v>151.734770644323</v>
      </c>
      <c r="H154" s="42" t="n">
        <f aca="false">$B154*H147/$B147</f>
        <v>143.418991317944</v>
      </c>
      <c r="I154" s="42" t="n">
        <f aca="false">$B154*I147/$B147</f>
        <v>121.358025824813</v>
      </c>
      <c r="J154" s="42" t="n">
        <f aca="false">$B154*J147/$B147</f>
        <v>89.5624215301944</v>
      </c>
      <c r="K154" s="42" t="n">
        <f aca="false">$B154*K147/$B147</f>
        <v>69.7276349074011</v>
      </c>
      <c r="L154" s="42" t="n">
        <f aca="false">$B154*L147/$B147</f>
        <v>6.20350698244885</v>
      </c>
      <c r="M154" s="42" t="n">
        <f aca="false">$B154*M147/$B147</f>
        <v>0.456268584166357</v>
      </c>
      <c r="N154" s="42" t="n">
        <f aca="false">$B154*N147/$B147</f>
        <v>0.17849066694704</v>
      </c>
      <c r="O154" s="42" t="n">
        <f aca="false">$B154*O147/$B147</f>
        <v>70.1399529520737</v>
      </c>
      <c r="P154" s="42" t="n">
        <f aca="false">$B154*P147/$B147</f>
        <v>192.174063030861</v>
      </c>
      <c r="Q154" s="42" t="n">
        <f aca="false">$B154*Q147/$B147</f>
        <v>155.972553837118</v>
      </c>
      <c r="R154" s="42" t="n">
        <f aca="false">$B154*R147/$B147</f>
        <v>125.355806430482</v>
      </c>
      <c r="S154" s="42" t="n">
        <f aca="false">$B154*S147/$B147</f>
        <v>114.972222367159</v>
      </c>
      <c r="T154" s="42" t="n">
        <f aca="false">$B154*T147/$B147</f>
        <v>115.345913827475</v>
      </c>
      <c r="U154" s="42" t="n">
        <f aca="false">$B154*U147/$B147</f>
        <v>98.3943216322158</v>
      </c>
      <c r="V154" s="42" t="n">
        <f aca="false">$B154*V147/$B147</f>
        <v>96.6027866004257</v>
      </c>
      <c r="W154" s="42" t="n">
        <f aca="false">$B154*W147/$B147</f>
        <v>60.2153913026721</v>
      </c>
      <c r="X154" s="42" t="n">
        <f aca="false">$B154*X147/$B147</f>
        <v>7.55923644502141</v>
      </c>
      <c r="Y154" s="42" t="n">
        <f aca="false">$B154*Y147/$B147</f>
        <v>0.437712862030751</v>
      </c>
      <c r="Z154" s="42" t="n">
        <f aca="false">$B154*Z147/$B147</f>
        <v>0.115404599129837</v>
      </c>
      <c r="AA154" s="42" t="n">
        <f aca="false">$B154*AA147/$B147</f>
        <v>123.088019781731</v>
      </c>
      <c r="AB154" s="42" t="n">
        <f aca="false">$B154*AB147/$B147</f>
        <v>379.573117859952</v>
      </c>
      <c r="AC154" s="42" t="n">
        <f aca="false">$B154*AC147/$B147</f>
        <v>319.626797195823</v>
      </c>
      <c r="AD154" s="42" t="n">
        <f aca="false">$B154*AD147/$B147</f>
        <v>281.715229178466</v>
      </c>
      <c r="AE154" s="42" t="n">
        <f aca="false">$B154*AE147/$B147</f>
        <v>266.706993011482</v>
      </c>
      <c r="AF154" s="42" t="n">
        <f aca="false">$B154*AF147/$B147</f>
        <v>258.764905145419</v>
      </c>
      <c r="AG154" s="42" t="n">
        <f aca="false">$B154*AG147/$B147</f>
        <v>219.752347457029</v>
      </c>
      <c r="AH154" s="42" t="n">
        <f aca="false">$B154*AH147/$B147</f>
        <v>186.16520813062</v>
      </c>
      <c r="AI154" s="42" t="n">
        <f aca="false">$B154*AI147/$B147</f>
        <v>129.943026210073</v>
      </c>
      <c r="AJ154" s="42" t="n">
        <f aca="false">$B154*AJ147/$B147</f>
        <v>13.7627434274703</v>
      </c>
      <c r="AK154" s="42" t="n">
        <f aca="false">$B154*AK147/$B147</f>
        <v>0.893981446197108</v>
      </c>
      <c r="AL154" s="42" t="n">
        <f aca="false">$B154*AL147/$B147</f>
        <v>0.293895266076878</v>
      </c>
    </row>
    <row r="155" customFormat="false" ht="15" hidden="false" customHeight="false" outlineLevel="0" collapsed="false">
      <c r="A155" s="35" t="n">
        <v>2008</v>
      </c>
      <c r="B155" s="42" t="n">
        <f aca="false">LOOKUP($A155,PopActBIT!$A$6:$A$18,PopActBIT!B$6:B$18)*B$14/100</f>
        <v>2020.2809885917</v>
      </c>
      <c r="C155" s="42" t="n">
        <f aca="false">$B155*C148/$B148</f>
        <v>53.4450714985018</v>
      </c>
      <c r="D155" s="42" t="n">
        <f aca="false">$B155*D148/$B148</f>
        <v>172.190288527178</v>
      </c>
      <c r="E155" s="42" t="n">
        <f aca="false">$B155*E148/$B148</f>
        <v>152.918672074559</v>
      </c>
      <c r="F155" s="42" t="n">
        <f aca="false">$B155*F148/$B148</f>
        <v>140.956827223922</v>
      </c>
      <c r="G155" s="42" t="n">
        <f aca="false">$B155*G148/$B148</f>
        <v>141.757265267305</v>
      </c>
      <c r="H155" s="42" t="n">
        <f aca="false">$B155*H148/$B148</f>
        <v>132.020791766354</v>
      </c>
      <c r="I155" s="42" t="n">
        <f aca="false">$B155*I148/$B148</f>
        <v>113.157668335666</v>
      </c>
      <c r="J155" s="42" t="n">
        <f aca="false">$B155*J148/$B148</f>
        <v>83.6207358516617</v>
      </c>
      <c r="K155" s="42" t="n">
        <f aca="false">$B155*K148/$B148</f>
        <v>65.8292128199282</v>
      </c>
      <c r="L155" s="42" t="n">
        <f aca="false">$B155*L148/$B148</f>
        <v>6.52815124772685</v>
      </c>
      <c r="M155" s="42" t="n">
        <f aca="false">$B155*M148/$B148</f>
        <v>0.444723152944427</v>
      </c>
      <c r="N155" s="42" t="n">
        <f aca="false">$B155*N148/$B148</f>
        <v>0.171374403268068</v>
      </c>
      <c r="O155" s="42" t="n">
        <f aca="false">$B155*O148/$B148</f>
        <v>63.0860559831977</v>
      </c>
      <c r="P155" s="42" t="n">
        <f aca="false">$B155*P148/$B148</f>
        <v>178.222967291827</v>
      </c>
      <c r="Q155" s="42" t="n">
        <f aca="false">$B155*Q148/$B148</f>
        <v>144.668363117988</v>
      </c>
      <c r="R155" s="42" t="n">
        <f aca="false">$B155*R148/$B148</f>
        <v>112.618783234303</v>
      </c>
      <c r="S155" s="42" t="n">
        <f aca="false">$B155*S148/$B148</f>
        <v>106.668635375427</v>
      </c>
      <c r="T155" s="42" t="n">
        <f aca="false">$B155*T148/$B148</f>
        <v>106.010007633587</v>
      </c>
      <c r="U155" s="42" t="n">
        <f aca="false">$B155*U148/$B148</f>
        <v>91.8313455147127</v>
      </c>
      <c r="V155" s="42" t="n">
        <f aca="false">$B155*V148/$B148</f>
        <v>89.1193824121874</v>
      </c>
      <c r="W155" s="42" t="n">
        <f aca="false">$B155*W148/$B148</f>
        <v>56.5041983423023</v>
      </c>
      <c r="X155" s="42" t="n">
        <f aca="false">$B155*X148/$B148</f>
        <v>7.94892844147131</v>
      </c>
      <c r="Y155" s="42" t="n">
        <f aca="false">$B155*Y148/$B148</f>
        <v>0.448361711827886</v>
      </c>
      <c r="Z155" s="42" t="n">
        <f aca="false">$B155*Z148/$B148</f>
        <v>0.113177363852828</v>
      </c>
      <c r="AA155" s="42" t="n">
        <f aca="false">$B155*AA148/$B148</f>
        <v>116.5311274817</v>
      </c>
      <c r="AB155" s="42" t="n">
        <f aca="false">$B155*AB148/$B148</f>
        <v>350.413255819005</v>
      </c>
      <c r="AC155" s="42" t="n">
        <f aca="false">$B155*AC148/$B148</f>
        <v>297.587035192547</v>
      </c>
      <c r="AD155" s="42" t="n">
        <f aca="false">$B155*AD148/$B148</f>
        <v>253.575610458224</v>
      </c>
      <c r="AE155" s="42" t="n">
        <f aca="false">$B155*AE148/$B148</f>
        <v>248.425900642731</v>
      </c>
      <c r="AF155" s="42" t="n">
        <f aca="false">$B155*AF148/$B148</f>
        <v>238.030799399941</v>
      </c>
      <c r="AG155" s="42" t="n">
        <f aca="false">$B155*AG148/$B148</f>
        <v>204.989013850378</v>
      </c>
      <c r="AH155" s="42" t="n">
        <f aca="false">$B155*AH148/$B148</f>
        <v>172.740118263849</v>
      </c>
      <c r="AI155" s="42" t="n">
        <f aca="false">$B155*AI148/$B148</f>
        <v>122.333411162231</v>
      </c>
      <c r="AJ155" s="42" t="n">
        <f aca="false">$B155*AJ148/$B148</f>
        <v>14.4770796891982</v>
      </c>
      <c r="AK155" s="42" t="n">
        <f aca="false">$B155*AK148/$B148</f>
        <v>0.893084864772312</v>
      </c>
      <c r="AL155" s="42" t="n">
        <f aca="false">$B155*AL148/$B148</f>
        <v>0.284551767120896</v>
      </c>
    </row>
    <row r="156" customFormat="false" ht="15" hidden="false" customHeight="false" outlineLevel="0" collapsed="false">
      <c r="A156" s="35" t="s">
        <v>104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customFormat="false" ht="15" hidden="false" customHeight="false" outlineLevel="0" collapsed="false">
      <c r="A157" s="35" t="n">
        <v>2003</v>
      </c>
      <c r="B157" s="42" t="n">
        <f aca="false">B150*100/LOOKUP($A157,PopActBIT!$A$6:$A$18,PopActBIT!B$6:B$18)</f>
        <v>8.1</v>
      </c>
      <c r="C157" s="42" t="n">
        <f aca="false">C150*100/LOOKUP($A157,PopActBIT!$A$6:$A$18,PopActBIT!E$6:E$18)</f>
        <v>26.9374541714846</v>
      </c>
      <c r="D157" s="42" t="n">
        <f aca="false">D150*100/LOOKUP($A157,PopActBIT!$A$6:$A$18,PopActBIT!F$6:F$18)</f>
        <v>17.8907395651094</v>
      </c>
      <c r="E157" s="42" t="n">
        <f aca="false">E150*100/LOOKUP($A157,PopActBIT!$A$6:$A$18,PopActBIT!G$6:G$18)</f>
        <v>10.7493076465593</v>
      </c>
      <c r="F157" s="42" t="n">
        <f aca="false">F150*100/LOOKUP($A157,PopActBIT!$A$6:$A$18,PopActBIT!H$6:H$18)</f>
        <v>9.843960553763</v>
      </c>
      <c r="G157" s="42" t="n">
        <f aca="false">G150*100/LOOKUP($A157,PopActBIT!$A$6:$A$18,PopActBIT!I$6:I$18)</f>
        <v>8.54674680886081</v>
      </c>
      <c r="H157" s="42" t="n">
        <f aca="false">H150*100/LOOKUP($A157,PopActBIT!$A$6:$A$18,PopActBIT!J$6:J$18)</f>
        <v>7.72247557512088</v>
      </c>
      <c r="I157" s="42" t="n">
        <f aca="false">I150*100/LOOKUP($A157,PopActBIT!$A$6:$A$18,PopActBIT!K$6:K$18)</f>
        <v>6.79685951756046</v>
      </c>
      <c r="J157" s="42" t="n">
        <f aca="false">J150*100/LOOKUP($A157,PopActBIT!$A$6:$A$18,PopActBIT!L$6:L$18)</f>
        <v>5.54018370218645</v>
      </c>
      <c r="K157" s="42" t="n">
        <f aca="false">K150*100/LOOKUP($A157,PopActBIT!$A$6:$A$18,PopActBIT!M$6:M$18)</f>
        <v>6.08744575081707</v>
      </c>
      <c r="L157" s="42" t="n">
        <f aca="false">L150*100/LOOKUP($A157,PopActBIT!$A$6:$A$18,PopActBIT!N$6:N$18)</f>
        <v>2.64847806250865</v>
      </c>
      <c r="M157" s="42" t="n">
        <f aca="false">M150*100/LOOKUP($A157,PopActBIT!$A$6:$A$18,PopActBIT!O$6:O$18)</f>
        <v>1.40531489031071</v>
      </c>
      <c r="N157" s="42" t="n">
        <f aca="false">N150*100/LOOKUP($A157,PopActBIT!$A$6:$A$18,PopActBIT!P$6:P$18)</f>
        <v>1.08101145408516</v>
      </c>
      <c r="O157" s="42" t="n">
        <f aca="false">O150*100/LOOKUP($A157,PopActBIT!$A$6:$A$18,PopActBIT!Q$6:Q$18)</f>
        <v>20.106813045984</v>
      </c>
      <c r="P157" s="42" t="n">
        <f aca="false">P150*100/LOOKUP($A157,PopActBIT!$A$6:$A$18,PopActBIT!R$6:R$18)</f>
        <v>16.2692223839817</v>
      </c>
      <c r="Q157" s="42" t="n">
        <f aca="false">Q150*100/LOOKUP($A157,PopActBIT!$A$6:$A$18,PopActBIT!S$6:S$18)</f>
        <v>9.22237896766404</v>
      </c>
      <c r="R157" s="42" t="n">
        <f aca="false">R150*100/LOOKUP($A157,PopActBIT!$A$6:$A$18,PopActBIT!T$6:T$18)</f>
        <v>6.85091009026471</v>
      </c>
      <c r="S157" s="42" t="n">
        <f aca="false">S150*100/LOOKUP($A157,PopActBIT!$A$6:$A$18,PopActBIT!U$6:U$18)</f>
        <v>5.72260438506333</v>
      </c>
      <c r="T157" s="42" t="n">
        <f aca="false">T150*100/LOOKUP($A157,PopActBIT!$A$6:$A$18,PopActBIT!V$6:V$18)</f>
        <v>5.73611702823939</v>
      </c>
      <c r="U157" s="42" t="n">
        <f aca="false">U150*100/LOOKUP($A157,PopActBIT!$A$6:$A$18,PopActBIT!W$6:W$18)</f>
        <v>5.14831705008058</v>
      </c>
      <c r="V157" s="42" t="n">
        <f aca="false">V150*100/LOOKUP($A157,PopActBIT!$A$6:$A$18,PopActBIT!X$6:X$18)</f>
        <v>5.47262048630613</v>
      </c>
      <c r="W157" s="42" t="n">
        <f aca="false">W150*100/LOOKUP($A157,PopActBIT!$A$6:$A$18,PopActBIT!Y$6:Y$18)</f>
        <v>4.93211475926355</v>
      </c>
      <c r="X157" s="42" t="n">
        <f aca="false">X150*100/LOOKUP($A157,PopActBIT!$A$6:$A$18,PopActBIT!Z$6:Z$18)</f>
        <v>2.87143667491371</v>
      </c>
      <c r="Y157" s="42" t="n">
        <f aca="false">Y150*100/LOOKUP($A157,PopActBIT!$A$6:$A$18,PopActBIT!AA$6:AA$18)</f>
        <v>0.966153987088613</v>
      </c>
      <c r="Z157" s="42" t="n">
        <f aca="false">Z150*100/LOOKUP($A157,PopActBIT!$A$6:$A$18,PopActBIT!AB$6:AB$18)</f>
        <v>0.432404581634065</v>
      </c>
      <c r="AA157" s="42" t="n">
        <f aca="false">AA150*100/(LOOKUP($A157,PopActBIT!$A$6:$A$18,PopActBIT!E$6:E$18)+LOOKUP($A157,PopActBIT!$A$6:$A$18,PopActBIT!Q$6:Q$18))</f>
        <v>22.5901280490725</v>
      </c>
      <c r="AB157" s="42" t="n">
        <f aca="false">AB150*100/(LOOKUP($A157,PopActBIT!$A$6:$A$18,PopActBIT!F$6:F$18)+LOOKUP($A157,PopActBIT!$A$6:$A$18,PopActBIT!R$6:R$18))</f>
        <v>17.0328985934</v>
      </c>
      <c r="AC157" s="42" t="n">
        <f aca="false">AC150*100/(LOOKUP($A157,PopActBIT!$A$6:$A$18,PopActBIT!G$6:G$18)+LOOKUP($A157,PopActBIT!$A$6:$A$18,PopActBIT!S$6:S$18))</f>
        <v>9.93956867439481</v>
      </c>
      <c r="AD157" s="42" t="n">
        <f aca="false">AD150*100/(LOOKUP($A157,PopActBIT!$A$6:$A$18,PopActBIT!H$6:H$18)+LOOKUP($A157,PopActBIT!$A$6:$A$18,PopActBIT!T$6:T$18))</f>
        <v>8.23080813245382</v>
      </c>
      <c r="AE157" s="42" t="n">
        <f aca="false">AE150*100/(LOOKUP($A157,PopActBIT!$A$6:$A$18,PopActBIT!I$6:I$18)+LOOKUP($A157,PopActBIT!$A$6:$A$18,PopActBIT!U$6:U$18))</f>
        <v>7.0426529158158</v>
      </c>
      <c r="AF157" s="42" t="n">
        <f aca="false">AF150*100/(LOOKUP($A157,PopActBIT!$A$6:$A$18,PopActBIT!J$6:J$18)+LOOKUP($A157,PopActBIT!$A$6:$A$18,PopActBIT!V$6:V$18))</f>
        <v>6.683504326583</v>
      </c>
      <c r="AG157" s="42" t="n">
        <f aca="false">AG150*100/(LOOKUP($A157,PopActBIT!$A$6:$A$18,PopActBIT!K$6:K$18)+LOOKUP($A157,PopActBIT!$A$6:$A$18,PopActBIT!W$6:W$18))</f>
        <v>5.93236099808955</v>
      </c>
      <c r="AH157" s="42" t="n">
        <f aca="false">AH150*100/(LOOKUP($A157,PopActBIT!$A$6:$A$18,PopActBIT!L$6:L$18)+LOOKUP($A157,PopActBIT!$A$6:$A$18,PopActBIT!X$6:X$18))</f>
        <v>5.50389779597492</v>
      </c>
      <c r="AI157" s="42" t="n">
        <f aca="false">AI150*100/(LOOKUP($A157,PopActBIT!$A$6:$A$18,PopActBIT!M$6:M$18)+LOOKUP($A157,PopActBIT!$A$6:$A$18,PopActBIT!Y$6:Y$18))</f>
        <v>5.45628675648835</v>
      </c>
      <c r="AJ157" s="42" t="n">
        <f aca="false">AJ150*100/(LOOKUP($A157,PopActBIT!$A$6:$A$18,PopActBIT!N$6:N$18)+LOOKUP($A157,PopActBIT!$A$6:$A$18,PopActBIT!Z$6:Z$18))</f>
        <v>2.76343921554797</v>
      </c>
      <c r="AK157" s="42" t="n">
        <f aca="false">AK150*100/(LOOKUP($A157,PopActBIT!$A$6:$A$18,PopActBIT!O$6:O$18)+LOOKUP($A157,PopActBIT!$A$6:$A$18,PopActBIT!AA$6:AA$18))</f>
        <v>1.13868164927682</v>
      </c>
      <c r="AL157" s="42" t="n">
        <f aca="false">AL150*100/(LOOKUP($A157,PopActBIT!$A$6:$A$18,PopActBIT!P$6:P$18)+LOOKUP($A157,PopActBIT!$A$6:$A$18,PopActBIT!AB$6:AB$18))</f>
        <v>0.670624511421511</v>
      </c>
    </row>
    <row r="158" customFormat="false" ht="15" hidden="false" customHeight="false" outlineLevel="0" collapsed="false">
      <c r="A158" s="35" t="n">
        <v>2004</v>
      </c>
      <c r="B158" s="42" t="n">
        <f aca="false">B151*100/LOOKUP($A158,PopActBIT!$A$6:$A$18,PopActBIT!B$6:B$18)</f>
        <v>8.5</v>
      </c>
      <c r="C158" s="42" t="n">
        <f aca="false">C151*100/LOOKUP($A158,PopActBIT!$A$6:$A$18,PopActBIT!E$6:E$18)</f>
        <v>28.3269491305129</v>
      </c>
      <c r="D158" s="42" t="n">
        <f aca="false">D151*100/LOOKUP($A158,PopActBIT!$A$6:$A$18,PopActBIT!F$6:F$18)</f>
        <v>18.8135844739399</v>
      </c>
      <c r="E158" s="42" t="n">
        <f aca="false">E151*100/LOOKUP($A158,PopActBIT!$A$6:$A$18,PopActBIT!G$6:G$18)</f>
        <v>11.3037813059057</v>
      </c>
      <c r="F158" s="42" t="n">
        <f aca="false">F151*100/LOOKUP($A158,PopActBIT!$A$6:$A$18,PopActBIT!H$6:H$18)</f>
        <v>10.351734357451</v>
      </c>
      <c r="G158" s="42" t="n">
        <f aca="false">G151*100/LOOKUP($A158,PopActBIT!$A$6:$A$18,PopActBIT!I$6:I$18)</f>
        <v>8.98760738653094</v>
      </c>
      <c r="H158" s="42" t="n">
        <f aca="false">H151*100/LOOKUP($A158,PopActBIT!$A$6:$A$18,PopActBIT!J$6:J$18)</f>
        <v>8.12081837375878</v>
      </c>
      <c r="I158" s="42" t="n">
        <f aca="false">I151*100/LOOKUP($A158,PopActBIT!$A$6:$A$18,PopActBIT!K$6:K$18)</f>
        <v>7.1474569413835</v>
      </c>
      <c r="J158" s="42" t="n">
        <f aca="false">J151*100/LOOKUP($A158,PopActBIT!$A$6:$A$18,PopActBIT!L$6:L$18)</f>
        <v>5.82595893830464</v>
      </c>
      <c r="K158" s="42" t="n">
        <f aca="false">K151*100/LOOKUP($A158,PopActBIT!$A$6:$A$18,PopActBIT!M$6:M$18)</f>
        <v>6.40145000416156</v>
      </c>
      <c r="L158" s="42" t="n">
        <f aca="false">L151*100/LOOKUP($A158,PopActBIT!$A$6:$A$18,PopActBIT!N$6:N$18)</f>
        <v>2.78509256562856</v>
      </c>
      <c r="M158" s="42" t="n">
        <f aca="false">M151*100/LOOKUP($A158,PopActBIT!$A$6:$A$18,PopActBIT!O$6:O$18)</f>
        <v>1.47780421849679</v>
      </c>
      <c r="N158" s="42" t="n">
        <f aca="false">N151*100/LOOKUP($A158,PopActBIT!$A$6:$A$18,PopActBIT!P$6:P$18)</f>
        <v>1.13677247576676</v>
      </c>
      <c r="O158" s="42" t="n">
        <f aca="false">O151*100/LOOKUP($A158,PopActBIT!$A$6:$A$18,PopActBIT!Q$6:Q$18)</f>
        <v>21.1439680492617</v>
      </c>
      <c r="P158" s="42" t="n">
        <f aca="false">P151*100/LOOKUP($A158,PopActBIT!$A$6:$A$18,PopActBIT!R$6:R$18)</f>
        <v>17.1084257602897</v>
      </c>
      <c r="Q158" s="42" t="n">
        <f aca="false">Q151*100/LOOKUP($A158,PopActBIT!$A$6:$A$18,PopActBIT!S$6:S$18)</f>
        <v>9.69809018388516</v>
      </c>
      <c r="R158" s="42" t="n">
        <f aca="false">R151*100/LOOKUP($A158,PopActBIT!$A$6:$A$18,PopActBIT!T$6:T$18)</f>
        <v>7.20429556517183</v>
      </c>
      <c r="S158" s="42" t="n">
        <f aca="false">S151*100/LOOKUP($A158,PopActBIT!$A$6:$A$18,PopActBIT!U$6:U$18)</f>
        <v>6.01778929359028</v>
      </c>
      <c r="T158" s="42" t="n">
        <f aca="false">T151*100/LOOKUP($A158,PopActBIT!$A$6:$A$18,PopActBIT!V$6:V$18)</f>
        <v>6.03199894953736</v>
      </c>
      <c r="U158" s="42" t="n">
        <f aca="false">U151*100/LOOKUP($A158,PopActBIT!$A$6:$A$18,PopActBIT!W$6:W$18)</f>
        <v>5.41387891583919</v>
      </c>
      <c r="V158" s="42" t="n">
        <f aca="false">V151*100/LOOKUP($A158,PopActBIT!$A$6:$A$18,PopActBIT!X$6:X$18)</f>
        <v>5.75491065856922</v>
      </c>
      <c r="W158" s="42" t="n">
        <f aca="false">W151*100/LOOKUP($A158,PopActBIT!$A$6:$A$18,PopActBIT!Y$6:Y$18)</f>
        <v>5.18652442068584</v>
      </c>
      <c r="X158" s="42" t="n">
        <f aca="false">X151*100/LOOKUP($A158,PopActBIT!$A$6:$A$18,PopActBIT!Z$6:Z$18)</f>
        <v>3.01955188875545</v>
      </c>
      <c r="Y158" s="42" t="n">
        <f aca="false">Y151*100/LOOKUP($A158,PopActBIT!$A$6:$A$18,PopActBIT!AA$6:AA$18)</f>
        <v>1.01599040021654</v>
      </c>
      <c r="Z158" s="42" t="n">
        <f aca="false">Z151*100/LOOKUP($A158,PopActBIT!$A$6:$A$18,PopActBIT!AB$6:AB$18)</f>
        <v>0.454708990306704</v>
      </c>
      <c r="AA158" s="42" t="n">
        <f aca="false">AA151*100/(LOOKUP($A158,PopActBIT!$A$6:$A$18,PopActBIT!E$6:E$18)+LOOKUP($A158,PopActBIT!$A$6:$A$18,PopActBIT!Q$6:Q$18))</f>
        <v>23.7531432292147</v>
      </c>
      <c r="AB158" s="42" t="n">
        <f aca="false">AB151*100/(LOOKUP($A158,PopActBIT!$A$6:$A$18,PopActBIT!F$6:F$18)+LOOKUP($A158,PopActBIT!$A$6:$A$18,PopActBIT!R$6:R$18))</f>
        <v>17.9114019980785</v>
      </c>
      <c r="AC158" s="42" t="n">
        <f aca="false">AC151*100/(LOOKUP($A158,PopActBIT!$A$6:$A$18,PopActBIT!G$6:G$18)+LOOKUP($A158,PopActBIT!$A$6:$A$18,PopActBIT!S$6:S$18))</f>
        <v>10.4528299674113</v>
      </c>
      <c r="AD158" s="42" t="n">
        <f aca="false">AD151*100/(LOOKUP($A158,PopActBIT!$A$6:$A$18,PopActBIT!H$6:H$18)+LOOKUP($A158,PopActBIT!$A$6:$A$18,PopActBIT!T$6:T$18))</f>
        <v>8.65779835801929</v>
      </c>
      <c r="AE158" s="42" t="n">
        <f aca="false">AE151*100/(LOOKUP($A158,PopActBIT!$A$6:$A$18,PopActBIT!I$6:I$18)+LOOKUP($A158,PopActBIT!$A$6:$A$18,PopActBIT!U$6:U$18))</f>
        <v>7.41179898966335</v>
      </c>
      <c r="AF158" s="42" t="n">
        <f aca="false">AF151*100/(LOOKUP($A158,PopActBIT!$A$6:$A$18,PopActBIT!J$6:J$18)+LOOKUP($A158,PopActBIT!$A$6:$A$18,PopActBIT!V$6:V$18))</f>
        <v>7.02868615048795</v>
      </c>
      <c r="AG158" s="42" t="n">
        <f aca="false">AG151*100/(LOOKUP($A158,PopActBIT!$A$6:$A$18,PopActBIT!K$6:K$18)+LOOKUP($A158,PopActBIT!$A$6:$A$18,PopActBIT!W$6:W$18))</f>
        <v>6.24453250184866</v>
      </c>
      <c r="AH158" s="42" t="n">
        <f aca="false">AH151*100/(LOOKUP($A158,PopActBIT!$A$6:$A$18,PopActBIT!L$6:L$18)+LOOKUP($A158,PopActBIT!$A$6:$A$18,PopActBIT!X$6:X$18))</f>
        <v>5.78811981378999</v>
      </c>
      <c r="AI158" s="42" t="n">
        <f aca="false">AI151*100/(LOOKUP($A158,PopActBIT!$A$6:$A$18,PopActBIT!M$6:M$18)+LOOKUP($A158,PopActBIT!$A$6:$A$18,PopActBIT!Y$6:Y$18))</f>
        <v>5.74743359946284</v>
      </c>
      <c r="AJ158" s="42" t="n">
        <f aca="false">AJ151*100/(LOOKUP($A158,PopActBIT!$A$6:$A$18,PopActBIT!N$6:N$18)+LOOKUP($A158,PopActBIT!$A$6:$A$18,PopActBIT!Z$6:Z$18))</f>
        <v>2.90591655567993</v>
      </c>
      <c r="AK158" s="42" t="n">
        <f aca="false">AK151*100/(LOOKUP($A158,PopActBIT!$A$6:$A$18,PopActBIT!O$6:O$18)+LOOKUP($A158,PopActBIT!$A$6:$A$18,PopActBIT!AA$6:AA$18))</f>
        <v>1.19930479483994</v>
      </c>
      <c r="AL158" s="42" t="n">
        <f aca="false">AL151*100/(LOOKUP($A158,PopActBIT!$A$6:$A$18,PopActBIT!P$6:P$18)+LOOKUP($A158,PopActBIT!$A$6:$A$18,PopActBIT!AB$6:AB$18))</f>
        <v>0.707083860828824</v>
      </c>
    </row>
    <row r="159" customFormat="false" ht="15" hidden="false" customHeight="false" outlineLevel="0" collapsed="false">
      <c r="A159" s="35" t="n">
        <v>2005</v>
      </c>
      <c r="B159" s="42" t="n">
        <f aca="false">B152*100/LOOKUP($A159,PopActBIT!$A$6:$A$18,PopActBIT!B$6:B$18)</f>
        <v>8.5</v>
      </c>
      <c r="C159" s="42" t="n">
        <f aca="false">C152*100/LOOKUP($A159,PopActBIT!$A$6:$A$18,PopActBIT!E$6:E$18)</f>
        <v>28.3339909170513</v>
      </c>
      <c r="D159" s="42" t="n">
        <f aca="false">D152*100/LOOKUP($A159,PopActBIT!$A$6:$A$18,PopActBIT!F$6:F$18)</f>
        <v>18.8182613364314</v>
      </c>
      <c r="E159" s="42" t="n">
        <f aca="false">E152*100/LOOKUP($A159,PopActBIT!$A$6:$A$18,PopActBIT!G$6:G$18)</f>
        <v>11.3065913090115</v>
      </c>
      <c r="F159" s="42" t="n">
        <f aca="false">F152*100/LOOKUP($A159,PopActBIT!$A$6:$A$18,PopActBIT!H$6:H$18)</f>
        <v>10.3543076915334</v>
      </c>
      <c r="G159" s="42" t="n">
        <f aca="false">G152*100/LOOKUP($A159,PopActBIT!$A$6:$A$18,PopActBIT!I$6:I$18)</f>
        <v>8.98984161275896</v>
      </c>
      <c r="H159" s="42" t="n">
        <f aca="false">H152*100/LOOKUP($A159,PopActBIT!$A$6:$A$18,PopActBIT!J$6:J$18)</f>
        <v>8.12283712520434</v>
      </c>
      <c r="I159" s="42" t="n">
        <f aca="false">I152*100/LOOKUP($A159,PopActBIT!$A$6:$A$18,PopActBIT!K$6:K$18)</f>
        <v>7.14923372524546</v>
      </c>
      <c r="J159" s="42" t="n">
        <f aca="false">J152*100/LOOKUP($A159,PopActBIT!$A$6:$A$18,PopActBIT!L$6:L$18)</f>
        <v>5.82740721143268</v>
      </c>
      <c r="K159" s="42" t="n">
        <f aca="false">K152*100/LOOKUP($A159,PopActBIT!$A$6:$A$18,PopActBIT!M$6:M$18)</f>
        <v>6.40304133841567</v>
      </c>
      <c r="L159" s="42" t="n">
        <f aca="false">L152*100/LOOKUP($A159,PopActBIT!$A$6:$A$18,PopActBIT!N$6:N$18)</f>
        <v>2.78578491083123</v>
      </c>
      <c r="M159" s="42" t="n">
        <f aca="false">M152*100/LOOKUP($A159,PopActBIT!$A$6:$A$18,PopActBIT!O$6:O$18)</f>
        <v>1.47817158533902</v>
      </c>
      <c r="N159" s="42" t="n">
        <f aca="false">N152*100/LOOKUP($A159,PopActBIT!$A$6:$A$18,PopActBIT!P$6:P$18)</f>
        <v>1.1370550656454</v>
      </c>
      <c r="O159" s="42" t="n">
        <f aca="false">O152*100/LOOKUP($A159,PopActBIT!$A$6:$A$18,PopActBIT!Q$6:Q$18)</f>
        <v>21.1492242210045</v>
      </c>
      <c r="P159" s="42" t="n">
        <f aca="false">P152*100/LOOKUP($A159,PopActBIT!$A$6:$A$18,PopActBIT!R$6:R$18)</f>
        <v>17.1126787379633</v>
      </c>
      <c r="Q159" s="42" t="n">
        <f aca="false">Q152*100/LOOKUP($A159,PopActBIT!$A$6:$A$18,PopActBIT!S$6:S$18)</f>
        <v>9.70050102878733</v>
      </c>
      <c r="R159" s="42" t="n">
        <f aca="false">R152*100/LOOKUP($A159,PopActBIT!$A$6:$A$18,PopActBIT!T$6:T$18)</f>
        <v>7.20608647852773</v>
      </c>
      <c r="S159" s="42" t="n">
        <f aca="false">S152*100/LOOKUP($A159,PopActBIT!$A$6:$A$18,PopActBIT!U$6:U$18)</f>
        <v>6.01928525376035</v>
      </c>
      <c r="T159" s="42" t="n">
        <f aca="false">T152*100/LOOKUP($A159,PopActBIT!$A$6:$A$18,PopActBIT!V$6:V$18)</f>
        <v>6.03349844208091</v>
      </c>
      <c r="U159" s="42" t="n">
        <f aca="false">U152*100/LOOKUP($A159,PopActBIT!$A$6:$A$18,PopActBIT!W$6:W$18)</f>
        <v>5.41522475013623</v>
      </c>
      <c r="V159" s="42" t="n">
        <f aca="false">V152*100/LOOKUP($A159,PopActBIT!$A$6:$A$18,PopActBIT!X$6:X$18)</f>
        <v>5.75634126982985</v>
      </c>
      <c r="W159" s="42" t="n">
        <f aca="false">W152*100/LOOKUP($A159,PopActBIT!$A$6:$A$18,PopActBIT!Y$6:Y$18)</f>
        <v>5.18781373700715</v>
      </c>
      <c r="X159" s="42" t="n">
        <f aca="false">X152*100/LOOKUP($A159,PopActBIT!$A$6:$A$18,PopActBIT!Z$6:Z$18)</f>
        <v>3.0203025181206</v>
      </c>
      <c r="Y159" s="42" t="n">
        <f aca="false">Y152*100/LOOKUP($A159,PopActBIT!$A$6:$A$18,PopActBIT!AA$6:AA$18)</f>
        <v>1.01624296492058</v>
      </c>
      <c r="Z159" s="42" t="n">
        <f aca="false">Z152*100/LOOKUP($A159,PopActBIT!$A$6:$A$18,PopActBIT!AB$6:AB$18)</f>
        <v>0.454822026258161</v>
      </c>
      <c r="AA159" s="42" t="n">
        <f aca="false">AA152*100/(LOOKUP($A159,PopActBIT!$A$6:$A$18,PopActBIT!E$6:E$18)+LOOKUP($A159,PopActBIT!$A$6:$A$18,PopActBIT!Q$6:Q$18))</f>
        <v>23.8583480165829</v>
      </c>
      <c r="AB159" s="42" t="n">
        <f aca="false">AB152*100/(LOOKUP($A159,PopActBIT!$A$6:$A$18,PopActBIT!F$6:F$18)+LOOKUP($A159,PopActBIT!$A$6:$A$18,PopActBIT!R$6:R$18))</f>
        <v>17.9149808577579</v>
      </c>
      <c r="AC159" s="42" t="n">
        <f aca="false">AC152*100/(LOOKUP($A159,PopActBIT!$A$6:$A$18,PopActBIT!G$6:G$18)+LOOKUP($A159,PopActBIT!$A$6:$A$18,PopActBIT!S$6:S$18))</f>
        <v>10.4599306963318</v>
      </c>
      <c r="AD159" s="42" t="n">
        <f aca="false">AD152*100/(LOOKUP($A159,PopActBIT!$A$6:$A$18,PopActBIT!H$6:H$18)+LOOKUP($A159,PopActBIT!$A$6:$A$18,PopActBIT!T$6:T$18))</f>
        <v>8.66391482809306</v>
      </c>
      <c r="AE159" s="42" t="n">
        <f aca="false">AE152*100/(LOOKUP($A159,PopActBIT!$A$6:$A$18,PopActBIT!I$6:I$18)+LOOKUP($A159,PopActBIT!$A$6:$A$18,PopActBIT!U$6:U$18))</f>
        <v>7.41277746146784</v>
      </c>
      <c r="AF159" s="42" t="n">
        <f aca="false">AF152*100/(LOOKUP($A159,PopActBIT!$A$6:$A$18,PopActBIT!J$6:J$18)+LOOKUP($A159,PopActBIT!$A$6:$A$18,PopActBIT!V$6:V$18))</f>
        <v>7.03525618691808</v>
      </c>
      <c r="AG159" s="42" t="n">
        <f aca="false">AG152*100/(LOOKUP($A159,PopActBIT!$A$6:$A$18,PopActBIT!K$6:K$18)+LOOKUP($A159,PopActBIT!$A$6:$A$18,PopActBIT!W$6:W$18))</f>
        <v>6.24672939610782</v>
      </c>
      <c r="AH159" s="42" t="n">
        <f aca="false">AH152*100/(LOOKUP($A159,PopActBIT!$A$6:$A$18,PopActBIT!L$6:L$18)+LOOKUP($A159,PopActBIT!$A$6:$A$18,PopActBIT!X$6:X$18))</f>
        <v>5.78988466566051</v>
      </c>
      <c r="AI159" s="42" t="n">
        <f aca="false">AI152*100/(LOOKUP($A159,PopActBIT!$A$6:$A$18,PopActBIT!M$6:M$18)+LOOKUP($A159,PopActBIT!$A$6:$A$18,PopActBIT!Y$6:Y$18))</f>
        <v>5.76001857744231</v>
      </c>
      <c r="AJ159" s="42" t="n">
        <f aca="false">AJ152*100/(LOOKUP($A159,PopActBIT!$A$6:$A$18,PopActBIT!N$6:N$18)+LOOKUP($A159,PopActBIT!$A$6:$A$18,PopActBIT!Z$6:Z$18))</f>
        <v>2.90656295342717</v>
      </c>
      <c r="AK159" s="42" t="n">
        <f aca="false">AK152*100/(LOOKUP($A159,PopActBIT!$A$6:$A$18,PopActBIT!O$6:O$18)+LOOKUP($A159,PopActBIT!$A$6:$A$18,PopActBIT!AA$6:AA$18))</f>
        <v>1.20014233993549</v>
      </c>
      <c r="AL159" s="42" t="n">
        <f aca="false">AL152*100/(LOOKUP($A159,PopActBIT!$A$6:$A$18,PopActBIT!P$6:P$18)+LOOKUP($A159,PopActBIT!$A$6:$A$18,PopActBIT!AB$6:AB$18))</f>
        <v>0.708303037953202</v>
      </c>
    </row>
    <row r="160" customFormat="false" ht="15" hidden="false" customHeight="false" outlineLevel="0" collapsed="false">
      <c r="A160" s="35" t="n">
        <v>2006</v>
      </c>
      <c r="B160" s="42" t="n">
        <f aca="false">B153*100/LOOKUP($A160,PopActBIT!$A$6:$A$18,PopActBIT!B$6:B$18)</f>
        <v>8.4</v>
      </c>
      <c r="C160" s="42" t="n">
        <f aca="false">C153*100/LOOKUP($A160,PopActBIT!$A$6:$A$18,PopActBIT!E$6:E$18)</f>
        <v>28.0739887014448</v>
      </c>
      <c r="D160" s="42" t="n">
        <f aca="false">D153*100/LOOKUP($A160,PopActBIT!$A$6:$A$18,PopActBIT!F$6:F$18)</f>
        <v>18.6455786509721</v>
      </c>
      <c r="E160" s="42" t="n">
        <f aca="false">E153*100/LOOKUP($A160,PopActBIT!$A$6:$A$18,PopActBIT!G$6:G$18)</f>
        <v>11.202838230248</v>
      </c>
      <c r="F160" s="42" t="n">
        <f aca="false">F153*100/LOOKUP($A160,PopActBIT!$A$6:$A$18,PopActBIT!H$6:H$18)</f>
        <v>10.2592930870341</v>
      </c>
      <c r="G160" s="42" t="n">
        <f aca="false">G153*100/LOOKUP($A160,PopActBIT!$A$6:$A$18,PopActBIT!I$6:I$18)</f>
        <v>8.90734780720534</v>
      </c>
      <c r="H160" s="42" t="n">
        <f aca="false">H153*100/LOOKUP($A160,PopActBIT!$A$6:$A$18,PopActBIT!J$6:J$18)</f>
        <v>8.04829924398079</v>
      </c>
      <c r="I160" s="42" t="n">
        <f aca="false">I153*100/LOOKUP($A160,PopActBIT!$A$6:$A$18,PopActBIT!K$6:K$18)</f>
        <v>7.08362995576962</v>
      </c>
      <c r="J160" s="42" t="n">
        <f aca="false">J153*100/LOOKUP($A160,PopActBIT!$A$6:$A$18,PopActBIT!L$6:L$18)</f>
        <v>5.77393296593547</v>
      </c>
      <c r="K160" s="42" t="n">
        <f aca="false">K153*100/LOOKUP($A160,PopActBIT!$A$6:$A$18,PopActBIT!M$6:M$18)</f>
        <v>6.34428488086325</v>
      </c>
      <c r="L160" s="42" t="n">
        <f aca="false">L153*100/LOOKUP($A160,PopActBIT!$A$6:$A$18,PopActBIT!N$6:N$18)</f>
        <v>2.76022161298379</v>
      </c>
      <c r="M160" s="42" t="n">
        <f aca="false">M153*100/LOOKUP($A160,PopActBIT!$A$6:$A$18,PopActBIT!O$6:O$18)</f>
        <v>1.46460738648119</v>
      </c>
      <c r="N160" s="42" t="n">
        <f aca="false">N153*100/LOOKUP($A160,PopActBIT!$A$6:$A$18,PopActBIT!P$6:P$18)</f>
        <v>1.126621066524</v>
      </c>
      <c r="O160" s="42" t="n">
        <f aca="false">O153*100/LOOKUP($A160,PopActBIT!$A$6:$A$18,PopActBIT!Q$6:Q$18)</f>
        <v>20.9551518373463</v>
      </c>
      <c r="P160" s="42" t="n">
        <f aca="false">P153*100/LOOKUP($A160,PopActBIT!$A$6:$A$18,PopActBIT!R$6:R$18)</f>
        <v>16.9556470511861</v>
      </c>
      <c r="Q160" s="42" t="n">
        <f aca="false">Q153*100/LOOKUP($A160,PopActBIT!$A$6:$A$18,PopActBIT!S$6:S$18)</f>
        <v>9.61148597378283</v>
      </c>
      <c r="R160" s="42" t="n">
        <f aca="false">R153*100/LOOKUP($A160,PopActBIT!$A$6:$A$18,PopActBIT!T$6:T$18)</f>
        <v>7.13996100909582</v>
      </c>
      <c r="S160" s="42" t="n">
        <f aca="false">S153*100/LOOKUP($A160,PopActBIT!$A$6:$A$18,PopActBIT!U$6:U$18)</f>
        <v>5.9640502709114</v>
      </c>
      <c r="T160" s="42" t="n">
        <f aca="false">T153*100/LOOKUP($A160,PopActBIT!$A$6:$A$18,PopActBIT!V$6:V$18)</f>
        <v>5.97813303424295</v>
      </c>
      <c r="U160" s="42" t="n">
        <f aca="false">U153*100/LOOKUP($A160,PopActBIT!$A$6:$A$18,PopActBIT!W$6:W$18)</f>
        <v>5.36553282932053</v>
      </c>
      <c r="V160" s="42" t="n">
        <f aca="false">V153*100/LOOKUP($A160,PopActBIT!$A$6:$A$18,PopActBIT!X$6:X$18)</f>
        <v>5.70351914927773</v>
      </c>
      <c r="W160" s="42" t="n">
        <f aca="false">W153*100/LOOKUP($A160,PopActBIT!$A$6:$A$18,PopActBIT!Y$6:Y$18)</f>
        <v>5.14020861601573</v>
      </c>
      <c r="X160" s="42" t="n">
        <f aca="false">X153*100/LOOKUP($A160,PopActBIT!$A$6:$A$18,PopActBIT!Z$6:Z$18)</f>
        <v>2.99258720795436</v>
      </c>
      <c r="Y160" s="42" t="n">
        <f aca="false">Y153*100/LOOKUP($A160,PopActBIT!$A$6:$A$18,PopActBIT!AA$6:AA$18)</f>
        <v>1.00691757820582</v>
      </c>
      <c r="Z160" s="42" t="n">
        <f aca="false">Z153*100/LOOKUP($A160,PopActBIT!$A$6:$A$18,PopActBIT!AB$6:AB$18)</f>
        <v>0.450648426609598</v>
      </c>
      <c r="AA160" s="42" t="n">
        <f aca="false">AA153*100/(LOOKUP($A160,PopActBIT!$A$6:$A$18,PopActBIT!E$6:E$18)+LOOKUP($A160,PopActBIT!$A$6:$A$18,PopActBIT!Q$6:Q$18))</f>
        <v>23.6382941629394</v>
      </c>
      <c r="AB160" s="42" t="n">
        <f aca="false">AB153*100/(LOOKUP($A160,PopActBIT!$A$6:$A$18,PopActBIT!F$6:F$18)+LOOKUP($A160,PopActBIT!$A$6:$A$18,PopActBIT!R$6:R$18))</f>
        <v>17.7499245121386</v>
      </c>
      <c r="AC160" s="42" t="n">
        <f aca="false">AC153*100/(LOOKUP($A160,PopActBIT!$A$6:$A$18,PopActBIT!G$6:G$18)+LOOKUP($A160,PopActBIT!$A$6:$A$18,PopActBIT!S$6:S$18))</f>
        <v>10.3624468390481</v>
      </c>
      <c r="AD160" s="42" t="n">
        <f aca="false">AD153*100/(LOOKUP($A160,PopActBIT!$A$6:$A$18,PopActBIT!H$6:H$18)+LOOKUP($A160,PopActBIT!$A$6:$A$18,PopActBIT!T$6:T$18))</f>
        <v>8.59074856741783</v>
      </c>
      <c r="AE160" s="42" t="n">
        <f aca="false">AE153*100/(LOOKUP($A160,PopActBIT!$A$6:$A$18,PopActBIT!I$6:I$18)+LOOKUP($A160,PopActBIT!$A$6:$A$18,PopActBIT!U$6:U$18))</f>
        <v>7.34804037095756</v>
      </c>
      <c r="AF160" s="42" t="n">
        <f aca="false">AF153*100/(LOOKUP($A160,PopActBIT!$A$6:$A$18,PopActBIT!J$6:J$18)+LOOKUP($A160,PopActBIT!$A$6:$A$18,PopActBIT!V$6:V$18))</f>
        <v>6.96979815594619</v>
      </c>
      <c r="AG160" s="42" t="n">
        <f aca="false">AG153*100/(LOOKUP($A160,PopActBIT!$A$6:$A$18,PopActBIT!K$6:K$18)+LOOKUP($A160,PopActBIT!$A$6:$A$18,PopActBIT!W$6:W$18))</f>
        <v>6.19172002644897</v>
      </c>
      <c r="AH160" s="42" t="n">
        <f aca="false">AH153*100/(LOOKUP($A160,PopActBIT!$A$6:$A$18,PopActBIT!L$6:L$18)+LOOKUP($A160,PopActBIT!$A$6:$A$18,PopActBIT!X$6:X$18))</f>
        <v>5.7370770383301</v>
      </c>
      <c r="AI160" s="42" t="n">
        <f aca="false">AI153*100/(LOOKUP($A160,PopActBIT!$A$6:$A$18,PopActBIT!M$6:M$18)+LOOKUP($A160,PopActBIT!$A$6:$A$18,PopActBIT!Y$6:Y$18))</f>
        <v>5.71507785721286</v>
      </c>
      <c r="AJ160" s="42" t="n">
        <f aca="false">AJ153*100/(LOOKUP($A160,PopActBIT!$A$6:$A$18,PopActBIT!N$6:N$18)+LOOKUP($A160,PopActBIT!$A$6:$A$18,PopActBIT!Z$6:Z$18))</f>
        <v>2.88167745139295</v>
      </c>
      <c r="AK160" s="42" t="n">
        <f aca="false">AK153*100/(LOOKUP($A160,PopActBIT!$A$6:$A$18,PopActBIT!O$6:O$18)+LOOKUP($A160,PopActBIT!$A$6:$A$18,PopActBIT!AA$6:AA$18))</f>
        <v>1.19379106408911</v>
      </c>
      <c r="AL160" s="42" t="n">
        <f aca="false">AL153*100/(LOOKUP($A160,PopActBIT!$A$6:$A$18,PopActBIT!P$6:P$18)+LOOKUP($A160,PopActBIT!$A$6:$A$18,PopActBIT!AB$6:AB$18))</f>
        <v>0.705201909300717</v>
      </c>
    </row>
    <row r="161" customFormat="false" ht="15" hidden="false" customHeight="false" outlineLevel="0" collapsed="false">
      <c r="A161" s="35" t="n">
        <v>2007</v>
      </c>
      <c r="B161" s="42" t="n">
        <f aca="false">B154*100/LOOKUP($A161,PopActBIT!$A$6:$A$18,PopActBIT!B$6:B$18)</f>
        <v>7.7</v>
      </c>
      <c r="C161" s="42" t="n">
        <f aca="false">C154*100/LOOKUP($A161,PopActBIT!$A$6:$A$18,PopActBIT!E$6:E$18)</f>
        <v>25.8018074076111</v>
      </c>
      <c r="D161" s="42" t="n">
        <f aca="false">D154*100/LOOKUP($A161,PopActBIT!$A$6:$A$18,PopActBIT!F$6:F$18)</f>
        <v>17.1364900966527</v>
      </c>
      <c r="E161" s="42" t="n">
        <f aca="false">E154*100/LOOKUP($A161,PopActBIT!$A$6:$A$18,PopActBIT!G$6:G$18)</f>
        <v>10.2961313231777</v>
      </c>
      <c r="F161" s="42" t="n">
        <f aca="false">F154*100/LOOKUP($A161,PopActBIT!$A$6:$A$18,PopActBIT!H$6:H$18)</f>
        <v>9.42895244366426</v>
      </c>
      <c r="G161" s="42" t="n">
        <f aca="false">G154*100/LOOKUP($A161,PopActBIT!$A$6:$A$18,PopActBIT!I$6:I$18)</f>
        <v>8.18642748197343</v>
      </c>
      <c r="H161" s="42" t="n">
        <f aca="false">H154*100/LOOKUP($A161,PopActBIT!$A$6:$A$18,PopActBIT!J$6:J$18)</f>
        <v>7.39690641256572</v>
      </c>
      <c r="I161" s="42" t="n">
        <f aca="false">I154*100/LOOKUP($A161,PopActBIT!$A$6:$A$18,PopActBIT!K$6:K$18)</f>
        <v>6.51031308052591</v>
      </c>
      <c r="J161" s="42" t="n">
        <f aca="false">J154*100/LOOKUP($A161,PopActBIT!$A$6:$A$18,PopActBIT!L$6:L$18)</f>
        <v>5.30661702388792</v>
      </c>
      <c r="K161" s="42" t="n">
        <f aca="false">K154*100/LOOKUP($A161,PopActBIT!$A$6:$A$18,PopActBIT!M$6:M$18)</f>
        <v>5.83080724210124</v>
      </c>
      <c r="L161" s="42" t="n">
        <f aca="false">L154*100/LOOKUP($A161,PopActBIT!$A$6:$A$18,PopActBIT!N$6:N$18)</f>
        <v>2.53682179678544</v>
      </c>
      <c r="M161" s="42" t="n">
        <f aca="false">M154*100/LOOKUP($A161,PopActBIT!$A$6:$A$18,PopActBIT!O$6:O$18)</f>
        <v>1.3460687084984</v>
      </c>
      <c r="N161" s="42" t="n">
        <f aca="false">N154*100/LOOKUP($A161,PopActBIT!$A$6:$A$18,PopActBIT!P$6:P$18)</f>
        <v>1.03543746807569</v>
      </c>
      <c r="O161" s="42" t="n">
        <f aca="false">O154*100/LOOKUP($A161,PopActBIT!$A$6:$A$18,PopActBIT!Q$6:Q$18)</f>
        <v>19.2591369062079</v>
      </c>
      <c r="P161" s="42" t="n">
        <f aca="false">P154*100/LOOKUP($A161,PopActBIT!$A$6:$A$18,PopActBIT!R$6:R$18)</f>
        <v>15.5833338945392</v>
      </c>
      <c r="Q161" s="42" t="n">
        <f aca="false">Q154*100/LOOKUP($A161,PopActBIT!$A$6:$A$18,PopActBIT!S$6:S$18)</f>
        <v>8.83357589952074</v>
      </c>
      <c r="R161" s="42" t="n">
        <f aca="false">R154*100/LOOKUP($A161,PopActBIT!$A$6:$A$18,PopActBIT!T$6:T$18)</f>
        <v>6.56208495392969</v>
      </c>
      <c r="S161" s="42" t="n">
        <f aca="false">S154*100/LOOKUP($A161,PopActBIT!$A$6:$A$18,PopActBIT!U$6:U$18)</f>
        <v>5.48134709662569</v>
      </c>
      <c r="T161" s="42" t="n">
        <f aca="false">T154*100/LOOKUP($A161,PopActBIT!$A$6:$A$18,PopActBIT!V$6:V$18)</f>
        <v>5.49429006497664</v>
      </c>
      <c r="U161" s="42" t="n">
        <f aca="false">U154*100/LOOKUP($A161,PopActBIT!$A$6:$A$18,PopActBIT!W$6:W$18)</f>
        <v>4.93127094171048</v>
      </c>
      <c r="V161" s="42" t="n">
        <f aca="false">V154*100/LOOKUP($A161,PopActBIT!$A$6:$A$18,PopActBIT!X$6:X$18)</f>
        <v>5.24190218213319</v>
      </c>
      <c r="W161" s="42" t="n">
        <f aca="false">W154*100/LOOKUP($A161,PopActBIT!$A$6:$A$18,PopActBIT!Y$6:Y$18)</f>
        <v>4.72418344809534</v>
      </c>
      <c r="X161" s="42" t="n">
        <f aca="false">X154*100/LOOKUP($A161,PopActBIT!$A$6:$A$18,PopActBIT!Z$6:Z$18)</f>
        <v>2.75038077457605</v>
      </c>
      <c r="Y161" s="42" t="n">
        <f aca="false">Y154*100/LOOKUP($A161,PopActBIT!$A$6:$A$18,PopActBIT!AA$6:AA$18)</f>
        <v>0.925422237092649</v>
      </c>
      <c r="Z161" s="42" t="n">
        <f aca="false">Z154*100/LOOKUP($A161,PopActBIT!$A$6:$A$18,PopActBIT!AB$6:AB$18)</f>
        <v>0.414174987230276</v>
      </c>
      <c r="AA161" s="42" t="n">
        <f aca="false">AA154*100/(LOOKUP($A161,PopActBIT!$A$6:$A$18,PopActBIT!E$6:E$18)+LOOKUP($A161,PopActBIT!$A$6:$A$18,PopActBIT!Q$6:Q$18))</f>
        <v>21.6170979988253</v>
      </c>
      <c r="AB161" s="42" t="n">
        <f aca="false">AB154*100/(LOOKUP($A161,PopActBIT!$A$6:$A$18,PopActBIT!F$6:F$18)+LOOKUP($A161,PopActBIT!$A$6:$A$18,PopActBIT!R$6:R$18))</f>
        <v>16.3133076325334</v>
      </c>
      <c r="AC161" s="42" t="n">
        <f aca="false">AC154*100/(LOOKUP($A161,PopActBIT!$A$6:$A$18,PopActBIT!G$6:G$18)+LOOKUP($A161,PopActBIT!$A$6:$A$18,PopActBIT!S$6:S$18))</f>
        <v>9.52644847155026</v>
      </c>
      <c r="AD161" s="42" t="n">
        <f aca="false">AD154*100/(LOOKUP($A161,PopActBIT!$A$6:$A$18,PopActBIT!H$6:H$18)+LOOKUP($A161,PopActBIT!$A$6:$A$18,PopActBIT!T$6:T$18))</f>
        <v>7.89428966729905</v>
      </c>
      <c r="AE161" s="42" t="n">
        <f aca="false">AE154*100/(LOOKUP($A161,PopActBIT!$A$6:$A$18,PopActBIT!I$6:I$18)+LOOKUP($A161,PopActBIT!$A$6:$A$18,PopActBIT!U$6:U$18))</f>
        <v>6.7503505086174</v>
      </c>
      <c r="AF161" s="42" t="n">
        <f aca="false">AF154*100/(LOOKUP($A161,PopActBIT!$A$6:$A$18,PopActBIT!J$6:J$18)+LOOKUP($A161,PopActBIT!$A$6:$A$18,PopActBIT!V$6:V$18))</f>
        <v>6.40779524547599</v>
      </c>
      <c r="AG161" s="42" t="n">
        <f aca="false">AG154*100/(LOOKUP($A161,PopActBIT!$A$6:$A$18,PopActBIT!K$6:K$18)+LOOKUP($A161,PopActBIT!$A$6:$A$18,PopActBIT!W$6:W$18))</f>
        <v>5.69394726889241</v>
      </c>
      <c r="AH161" s="42" t="n">
        <f aca="false">AH154*100/(LOOKUP($A161,PopActBIT!$A$6:$A$18,PopActBIT!L$6:L$18)+LOOKUP($A161,PopActBIT!$A$6:$A$18,PopActBIT!X$6:X$18))</f>
        <v>5.2728377335213</v>
      </c>
      <c r="AI161" s="42" t="n">
        <f aca="false">AI154*100/(LOOKUP($A161,PopActBIT!$A$6:$A$18,PopActBIT!M$6:M$18)+LOOKUP($A161,PopActBIT!$A$6:$A$18,PopActBIT!Y$6:Y$18))</f>
        <v>5.25985289412656</v>
      </c>
      <c r="AJ161" s="42" t="n">
        <f aca="false">AJ154*100/(LOOKUP($A161,PopActBIT!$A$6:$A$18,PopActBIT!N$6:N$18)+LOOKUP($A161,PopActBIT!$A$6:$A$18,PopActBIT!Z$6:Z$18))</f>
        <v>2.64983162235744</v>
      </c>
      <c r="AK161" s="42" t="n">
        <f aca="false">AK154*100/(LOOKUP($A161,PopActBIT!$A$6:$A$18,PopActBIT!O$6:O$18)+LOOKUP($A161,PopActBIT!$A$6:$A$18,PopActBIT!AA$6:AA$18))</f>
        <v>1.10102880943226</v>
      </c>
      <c r="AL161" s="42" t="n">
        <f aca="false">AL154*100/(LOOKUP($A161,PopActBIT!$A$6:$A$18,PopActBIT!P$6:P$18)+LOOKUP($A161,PopActBIT!$A$6:$A$18,PopActBIT!AB$6:AB$18))</f>
        <v>0.651624752820757</v>
      </c>
    </row>
    <row r="162" customFormat="false" ht="15" hidden="false" customHeight="false" outlineLevel="0" collapsed="false">
      <c r="A162" s="35" t="n">
        <v>2008</v>
      </c>
      <c r="B162" s="42" t="n">
        <f aca="false">B155*100/LOOKUP($A162,PopActBIT!$A$6:$A$18,PopActBIT!B$6:B$18)</f>
        <v>7.1</v>
      </c>
      <c r="C162" s="42" t="n">
        <f aca="false">C155*100/LOOKUP($A162,PopActBIT!$A$6:$A$18,PopActBIT!E$6:E$18)</f>
        <v>23.8318843233551</v>
      </c>
      <c r="D162" s="42" t="n">
        <f aca="false">D155*100/LOOKUP($A162,PopActBIT!$A$6:$A$18,PopActBIT!F$6:F$18)</f>
        <v>15.8281489060056</v>
      </c>
      <c r="E162" s="42" t="n">
        <f aca="false">E155*100/LOOKUP($A162,PopActBIT!$A$6:$A$18,PopActBIT!G$6:G$18)</f>
        <v>9.51003961837421</v>
      </c>
      <c r="F162" s="42" t="n">
        <f aca="false">F155*100/LOOKUP($A162,PopActBIT!$A$6:$A$18,PopActBIT!H$6:H$18)</f>
        <v>8.70906833687695</v>
      </c>
      <c r="G162" s="42" t="n">
        <f aca="false">G155*100/LOOKUP($A162,PopActBIT!$A$6:$A$18,PopActBIT!I$6:I$18)</f>
        <v>7.56140799323908</v>
      </c>
      <c r="H162" s="42" t="n">
        <f aca="false">H155*100/LOOKUP($A162,PopActBIT!$A$6:$A$18,PopActBIT!J$6:J$18)</f>
        <v>6.83216548321918</v>
      </c>
      <c r="I162" s="42" t="n">
        <f aca="false">I155*100/LOOKUP($A162,PopActBIT!$A$6:$A$18,PopActBIT!K$6:K$18)</f>
        <v>6.01326200885258</v>
      </c>
      <c r="J162" s="42" t="n">
        <f aca="false">J155*100/LOOKUP($A162,PopActBIT!$A$6:$A$18,PopActBIT!L$6:L$18)</f>
        <v>4.90146605095339</v>
      </c>
      <c r="K162" s="42" t="n">
        <f aca="false">K155*100/LOOKUP($A162,PopActBIT!$A$6:$A$18,PopActBIT!M$6:M$18)</f>
        <v>5.38563525842562</v>
      </c>
      <c r="L162" s="42" t="n">
        <f aca="false">L155*100/LOOKUP($A162,PopActBIT!$A$6:$A$18,PopActBIT!N$6:N$18)</f>
        <v>2.34313986826065</v>
      </c>
      <c r="M162" s="42" t="n">
        <f aca="false">M155*100/LOOKUP($A162,PopActBIT!$A$6:$A$18,PopActBIT!O$6:O$18)</f>
        <v>1.24329870560769</v>
      </c>
      <c r="N162" s="42" t="n">
        <f aca="false">N155*100/LOOKUP($A162,PopActBIT!$A$6:$A$18,PopActBIT!P$6:P$18)</f>
        <v>0.956383619698223</v>
      </c>
      <c r="O162" s="42" t="n">
        <f aca="false">O155*100/LOOKUP($A162,PopActBIT!$A$6:$A$18,PopActBIT!Q$6:Q$18)</f>
        <v>17.788735326387</v>
      </c>
      <c r="P162" s="42" t="n">
        <f aca="false">P155*100/LOOKUP($A162,PopActBIT!$A$6:$A$18,PopActBIT!R$6:R$18)</f>
        <v>14.3935734764583</v>
      </c>
      <c r="Q162" s="42" t="n">
        <f aca="false">Q155*100/LOOKUP($A162,PopActBIT!$A$6:$A$18,PopActBIT!S$6:S$18)</f>
        <v>8.15914775555047</v>
      </c>
      <c r="R162" s="42" t="n">
        <f aca="false">R155*100/LOOKUP($A162,PopActBIT!$A$6:$A$18,PopActBIT!T$6:T$18)</f>
        <v>6.06108118983749</v>
      </c>
      <c r="S162" s="42" t="n">
        <f aca="false">S155*100/LOOKUP($A162,PopActBIT!$A$6:$A$18,PopActBIT!U$6:U$18)</f>
        <v>5.06285578677747</v>
      </c>
      <c r="T162" s="42" t="n">
        <f aca="false">T155*100/LOOKUP($A162,PopActBIT!$A$6:$A$18,PopActBIT!V$6:V$18)</f>
        <v>5.0748105820237</v>
      </c>
      <c r="U162" s="42" t="n">
        <f aca="false">U155*100/LOOKUP($A162,PopActBIT!$A$6:$A$18,PopActBIT!W$6:W$18)</f>
        <v>4.55477698881279</v>
      </c>
      <c r="V162" s="42" t="n">
        <f aca="false">V155*100/LOOKUP($A162,PopActBIT!$A$6:$A$18,PopActBIT!X$6:X$18)</f>
        <v>4.84169207472226</v>
      </c>
      <c r="W162" s="42" t="n">
        <f aca="false">W155*100/LOOKUP($A162,PopActBIT!$A$6:$A$18,PopActBIT!Y$6:Y$18)</f>
        <v>4.36350026487315</v>
      </c>
      <c r="X162" s="42" t="n">
        <f aca="false">X155*100/LOOKUP($A162,PopActBIT!$A$6:$A$18,PopActBIT!Z$6:Z$18)</f>
        <v>2.54039398982341</v>
      </c>
      <c r="Y162" s="42" t="n">
        <f aca="false">Y155*100/LOOKUP($A162,PopActBIT!$A$6:$A$18,PopActBIT!AA$6:AA$18)</f>
        <v>0.854767860105287</v>
      </c>
      <c r="Z162" s="42" t="n">
        <f aca="false">Z155*100/LOOKUP($A162,PopActBIT!$A$6:$A$18,PopActBIT!AB$6:AB$18)</f>
        <v>0.382553447879289</v>
      </c>
      <c r="AA162" s="42" t="n">
        <f aca="false">AA155*100/(LOOKUP($A162,PopActBIT!$A$6:$A$18,PopActBIT!E$6:E$18)+LOOKUP($A162,PopActBIT!$A$6:$A$18,PopActBIT!Q$6:Q$18))</f>
        <v>20.1297797624518</v>
      </c>
      <c r="AB162" s="42" t="n">
        <f aca="false">AB155*100/(LOOKUP($A162,PopActBIT!$A$6:$A$18,PopActBIT!F$6:F$18)+LOOKUP($A162,PopActBIT!$A$6:$A$18,PopActBIT!R$6:R$18))</f>
        <v>15.0645018571669</v>
      </c>
      <c r="AC162" s="42" t="n">
        <f aca="false">AC155*100/(LOOKUP($A162,PopActBIT!$A$6:$A$18,PopActBIT!G$6:G$18)+LOOKUP($A162,PopActBIT!$A$6:$A$18,PopActBIT!S$6:S$18))</f>
        <v>8.80160885314236</v>
      </c>
      <c r="AD162" s="42" t="n">
        <f aca="false">AD155*100/(LOOKUP($A162,PopActBIT!$A$6:$A$18,PopActBIT!H$6:H$18)+LOOKUP($A162,PopActBIT!$A$6:$A$18,PopActBIT!T$6:T$18))</f>
        <v>7.29384316907997</v>
      </c>
      <c r="AE162" s="42" t="n">
        <f aca="false">AE155*100/(LOOKUP($A162,PopActBIT!$A$6:$A$18,PopActBIT!I$6:I$18)+LOOKUP($A162,PopActBIT!$A$6:$A$18,PopActBIT!U$6:U$18))</f>
        <v>6.23929579315069</v>
      </c>
      <c r="AF162" s="42" t="n">
        <f aca="false">AF155*100/(LOOKUP($A162,PopActBIT!$A$6:$A$18,PopActBIT!J$6:J$18)+LOOKUP($A162,PopActBIT!$A$6:$A$18,PopActBIT!V$6:V$18))</f>
        <v>5.91926919373019</v>
      </c>
      <c r="AG162" s="42" t="n">
        <f aca="false">AG155*100/(LOOKUP($A162,PopActBIT!$A$6:$A$18,PopActBIT!K$6:K$18)+LOOKUP($A162,PopActBIT!$A$6:$A$18,PopActBIT!W$6:W$18))</f>
        <v>5.25888432184024</v>
      </c>
      <c r="AH162" s="42" t="n">
        <f aca="false">AH155*100/(LOOKUP($A162,PopActBIT!$A$6:$A$18,PopActBIT!L$6:L$18)+LOOKUP($A162,PopActBIT!$A$6:$A$18,PopActBIT!X$6:X$18))</f>
        <v>4.8704445689508</v>
      </c>
      <c r="AI162" s="42" t="n">
        <f aca="false">AI155*100/(LOOKUP($A162,PopActBIT!$A$6:$A$18,PopActBIT!M$6:M$18)+LOOKUP($A162,PopActBIT!$A$6:$A$18,PopActBIT!Y$6:Y$18))</f>
        <v>4.8598244994828</v>
      </c>
      <c r="AJ162" s="42" t="n">
        <f aca="false">AJ155*100/(LOOKUP($A162,PopActBIT!$A$6:$A$18,PopActBIT!N$6:N$18)+LOOKUP($A162,PopActBIT!$A$6:$A$18,PopActBIT!Z$6:Z$18))</f>
        <v>2.44748512028711</v>
      </c>
      <c r="AK162" s="42" t="n">
        <f aca="false">AK155*100/(LOOKUP($A162,PopActBIT!$A$6:$A$18,PopActBIT!O$6:O$18)+LOOKUP($A162,PopActBIT!$A$6:$A$18,PopActBIT!AA$6:AA$18))</f>
        <v>1.01229445711221</v>
      </c>
      <c r="AL162" s="42" t="n">
        <f aca="false">AL155*100/(LOOKUP($A162,PopActBIT!$A$6:$A$18,PopActBIT!P$6:P$18)+LOOKUP($A162,PopActBIT!$A$6:$A$18,PopActBIT!AB$6:AB$18))</f>
        <v>0.599009418744554</v>
      </c>
    </row>
    <row r="163" customFormat="false" ht="15" hidden="false" customHeight="false" outlineLevel="0" collapsed="false">
      <c r="A163" s="35" t="s">
        <v>99</v>
      </c>
      <c r="B163" s="39" t="n">
        <f aca="false">AVERAGE(B157:B162)</f>
        <v>8.05</v>
      </c>
      <c r="C163" s="39" t="n">
        <f aca="false">AVERAGE(C157:C162)</f>
        <v>26.8843457752433</v>
      </c>
      <c r="D163" s="39" t="n">
        <f aca="false">AVERAGE(D157:D162)</f>
        <v>17.8554671715185</v>
      </c>
      <c r="E163" s="39" t="n">
        <f aca="false">AVERAGE(E157:E162)</f>
        <v>10.7281149055461</v>
      </c>
      <c r="F163" s="39" t="n">
        <f aca="false">AVERAGE(F157:F162)</f>
        <v>9.82455274505381</v>
      </c>
      <c r="G163" s="39" t="n">
        <f aca="false">AVERAGE(G157:G162)</f>
        <v>8.52989651509476</v>
      </c>
      <c r="H163" s="39" t="n">
        <f aca="false">AVERAGE(H157:H162)</f>
        <v>7.70725036897495</v>
      </c>
      <c r="I163" s="39" t="n">
        <f aca="false">AVERAGE(I157:I162)</f>
        <v>6.78345920488959</v>
      </c>
      <c r="J163" s="39" t="n">
        <f aca="false">AVERAGE(J157:J162)</f>
        <v>5.52926098211676</v>
      </c>
      <c r="K163" s="39" t="n">
        <f aca="false">AVERAGE(K157:K162)</f>
        <v>6.07544407913073</v>
      </c>
      <c r="L163" s="39" t="n">
        <f aca="false">AVERAGE(L157:L162)</f>
        <v>2.64325646949972</v>
      </c>
      <c r="M163" s="39" t="n">
        <f aca="false">AVERAGE(M157:M162)</f>
        <v>1.4025442491223</v>
      </c>
      <c r="N163" s="39" t="n">
        <f aca="false">AVERAGE(N157:N162)</f>
        <v>1.07888019163254</v>
      </c>
      <c r="O163" s="39" t="n">
        <f aca="false">AVERAGE(O157:O162)</f>
        <v>20.0671715643652</v>
      </c>
      <c r="P163" s="39" t="n">
        <f aca="false">AVERAGE(P157:P162)</f>
        <v>16.2371468840697</v>
      </c>
      <c r="Q163" s="39" t="n">
        <f aca="false">AVERAGE(Q157:Q162)</f>
        <v>9.2041966348651</v>
      </c>
      <c r="R163" s="39" t="n">
        <f aca="false">AVERAGE(R157:R162)</f>
        <v>6.83740321447121</v>
      </c>
      <c r="S163" s="39" t="n">
        <f aca="false">AVERAGE(S157:S162)</f>
        <v>5.71132201445475</v>
      </c>
      <c r="T163" s="39" t="n">
        <f aca="false">AVERAGE(T157:T162)</f>
        <v>5.72480801685016</v>
      </c>
      <c r="U163" s="39" t="n">
        <f aca="false">AVERAGE(U157:U162)</f>
        <v>5.13816691264997</v>
      </c>
      <c r="V163" s="39" t="n">
        <f aca="false">AVERAGE(V157:V162)</f>
        <v>5.46183097013973</v>
      </c>
      <c r="W163" s="39" t="n">
        <f aca="false">AVERAGE(W157:W162)</f>
        <v>4.92239087432346</v>
      </c>
      <c r="X163" s="39" t="n">
        <f aca="false">AVERAGE(X157:X162)</f>
        <v>2.86577550902393</v>
      </c>
      <c r="Y163" s="39" t="n">
        <f aca="false">AVERAGE(Y157:Y162)</f>
        <v>0.964249171271582</v>
      </c>
      <c r="Z163" s="39" t="n">
        <f aca="false">AVERAGE(Z157:Z162)</f>
        <v>0.431552076653015</v>
      </c>
      <c r="AA163" s="39" t="n">
        <f aca="false">AVERAGE(AA157:AA162)</f>
        <v>22.5977985365144</v>
      </c>
      <c r="AB163" s="39" t="n">
        <f aca="false">AVERAGE(AB157:AB162)</f>
        <v>16.9978359085126</v>
      </c>
      <c r="AC163" s="39" t="n">
        <f aca="false">AVERAGE(AC157:AC162)</f>
        <v>9.92380558364643</v>
      </c>
      <c r="AD163" s="39" t="n">
        <f aca="false">AVERAGE(AD157:AD162)</f>
        <v>8.22190045372717</v>
      </c>
      <c r="AE163" s="39" t="n">
        <f aca="false">AVERAGE(AE157:AE162)</f>
        <v>7.03415267327878</v>
      </c>
      <c r="AF163" s="39" t="n">
        <f aca="false">AVERAGE(AF157:AF162)</f>
        <v>6.67405154319024</v>
      </c>
      <c r="AG163" s="39" t="n">
        <f aca="false">AVERAGE(AG157:AG162)</f>
        <v>5.92802908553794</v>
      </c>
      <c r="AH163" s="39" t="n">
        <f aca="false">AVERAGE(AH157:AH162)</f>
        <v>5.49371026937127</v>
      </c>
      <c r="AI163" s="39" t="n">
        <f aca="false">AVERAGE(AI157:AI162)</f>
        <v>5.46641569736928</v>
      </c>
      <c r="AJ163" s="39" t="n">
        <f aca="false">AVERAGE(AJ157:AJ162)</f>
        <v>2.75915215311543</v>
      </c>
      <c r="AK163" s="39" t="n">
        <f aca="false">AVERAGE(AK157:AK162)</f>
        <v>1.14087385244764</v>
      </c>
      <c r="AL163" s="39" t="n">
        <f aca="false">AVERAGE(AL157:AL162)</f>
        <v>0.673641248511594</v>
      </c>
    </row>
    <row r="164" customFormat="false" ht="15" hidden="false" customHeight="false" outlineLevel="0" collapsed="false">
      <c r="A164" s="35" t="s">
        <v>105</v>
      </c>
      <c r="C164" s="44" t="n">
        <f aca="false">C163-C$15</f>
        <v>-3.09898755809002</v>
      </c>
      <c r="D164" s="44" t="n">
        <f aca="false">D163-D$15</f>
        <v>-0.144532828481484</v>
      </c>
      <c r="E164" s="44" t="n">
        <f aca="false">E163-E$15</f>
        <v>0.378114905546058</v>
      </c>
      <c r="F164" s="44" t="n">
        <f aca="false">F163-F$15</f>
        <v>0.40788607838714</v>
      </c>
      <c r="G164" s="44" t="n">
        <f aca="false">G163-G$15</f>
        <v>0.0298965150947588</v>
      </c>
      <c r="H164" s="44" t="n">
        <f aca="false">H163-H$15</f>
        <v>0.590583702308281</v>
      </c>
      <c r="I164" s="44" t="n">
        <f aca="false">I163-I$15</f>
        <v>0.550125871556254</v>
      </c>
      <c r="J164" s="44" t="n">
        <f aca="false">J163-J$15</f>
        <v>-0.104072351216573</v>
      </c>
      <c r="K164" s="44" t="n">
        <f aca="false">K163-K$15</f>
        <v>1.55877741246407</v>
      </c>
      <c r="L164" s="44" t="n">
        <f aca="false">L163-L$15</f>
        <v>-1.07341019716695</v>
      </c>
      <c r="M164" s="44" t="n">
        <f aca="false">M163-M$15</f>
        <v>-0.6974557508777</v>
      </c>
      <c r="N164" s="44" t="n">
        <f aca="false">N163-N$15</f>
        <v>0.395546858299205</v>
      </c>
      <c r="O164" s="44" t="n">
        <f aca="false">O163-O$15</f>
        <v>-2.74949510230145</v>
      </c>
      <c r="P164" s="44" t="n">
        <f aca="false">P163-P$15</f>
        <v>-1.54618644926363</v>
      </c>
      <c r="Q164" s="44" t="n">
        <f aca="false">Q163-Q$15</f>
        <v>-0.629136698468239</v>
      </c>
      <c r="R164" s="44" t="n">
        <f aca="false">R163-R$15</f>
        <v>0.287403214471213</v>
      </c>
      <c r="S164" s="44" t="n">
        <f aca="false">S163-S$15</f>
        <v>-0.57201131887858</v>
      </c>
      <c r="T164" s="44" t="n">
        <f aca="false">T163-T$15</f>
        <v>0.308141350183491</v>
      </c>
      <c r="U164" s="44" t="n">
        <f aca="false">U163-U$15</f>
        <v>0.221500245983298</v>
      </c>
      <c r="V164" s="44" t="n">
        <f aca="false">V163-V$15</f>
        <v>0.495164303473061</v>
      </c>
      <c r="W164" s="44" t="n">
        <f aca="false">W163-W$15</f>
        <v>0.0890575409901242</v>
      </c>
      <c r="X164" s="44" t="n">
        <f aca="false">X163-X$15</f>
        <v>-0.667557824309403</v>
      </c>
      <c r="Y164" s="44" t="n">
        <f aca="false">Y163-Y$15</f>
        <v>-0.435750828728419</v>
      </c>
      <c r="Z164" s="44" t="n">
        <f aca="false">Z163-Z$15</f>
        <v>0.131552076653015</v>
      </c>
      <c r="AA164" s="44" t="n">
        <f aca="false">AA163-AA$15</f>
        <v>-0.218868130152238</v>
      </c>
      <c r="AB164" s="44" t="n">
        <f aca="false">AB163-AB$15</f>
        <v>-0.785497424820772</v>
      </c>
      <c r="AC164" s="44" t="n">
        <f aca="false">AC163-AC$15</f>
        <v>0.0904722503131001</v>
      </c>
      <c r="AD164" s="44" t="n">
        <f aca="false">AD163-AD$15</f>
        <v>1.67190045372717</v>
      </c>
      <c r="AE164" s="44" t="n">
        <f aca="false">AE163-AE$15</f>
        <v>0.750819339945442</v>
      </c>
      <c r="AF164" s="44" t="n">
        <f aca="false">AF163-AF$15</f>
        <v>1.25738487652357</v>
      </c>
      <c r="AG164" s="44" t="n">
        <f aca="false">AG163-AG$15</f>
        <v>1.01136241887127</v>
      </c>
      <c r="AH164" s="44" t="n">
        <f aca="false">AH163-AH$15</f>
        <v>0.527043602704604</v>
      </c>
      <c r="AI164" s="44" t="n">
        <f aca="false">AI163-AI$15</f>
        <v>0.633082364035952</v>
      </c>
      <c r="AJ164" s="44" t="n">
        <f aca="false">AJ163-AJ$15</f>
        <v>-0.774181180217906</v>
      </c>
      <c r="AK164" s="44" t="n">
        <f aca="false">AK163-AK$15</f>
        <v>-0.259126147552362</v>
      </c>
      <c r="AL164" s="44" t="n">
        <f aca="false">AL163-AL$15</f>
        <v>0.373641248511594</v>
      </c>
    </row>
    <row r="165" customFormat="false" ht="15" hidden="false" customHeight="false" outlineLevel="0" collapsed="false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customFormat="false" ht="15" hidden="false" customHeight="false" outlineLevel="0" collapsed="false">
      <c r="B166" s="0" t="s">
        <v>70</v>
      </c>
      <c r="C166" s="30" t="s">
        <v>26</v>
      </c>
      <c r="D166" s="30" t="s">
        <v>27</v>
      </c>
      <c r="E166" s="30" t="s">
        <v>28</v>
      </c>
      <c r="F166" s="30" t="s">
        <v>29</v>
      </c>
      <c r="G166" s="30" t="s">
        <v>30</v>
      </c>
      <c r="H166" s="30" t="s">
        <v>31</v>
      </c>
      <c r="I166" s="30" t="s">
        <v>32</v>
      </c>
      <c r="J166" s="30" t="s">
        <v>33</v>
      </c>
      <c r="K166" s="30" t="s">
        <v>34</v>
      </c>
      <c r="L166" s="30" t="s">
        <v>35</v>
      </c>
      <c r="M166" s="30" t="s">
        <v>36</v>
      </c>
      <c r="N166" s="30" t="s">
        <v>37</v>
      </c>
      <c r="O166" s="30" t="s">
        <v>38</v>
      </c>
      <c r="P166" s="30" t="s">
        <v>39</v>
      </c>
      <c r="Q166" s="30" t="s">
        <v>40</v>
      </c>
      <c r="R166" s="30" t="s">
        <v>41</v>
      </c>
      <c r="S166" s="30" t="s">
        <v>42</v>
      </c>
      <c r="T166" s="30" t="s">
        <v>43</v>
      </c>
      <c r="U166" s="30" t="s">
        <v>44</v>
      </c>
      <c r="V166" s="30" t="s">
        <v>45</v>
      </c>
      <c r="W166" s="30" t="s">
        <v>46</v>
      </c>
      <c r="X166" s="30" t="s">
        <v>47</v>
      </c>
      <c r="Y166" s="30" t="s">
        <v>48</v>
      </c>
      <c r="Z166" s="30" t="s">
        <v>49</v>
      </c>
      <c r="AA166" s="30" t="s">
        <v>57</v>
      </c>
      <c r="AB166" s="30" t="s">
        <v>58</v>
      </c>
      <c r="AC166" s="30" t="s">
        <v>59</v>
      </c>
      <c r="AD166" s="30" t="s">
        <v>60</v>
      </c>
      <c r="AE166" s="30" t="s">
        <v>61</v>
      </c>
      <c r="AF166" s="30" t="s">
        <v>62</v>
      </c>
      <c r="AG166" s="30" t="s">
        <v>63</v>
      </c>
      <c r="AH166" s="30" t="s">
        <v>64</v>
      </c>
      <c r="AI166" s="30" t="s">
        <v>65</v>
      </c>
      <c r="AJ166" s="30" t="s">
        <v>66</v>
      </c>
      <c r="AK166" s="30" t="s">
        <v>67</v>
      </c>
      <c r="AL166" s="30" t="s">
        <v>68</v>
      </c>
    </row>
    <row r="167" customFormat="false" ht="15" hidden="false" customHeight="false" outlineLevel="0" collapsed="false">
      <c r="A167" s="45" t="s">
        <v>109</v>
      </c>
      <c r="C167" s="36" t="n">
        <f aca="false">AVERAGE(Ratio_dif_chôm!E$41:E$46)/AVERAGE(Ratio_dif_chôm!$B$41:$B$46)</f>
        <v>3.58875219683656</v>
      </c>
      <c r="D167" s="36" t="n">
        <f aca="false">AVERAGE(Ratio_dif_chôm!F$41:F$46)/AVERAGE(Ratio_dif_chôm!$B$41:$B$46)</f>
        <v>2.18804920913884</v>
      </c>
      <c r="E167" s="36" t="n">
        <f aca="false">AVERAGE(Ratio_dif_chôm!G$41:G$46)/AVERAGE(Ratio_dif_chôm!$B$41:$B$46)</f>
        <v>1.34622144112478</v>
      </c>
      <c r="F167" s="36" t="n">
        <f aca="false">AVERAGE(Ratio_dif_chôm!H$41:H$46)/AVERAGE(Ratio_dif_chôm!$B$41:$B$46)</f>
        <v>1.01757469244288</v>
      </c>
      <c r="G167" s="36" t="n">
        <f aca="false">AVERAGE(Ratio_dif_chôm!I$41:I$46)/AVERAGE(Ratio_dif_chôm!$B$41:$B$46)</f>
        <v>0.866432337434095</v>
      </c>
      <c r="H167" s="36" t="n">
        <f aca="false">AVERAGE(Ratio_dif_chôm!J$41:J$46)/AVERAGE(Ratio_dif_chôm!$B$41:$B$46)</f>
        <v>0.801405975395431</v>
      </c>
      <c r="I167" s="36" t="n">
        <f aca="false">AVERAGE(Ratio_dif_chôm!K$41:K$46)/AVERAGE(Ratio_dif_chôm!$B$41:$B$46)</f>
        <v>0.734622144112478</v>
      </c>
      <c r="J167" s="36" t="n">
        <f aca="false">AVERAGE(Ratio_dif_chôm!L$41:L$46)/AVERAGE(Ratio_dif_chôm!$B$41:$B$46)</f>
        <v>0.641476274165202</v>
      </c>
      <c r="K167" s="36" t="n">
        <f aca="false">AVERAGE(Ratio_dif_chôm!M$41:M$46)/AVERAGE(Ratio_dif_chôm!$B$41:$B$46)</f>
        <v>0.681898066783831</v>
      </c>
      <c r="L167" s="36" t="n">
        <f aca="false">AVERAGE(Ratio_dif_chôm!N$41:N$46)/AVERAGE(Ratio_dif_chôm!$B$41:$B$46)</f>
        <v>0.550087873462214</v>
      </c>
      <c r="M167" s="36" t="n">
        <f aca="false">AVERAGE(Ratio_dif_chôm!O$41:O$46)/AVERAGE(Ratio_dif_chôm!$B$41:$B$46)</f>
        <v>0.256590509666081</v>
      </c>
      <c r="N167" s="36" t="n">
        <f aca="false">AVERAGE(Ratio_dif_chôm!P$41:P$46)/AVERAGE(Ratio_dif_chôm!$B$41:$B$46)</f>
        <v>0.170474516695958</v>
      </c>
      <c r="O167" s="36" t="n">
        <f aca="false">AVERAGE(Ratio_dif_chôm!Q$41:Q$46)/AVERAGE(Ratio_dif_chôm!$B$41:$B$46)</f>
        <v>3.10544815465729</v>
      </c>
      <c r="P167" s="36" t="n">
        <f aca="false">AVERAGE(Ratio_dif_chôm!R$41:R$46)/AVERAGE(Ratio_dif_chôm!$B$41:$B$46)</f>
        <v>2.30755711775044</v>
      </c>
      <c r="Q167" s="36" t="n">
        <f aca="false">AVERAGE(Ratio_dif_chôm!S$41:S$46)/AVERAGE(Ratio_dif_chôm!$B$41:$B$46)</f>
        <v>1.40070298769772</v>
      </c>
      <c r="R167" s="36" t="n">
        <f aca="false">AVERAGE(Ratio_dif_chôm!T$41:T$46)/AVERAGE(Ratio_dif_chôm!$B$41:$B$46)</f>
        <v>1</v>
      </c>
      <c r="S167" s="36" t="n">
        <f aca="false">AVERAGE(Ratio_dif_chôm!U$41:U$46)/AVERAGE(Ratio_dif_chôm!$B$41:$B$46)</f>
        <v>0.818980667838313</v>
      </c>
      <c r="T167" s="36" t="n">
        <f aca="false">AVERAGE(Ratio_dif_chôm!V$41:V$46)/AVERAGE(Ratio_dif_chôm!$B$41:$B$46)</f>
        <v>0.748681898066784</v>
      </c>
      <c r="U167" s="36" t="n">
        <f aca="false">AVERAGE(Ratio_dif_chôm!W$41:W$46)/AVERAGE(Ratio_dif_chôm!$B$41:$B$46)</f>
        <v>0.701230228471002</v>
      </c>
      <c r="V167" s="36" t="n">
        <f aca="false">AVERAGE(Ratio_dif_chôm!X$41:X$46)/AVERAGE(Ratio_dif_chôm!$B$41:$B$46)</f>
        <v>0.634446397188049</v>
      </c>
      <c r="W167" s="36" t="n">
        <f aca="false">AVERAGE(Ratio_dif_chôm!Y$41:Y$46)/AVERAGE(Ratio_dif_chôm!$B$41:$B$46)</f>
        <v>0.759226713532513</v>
      </c>
      <c r="X167" s="36" t="n">
        <f aca="false">AVERAGE(Ratio_dif_chôm!Z$41:Z$46)/AVERAGE(Ratio_dif_chôm!$B$41:$B$46)</f>
        <v>0.62390158172232</v>
      </c>
      <c r="Y167" s="36" t="n">
        <f aca="false">AVERAGE(Ratio_dif_chôm!AA$41:AA$46)/AVERAGE(Ratio_dif_chôm!$B$41:$B$46)</f>
        <v>0.242530755711775</v>
      </c>
      <c r="Z167" s="36" t="n">
        <f aca="false">AVERAGE(Ratio_dif_chôm!AB$41:AB$46)/AVERAGE(Ratio_dif_chôm!$B$41:$B$46)</f>
        <v>0.0826010544815466</v>
      </c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 s="35" customFormat="true" ht="15" hidden="false" customHeight="false" outlineLevel="0" collapsed="false">
      <c r="A168" s="35" t="s">
        <v>102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customFormat="false" ht="15" hidden="false" customHeight="false" outlineLevel="0" collapsed="false">
      <c r="A169" s="35" t="n">
        <v>2003</v>
      </c>
      <c r="B169" s="41" t="n">
        <f aca="false">SUM(C169:Z169)</f>
        <v>2291.54636111029</v>
      </c>
      <c r="C169" s="42" t="n">
        <f aca="false">LOOKUP($A169,PopActBIT!$A$6:$A$18,PopActBIT!E$6:E$18)*$B$9/100*C167</f>
        <v>55.2564683602038</v>
      </c>
      <c r="D169" s="42" t="n">
        <f aca="false">LOOKUP($A169,PopActBIT!$A$6:$A$18,PopActBIT!F$6:F$18)*$B$9/100*D167</f>
        <v>193.570317908357</v>
      </c>
      <c r="E169" s="42" t="n">
        <f aca="false">LOOKUP($A169,PopActBIT!$A$6:$A$18,PopActBIT!G$6:G$18)*$B$9/100*E167</f>
        <v>168.982312909622</v>
      </c>
      <c r="F169" s="42" t="n">
        <f aca="false">LOOKUP($A169,PopActBIT!$A$6:$A$18,PopActBIT!H$6:H$18)*$B$9/100*F167</f>
        <v>145.634248301685</v>
      </c>
      <c r="G169" s="42" t="n">
        <f aca="false">LOOKUP($A169,PopActBIT!$A$6:$A$18,PopActBIT!I$6:I$18)*$B$9/100*G167</f>
        <v>129.774273643219</v>
      </c>
      <c r="H169" s="42" t="n">
        <f aca="false">LOOKUP($A169,PopActBIT!$A$6:$A$18,PopActBIT!J$6:J$18)*$B$9/100*H167</f>
        <v>121.772412273575</v>
      </c>
      <c r="I169" s="42" t="n">
        <f aca="false">LOOKUP($A169,PopActBIT!$A$6:$A$18,PopActBIT!K$6:K$18)*$B$9/100*I167</f>
        <v>105.810182905968</v>
      </c>
      <c r="J169" s="42" t="n">
        <f aca="false">LOOKUP($A169,PopActBIT!$A$6:$A$18,PopActBIT!L$6:L$18)*$B$9/100*J167</f>
        <v>84.0637948564875</v>
      </c>
      <c r="K169" s="42" t="n">
        <f aca="false">LOOKUP($A169,PopActBIT!$A$6:$A$18,PopActBIT!M$6:M$18)*$B$9/100*K167</f>
        <v>50.1034772254184</v>
      </c>
      <c r="L169" s="42" t="n">
        <f aca="false">LOOKUP($A169,PopActBIT!$A$6:$A$18,PopActBIT!N$6:N$18)*$B$9/100*L167</f>
        <v>7.40452033591413</v>
      </c>
      <c r="M169" s="42" t="n">
        <f aca="false">LOOKUP($A169,PopActBIT!$A$6:$A$18,PopActBIT!O$6:O$18)*$B$9/100*M167</f>
        <v>0.612076652635239</v>
      </c>
      <c r="N169" s="42" t="n">
        <f aca="false">LOOKUP($A169,PopActBIT!$A$6:$A$18,PopActBIT!P$6:P$18)*$B$9/100*N167</f>
        <v>0.199739063585538</v>
      </c>
      <c r="O169" s="42" t="n">
        <f aca="false">LOOKUP($A169,PopActBIT!$A$6:$A$18,PopActBIT!Q$6:Q$18)*$B$9/100*O167</f>
        <v>83.7055673441632</v>
      </c>
      <c r="P169" s="42" t="n">
        <f aca="false">LOOKUP($A169,PopActBIT!$A$6:$A$18,PopActBIT!R$6:R$18)*$B$9/100*P167</f>
        <v>229.314576380575</v>
      </c>
      <c r="Q169" s="42" t="n">
        <f aca="false">LOOKUP($A169,PopActBIT!$A$6:$A$18,PopActBIT!S$6:S$18)*$B$9/100*Q167</f>
        <v>198.509728835621</v>
      </c>
      <c r="R169" s="42" t="n">
        <f aca="false">LOOKUP($A169,PopActBIT!$A$6:$A$18,PopActBIT!T$6:T$18)*$B$9/100*R167</f>
        <v>167.311436143482</v>
      </c>
      <c r="S169" s="42" t="n">
        <f aca="false">LOOKUP($A169,PopActBIT!$A$6:$A$18,PopActBIT!U$6:U$18)*$B$9/100*S167</f>
        <v>139.769578043123</v>
      </c>
      <c r="T169" s="42" t="n">
        <f aca="false">LOOKUP($A169,PopActBIT!$A$6:$A$18,PopActBIT!V$6:V$18)*$B$9/100*T167</f>
        <v>124.758354345138</v>
      </c>
      <c r="U169" s="42" t="n">
        <f aca="false">LOOKUP($A169,PopActBIT!$A$6:$A$18,PopActBIT!W$6:W$18)*$B$9/100*U167</f>
        <v>111.36479603821</v>
      </c>
      <c r="V169" s="42" t="n">
        <f aca="false">LOOKUP($A169,PopActBIT!$A$6:$A$18,PopActBIT!X$6:X$18)*$B$9/100*V167</f>
        <v>96.4565917985866</v>
      </c>
      <c r="W169" s="42" t="n">
        <f aca="false">LOOKUP($A169,PopActBIT!$A$6:$A$18,PopActBIT!Y$6:Y$18)*$B$9/100*W167</f>
        <v>67.1714692978048</v>
      </c>
      <c r="X169" s="42" t="n">
        <f aca="false">LOOKUP($A169,PopActBIT!$A$6:$A$18,PopActBIT!Z$6:Z$18)*$B$9/100*X167</f>
        <v>8.93960887327181</v>
      </c>
      <c r="Y169" s="42" t="n">
        <f aca="false">LOOKUP($A169,PopActBIT!$A$6:$A$18,PopActBIT!AA$6:AA$18)*$B$9/100*Y167</f>
        <v>0.894103095983024</v>
      </c>
      <c r="Z169" s="42" t="n">
        <f aca="false">LOOKUP($A169,PopActBIT!$A$6:$A$18,PopActBIT!AB$6:AB$18)*$B$9/100*Z167</f>
        <v>0.16672647766349</v>
      </c>
      <c r="AA169" s="43" t="n">
        <f aca="false">C169+O169</f>
        <v>138.962035704367</v>
      </c>
      <c r="AB169" s="43" t="n">
        <f aca="false">D169+P169</f>
        <v>422.884894288932</v>
      </c>
      <c r="AC169" s="43" t="n">
        <f aca="false">E169+Q169</f>
        <v>367.492041745243</v>
      </c>
      <c r="AD169" s="43" t="n">
        <f aca="false">F169+R169</f>
        <v>312.945684445167</v>
      </c>
      <c r="AE169" s="43" t="n">
        <f aca="false">G169+S169</f>
        <v>269.543851686342</v>
      </c>
      <c r="AF169" s="43" t="n">
        <f aca="false">H169+T169</f>
        <v>246.530766618713</v>
      </c>
      <c r="AG169" s="43" t="n">
        <f aca="false">I169+U169</f>
        <v>217.174978944178</v>
      </c>
      <c r="AH169" s="43" t="n">
        <f aca="false">J169+V169</f>
        <v>180.520386655074</v>
      </c>
      <c r="AI169" s="43" t="n">
        <f aca="false">K169+W169</f>
        <v>117.274946523223</v>
      </c>
      <c r="AJ169" s="43" t="n">
        <f aca="false">L169+X169</f>
        <v>16.3441292091859</v>
      </c>
      <c r="AK169" s="43" t="n">
        <f aca="false">M169+Y169</f>
        <v>1.50617974861826</v>
      </c>
      <c r="AL169" s="43" t="n">
        <f aca="false">N169+Z169</f>
        <v>0.366465541249028</v>
      </c>
    </row>
    <row r="170" customFormat="false" ht="15" hidden="false" customHeight="false" outlineLevel="0" collapsed="false">
      <c r="A170" s="35" t="n">
        <v>2004</v>
      </c>
      <c r="B170" s="41" t="n">
        <f aca="false">SUM(C170:Z170)</f>
        <v>2417.62811628369</v>
      </c>
      <c r="C170" s="42" t="n">
        <f aca="false">LOOKUP($A170,PopActBIT!$A$6:$A$18,PopActBIT!E$6:E$18)*$B$10/100*C167</f>
        <v>59.3353567495089</v>
      </c>
      <c r="D170" s="42" t="n">
        <f aca="false">LOOKUP($A170,PopActBIT!$A$6:$A$18,PopActBIT!F$6:F$18)*$B$10/100*D167</f>
        <v>204.135388544883</v>
      </c>
      <c r="E170" s="42" t="n">
        <f aca="false">LOOKUP($A170,PopActBIT!$A$6:$A$18,PopActBIT!G$6:G$18)*$B$10/100*E167</f>
        <v>174.044218613758</v>
      </c>
      <c r="F170" s="42" t="n">
        <f aca="false">LOOKUP($A170,PopActBIT!$A$6:$A$18,PopActBIT!H$6:H$18)*$B$10/100*F167</f>
        <v>152.747866935577</v>
      </c>
      <c r="G170" s="42" t="n">
        <f aca="false">LOOKUP($A170,PopActBIT!$A$6:$A$18,PopActBIT!I$6:I$18)*$B$10/100*G167</f>
        <v>136.126852136496</v>
      </c>
      <c r="H170" s="42" t="n">
        <f aca="false">LOOKUP($A170,PopActBIT!$A$6:$A$18,PopActBIT!J$6:J$18)*$B$10/100*H167</f>
        <v>128.808463882246</v>
      </c>
      <c r="I170" s="42" t="n">
        <f aca="false">LOOKUP($A170,PopActBIT!$A$6:$A$18,PopActBIT!K$6:K$18)*$B$10/100*I167</f>
        <v>113.027399670179</v>
      </c>
      <c r="J170" s="42" t="n">
        <f aca="false">LOOKUP($A170,PopActBIT!$A$6:$A$18,PopActBIT!L$6:L$18)*$B$10/100*J167</f>
        <v>89.0896163379848</v>
      </c>
      <c r="K170" s="42" t="n">
        <f aca="false">LOOKUP($A170,PopActBIT!$A$6:$A$18,PopActBIT!M$6:M$18)*$B$10/100*K167</f>
        <v>58.1969701546237</v>
      </c>
      <c r="L170" s="42" t="n">
        <f aca="false">LOOKUP($A170,PopActBIT!$A$6:$A$18,PopActBIT!N$6:N$18)*$B$10/100*L167</f>
        <v>8.46370281234776</v>
      </c>
      <c r="M170" s="42" t="n">
        <f aca="false">LOOKUP($A170,PopActBIT!$A$6:$A$18,PopActBIT!O$6:O$18)*$B$10/100*M167</f>
        <v>0.623793505037686</v>
      </c>
      <c r="N170" s="42" t="n">
        <f aca="false">LOOKUP($A170,PopActBIT!$A$6:$A$18,PopActBIT!P$6:P$18)*$B$10/100*N167</f>
        <v>0.212608160772571</v>
      </c>
      <c r="O170" s="42" t="n">
        <f aca="false">LOOKUP($A170,PopActBIT!$A$6:$A$18,PopActBIT!Q$6:Q$18)*$B$10/100*O167</f>
        <v>90.0054611788294</v>
      </c>
      <c r="P170" s="42" t="n">
        <f aca="false">LOOKUP($A170,PopActBIT!$A$6:$A$18,PopActBIT!R$6:R$18)*$B$10/100*P167</f>
        <v>241.883011989887</v>
      </c>
      <c r="Q170" s="42" t="n">
        <f aca="false">LOOKUP($A170,PopActBIT!$A$6:$A$18,PopActBIT!S$6:S$18)*$B$10/100*Q167</f>
        <v>204.172212993422</v>
      </c>
      <c r="R170" s="42" t="n">
        <f aca="false">LOOKUP($A170,PopActBIT!$A$6:$A$18,PopActBIT!T$6:T$18)*$B$10/100*R167</f>
        <v>174.940347151506</v>
      </c>
      <c r="S170" s="42" t="n">
        <f aca="false">LOOKUP($A170,PopActBIT!$A$6:$A$18,PopActBIT!U$6:U$18)*$B$10/100*S167</f>
        <v>145.452240385098</v>
      </c>
      <c r="T170" s="42" t="n">
        <f aca="false">LOOKUP($A170,PopActBIT!$A$6:$A$18,PopActBIT!V$6:V$18)*$B$10/100*T167</f>
        <v>131.857700387436</v>
      </c>
      <c r="U170" s="42" t="n">
        <f aca="false">LOOKUP($A170,PopActBIT!$A$6:$A$18,PopActBIT!W$6:W$18)*$B$10/100*U167</f>
        <v>117.276720819147</v>
      </c>
      <c r="V170" s="42" t="n">
        <f aca="false">LOOKUP($A170,PopActBIT!$A$6:$A$18,PopActBIT!X$6:X$18)*$B$10/100*V167</f>
        <v>100.397911260256</v>
      </c>
      <c r="W170" s="42" t="n">
        <f aca="false">LOOKUP($A170,PopActBIT!$A$6:$A$18,PopActBIT!Y$6:Y$18)*$B$10/100*W167</f>
        <v>75.552439406208</v>
      </c>
      <c r="X170" s="42" t="n">
        <f aca="false">LOOKUP($A170,PopActBIT!$A$6:$A$18,PopActBIT!Z$6:Z$18)*$B$10/100*X167</f>
        <v>10.2066731000669</v>
      </c>
      <c r="Y170" s="42" t="n">
        <f aca="false">LOOKUP($A170,PopActBIT!$A$6:$A$18,PopActBIT!AA$6:AA$18)*$B$10/100*Y167</f>
        <v>0.895766488396614</v>
      </c>
      <c r="Z170" s="42" t="n">
        <f aca="false">LOOKUP($A170,PopActBIT!$A$6:$A$18,PopActBIT!AB$6:AB$18)*$B$10/100*Z167</f>
        <v>0.175393620023933</v>
      </c>
      <c r="AA170" s="43" t="n">
        <f aca="false">C170+O170</f>
        <v>149.340817928338</v>
      </c>
      <c r="AB170" s="43" t="n">
        <f aca="false">D170+P170</f>
        <v>446.01840053477</v>
      </c>
      <c r="AC170" s="43" t="n">
        <f aca="false">E170+Q170</f>
        <v>378.21643160718</v>
      </c>
      <c r="AD170" s="43" t="n">
        <f aca="false">F170+R170</f>
        <v>327.688214087083</v>
      </c>
      <c r="AE170" s="43" t="n">
        <f aca="false">G170+S170</f>
        <v>281.579092521594</v>
      </c>
      <c r="AF170" s="43" t="n">
        <f aca="false">H170+T170</f>
        <v>260.666164269682</v>
      </c>
      <c r="AG170" s="43" t="n">
        <f aca="false">I170+U170</f>
        <v>230.304120489326</v>
      </c>
      <c r="AH170" s="43" t="n">
        <f aca="false">J170+V170</f>
        <v>189.487527598241</v>
      </c>
      <c r="AI170" s="43" t="n">
        <f aca="false">K170+W170</f>
        <v>133.749409560832</v>
      </c>
      <c r="AJ170" s="43" t="n">
        <f aca="false">L170+X170</f>
        <v>18.6703759124146</v>
      </c>
      <c r="AK170" s="43" t="n">
        <f aca="false">M170+Y170</f>
        <v>1.5195599934343</v>
      </c>
      <c r="AL170" s="43" t="n">
        <f aca="false">N170+Z170</f>
        <v>0.388001780796504</v>
      </c>
    </row>
    <row r="171" customFormat="false" ht="15" hidden="false" customHeight="false" outlineLevel="0" collapsed="false">
      <c r="A171" s="35" t="n">
        <v>2005</v>
      </c>
      <c r="B171" s="41" t="n">
        <f aca="false">SUM(C171:Z171)</f>
        <v>2439.17789366175</v>
      </c>
      <c r="C171" s="42" t="n">
        <f aca="false">LOOKUP($A171,PopActBIT!$A$6:$A$18,PopActBIT!E$6:E$18)*$B$11/100*C167</f>
        <v>65.4085312724293</v>
      </c>
      <c r="D171" s="42" t="n">
        <f aca="false">LOOKUP($A171,PopActBIT!$A$6:$A$18,PopActBIT!F$6:F$18)*$B$11/100*D167</f>
        <v>204.33444944789</v>
      </c>
      <c r="E171" s="42" t="n">
        <f aca="false">LOOKUP($A171,PopActBIT!$A$6:$A$18,PopActBIT!G$6:G$18)*$B$11/100*E167</f>
        <v>175.959114055847</v>
      </c>
      <c r="F171" s="42" t="n">
        <f aca="false">LOOKUP($A171,PopActBIT!$A$6:$A$18,PopActBIT!H$6:H$18)*$B$11/100*F167</f>
        <v>150.687416005073</v>
      </c>
      <c r="G171" s="42" t="n">
        <f aca="false">LOOKUP($A171,PopActBIT!$A$6:$A$18,PopActBIT!I$6:I$18)*$B$11/100*G167</f>
        <v>135.158787957483</v>
      </c>
      <c r="H171" s="42" t="n">
        <f aca="false">LOOKUP($A171,PopActBIT!$A$6:$A$18,PopActBIT!J$6:J$18)*$B$11/100*H167</f>
        <v>130.815407506602</v>
      </c>
      <c r="I171" s="42" t="n">
        <f aca="false">LOOKUP($A171,PopActBIT!$A$6:$A$18,PopActBIT!K$6:K$18)*$B$11/100*I167</f>
        <v>113.890089724044</v>
      </c>
      <c r="J171" s="42" t="n">
        <f aca="false">LOOKUP($A171,PopActBIT!$A$6:$A$18,PopActBIT!L$6:L$18)*$B$11/100*J167</f>
        <v>89.9321054741256</v>
      </c>
      <c r="K171" s="42" t="n">
        <f aca="false">LOOKUP($A171,PopActBIT!$A$6:$A$18,PopActBIT!M$6:M$18)*$B$11/100*K167</f>
        <v>63.9513166226266</v>
      </c>
      <c r="L171" s="42" t="n">
        <f aca="false">LOOKUP($A171,PopActBIT!$A$6:$A$18,PopActBIT!N$6:N$18)*$B$11/100*L167</f>
        <v>9.24664157258047</v>
      </c>
      <c r="M171" s="42" t="n">
        <f aca="false">LOOKUP($A171,PopActBIT!$A$6:$A$18,PopActBIT!O$6:O$18)*$B$11/100*M167</f>
        <v>0.633439788677039</v>
      </c>
      <c r="N171" s="42" t="n">
        <f aca="false">LOOKUP($A171,PopActBIT!$A$6:$A$18,PopActBIT!P$6:P$18)*$B$11/100*N167</f>
        <v>0.22074604717928</v>
      </c>
      <c r="O171" s="42" t="n">
        <f aca="false">LOOKUP($A171,PopActBIT!$A$6:$A$18,PopActBIT!Q$6:Q$18)*$B$11/100*O167</f>
        <v>93.506496719494</v>
      </c>
      <c r="P171" s="42" t="n">
        <f aca="false">LOOKUP($A171,PopActBIT!$A$6:$A$18,PopActBIT!R$6:R$18)*$B$11/100*P167</f>
        <v>242.617236437109</v>
      </c>
      <c r="Q171" s="42" t="n">
        <f aca="false">LOOKUP($A171,PopActBIT!$A$6:$A$18,PopActBIT!S$6:S$18)*$B$11/100*Q167</f>
        <v>204.109451600959</v>
      </c>
      <c r="R171" s="42" t="n">
        <f aca="false">LOOKUP($A171,PopActBIT!$A$6:$A$18,PopActBIT!T$6:T$18)*$B$11/100*R167</f>
        <v>171.708560502787</v>
      </c>
      <c r="S171" s="42" t="n">
        <f aca="false">LOOKUP($A171,PopActBIT!$A$6:$A$18,PopActBIT!U$6:U$18)*$B$11/100*S167</f>
        <v>144.58661863195</v>
      </c>
      <c r="T171" s="42" t="n">
        <f aca="false">LOOKUP($A171,PopActBIT!$A$6:$A$18,PopActBIT!V$6:V$18)*$B$11/100*T167</f>
        <v>132.679105018699</v>
      </c>
      <c r="U171" s="42" t="n">
        <f aca="false">LOOKUP($A171,PopActBIT!$A$6:$A$18,PopActBIT!W$6:W$18)*$B$11/100*U167</f>
        <v>117.995966704657</v>
      </c>
      <c r="V171" s="42" t="n">
        <f aca="false">LOOKUP($A171,PopActBIT!$A$6:$A$18,PopActBIT!X$6:X$18)*$B$11/100*V167</f>
        <v>99.4980037569269</v>
      </c>
      <c r="W171" s="42" t="n">
        <f aca="false">LOOKUP($A171,PopActBIT!$A$6:$A$18,PopActBIT!Y$6:Y$18)*$B$11/100*W167</f>
        <v>80.0159065295375</v>
      </c>
      <c r="X171" s="42" t="n">
        <f aca="false">LOOKUP($A171,PopActBIT!$A$6:$A$18,PopActBIT!Z$6:Z$18)*$B$11/100*X167</f>
        <v>11.1363908295801</v>
      </c>
      <c r="Y171" s="42" t="n">
        <f aca="false">LOOKUP($A171,PopActBIT!$A$6:$A$18,PopActBIT!AA$6:AA$18)*$B$11/100*Y167</f>
        <v>0.905194273530179</v>
      </c>
      <c r="Z171" s="42" t="n">
        <f aca="false">LOOKUP($A171,PopActBIT!$A$6:$A$18,PopActBIT!AB$6:AB$18)*$B$11/100*Z167</f>
        <v>0.18091718195932</v>
      </c>
      <c r="AA171" s="43" t="n">
        <f aca="false">C171+O171</f>
        <v>158.915027991923</v>
      </c>
      <c r="AB171" s="43" t="n">
        <f aca="false">D171+P171</f>
        <v>446.951685884999</v>
      </c>
      <c r="AC171" s="43" t="n">
        <f aca="false">E171+Q171</f>
        <v>380.068565656806</v>
      </c>
      <c r="AD171" s="43" t="n">
        <f aca="false">F171+R171</f>
        <v>322.39597650786</v>
      </c>
      <c r="AE171" s="43" t="n">
        <f aca="false">G171+S171</f>
        <v>279.745406589433</v>
      </c>
      <c r="AF171" s="43" t="n">
        <f aca="false">H171+T171</f>
        <v>263.494512525301</v>
      </c>
      <c r="AG171" s="43" t="n">
        <f aca="false">I171+U171</f>
        <v>231.8860564287</v>
      </c>
      <c r="AH171" s="43" t="n">
        <f aca="false">J171+V171</f>
        <v>189.430109231053</v>
      </c>
      <c r="AI171" s="43" t="n">
        <f aca="false">K171+W171</f>
        <v>143.967223152164</v>
      </c>
      <c r="AJ171" s="43" t="n">
        <f aca="false">L171+X171</f>
        <v>20.3830324021606</v>
      </c>
      <c r="AK171" s="43" t="n">
        <f aca="false">M171+Y171</f>
        <v>1.53863406220722</v>
      </c>
      <c r="AL171" s="43" t="n">
        <f aca="false">N171+Z171</f>
        <v>0.4016632291386</v>
      </c>
    </row>
    <row r="172" customFormat="false" ht="15" hidden="false" customHeight="false" outlineLevel="0" collapsed="false">
      <c r="A172" s="35" t="n">
        <v>2006</v>
      </c>
      <c r="B172" s="41" t="n">
        <f aca="false">SUM(C172:Z172)</f>
        <v>2419.40617934874</v>
      </c>
      <c r="C172" s="42" t="n">
        <f aca="false">LOOKUP($A172,PopActBIT!$A$6:$A$18,PopActBIT!E$6:E$18)*$B$12/100*C167</f>
        <v>63.8187003771465</v>
      </c>
      <c r="D172" s="42" t="n">
        <f aca="false">LOOKUP($A172,PopActBIT!$A$6:$A$18,PopActBIT!F$6:F$18)*$B$12/100*D167</f>
        <v>202.106618097462</v>
      </c>
      <c r="E172" s="42" t="n">
        <f aca="false">LOOKUP($A172,PopActBIT!$A$6:$A$18,PopActBIT!G$6:G$18)*$B$12/100*E167</f>
        <v>176.220657151367</v>
      </c>
      <c r="F172" s="42" t="n">
        <f aca="false">LOOKUP($A172,PopActBIT!$A$6:$A$18,PopActBIT!H$6:H$18)*$B$12/100*F167</f>
        <v>145.690595995699</v>
      </c>
      <c r="G172" s="42" t="n">
        <f aca="false">LOOKUP($A172,PopActBIT!$A$6:$A$18,PopActBIT!I$6:I$18)*$B$12/100*G167</f>
        <v>134.447024058606</v>
      </c>
      <c r="H172" s="42" t="n">
        <f aca="false">LOOKUP($A172,PopActBIT!$A$6:$A$18,PopActBIT!J$6:J$18)*$B$12/100*H167</f>
        <v>129.816019218645</v>
      </c>
      <c r="I172" s="42" t="n">
        <f aca="false">LOOKUP($A172,PopActBIT!$A$6:$A$18,PopActBIT!K$6:K$18)*$B$12/100*I167</f>
        <v>113.622289812096</v>
      </c>
      <c r="J172" s="42" t="n">
        <f aca="false">LOOKUP($A172,PopActBIT!$A$6:$A$18,PopActBIT!L$6:L$18)*$B$12/100*J167</f>
        <v>90.2217930028163</v>
      </c>
      <c r="K172" s="42" t="n">
        <f aca="false">LOOKUP($A172,PopActBIT!$A$6:$A$18,PopActBIT!M$6:M$18)*$B$12/100*K167</f>
        <v>66.4220423829865</v>
      </c>
      <c r="L172" s="42" t="n">
        <f aca="false">LOOKUP($A172,PopActBIT!$A$6:$A$18,PopActBIT!N$6:N$18)*$B$12/100*L167</f>
        <v>9.98955775062323</v>
      </c>
      <c r="M172" s="42" t="n">
        <f aca="false">LOOKUP($A172,PopActBIT!$A$6:$A$18,PopActBIT!O$6:O$18)*$B$12/100*M167</f>
        <v>0.682028380176568</v>
      </c>
      <c r="N172" s="42" t="n">
        <f aca="false">LOOKUP($A172,PopActBIT!$A$6:$A$18,PopActBIT!P$6:P$18)*$B$12/100*N167</f>
        <v>0.233391011959461</v>
      </c>
      <c r="O172" s="42" t="n">
        <f aca="false">LOOKUP($A172,PopActBIT!$A$6:$A$18,PopActBIT!Q$6:Q$18)*$B$12/100*O167</f>
        <v>91.2949360018812</v>
      </c>
      <c r="P172" s="42" t="n">
        <f aca="false">LOOKUP($A172,PopActBIT!$A$6:$A$18,PopActBIT!R$6:R$18)*$B$12/100*P167</f>
        <v>240.349934390755</v>
      </c>
      <c r="Q172" s="42" t="n">
        <f aca="false">LOOKUP($A172,PopActBIT!$A$6:$A$18,PopActBIT!S$6:S$18)*$B$12/100*Q167</f>
        <v>205.187385578651</v>
      </c>
      <c r="R172" s="42" t="n">
        <f aca="false">LOOKUP($A172,PopActBIT!$A$6:$A$18,PopActBIT!T$6:T$18)*$B$12/100*R167</f>
        <v>164.664203956462</v>
      </c>
      <c r="S172" s="42" t="n">
        <f aca="false">LOOKUP($A172,PopActBIT!$A$6:$A$18,PopActBIT!U$6:U$18)*$B$12/100*S167</f>
        <v>143.182175770773</v>
      </c>
      <c r="T172" s="42" t="n">
        <f aca="false">LOOKUP($A172,PopActBIT!$A$6:$A$18,PopActBIT!V$6:V$18)*$B$12/100*T167</f>
        <v>131.895079116398</v>
      </c>
      <c r="U172" s="42" t="n">
        <f aca="false">LOOKUP($A172,PopActBIT!$A$6:$A$18,PopActBIT!W$6:W$18)*$B$12/100*U167</f>
        <v>117.085385259346</v>
      </c>
      <c r="V172" s="42" t="n">
        <f aca="false">LOOKUP($A172,PopActBIT!$A$6:$A$18,PopActBIT!X$6:X$18)*$B$12/100*V167</f>
        <v>98.0028044076414</v>
      </c>
      <c r="W172" s="42" t="n">
        <f aca="false">LOOKUP($A172,PopActBIT!$A$6:$A$18,PopActBIT!Y$6:Y$18)*$B$12/100*W167</f>
        <v>80.9447593951183</v>
      </c>
      <c r="X172" s="42" t="n">
        <f aca="false">LOOKUP($A172,PopActBIT!$A$6:$A$18,PopActBIT!Z$6:Z$18)*$B$12/100*X167</f>
        <v>12.4073468063049</v>
      </c>
      <c r="Y172" s="42" t="n">
        <f aca="false">LOOKUP($A172,PopActBIT!$A$6:$A$18,PopActBIT!AA$6:AA$18)*$B$12/100*Y167</f>
        <v>0.934234339617687</v>
      </c>
      <c r="Z172" s="42" t="n">
        <f aca="false">LOOKUP($A172,PopActBIT!$A$6:$A$18,PopActBIT!AB$6:AB$18)*$B$12/100*Z167</f>
        <v>0.187217086210814</v>
      </c>
      <c r="AA172" s="43" t="n">
        <f aca="false">C172+O172</f>
        <v>155.113636379028</v>
      </c>
      <c r="AB172" s="43" t="n">
        <f aca="false">D172+P172</f>
        <v>442.456552488217</v>
      </c>
      <c r="AC172" s="43" t="n">
        <f aca="false">E172+Q172</f>
        <v>381.408042730018</v>
      </c>
      <c r="AD172" s="43" t="n">
        <f aca="false">F172+R172</f>
        <v>310.354799952161</v>
      </c>
      <c r="AE172" s="43" t="n">
        <f aca="false">G172+S172</f>
        <v>277.629199829379</v>
      </c>
      <c r="AF172" s="43" t="n">
        <f aca="false">H172+T172</f>
        <v>261.711098335043</v>
      </c>
      <c r="AG172" s="43" t="n">
        <f aca="false">I172+U172</f>
        <v>230.707675071442</v>
      </c>
      <c r="AH172" s="43" t="n">
        <f aca="false">J172+V172</f>
        <v>188.224597410458</v>
      </c>
      <c r="AI172" s="43" t="n">
        <f aca="false">K172+W172</f>
        <v>147.366801778105</v>
      </c>
      <c r="AJ172" s="43" t="n">
        <f aca="false">L172+X172</f>
        <v>22.3969045569282</v>
      </c>
      <c r="AK172" s="43" t="n">
        <f aca="false">M172+Y172</f>
        <v>1.61626271979426</v>
      </c>
      <c r="AL172" s="43" t="n">
        <f aca="false">N172+Z172</f>
        <v>0.420608098170274</v>
      </c>
    </row>
    <row r="173" customFormat="false" ht="15" hidden="false" customHeight="false" outlineLevel="0" collapsed="false">
      <c r="A173" s="35" t="n">
        <v>2007</v>
      </c>
      <c r="B173" s="41" t="n">
        <f aca="false">SUM(C173:Z173)</f>
        <v>2225.37625302965</v>
      </c>
      <c r="C173" s="42" t="n">
        <f aca="false">LOOKUP($A173,PopActBIT!$A$6:$A$18,PopActBIT!E$6:E$18)*$B$13/100*C167</f>
        <v>56.7066740234601</v>
      </c>
      <c r="D173" s="42" t="n">
        <f aca="false">LOOKUP($A173,PopActBIT!$A$6:$A$18,PopActBIT!F$6:F$18)*$B$13/100*D167</f>
        <v>184.24399079251</v>
      </c>
      <c r="E173" s="42" t="n">
        <f aca="false">LOOKUP($A173,PopActBIT!$A$6:$A$18,PopActBIT!G$6:G$18)*$B$13/100*E167</f>
        <v>164.763278757269</v>
      </c>
      <c r="F173" s="42" t="n">
        <f aca="false">LOOKUP($A173,PopActBIT!$A$6:$A$18,PopActBIT!H$6:H$18)*$B$13/100*F167</f>
        <v>129.932452408945</v>
      </c>
      <c r="G173" s="42" t="n">
        <f aca="false">LOOKUP($A173,PopActBIT!$A$6:$A$18,PopActBIT!I$6:I$18)*$B$13/100*G167</f>
        <v>123.656249887314</v>
      </c>
      <c r="H173" s="42" t="n">
        <f aca="false">LOOKUP($A173,PopActBIT!$A$6:$A$18,PopActBIT!J$6:J$18)*$B$13/100*H167</f>
        <v>119.646456595345</v>
      </c>
      <c r="I173" s="42" t="n">
        <f aca="false">LOOKUP($A173,PopActBIT!$A$6:$A$18,PopActBIT!K$6:K$18)*$B$13/100*I167</f>
        <v>105.44387783836</v>
      </c>
      <c r="J173" s="42" t="n">
        <f aca="false">LOOKUP($A173,PopActBIT!$A$6:$A$18,PopActBIT!L$6:L$18)*$B$13/100*J167</f>
        <v>83.3641650066893</v>
      </c>
      <c r="K173" s="42" t="n">
        <f aca="false">LOOKUP($A173,PopActBIT!$A$6:$A$18,PopActBIT!M$6:M$18)*$B$13/100*K167</f>
        <v>62.7894146596346</v>
      </c>
      <c r="L173" s="42" t="n">
        <f aca="false">LOOKUP($A173,PopActBIT!$A$6:$A$18,PopActBIT!N$6:N$18)*$B$13/100*L167</f>
        <v>10.3578617764824</v>
      </c>
      <c r="M173" s="42" t="n">
        <f aca="false">LOOKUP($A173,PopActBIT!$A$6:$A$18,PopActBIT!O$6:O$18)*$B$13/100*M167</f>
        <v>0.669706714218033</v>
      </c>
      <c r="N173" s="42" t="n">
        <f aca="false">LOOKUP($A173,PopActBIT!$A$6:$A$18,PopActBIT!P$6:P$18)*$B$13/100*N167</f>
        <v>0.226277738279024</v>
      </c>
      <c r="O173" s="42" t="n">
        <f aca="false">LOOKUP($A173,PopActBIT!$A$6:$A$18,PopActBIT!Q$6:Q$18)*$B$13/100*O167</f>
        <v>87.0850605419754</v>
      </c>
      <c r="P173" s="42" t="n">
        <f aca="false">LOOKUP($A173,PopActBIT!$A$6:$A$18,PopActBIT!R$6:R$18)*$B$13/100*P167</f>
        <v>219.11776074114</v>
      </c>
      <c r="Q173" s="42" t="n">
        <f aca="false">LOOKUP($A173,PopActBIT!$A$6:$A$18,PopActBIT!S$6:S$18)*$B$13/100*Q167</f>
        <v>190.43572271923</v>
      </c>
      <c r="R173" s="42" t="n">
        <f aca="false">LOOKUP($A173,PopActBIT!$A$6:$A$18,PopActBIT!T$6:T$18)*$B$13/100*R167</f>
        <v>147.093449153943</v>
      </c>
      <c r="S173" s="42" t="n">
        <f aca="false">LOOKUP($A173,PopActBIT!$A$6:$A$18,PopActBIT!U$6:U$18)*$B$13/100*S167</f>
        <v>132.272632737687</v>
      </c>
      <c r="T173" s="42" t="n">
        <f aca="false">LOOKUP($A173,PopActBIT!$A$6:$A$18,PopActBIT!V$6:V$18)*$B$13/100*T167</f>
        <v>121.026002343409</v>
      </c>
      <c r="U173" s="42" t="n">
        <f aca="false">LOOKUP($A173,PopActBIT!$A$6:$A$18,PopActBIT!W$6:W$18)*$B$13/100*U167</f>
        <v>107.736416351007</v>
      </c>
      <c r="V173" s="42" t="n">
        <f aca="false">LOOKUP($A173,PopActBIT!$A$6:$A$18,PopActBIT!X$6:X$18)*$B$13/100*V167</f>
        <v>90.0298242819533</v>
      </c>
      <c r="W173" s="42" t="n">
        <f aca="false">LOOKUP($A173,PopActBIT!$A$6:$A$18,PopActBIT!Y$6:Y$18)*$B$13/100*W167</f>
        <v>74.5148728700409</v>
      </c>
      <c r="X173" s="42" t="n">
        <f aca="false">LOOKUP($A173,PopActBIT!$A$6:$A$18,PopActBIT!Z$6:Z$18)*$B$13/100*X167</f>
        <v>13.2035865944758</v>
      </c>
      <c r="Y173" s="42" t="n">
        <f aca="false">LOOKUP($A173,PopActBIT!$A$6:$A$18,PopActBIT!AA$6:AA$18)*$B$13/100*Y167</f>
        <v>0.883297339935106</v>
      </c>
      <c r="Z173" s="42" t="n">
        <f aca="false">LOOKUP($A173,PopActBIT!$A$6:$A$18,PopActBIT!AB$6:AB$18)*$B$13/100*Z167</f>
        <v>0.177221156347388</v>
      </c>
      <c r="AA173" s="43" t="n">
        <f aca="false">C173+O173</f>
        <v>143.791734565435</v>
      </c>
      <c r="AB173" s="43" t="n">
        <f aca="false">D173+P173</f>
        <v>403.36175153365</v>
      </c>
      <c r="AC173" s="43" t="n">
        <f aca="false">E173+Q173</f>
        <v>355.199001476499</v>
      </c>
      <c r="AD173" s="43" t="n">
        <f aca="false">F173+R173</f>
        <v>277.025901562888</v>
      </c>
      <c r="AE173" s="43" t="n">
        <f aca="false">G173+S173</f>
        <v>255.928882625001</v>
      </c>
      <c r="AF173" s="43" t="n">
        <f aca="false">H173+T173</f>
        <v>240.672458938754</v>
      </c>
      <c r="AG173" s="43" t="n">
        <f aca="false">I173+U173</f>
        <v>213.180294189366</v>
      </c>
      <c r="AH173" s="43" t="n">
        <f aca="false">J173+V173</f>
        <v>173.393989288643</v>
      </c>
      <c r="AI173" s="43" t="n">
        <f aca="false">K173+W173</f>
        <v>137.304287529676</v>
      </c>
      <c r="AJ173" s="43" t="n">
        <f aca="false">L173+X173</f>
        <v>23.5614483709582</v>
      </c>
      <c r="AK173" s="43" t="n">
        <f aca="false">M173+Y173</f>
        <v>1.55300405415314</v>
      </c>
      <c r="AL173" s="43" t="n">
        <f aca="false">N173+Z173</f>
        <v>0.403498894626412</v>
      </c>
    </row>
    <row r="174" customFormat="false" ht="15" hidden="false" customHeight="false" outlineLevel="0" collapsed="false">
      <c r="A174" s="35" t="n">
        <v>2008</v>
      </c>
      <c r="B174" s="41" t="n">
        <f aca="false">SUM(C174:Z174)</f>
        <v>2059.72702064382</v>
      </c>
      <c r="C174" s="42" t="n">
        <f aca="false">LOOKUP($A174,PopActBIT!$A$6:$A$18,PopActBIT!E$6:E$18)*$B$14/100*C167</f>
        <v>57.141429420788</v>
      </c>
      <c r="D174" s="42" t="n">
        <f aca="false">LOOKUP($A174,PopActBIT!$A$6:$A$18,PopActBIT!F$6:F$18)*$B$14/100*D167</f>
        <v>169.002823437006</v>
      </c>
      <c r="E174" s="42" t="n">
        <f aca="false">LOOKUP($A174,PopActBIT!$A$6:$A$18,PopActBIT!G$6:G$18)*$B$14/100*E167</f>
        <v>153.692630507157</v>
      </c>
      <c r="F174" s="42" t="n">
        <f aca="false">LOOKUP($A174,PopActBIT!$A$6:$A$18,PopActBIT!H$6:H$18)*$B$14/100*F167</f>
        <v>116.933530819778</v>
      </c>
      <c r="G174" s="42" t="n">
        <f aca="false">LOOKUP($A174,PopActBIT!$A$6:$A$18,PopActBIT!I$6:I$18)*$B$14/100*G167</f>
        <v>115.328237744322</v>
      </c>
      <c r="H174" s="42" t="n">
        <f aca="false">LOOKUP($A174,PopActBIT!$A$6:$A$18,PopActBIT!J$6:J$18)*$B$14/100*H167</f>
        <v>109.949910723151</v>
      </c>
      <c r="I174" s="42" t="n">
        <f aca="false">LOOKUP($A174,PopActBIT!$A$6:$A$18,PopActBIT!K$6:K$18)*$B$14/100*I167</f>
        <v>98.1513385868213</v>
      </c>
      <c r="J174" s="42" t="n">
        <f aca="false">LOOKUP($A174,PopActBIT!$A$6:$A$18,PopActBIT!L$6:L$18)*$B$14/100*J167</f>
        <v>77.7010580891738</v>
      </c>
      <c r="K174" s="42" t="n">
        <f aca="false">LOOKUP($A174,PopActBIT!$A$6:$A$18,PopActBIT!M$6:M$18)*$B$14/100*K167</f>
        <v>59.1778976335324</v>
      </c>
      <c r="L174" s="42" t="n">
        <f aca="false">LOOKUP($A174,PopActBIT!$A$6:$A$18,PopActBIT!N$6:N$18)*$B$14/100*L167</f>
        <v>10.8813408416754</v>
      </c>
      <c r="M174" s="42" t="n">
        <f aca="false">LOOKUP($A174,PopActBIT!$A$6:$A$18,PopActBIT!O$6:O$18)*$B$14/100*M167</f>
        <v>0.651648195010104</v>
      </c>
      <c r="N174" s="42" t="n">
        <f aca="false">LOOKUP($A174,PopActBIT!$A$6:$A$18,PopActBIT!P$6:P$18)*$B$14/100*N167</f>
        <v>0.216886061809428</v>
      </c>
      <c r="O174" s="42" t="n">
        <f aca="false">LOOKUP($A174,PopActBIT!$A$6:$A$18,PopActBIT!Q$6:Q$18)*$B$14/100*O167</f>
        <v>78.1935508655227</v>
      </c>
      <c r="P174" s="42" t="n">
        <f aca="false">LOOKUP($A174,PopActBIT!$A$6:$A$18,PopActBIT!R$6:R$18)*$B$14/100*P167</f>
        <v>202.86440399904</v>
      </c>
      <c r="Q174" s="42" t="n">
        <f aca="false">LOOKUP($A174,PopActBIT!$A$6:$A$18,PopActBIT!S$6:S$18)*$B$14/100*Q167</f>
        <v>176.33282826367</v>
      </c>
      <c r="R174" s="42" t="n">
        <f aca="false">LOOKUP($A174,PopActBIT!$A$6:$A$18,PopActBIT!T$6:T$18)*$B$14/100*R167</f>
        <v>131.922562315155</v>
      </c>
      <c r="S174" s="42" t="n">
        <f aca="false">LOOKUP($A174,PopActBIT!$A$6:$A$18,PopActBIT!U$6:U$18)*$B$14/100*S167</f>
        <v>122.510463028356</v>
      </c>
      <c r="T174" s="42" t="n">
        <f aca="false">LOOKUP($A174,PopActBIT!$A$6:$A$18,PopActBIT!V$6:V$18)*$B$14/100*T167</f>
        <v>111.04083282898</v>
      </c>
      <c r="U174" s="42" t="n">
        <f aca="false">LOOKUP($A174,PopActBIT!$A$6:$A$18,PopActBIT!W$6:W$18)*$B$14/100*U167</f>
        <v>100.378986816509</v>
      </c>
      <c r="V174" s="42" t="n">
        <f aca="false">LOOKUP($A174,PopActBIT!$A$6:$A$18,PopActBIT!X$6:X$18)*$B$14/100*V167</f>
        <v>82.9140801502513</v>
      </c>
      <c r="W174" s="42" t="n">
        <f aca="false">LOOKUP($A174,PopActBIT!$A$6:$A$18,PopActBIT!Y$6:Y$18)*$B$14/100*W167</f>
        <v>69.8032333790141</v>
      </c>
      <c r="X174" s="42" t="n">
        <f aca="false">LOOKUP($A174,PopActBIT!$A$6:$A$18,PopActBIT!Z$6:Z$18)*$B$14/100*X167</f>
        <v>13.8605973078338</v>
      </c>
      <c r="Y174" s="42" t="n">
        <f aca="false">LOOKUP($A174,PopActBIT!$A$6:$A$18,PopActBIT!AA$6:AA$18)*$B$14/100*Y167</f>
        <v>0.903244869312213</v>
      </c>
      <c r="Z174" s="42" t="n">
        <f aca="false">LOOKUP($A174,PopActBIT!$A$6:$A$18,PopActBIT!AB$6:AB$18)*$B$14/100*Z167</f>
        <v>0.1735047599532</v>
      </c>
      <c r="AA174" s="43" t="n">
        <f aca="false">C174+O174</f>
        <v>135.334980286311</v>
      </c>
      <c r="AB174" s="43" t="n">
        <f aca="false">D174+P174</f>
        <v>371.867227436046</v>
      </c>
      <c r="AC174" s="43" t="n">
        <f aca="false">E174+Q174</f>
        <v>330.025458770828</v>
      </c>
      <c r="AD174" s="43" t="n">
        <f aca="false">F174+R174</f>
        <v>248.856093134933</v>
      </c>
      <c r="AE174" s="43" t="n">
        <f aca="false">G174+S174</f>
        <v>237.838700772677</v>
      </c>
      <c r="AF174" s="43" t="n">
        <f aca="false">H174+T174</f>
        <v>220.990743552131</v>
      </c>
      <c r="AG174" s="43" t="n">
        <f aca="false">I174+U174</f>
        <v>198.530325403331</v>
      </c>
      <c r="AH174" s="43" t="n">
        <f aca="false">J174+V174</f>
        <v>160.615138239425</v>
      </c>
      <c r="AI174" s="43" t="n">
        <f aca="false">K174+W174</f>
        <v>128.981131012547</v>
      </c>
      <c r="AJ174" s="43" t="n">
        <f aca="false">L174+X174</f>
        <v>24.7419381495092</v>
      </c>
      <c r="AK174" s="43" t="n">
        <f aca="false">M174+Y174</f>
        <v>1.55489306432232</v>
      </c>
      <c r="AL174" s="43" t="n">
        <f aca="false">N174+Z174</f>
        <v>0.390390821762628</v>
      </c>
    </row>
    <row r="175" customFormat="false" ht="15" hidden="false" customHeight="false" outlineLevel="0" collapsed="false">
      <c r="A175" s="35" t="s">
        <v>103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customFormat="false" ht="15" hidden="false" customHeight="false" outlineLevel="0" collapsed="false">
      <c r="A176" s="35" t="n">
        <v>2003</v>
      </c>
      <c r="B176" s="42" t="n">
        <f aca="false">LOOKUP($A176,PopActBIT!$A$6:$A$18,PopActBIT!B$6:B$18)*B$9/100</f>
        <v>2231.82643692301</v>
      </c>
      <c r="C176" s="42" t="n">
        <f aca="false">$B176*C169/$B169</f>
        <v>53.816431118396</v>
      </c>
      <c r="D176" s="42" t="n">
        <f aca="false">$B176*D169/$B169</f>
        <v>188.525687388731</v>
      </c>
      <c r="E176" s="42" t="n">
        <f aca="false">$B176*E169/$B169</f>
        <v>164.578469685144</v>
      </c>
      <c r="F176" s="42" t="n">
        <f aca="false">$B176*F169/$B169</f>
        <v>141.838878321287</v>
      </c>
      <c r="G176" s="42" t="n">
        <f aca="false">$B176*G169/$B169</f>
        <v>126.39223000886</v>
      </c>
      <c r="H176" s="42" t="n">
        <f aca="false">$B176*H169/$B169</f>
        <v>118.598904919547</v>
      </c>
      <c r="I176" s="42" t="n">
        <f aca="false">$B176*I169/$B169</f>
        <v>103.052666755029</v>
      </c>
      <c r="J176" s="42" t="n">
        <f aca="false">$B176*J169/$B169</f>
        <v>81.8730107026413</v>
      </c>
      <c r="K176" s="42" t="n">
        <f aca="false">$B176*K169/$B169</f>
        <v>48.797731938218</v>
      </c>
      <c r="L176" s="42" t="n">
        <f aca="false">$B176*L169/$B169</f>
        <v>7.21155134318134</v>
      </c>
      <c r="M176" s="42" t="n">
        <f aca="false">$B176*M169/$B169</f>
        <v>0.596125340494005</v>
      </c>
      <c r="N176" s="42" t="n">
        <f aca="false">$B176*N169/$B169</f>
        <v>0.194533669561223</v>
      </c>
      <c r="O176" s="42" t="n">
        <f aca="false">$B176*O169/$B169</f>
        <v>81.5241189472718</v>
      </c>
      <c r="P176" s="42" t="n">
        <f aca="false">$B176*P169/$B169</f>
        <v>223.338415763056</v>
      </c>
      <c r="Q176" s="42" t="n">
        <f aca="false">$B176*Q169/$B169</f>
        <v>193.336372469068</v>
      </c>
      <c r="R176" s="42" t="n">
        <f aca="false">$B176*R169/$B169</f>
        <v>162.951137590625</v>
      </c>
      <c r="S176" s="42" t="n">
        <f aca="false">$B176*S169/$B169</f>
        <v>136.127047066626</v>
      </c>
      <c r="T176" s="42" t="n">
        <f aca="false">$B176*T169/$B169</f>
        <v>121.50703044017</v>
      </c>
      <c r="U176" s="42" t="n">
        <f aca="false">$B176*U169/$B169</f>
        <v>108.462521273273</v>
      </c>
      <c r="V176" s="42" t="n">
        <f aca="false">$B176*V169/$B169</f>
        <v>93.9428393180198</v>
      </c>
      <c r="W176" s="42" t="n">
        <f aca="false">$B176*W169/$B169</f>
        <v>65.4209155572864</v>
      </c>
      <c r="X176" s="42" t="n">
        <f aca="false">$B176*X169/$B169</f>
        <v>8.70663398206471</v>
      </c>
      <c r="Y176" s="42" t="n">
        <f aca="false">$B176*Y169/$B169</f>
        <v>0.8708019007666</v>
      </c>
      <c r="Z176" s="42" t="n">
        <f aca="false">$B176*Z169/$B169</f>
        <v>0.162381423696853</v>
      </c>
      <c r="AA176" s="42" t="n">
        <f aca="false">$B176*AA169/$B169</f>
        <v>135.340550065668</v>
      </c>
      <c r="AB176" s="42" t="n">
        <f aca="false">$B176*AB169/$B169</f>
        <v>411.864103151787</v>
      </c>
      <c r="AC176" s="42" t="n">
        <f aca="false">$B176*AC169/$B169</f>
        <v>357.914842154212</v>
      </c>
      <c r="AD176" s="42" t="n">
        <f aca="false">$B176*AD169/$B169</f>
        <v>304.790015911912</v>
      </c>
      <c r="AE176" s="42" t="n">
        <f aca="false">$B176*AE169/$B169</f>
        <v>262.519277075486</v>
      </c>
      <c r="AF176" s="42" t="n">
        <f aca="false">$B176*AF169/$B169</f>
        <v>240.105935359717</v>
      </c>
      <c r="AG176" s="42" t="n">
        <f aca="false">$B176*AG169/$B169</f>
        <v>211.515188028302</v>
      </c>
      <c r="AH176" s="42" t="n">
        <f aca="false">$B176*AH169/$B169</f>
        <v>175.815850020661</v>
      </c>
      <c r="AI176" s="42" t="n">
        <f aca="false">$B176*AI169/$B169</f>
        <v>114.218647495504</v>
      </c>
      <c r="AJ176" s="42" t="n">
        <f aca="false">$B176*AJ169/$B169</f>
        <v>15.918185325246</v>
      </c>
      <c r="AK176" s="42" t="n">
        <f aca="false">$B176*AK169/$B169</f>
        <v>1.46692724126061</v>
      </c>
      <c r="AL176" s="42" t="n">
        <f aca="false">$B176*AL169/$B169</f>
        <v>0.356915093258075</v>
      </c>
    </row>
    <row r="177" customFormat="false" ht="15" hidden="false" customHeight="false" outlineLevel="0" collapsed="false">
      <c r="A177" s="35" t="n">
        <v>2004</v>
      </c>
      <c r="B177" s="42" t="n">
        <f aca="false">LOOKUP($A177,PopActBIT!$A$6:$A$18,PopActBIT!B$6:B$18)*B$10/100</f>
        <v>2359.6212330871</v>
      </c>
      <c r="C177" s="42" t="n">
        <f aca="false">$B177*C170/$B170</f>
        <v>57.9117055745353</v>
      </c>
      <c r="D177" s="42" t="n">
        <f aca="false">$B177*D170/$B170</f>
        <v>199.237506376878</v>
      </c>
      <c r="E177" s="42" t="n">
        <f aca="false">$B177*E170/$B170</f>
        <v>169.868322994341</v>
      </c>
      <c r="F177" s="42" t="n">
        <f aca="false">$B177*F170/$B170</f>
        <v>149.082941128261</v>
      </c>
      <c r="G177" s="42" t="n">
        <f aca="false">$B177*G170/$B170</f>
        <v>132.860719368344</v>
      </c>
      <c r="H177" s="42" t="n">
        <f aca="false">$B177*H170/$B170</f>
        <v>125.717923418713</v>
      </c>
      <c r="I177" s="42" t="n">
        <f aca="false">$B177*I170/$B170</f>
        <v>110.315499057127</v>
      </c>
      <c r="J177" s="42" t="n">
        <f aca="false">$B177*J170/$B170</f>
        <v>86.9520622062559</v>
      </c>
      <c r="K177" s="42" t="n">
        <f aca="false">$B177*K170/$B170</f>
        <v>56.8006326338045</v>
      </c>
      <c r="L177" s="42" t="n">
        <f aca="false">$B177*L170/$B170</f>
        <v>8.26063062885531</v>
      </c>
      <c r="M177" s="42" t="n">
        <f aca="false">$B177*M170/$B170</f>
        <v>0.60882663865249</v>
      </c>
      <c r="N177" s="42" t="n">
        <f aca="false">$B177*N170/$B170</f>
        <v>0.207506988815846</v>
      </c>
      <c r="O177" s="42" t="n">
        <f aca="false">$B177*O170/$B170</f>
        <v>87.845932904613</v>
      </c>
      <c r="P177" s="42" t="n">
        <f aca="false">$B177*P170/$B170</f>
        <v>236.07943966657</v>
      </c>
      <c r="Q177" s="42" t="n">
        <f aca="false">$B177*Q170/$B170</f>
        <v>199.273447285277</v>
      </c>
      <c r="R177" s="42" t="n">
        <f aca="false">$B177*R170/$B170</f>
        <v>170.74295044883</v>
      </c>
      <c r="S177" s="42" t="n">
        <f aca="false">$B177*S170/$B170</f>
        <v>141.962360753954</v>
      </c>
      <c r="T177" s="42" t="n">
        <f aca="false">$B177*T170/$B170</f>
        <v>128.693998669448</v>
      </c>
      <c r="U177" s="42" t="n">
        <f aca="false">$B177*U170/$B170</f>
        <v>114.462864957521</v>
      </c>
      <c r="V177" s="42" t="n">
        <f aca="false">$B177*V170/$B170</f>
        <v>97.9890337854989</v>
      </c>
      <c r="W177" s="42" t="n">
        <f aca="false">$B177*W170/$B170</f>
        <v>73.7396868582315</v>
      </c>
      <c r="X177" s="42" t="n">
        <f aca="false">$B177*X170/$B170</f>
        <v>9.96178130287374</v>
      </c>
      <c r="Y177" s="42" t="n">
        <f aca="false">$B177*Y170/$B170</f>
        <v>0.874274091896978</v>
      </c>
      <c r="Z177" s="42" t="n">
        <f aca="false">$B177*Z170/$B170</f>
        <v>0.171185347808025</v>
      </c>
      <c r="AA177" s="42" t="n">
        <f aca="false">$B177*AA170/$B170</f>
        <v>145.757638479148</v>
      </c>
      <c r="AB177" s="42" t="n">
        <f aca="false">$B177*AB170/$B170</f>
        <v>435.316946043449</v>
      </c>
      <c r="AC177" s="42" t="n">
        <f aca="false">$B177*AC170/$B170</f>
        <v>369.141770279617</v>
      </c>
      <c r="AD177" s="42" t="n">
        <f aca="false">$B177*AD170/$B170</f>
        <v>319.825891577091</v>
      </c>
      <c r="AE177" s="42" t="n">
        <f aca="false">$B177*AE170/$B170</f>
        <v>274.823080122297</v>
      </c>
      <c r="AF177" s="42" t="n">
        <f aca="false">$B177*AF170/$B170</f>
        <v>254.411922088161</v>
      </c>
      <c r="AG177" s="42" t="n">
        <f aca="false">$B177*AG170/$B170</f>
        <v>224.778364014648</v>
      </c>
      <c r="AH177" s="42" t="n">
        <f aca="false">$B177*AH170/$B170</f>
        <v>184.941095991755</v>
      </c>
      <c r="AI177" s="42" t="n">
        <f aca="false">$B177*AI170/$B170</f>
        <v>130.540319492036</v>
      </c>
      <c r="AJ177" s="42" t="n">
        <f aca="false">$B177*AJ170/$B170</f>
        <v>18.222411931729</v>
      </c>
      <c r="AK177" s="42" t="n">
        <f aca="false">$B177*AK170/$B170</f>
        <v>1.48310073054947</v>
      </c>
      <c r="AL177" s="42" t="n">
        <f aca="false">$B177*AL170/$B170</f>
        <v>0.378692336623871</v>
      </c>
    </row>
    <row r="178" customFormat="false" ht="15" hidden="false" customHeight="false" outlineLevel="0" collapsed="false">
      <c r="A178" s="35" t="n">
        <v>2005</v>
      </c>
      <c r="B178" s="42" t="n">
        <f aca="false">LOOKUP($A178,PopActBIT!$A$6:$A$18,PopActBIT!B$6:B$18)*B$11/100</f>
        <v>2379.91537664019</v>
      </c>
      <c r="C178" s="42" t="n">
        <f aca="false">$B178*C171/$B171</f>
        <v>63.8193588680876</v>
      </c>
      <c r="D178" s="42" t="n">
        <f aca="false">$B178*D171/$B171</f>
        <v>199.369918644309</v>
      </c>
      <c r="E178" s="42" t="n">
        <f aca="false">$B178*E171/$B171</f>
        <v>171.68399331991</v>
      </c>
      <c r="F178" s="42" t="n">
        <f aca="false">$B178*F171/$B171</f>
        <v>147.026299044666</v>
      </c>
      <c r="G178" s="42" t="n">
        <f aca="false">$B178*G171/$B171</f>
        <v>131.874956141543</v>
      </c>
      <c r="H178" s="42" t="n">
        <f aca="false">$B178*H171/$B171</f>
        <v>127.637102908899</v>
      </c>
      <c r="I178" s="42" t="n">
        <f aca="false">$B178*I171/$B171</f>
        <v>111.123004388285</v>
      </c>
      <c r="J178" s="42" t="n">
        <f aca="false">$B178*J171/$B171</f>
        <v>87.7471057882503</v>
      </c>
      <c r="K178" s="42" t="n">
        <f aca="false">$B178*K171/$B171</f>
        <v>62.3975488553195</v>
      </c>
      <c r="L178" s="42" t="n">
        <f aca="false">$B178*L171/$B171</f>
        <v>9.02198421773512</v>
      </c>
      <c r="M178" s="42" t="n">
        <f aca="false">$B178*M171/$B171</f>
        <v>0.61804967040967</v>
      </c>
      <c r="N178" s="42" t="n">
        <f aca="false">$B178*N171/$B171</f>
        <v>0.215382778508964</v>
      </c>
      <c r="O178" s="42" t="n">
        <f aca="false">$B178*O171/$B171</f>
        <v>91.2346532562252</v>
      </c>
      <c r="P178" s="42" t="n">
        <f aca="false">$B178*P171/$B171</f>
        <v>236.722583102705</v>
      </c>
      <c r="Q178" s="42" t="n">
        <f aca="false">$B178*Q171/$B171</f>
        <v>199.150387368213</v>
      </c>
      <c r="R178" s="42" t="n">
        <f aca="false">$B178*R171/$B171</f>
        <v>167.536711653227</v>
      </c>
      <c r="S178" s="42" t="n">
        <f aca="false">$B178*S171/$B171</f>
        <v>141.073727272107</v>
      </c>
      <c r="T178" s="42" t="n">
        <f aca="false">$B178*T171/$B171</f>
        <v>129.455519834523</v>
      </c>
      <c r="U178" s="42" t="n">
        <f aca="false">$B178*U171/$B171</f>
        <v>115.129124559408</v>
      </c>
      <c r="V178" s="42" t="n">
        <f aca="false">$B178*V171/$B171</f>
        <v>97.0805900223329</v>
      </c>
      <c r="W178" s="42" t="n">
        <f aca="false">$B178*W171/$B171</f>
        <v>78.0718318332949</v>
      </c>
      <c r="X178" s="42" t="n">
        <f aca="false">$B178*X171/$B171</f>
        <v>10.865819932389</v>
      </c>
      <c r="Y178" s="42" t="n">
        <f aca="false">$B178*Y171/$B171</f>
        <v>0.883201580343555</v>
      </c>
      <c r="Z178" s="42" t="n">
        <f aca="false">$B178*Z171/$B171</f>
        <v>0.176521599495566</v>
      </c>
      <c r="AA178" s="42" t="n">
        <f aca="false">$B178*AA171/$B171</f>
        <v>155.054012124313</v>
      </c>
      <c r="AB178" s="42" t="n">
        <f aca="false">$B178*AB171/$B171</f>
        <v>436.092501747014</v>
      </c>
      <c r="AC178" s="42" t="n">
        <f aca="false">$B178*AC171/$B171</f>
        <v>370.834380688123</v>
      </c>
      <c r="AD178" s="42" t="n">
        <f aca="false">$B178*AD171/$B171</f>
        <v>314.563010697893</v>
      </c>
      <c r="AE178" s="42" t="n">
        <f aca="false">$B178*AE171/$B171</f>
        <v>272.94868341365</v>
      </c>
      <c r="AF178" s="42" t="n">
        <f aca="false">$B178*AF171/$B171</f>
        <v>257.092622743422</v>
      </c>
      <c r="AG178" s="42" t="n">
        <f aca="false">$B178*AG171/$B171</f>
        <v>226.252128947692</v>
      </c>
      <c r="AH178" s="42" t="n">
        <f aca="false">$B178*AH171/$B171</f>
        <v>184.827695810583</v>
      </c>
      <c r="AI178" s="42" t="n">
        <f aca="false">$B178*AI171/$B171</f>
        <v>140.469380688614</v>
      </c>
      <c r="AJ178" s="42" t="n">
        <f aca="false">$B178*AJ171/$B171</f>
        <v>19.8878041501242</v>
      </c>
      <c r="AK178" s="42" t="n">
        <f aca="false">$B178*AK171/$B171</f>
        <v>1.50125125075322</v>
      </c>
      <c r="AL178" s="42" t="n">
        <f aca="false">$B178*AL171/$B171</f>
        <v>0.39190437800453</v>
      </c>
    </row>
    <row r="179" customFormat="false" ht="15" hidden="false" customHeight="false" outlineLevel="0" collapsed="false">
      <c r="A179" s="35" t="n">
        <v>2006</v>
      </c>
      <c r="B179" s="42" t="n">
        <f aca="false">LOOKUP($A179,PopActBIT!$A$6:$A$18,PopActBIT!B$6:B$18)*B$12/100</f>
        <v>2366.06357147325</v>
      </c>
      <c r="C179" s="42" t="n">
        <f aca="false">$B179*C172/$B172</f>
        <v>62.4116377936089</v>
      </c>
      <c r="D179" s="42" t="n">
        <f aca="false">$B179*D172/$B172</f>
        <v>197.650609771851</v>
      </c>
      <c r="E179" s="42" t="n">
        <f aca="false">$B179*E172/$B172</f>
        <v>172.335377575651</v>
      </c>
      <c r="F179" s="42" t="n">
        <f aca="false">$B179*F172/$B172</f>
        <v>142.47843740915</v>
      </c>
      <c r="G179" s="42" t="n">
        <f aca="false">$B179*G172/$B172</f>
        <v>131.482761610407</v>
      </c>
      <c r="H179" s="42" t="n">
        <f aca="false">$B179*H172/$B172</f>
        <v>126.953860285497</v>
      </c>
      <c r="I179" s="42" t="n">
        <f aca="false">$B179*I172/$B172</f>
        <v>111.117167148901</v>
      </c>
      <c r="J179" s="42" t="n">
        <f aca="false">$B179*J172/$B172</f>
        <v>88.2326000483418</v>
      </c>
      <c r="K179" s="42" t="n">
        <f aca="false">$B179*K172/$B172</f>
        <v>64.9575818094095</v>
      </c>
      <c r="L179" s="42" t="n">
        <f aca="false">$B179*L172/$B172</f>
        <v>9.76930987885641</v>
      </c>
      <c r="M179" s="42" t="n">
        <f aca="false">$B179*M172/$B172</f>
        <v>0.666991148001892</v>
      </c>
      <c r="N179" s="42" t="n">
        <f aca="false">$B179*N172/$B172</f>
        <v>0.228245251260458</v>
      </c>
      <c r="O179" s="42" t="n">
        <f aca="false">$B179*O172/$B172</f>
        <v>89.2820825944071</v>
      </c>
      <c r="P179" s="42" t="n">
        <f aca="false">$B179*P172/$B172</f>
        <v>235.050744691837</v>
      </c>
      <c r="Q179" s="42" t="n">
        <f aca="false">$B179*Q172/$B172</f>
        <v>200.663453076806</v>
      </c>
      <c r="R179" s="42" t="n">
        <f aca="false">$B179*R172/$B172</f>
        <v>161.033718865635</v>
      </c>
      <c r="S179" s="42" t="n">
        <f aca="false">$B179*S172/$B172</f>
        <v>140.025322356868</v>
      </c>
      <c r="T179" s="42" t="n">
        <f aca="false">$B179*T172/$B172</f>
        <v>128.987081465542</v>
      </c>
      <c r="U179" s="42" t="n">
        <f aca="false">$B179*U172/$B172</f>
        <v>114.503908925545</v>
      </c>
      <c r="V179" s="42" t="n">
        <f aca="false">$B179*V172/$B172</f>
        <v>95.8420571917182</v>
      </c>
      <c r="W179" s="42" t="n">
        <f aca="false">$B179*W172/$B172</f>
        <v>79.1601047154515</v>
      </c>
      <c r="X179" s="42" t="n">
        <f aca="false">$B179*X172/$B172</f>
        <v>12.1337919806981</v>
      </c>
      <c r="Y179" s="42" t="n">
        <f aca="false">$B179*Y172/$B172</f>
        <v>0.913636518355836</v>
      </c>
      <c r="Z179" s="42" t="n">
        <f aca="false">$B179*Z172/$B172</f>
        <v>0.183089359455969</v>
      </c>
      <c r="AA179" s="42" t="n">
        <f aca="false">$B179*AA172/$B172</f>
        <v>151.693720388016</v>
      </c>
      <c r="AB179" s="42" t="n">
        <f aca="false">$B179*AB172/$B172</f>
        <v>432.701354463687</v>
      </c>
      <c r="AC179" s="42" t="n">
        <f aca="false">$B179*AC172/$B172</f>
        <v>372.998830652457</v>
      </c>
      <c r="AD179" s="42" t="n">
        <f aca="false">$B179*AD172/$B172</f>
        <v>303.512156274785</v>
      </c>
      <c r="AE179" s="42" t="n">
        <f aca="false">$B179*AE172/$B172</f>
        <v>271.508083967275</v>
      </c>
      <c r="AF179" s="42" t="n">
        <f aca="false">$B179*AF172/$B172</f>
        <v>255.940941751038</v>
      </c>
      <c r="AG179" s="42" t="n">
        <f aca="false">$B179*AG172/$B172</f>
        <v>225.621076074446</v>
      </c>
      <c r="AH179" s="42" t="n">
        <f aca="false">$B179*AH172/$B172</f>
        <v>184.07465724006</v>
      </c>
      <c r="AI179" s="42" t="n">
        <f aca="false">$B179*AI172/$B172</f>
        <v>144.117686524861</v>
      </c>
      <c r="AJ179" s="42" t="n">
        <f aca="false">$B179*AJ172/$B172</f>
        <v>21.9031018595545</v>
      </c>
      <c r="AK179" s="42" t="n">
        <f aca="false">$B179*AK172/$B172</f>
        <v>1.58062766635773</v>
      </c>
      <c r="AL179" s="42" t="n">
        <f aca="false">$B179*AL172/$B172</f>
        <v>0.411334610716427</v>
      </c>
    </row>
    <row r="180" customFormat="false" ht="15" hidden="false" customHeight="false" outlineLevel="0" collapsed="false">
      <c r="A180" s="35" t="n">
        <v>2007</v>
      </c>
      <c r="B180" s="42" t="n">
        <f aca="false">LOOKUP($A180,PopActBIT!$A$6:$A$18,PopActBIT!B$6:B$18)*B$13/100</f>
        <v>2180.28626411034</v>
      </c>
      <c r="C180" s="42" t="n">
        <f aca="false">$B180*C173/$B173</f>
        <v>55.5576982941255</v>
      </c>
      <c r="D180" s="42" t="n">
        <f aca="false">$B180*D173/$B173</f>
        <v>180.510887461343</v>
      </c>
      <c r="E180" s="42" t="n">
        <f aca="false">$B180*E173/$B173</f>
        <v>161.424888494786</v>
      </c>
      <c r="F180" s="42" t="n">
        <f aca="false">$B180*F173/$B173</f>
        <v>127.299795198102</v>
      </c>
      <c r="G180" s="42" t="n">
        <f aca="false">$B180*G173/$B173</f>
        <v>121.150759442886</v>
      </c>
      <c r="H180" s="42" t="n">
        <f aca="false">$B180*H173/$B173</f>
        <v>117.222211529022</v>
      </c>
      <c r="I180" s="42" t="n">
        <f aca="false">$B180*I173/$B173</f>
        <v>103.307401691071</v>
      </c>
      <c r="J180" s="42" t="n">
        <f aca="false">$B180*J173/$B173</f>
        <v>81.6750621993318</v>
      </c>
      <c r="K180" s="42" t="n">
        <f aca="false">$B180*K173/$B173</f>
        <v>61.5171920377753</v>
      </c>
      <c r="L180" s="42" t="n">
        <f aca="false">$B180*L173/$B173</f>
        <v>10.1479935027046</v>
      </c>
      <c r="M180" s="42" t="n">
        <f aca="false">$B180*M173/$B173</f>
        <v>0.656137292740578</v>
      </c>
      <c r="N180" s="42" t="n">
        <f aca="false">$B180*N173/$B173</f>
        <v>0.22169295820069</v>
      </c>
      <c r="O180" s="42" t="n">
        <f aca="false">$B180*O173/$B173</f>
        <v>85.3205659269505</v>
      </c>
      <c r="P180" s="42" t="n">
        <f aca="false">$B180*P173/$B173</f>
        <v>214.678054246388</v>
      </c>
      <c r="Q180" s="42" t="n">
        <f aca="false">$B180*Q173/$B173</f>
        <v>186.577164142647</v>
      </c>
      <c r="R180" s="42" t="n">
        <f aca="false">$B180*R173/$B173</f>
        <v>144.113080336119</v>
      </c>
      <c r="S180" s="42" t="n">
        <f aca="false">$B180*S173/$B173</f>
        <v>129.592559407907</v>
      </c>
      <c r="T180" s="42" t="n">
        <f aca="false">$B180*T173/$B173</f>
        <v>118.573805283616</v>
      </c>
      <c r="U180" s="42" t="n">
        <f aca="false">$B180*U173/$B173</f>
        <v>105.553489390741</v>
      </c>
      <c r="V180" s="42" t="n">
        <f aca="false">$B180*V173/$B173</f>
        <v>88.2056636377683</v>
      </c>
      <c r="W180" s="42" t="n">
        <f aca="false">$B180*W173/$B173</f>
        <v>73.0050720947968</v>
      </c>
      <c r="X180" s="42" t="n">
        <f aca="false">$B180*X173/$B173</f>
        <v>12.9360589921526</v>
      </c>
      <c r="Y180" s="42" t="n">
        <f aca="false">$B180*Y173/$B173</f>
        <v>0.865400201320498</v>
      </c>
      <c r="Z180" s="42" t="n">
        <f aca="false">$B180*Z173/$B173</f>
        <v>0.173630347842493</v>
      </c>
      <c r="AA180" s="42" t="n">
        <f aca="false">$B180*AA173/$B173</f>
        <v>140.878264221076</v>
      </c>
      <c r="AB180" s="42" t="n">
        <f aca="false">$B180*AB173/$B173</f>
        <v>395.188941707731</v>
      </c>
      <c r="AC180" s="42" t="n">
        <f aca="false">$B180*AC173/$B173</f>
        <v>348.002052637434</v>
      </c>
      <c r="AD180" s="42" t="n">
        <f aca="false">$B180*AD173/$B173</f>
        <v>271.412875534221</v>
      </c>
      <c r="AE180" s="42" t="n">
        <f aca="false">$B180*AE173/$B173</f>
        <v>250.743318850793</v>
      </c>
      <c r="AF180" s="42" t="n">
        <f aca="false">$B180*AF173/$B173</f>
        <v>235.796016812638</v>
      </c>
      <c r="AG180" s="42" t="n">
        <f aca="false">$B180*AG173/$B173</f>
        <v>208.860891081812</v>
      </c>
      <c r="AH180" s="42" t="n">
        <f aca="false">$B180*AH173/$B173</f>
        <v>169.8807258371</v>
      </c>
      <c r="AI180" s="42" t="n">
        <f aca="false">$B180*AI173/$B173</f>
        <v>134.522264132572</v>
      </c>
      <c r="AJ180" s="42" t="n">
        <f aca="false">$B180*AJ173/$B173</f>
        <v>23.0840524948572</v>
      </c>
      <c r="AK180" s="42" t="n">
        <f aca="false">$B180*AK173/$B173</f>
        <v>1.52153749406108</v>
      </c>
      <c r="AL180" s="42" t="n">
        <f aca="false">$B180*AL173/$B173</f>
        <v>0.395323306043183</v>
      </c>
    </row>
    <row r="181" customFormat="false" ht="15" hidden="false" customHeight="false" outlineLevel="0" collapsed="false">
      <c r="A181" s="35" t="n">
        <v>2008</v>
      </c>
      <c r="B181" s="42" t="n">
        <f aca="false">LOOKUP($A181,PopActBIT!$A$6:$A$18,PopActBIT!B$6:B$18)*B$14/100</f>
        <v>2020.2809885917</v>
      </c>
      <c r="C181" s="42" t="n">
        <f aca="false">$B181*C174/$B174</f>
        <v>56.0471083608389</v>
      </c>
      <c r="D181" s="42" t="n">
        <f aca="false">$B181*D174/$B174</f>
        <v>165.766233965012</v>
      </c>
      <c r="E181" s="42" t="n">
        <f aca="false">$B181*E174/$B174</f>
        <v>150.749248025694</v>
      </c>
      <c r="F181" s="42" t="n">
        <f aca="false">$B181*F174/$B174</f>
        <v>114.6941254236</v>
      </c>
      <c r="G181" s="42" t="n">
        <f aca="false">$B181*G174/$B174</f>
        <v>113.119575471612</v>
      </c>
      <c r="H181" s="42" t="n">
        <f aca="false">$B181*H174/$B174</f>
        <v>107.844249313146</v>
      </c>
      <c r="I181" s="42" t="n">
        <f aca="false">$B181*I174/$B174</f>
        <v>96.271632776755</v>
      </c>
      <c r="J181" s="42" t="n">
        <f aca="false">$B181*J174/$B174</f>
        <v>76.2129975854515</v>
      </c>
      <c r="K181" s="42" t="n">
        <f aca="false">$B181*K174/$B174</f>
        <v>58.0445759732184</v>
      </c>
      <c r="L181" s="42" t="n">
        <f aca="false">$B181*L174/$B174</f>
        <v>10.6729512272707</v>
      </c>
      <c r="M181" s="42" t="n">
        <f aca="false">$B181*M174/$B174</f>
        <v>0.639168417190301</v>
      </c>
      <c r="N181" s="42" t="n">
        <f aca="false">$B181*N174/$B174</f>
        <v>0.212732455792685</v>
      </c>
      <c r="O181" s="42" t="n">
        <f aca="false">$B181*O174/$B174</f>
        <v>76.6960585848482</v>
      </c>
      <c r="P181" s="42" t="n">
        <f aca="false">$B181*P174/$B174</f>
        <v>198.979328111712</v>
      </c>
      <c r="Q181" s="42" t="n">
        <f aca="false">$B181*Q174/$B174</f>
        <v>172.955861157924</v>
      </c>
      <c r="R181" s="42" t="n">
        <f aca="false">$B181*R174/$B174</f>
        <v>129.396100522244</v>
      </c>
      <c r="S181" s="42" t="n">
        <f aca="false">$B181*S174/$B174</f>
        <v>120.164253262254</v>
      </c>
      <c r="T181" s="42" t="n">
        <f aca="false">$B181*T174/$B174</f>
        <v>108.914279063862</v>
      </c>
      <c r="U181" s="42" t="n">
        <f aca="false">$B181*U174/$B174</f>
        <v>98.456619099021</v>
      </c>
      <c r="V181" s="42" t="n">
        <f aca="false">$B181*V174/$B174</f>
        <v>81.3261845551559</v>
      </c>
      <c r="W181" s="42" t="n">
        <f aca="false">$B181*W174/$B174</f>
        <v>68.4664248827358</v>
      </c>
      <c r="X181" s="42" t="n">
        <f aca="false">$B181*X174/$B174</f>
        <v>13.5951516637331</v>
      </c>
      <c r="Y181" s="42" t="n">
        <f aca="false">$B181*Y174/$B174</f>
        <v>0.885946739167437</v>
      </c>
      <c r="Z181" s="42" t="n">
        <f aca="false">$B181*Z174/$B174</f>
        <v>0.170181953458109</v>
      </c>
      <c r="AA181" s="42" t="n">
        <f aca="false">$B181*AA174/$B174</f>
        <v>132.743166945687</v>
      </c>
      <c r="AB181" s="42" t="n">
        <f aca="false">$B181*AB174/$B174</f>
        <v>364.745562076725</v>
      </c>
      <c r="AC181" s="42" t="n">
        <f aca="false">$B181*AC174/$B174</f>
        <v>323.705109183618</v>
      </c>
      <c r="AD181" s="42" t="n">
        <f aca="false">$B181*AD174/$B174</f>
        <v>244.090225945844</v>
      </c>
      <c r="AE181" s="42" t="n">
        <f aca="false">$B181*AE174/$B174</f>
        <v>233.283828733866</v>
      </c>
      <c r="AF181" s="42" t="n">
        <f aca="false">$B181*AF174/$B174</f>
        <v>216.758528377008</v>
      </c>
      <c r="AG181" s="42" t="n">
        <f aca="false">$B181*AG174/$B174</f>
        <v>194.728251875776</v>
      </c>
      <c r="AH181" s="42" t="n">
        <f aca="false">$B181*AH174/$B174</f>
        <v>157.539182140607</v>
      </c>
      <c r="AI181" s="42" t="n">
        <f aca="false">$B181*AI174/$B174</f>
        <v>126.511000855954</v>
      </c>
      <c r="AJ181" s="42" t="n">
        <f aca="false">$B181*AJ174/$B174</f>
        <v>24.2681028910039</v>
      </c>
      <c r="AK181" s="42" t="n">
        <f aca="false">$B181*AK174/$B174</f>
        <v>1.52511515635774</v>
      </c>
      <c r="AL181" s="42" t="n">
        <f aca="false">$B181*AL174/$B174</f>
        <v>0.382914409250794</v>
      </c>
    </row>
    <row r="182" customFormat="false" ht="15" hidden="false" customHeight="false" outlineLevel="0" collapsed="false">
      <c r="A182" s="35" t="s">
        <v>104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customFormat="false" ht="15" hidden="false" customHeight="false" outlineLevel="0" collapsed="false">
      <c r="A183" s="35" t="n">
        <v>2003</v>
      </c>
      <c r="B183" s="42" t="n">
        <f aca="false">B176*100/LOOKUP($A183,PopActBIT!$A$6:$A$18,PopActBIT!B$6:B$18)</f>
        <v>8.1</v>
      </c>
      <c r="C183" s="42" t="n">
        <f aca="false">C176*100/LOOKUP($A183,PopActBIT!$A$6:$A$18,PopActBIT!E$6:E$18)</f>
        <v>28.311329210523</v>
      </c>
      <c r="D183" s="42" t="n">
        <f aca="false">D176*100/LOOKUP($A183,PopActBIT!$A$6:$A$18,PopActBIT!F$6:F$18)</f>
        <v>17.2613148222826</v>
      </c>
      <c r="E183" s="42" t="n">
        <f aca="false">E176*100/LOOKUP($A183,PopActBIT!$A$6:$A$18,PopActBIT!G$6:G$18)</f>
        <v>10.6202145814205</v>
      </c>
      <c r="F183" s="42" t="n">
        <f aca="false">F176*100/LOOKUP($A183,PopActBIT!$A$6:$A$18,PopActBIT!H$6:H$18)</f>
        <v>8.02755123060373</v>
      </c>
      <c r="G183" s="42" t="n">
        <f aca="false">G176*100/LOOKUP($A183,PopActBIT!$A$6:$A$18,PopActBIT!I$6:I$18)</f>
        <v>6.83520337942598</v>
      </c>
      <c r="H183" s="42" t="n">
        <f aca="false">H176*100/LOOKUP($A183,PopActBIT!$A$6:$A$18,PopActBIT!J$6:J$18)</f>
        <v>6.32221651322159</v>
      </c>
      <c r="I183" s="42" t="n">
        <f aca="false">I176*100/LOOKUP($A183,PopActBIT!$A$6:$A$18,PopActBIT!K$6:K$18)</f>
        <v>5.79536513711979</v>
      </c>
      <c r="J183" s="42" t="n">
        <f aca="false">J176*100/LOOKUP($A183,PopActBIT!$A$6:$A$18,PopActBIT!L$6:L$18)</f>
        <v>5.06054611255676</v>
      </c>
      <c r="K183" s="42" t="n">
        <f aca="false">K176*100/LOOKUP($A183,PopActBIT!$A$6:$A$18,PopActBIT!M$6:M$18)</f>
        <v>5.37942984019732</v>
      </c>
      <c r="L183" s="42" t="n">
        <f aca="false">L176*100/LOOKUP($A183,PopActBIT!$A$6:$A$18,PopActBIT!N$6:N$18)</f>
        <v>4.33959159789114</v>
      </c>
      <c r="M183" s="42" t="n">
        <f aca="false">M176*100/LOOKUP($A183,PopActBIT!$A$6:$A$18,PopActBIT!O$6:O$18)</f>
        <v>2.0242184450227</v>
      </c>
      <c r="N183" s="42" t="n">
        <f aca="false">N176*100/LOOKUP($A183,PopActBIT!$A$6:$A$18,PopActBIT!P$6:P$18)</f>
        <v>1.34485746004933</v>
      </c>
      <c r="O183" s="42" t="n">
        <f aca="false">O176*100/LOOKUP($A183,PopActBIT!$A$6:$A$18,PopActBIT!Q$6:Q$18)</f>
        <v>24.4985889887337</v>
      </c>
      <c r="P183" s="42" t="n">
        <f aca="false">P176*100/LOOKUP($A183,PopActBIT!$A$6:$A$18,PopActBIT!R$6:R$18)</f>
        <v>18.2041014953069</v>
      </c>
      <c r="Q183" s="42" t="n">
        <f aca="false">Q176*100/LOOKUP($A183,PopActBIT!$A$6:$A$18,PopActBIT!S$6:S$18)</f>
        <v>11.0500143882404</v>
      </c>
      <c r="R183" s="42" t="n">
        <f aca="false">R176*100/LOOKUP($A183,PopActBIT!$A$6:$A$18,PopActBIT!T$6:T$18)</f>
        <v>7.88890613162957</v>
      </c>
      <c r="S183" s="42" t="n">
        <f aca="false">S176*100/LOOKUP($A183,PopActBIT!$A$6:$A$18,PopActBIT!U$6:U$18)</f>
        <v>6.46086161219575</v>
      </c>
      <c r="T183" s="42" t="n">
        <f aca="false">T176*100/LOOKUP($A183,PopActBIT!$A$6:$A$18,PopActBIT!V$6:V$18)</f>
        <v>5.90628121629912</v>
      </c>
      <c r="U183" s="42" t="n">
        <f aca="false">U176*100/LOOKUP($A183,PopActBIT!$A$6:$A$18,PopActBIT!W$6:W$18)</f>
        <v>5.53193944906889</v>
      </c>
      <c r="V183" s="42" t="n">
        <f aca="false">V176*100/LOOKUP($A183,PopActBIT!$A$6:$A$18,PopActBIT!X$6:X$18)</f>
        <v>5.00508807296709</v>
      </c>
      <c r="W183" s="42" t="n">
        <f aca="false">W176*100/LOOKUP($A183,PopActBIT!$A$6:$A$18,PopActBIT!Y$6:Y$18)</f>
        <v>5.98946827568361</v>
      </c>
      <c r="X183" s="42" t="n">
        <f aca="false">X176*100/LOOKUP($A183,PopActBIT!$A$6:$A$18,PopActBIT!Z$6:Z$18)</f>
        <v>4.9219010135826</v>
      </c>
      <c r="Y183" s="42" t="n">
        <f aca="false">Y176*100/LOOKUP($A183,PopActBIT!$A$6:$A$18,PopActBIT!AA$6:AA$18)</f>
        <v>1.91330236584338</v>
      </c>
      <c r="Z183" s="42" t="n">
        <f aca="false">Z176*100/LOOKUP($A183,PopActBIT!$A$6:$A$18,PopActBIT!AB$6:AB$18)</f>
        <v>0.651631965178541</v>
      </c>
      <c r="AA183" s="42" t="n">
        <f aca="false">AA176*100/(LOOKUP($A183,PopActBIT!$A$6:$A$18,PopActBIT!E$6:E$18)+LOOKUP($A183,PopActBIT!$A$6:$A$18,PopActBIT!Q$6:Q$18))</f>
        <v>25.8847304682356</v>
      </c>
      <c r="AB183" s="42" t="n">
        <f aca="false">AB176*100/(LOOKUP($A183,PopActBIT!$A$6:$A$18,PopActBIT!F$6:F$18)+LOOKUP($A183,PopActBIT!$A$6:$A$18,PopActBIT!R$6:R$18))</f>
        <v>17.7600829174436</v>
      </c>
      <c r="AC183" s="42" t="n">
        <f aca="false">AC176*100/(LOOKUP($A183,PopActBIT!$A$6:$A$18,PopActBIT!G$6:G$18)+LOOKUP($A183,PopActBIT!$A$6:$A$18,PopActBIT!S$6:S$18))</f>
        <v>10.8481398660923</v>
      </c>
      <c r="AD183" s="42" t="n">
        <f aca="false">AD176*100/(LOOKUP($A183,PopActBIT!$A$6:$A$18,PopActBIT!H$6:H$18)+LOOKUP($A183,PopActBIT!$A$6:$A$18,PopActBIT!T$6:T$18))</f>
        <v>7.95282623687563</v>
      </c>
      <c r="AE183" s="42" t="n">
        <f aca="false">AE176*100/(LOOKUP($A183,PopActBIT!$A$6:$A$18,PopActBIT!I$6:I$18)+LOOKUP($A183,PopActBIT!$A$6:$A$18,PopActBIT!U$6:U$18))</f>
        <v>6.63583483439149</v>
      </c>
      <c r="AF183" s="42" t="n">
        <f aca="false">AF176*100/(LOOKUP($A183,PopActBIT!$A$6:$A$18,PopActBIT!J$6:J$18)+LOOKUP($A183,PopActBIT!$A$6:$A$18,PopActBIT!V$6:V$18))</f>
        <v>6.10466021381484</v>
      </c>
      <c r="AG183" s="42" t="n">
        <f aca="false">AG176*100/(LOOKUP($A183,PopActBIT!$A$6:$A$18,PopActBIT!K$6:K$18)+LOOKUP($A183,PopActBIT!$A$6:$A$18,PopActBIT!W$6:W$18))</f>
        <v>5.65722425097159</v>
      </c>
      <c r="AH183" s="42" t="n">
        <f aca="false">AH176*100/(LOOKUP($A183,PopActBIT!$A$6:$A$18,PopActBIT!L$6:L$18)+LOOKUP($A183,PopActBIT!$A$6:$A$18,PopActBIT!X$6:X$18))</f>
        <v>5.03076148497493</v>
      </c>
      <c r="AI183" s="42" t="n">
        <f aca="false">AI176*100/(LOOKUP($A183,PopActBIT!$A$6:$A$18,PopActBIT!M$6:M$18)+LOOKUP($A183,PopActBIT!$A$6:$A$18,PopActBIT!Y$6:Y$18))</f>
        <v>5.71269472122129</v>
      </c>
      <c r="AJ183" s="42" t="n">
        <f aca="false">AJ176*100/(LOOKUP($A183,PopActBIT!$A$6:$A$18,PopActBIT!N$6:N$18)+LOOKUP($A183,PopActBIT!$A$6:$A$18,PopActBIT!Z$6:Z$18))</f>
        <v>4.63983997641945</v>
      </c>
      <c r="AK183" s="42" t="n">
        <f aca="false">AK176*100/(LOOKUP($A183,PopActBIT!$A$6:$A$18,PopActBIT!O$6:O$18)+LOOKUP($A183,PopActBIT!$A$6:$A$18,PopActBIT!AA$6:AA$18))</f>
        <v>1.95687658135184</v>
      </c>
      <c r="AL183" s="42" t="n">
        <f aca="false">AL176*100/(LOOKUP($A183,PopActBIT!$A$6:$A$18,PopActBIT!P$6:P$18)+LOOKUP($A183,PopActBIT!$A$6:$A$18,PopActBIT!AB$6:AB$18))</f>
        <v>0.906239394931666</v>
      </c>
    </row>
    <row r="184" customFormat="false" ht="15" hidden="false" customHeight="false" outlineLevel="0" collapsed="false">
      <c r="A184" s="35" t="n">
        <v>2004</v>
      </c>
      <c r="B184" s="42" t="n">
        <f aca="false">B177*100/LOOKUP($A184,PopActBIT!$A$6:$A$18,PopActBIT!B$6:B$18)</f>
        <v>8.5</v>
      </c>
      <c r="C184" s="42" t="n">
        <f aca="false">C177*100/LOOKUP($A184,PopActBIT!$A$6:$A$18,PopActBIT!E$6:E$18)</f>
        <v>29.7724925222014</v>
      </c>
      <c r="D184" s="42" t="n">
        <f aca="false">D177*100/LOOKUP($A184,PopActBIT!$A$6:$A$18,PopActBIT!F$6:F$18)</f>
        <v>18.1521807983059</v>
      </c>
      <c r="E184" s="42" t="n">
        <f aca="false">E177*100/LOOKUP($A184,PopActBIT!$A$6:$A$18,PopActBIT!G$6:G$18)</f>
        <v>11.1683297120501</v>
      </c>
      <c r="F184" s="42" t="n">
        <f aca="false">F177*100/LOOKUP($A184,PopActBIT!$A$6:$A$18,PopActBIT!H$6:H$18)</f>
        <v>8.44185757607963</v>
      </c>
      <c r="G184" s="42" t="n">
        <f aca="false">G177*100/LOOKUP($A184,PopActBIT!$A$6:$A$18,PopActBIT!I$6:I$18)</f>
        <v>7.18797199483119</v>
      </c>
      <c r="H184" s="42" t="n">
        <f aca="false">H177*100/LOOKUP($A184,PopActBIT!$A$6:$A$18,PopActBIT!J$6:J$18)</f>
        <v>6.64850959359639</v>
      </c>
      <c r="I184" s="42" t="n">
        <f aca="false">I177*100/LOOKUP($A184,PopActBIT!$A$6:$A$18,PopActBIT!K$6:K$18)</f>
        <v>6.09446712746336</v>
      </c>
      <c r="J184" s="42" t="n">
        <f aca="false">J177*100/LOOKUP($A184,PopActBIT!$A$6:$A$18,PopActBIT!L$6:L$18)</f>
        <v>5.32172368785676</v>
      </c>
      <c r="K184" s="42" t="n">
        <f aca="false">K177*100/LOOKUP($A184,PopActBIT!$A$6:$A$18,PopActBIT!M$6:M$18)</f>
        <v>5.65706518051623</v>
      </c>
      <c r="L184" s="42" t="n">
        <f aca="false">L177*100/LOOKUP($A184,PopActBIT!$A$6:$A$18,PopActBIT!N$6:N$18)</f>
        <v>4.5635603131484</v>
      </c>
      <c r="M184" s="42" t="n">
        <f aca="false">M177*100/LOOKUP($A184,PopActBIT!$A$6:$A$18,PopActBIT!O$6:O$18)</f>
        <v>2.1286894751427</v>
      </c>
      <c r="N184" s="42" t="n">
        <f aca="false">N177*100/LOOKUP($A184,PopActBIT!$A$6:$A$18,PopActBIT!P$6:P$18)</f>
        <v>1.41426629512906</v>
      </c>
      <c r="O184" s="42" t="n">
        <f aca="false">O177*100/LOOKUP($A184,PopActBIT!$A$6:$A$18,PopActBIT!Q$6:Q$18)</f>
        <v>25.762974675186</v>
      </c>
      <c r="P184" s="42" t="n">
        <f aca="false">P177*100/LOOKUP($A184,PopActBIT!$A$6:$A$18,PopActBIT!R$6:R$18)</f>
        <v>19.1436252113861</v>
      </c>
      <c r="Q184" s="42" t="n">
        <f aca="false">Q177*100/LOOKUP($A184,PopActBIT!$A$6:$A$18,PopActBIT!S$6:S$18)</f>
        <v>11.6203117238955</v>
      </c>
      <c r="R184" s="42" t="n">
        <f aca="false">R177*100/LOOKUP($A184,PopActBIT!$A$6:$A$18,PopActBIT!T$6:T$18)</f>
        <v>8.29605692709725</v>
      </c>
      <c r="S184" s="42" t="n">
        <f aca="false">S177*100/LOOKUP($A184,PopActBIT!$A$6:$A$18,PopActBIT!U$6:U$18)</f>
        <v>6.79431024257877</v>
      </c>
      <c r="T184" s="42" t="n">
        <f aca="false">T177*100/LOOKUP($A184,PopActBIT!$A$6:$A$18,PopActBIT!V$6:V$18)</f>
        <v>6.21110764664926</v>
      </c>
      <c r="U184" s="42" t="n">
        <f aca="false">U177*100/LOOKUP($A184,PopActBIT!$A$6:$A$18,PopActBIT!W$6:W$18)</f>
        <v>5.81744589439684</v>
      </c>
      <c r="V184" s="42" t="n">
        <f aca="false">V177*100/LOOKUP($A184,PopActBIT!$A$6:$A$18,PopActBIT!X$6:X$18)</f>
        <v>5.26340342826381</v>
      </c>
      <c r="W184" s="42" t="n">
        <f aca="false">W177*100/LOOKUP($A184,PopActBIT!$A$6:$A$18,PopActBIT!Y$6:Y$18)</f>
        <v>6.29858803603869</v>
      </c>
      <c r="X184" s="42" t="n">
        <f aca="false">X177*100/LOOKUP($A184,PopActBIT!$A$6:$A$18,PopActBIT!Z$6:Z$18)</f>
        <v>5.17592303887438</v>
      </c>
      <c r="Y184" s="42" t="n">
        <f aca="false">Y177*100/LOOKUP($A184,PopActBIT!$A$6:$A$18,PopActBIT!AA$6:AA$18)</f>
        <v>2.0120489559568</v>
      </c>
      <c r="Z184" s="42" t="n">
        <f aca="false">Z177*100/LOOKUP($A184,PopActBIT!$A$6:$A$18,PopActBIT!AB$6:AB$18)</f>
        <v>0.685263050217172</v>
      </c>
      <c r="AA184" s="42" t="n">
        <f aca="false">AA177*100/(LOOKUP($A184,PopActBIT!$A$6:$A$18,PopActBIT!E$6:E$18)+LOOKUP($A184,PopActBIT!$A$6:$A$18,PopActBIT!Q$6:Q$18))</f>
        <v>27.2194081993279</v>
      </c>
      <c r="AB184" s="42" t="n">
        <f aca="false">AB177*100/(LOOKUP($A184,PopActBIT!$A$6:$A$18,PopActBIT!F$6:F$18)+LOOKUP($A184,PopActBIT!$A$6:$A$18,PopActBIT!R$6:R$18))</f>
        <v>18.67674415309</v>
      </c>
      <c r="AC184" s="42" t="n">
        <f aca="false">AC177*100/(LOOKUP($A184,PopActBIT!$A$6:$A$18,PopActBIT!G$6:G$18)+LOOKUP($A184,PopActBIT!$A$6:$A$18,PopActBIT!S$6:S$18))</f>
        <v>11.4078618939751</v>
      </c>
      <c r="AD184" s="42" t="n">
        <f aca="false">AD177*100/(LOOKUP($A184,PopActBIT!$A$6:$A$18,PopActBIT!H$6:H$18)+LOOKUP($A184,PopActBIT!$A$6:$A$18,PopActBIT!T$6:T$18))</f>
        <v>8.36338838752619</v>
      </c>
      <c r="AE184" s="42" t="n">
        <f aca="false">AE177*100/(LOOKUP($A184,PopActBIT!$A$6:$A$18,PopActBIT!I$6:I$18)+LOOKUP($A184,PopActBIT!$A$6:$A$18,PopActBIT!U$6:U$18))</f>
        <v>6.979092031375</v>
      </c>
      <c r="AF184" s="42" t="n">
        <f aca="false">AF177*100/(LOOKUP($A184,PopActBIT!$A$6:$A$18,PopActBIT!J$6:J$18)+LOOKUP($A184,PopActBIT!$A$6:$A$18,PopActBIT!V$6:V$18))</f>
        <v>6.41981545410158</v>
      </c>
      <c r="AG184" s="42" t="n">
        <f aca="false">AG177*100/(LOOKUP($A184,PopActBIT!$A$6:$A$18,PopActBIT!K$6:K$18)+LOOKUP($A184,PopActBIT!$A$6:$A$18,PopActBIT!W$6:W$18))</f>
        <v>5.95018216427152</v>
      </c>
      <c r="AH184" s="42" t="n">
        <f aca="false">AH177*100/(LOOKUP($A184,PopActBIT!$A$6:$A$18,PopActBIT!L$6:L$18)+LOOKUP($A184,PopActBIT!$A$6:$A$18,PopActBIT!X$6:X$18))</f>
        <v>5.29066329381651</v>
      </c>
      <c r="AI184" s="42" t="n">
        <f aca="false">AI177*100/(LOOKUP($A184,PopActBIT!$A$6:$A$18,PopActBIT!M$6:M$18)+LOOKUP($A184,PopActBIT!$A$6:$A$18,PopActBIT!Y$6:Y$18))</f>
        <v>6.00240853092996</v>
      </c>
      <c r="AJ184" s="42" t="n">
        <f aca="false">AJ177*100/(LOOKUP($A184,PopActBIT!$A$6:$A$18,PopActBIT!N$6:N$18)+LOOKUP($A184,PopActBIT!$A$6:$A$18,PopActBIT!Z$6:Z$18))</f>
        <v>4.87912937175607</v>
      </c>
      <c r="AK184" s="42" t="n">
        <f aca="false">AK177*100/(LOOKUP($A184,PopActBIT!$A$6:$A$18,PopActBIT!O$6:O$18)+LOOKUP($A184,PopActBIT!$A$6:$A$18,PopActBIT!AA$6:AA$18))</f>
        <v>2.05834875322737</v>
      </c>
      <c r="AL184" s="42" t="n">
        <f aca="false">AL177*100/(LOOKUP($A184,PopActBIT!$A$6:$A$18,PopActBIT!P$6:P$18)+LOOKUP($A184,PopActBIT!$A$6:$A$18,PopActBIT!AB$6:AB$18))</f>
        <v>0.955006414972648</v>
      </c>
    </row>
    <row r="185" customFormat="false" ht="15" hidden="false" customHeight="false" outlineLevel="0" collapsed="false">
      <c r="A185" s="35" t="n">
        <v>2005</v>
      </c>
      <c r="B185" s="42" t="n">
        <f aca="false">B178*100/LOOKUP($A185,PopActBIT!$A$6:$A$18,PopActBIT!B$6:B$18)</f>
        <v>8.5</v>
      </c>
      <c r="C185" s="42" t="n">
        <f aca="false">C178*100/LOOKUP($A185,PopActBIT!$A$6:$A$18,PopActBIT!E$6:E$18)</f>
        <v>29.7632557864553</v>
      </c>
      <c r="D185" s="42" t="n">
        <f aca="false">D178*100/LOOKUP($A185,PopActBIT!$A$6:$A$18,PopActBIT!F$6:F$18)</f>
        <v>18.1465491939945</v>
      </c>
      <c r="E185" s="42" t="n">
        <f aca="false">E178*100/LOOKUP($A185,PopActBIT!$A$6:$A$18,PopActBIT!G$6:G$18)</f>
        <v>11.1648648053011</v>
      </c>
      <c r="F185" s="42" t="n">
        <f aca="false">F178*100/LOOKUP($A185,PopActBIT!$A$6:$A$18,PopActBIT!H$6:H$18)</f>
        <v>8.43923854082156</v>
      </c>
      <c r="G185" s="42" t="n">
        <f aca="false">G178*100/LOOKUP($A185,PopActBIT!$A$6:$A$18,PopActBIT!I$6:I$18)</f>
        <v>7.18574196999141</v>
      </c>
      <c r="H185" s="42" t="n">
        <f aca="false">H178*100/LOOKUP($A185,PopActBIT!$A$6:$A$18,PopActBIT!J$6:J$18)</f>
        <v>6.64644693370403</v>
      </c>
      <c r="I185" s="42" t="n">
        <f aca="false">I178*100/LOOKUP($A185,PopActBIT!$A$6:$A$18,PopActBIT!K$6:K$18)</f>
        <v>6.09257635589536</v>
      </c>
      <c r="J185" s="42" t="n">
        <f aca="false">J178*100/LOOKUP($A185,PopActBIT!$A$6:$A$18,PopActBIT!L$6:L$18)</f>
        <v>5.32007265526748</v>
      </c>
      <c r="K185" s="42" t="n">
        <f aca="false">K178*100/LOOKUP($A185,PopActBIT!$A$6:$A$18,PopActBIT!M$6:M$18)</f>
        <v>5.65531011025693</v>
      </c>
      <c r="L185" s="42" t="n">
        <f aca="false">L178*100/LOOKUP($A185,PopActBIT!$A$6:$A$18,PopActBIT!N$6:N$18)</f>
        <v>4.56214449616088</v>
      </c>
      <c r="M185" s="42" t="n">
        <f aca="false">M178*100/LOOKUP($A185,PopActBIT!$A$6:$A$18,PopActBIT!O$6:O$18)</f>
        <v>2.12802906210699</v>
      </c>
      <c r="N185" s="42" t="n">
        <f aca="false">N178*100/LOOKUP($A185,PopActBIT!$A$6:$A$18,PopActBIT!P$6:P$18)</f>
        <v>1.41382752756423</v>
      </c>
      <c r="O185" s="42" t="n">
        <f aca="false">O178*100/LOOKUP($A185,PopActBIT!$A$6:$A$18,PopActBIT!Q$6:Q$18)</f>
        <v>25.7549818681031</v>
      </c>
      <c r="P185" s="42" t="n">
        <f aca="false">P178*100/LOOKUP($A185,PopActBIT!$A$6:$A$18,PopActBIT!R$6:R$18)</f>
        <v>19.1376860174416</v>
      </c>
      <c r="Q185" s="42" t="n">
        <f aca="false">Q178*100/LOOKUP($A185,PopActBIT!$A$6:$A$18,PopActBIT!S$6:S$18)</f>
        <v>11.6167065924608</v>
      </c>
      <c r="R185" s="42" t="n">
        <f aca="false">R178*100/LOOKUP($A185,PopActBIT!$A$6:$A$18,PopActBIT!T$6:T$18)</f>
        <v>8.29348312560875</v>
      </c>
      <c r="S185" s="42" t="n">
        <f aca="false">S178*100/LOOKUP($A185,PopActBIT!$A$6:$A$18,PopActBIT!U$6:U$18)</f>
        <v>6.79220234891683</v>
      </c>
      <c r="T185" s="42" t="n">
        <f aca="false">T178*100/LOOKUP($A185,PopActBIT!$A$6:$A$18,PopActBIT!V$6:V$18)</f>
        <v>6.20918068806561</v>
      </c>
      <c r="U185" s="42" t="n">
        <f aca="false">U178*100/LOOKUP($A185,PopActBIT!$A$6:$A$18,PopActBIT!W$6:W$18)</f>
        <v>5.81564106699102</v>
      </c>
      <c r="V185" s="42" t="n">
        <f aca="false">V178*100/LOOKUP($A185,PopActBIT!$A$6:$A$18,PopActBIT!X$6:X$18)</f>
        <v>5.26177048918236</v>
      </c>
      <c r="W185" s="42" t="n">
        <f aca="false">W178*100/LOOKUP($A185,PopActBIT!$A$6:$A$18,PopActBIT!Y$6:Y$18)</f>
        <v>6.29663393719329</v>
      </c>
      <c r="X185" s="42" t="n">
        <f aca="false">X178*100/LOOKUP($A185,PopActBIT!$A$6:$A$18,PopActBIT!Z$6:Z$18)</f>
        <v>5.17431724005467</v>
      </c>
      <c r="Y185" s="42" t="n">
        <f aca="false">Y178*100/LOOKUP($A185,PopActBIT!$A$6:$A$18,PopActBIT!AA$6:AA$18)</f>
        <v>2.01142472993675</v>
      </c>
      <c r="Z185" s="42" t="n">
        <f aca="false">Z178*100/LOOKUP($A185,PopActBIT!$A$6:$A$18,PopActBIT!AB$6:AB$18)</f>
        <v>0.685050451500196</v>
      </c>
      <c r="AA185" s="42" t="n">
        <f aca="false">AA178*100/(LOOKUP($A185,PopActBIT!$A$6:$A$18,PopActBIT!E$6:E$18)+LOOKUP($A185,PopActBIT!$A$6:$A$18,PopActBIT!Q$6:Q$18))</f>
        <v>27.2663615288204</v>
      </c>
      <c r="AB185" s="42" t="n">
        <f aca="false">AB178*100/(LOOKUP($A185,PopActBIT!$A$6:$A$18,PopActBIT!F$6:F$18)+LOOKUP($A185,PopActBIT!$A$6:$A$18,PopActBIT!R$6:R$18))</f>
        <v>18.671457542097</v>
      </c>
      <c r="AC185" s="42" t="n">
        <f aca="false">AC178*100/(LOOKUP($A185,PopActBIT!$A$6:$A$18,PopActBIT!G$6:G$18)+LOOKUP($A185,PopActBIT!$A$6:$A$18,PopActBIT!S$6:S$18))</f>
        <v>11.4030560508751</v>
      </c>
      <c r="AD185" s="42" t="n">
        <f aca="false">AD178*100/(LOOKUP($A185,PopActBIT!$A$6:$A$18,PopActBIT!H$6:H$18)+LOOKUP($A185,PopActBIT!$A$6:$A$18,PopActBIT!T$6:T$18))</f>
        <v>8.36097723165254</v>
      </c>
      <c r="AE185" s="42" t="n">
        <f aca="false">AE178*100/(LOOKUP($A185,PopActBIT!$A$6:$A$18,PopActBIT!I$6:I$18)+LOOKUP($A185,PopActBIT!$A$6:$A$18,PopActBIT!U$6:U$18))</f>
        <v>6.97681234418939</v>
      </c>
      <c r="AF185" s="42" t="n">
        <f aca="false">AF178*100/(LOOKUP($A185,PopActBIT!$A$6:$A$18,PopActBIT!J$6:J$18)+LOOKUP($A185,PopActBIT!$A$6:$A$18,PopActBIT!V$6:V$18))</f>
        <v>6.41883307791622</v>
      </c>
      <c r="AG185" s="42" t="n">
        <f aca="false">AG178*100/(LOOKUP($A185,PopActBIT!$A$6:$A$18,PopActBIT!K$6:K$18)+LOOKUP($A185,PopActBIT!$A$6:$A$18,PopActBIT!W$6:W$18))</f>
        <v>5.94843909898675</v>
      </c>
      <c r="AH185" s="42" t="n">
        <f aca="false">AH178*100/(LOOKUP($A185,PopActBIT!$A$6:$A$18,PopActBIT!L$6:L$18)+LOOKUP($A185,PopActBIT!$A$6:$A$18,PopActBIT!X$6:X$18))</f>
        <v>5.28928933422501</v>
      </c>
      <c r="AI185" s="42" t="n">
        <f aca="false">AI178*100/(LOOKUP($A185,PopActBIT!$A$6:$A$18,PopActBIT!M$6:M$18)+LOOKUP($A185,PopActBIT!$A$6:$A$18,PopActBIT!Y$6:Y$18))</f>
        <v>5.99465873712868</v>
      </c>
      <c r="AJ185" s="42" t="n">
        <f aca="false">AJ178*100/(LOOKUP($A185,PopActBIT!$A$6:$A$18,PopActBIT!N$6:N$18)+LOOKUP($A185,PopActBIT!$A$6:$A$18,PopActBIT!Z$6:Z$18))</f>
        <v>4.87741730911792</v>
      </c>
      <c r="AK185" s="42" t="n">
        <f aca="false">AK178*100/(LOOKUP($A185,PopActBIT!$A$6:$A$18,PopActBIT!O$6:O$18)+LOOKUP($A185,PopActBIT!$A$6:$A$18,PopActBIT!AA$6:AA$18))</f>
        <v>2.05784632596324</v>
      </c>
      <c r="AL185" s="42" t="n">
        <f aca="false">AL178*100/(LOOKUP($A185,PopActBIT!$A$6:$A$18,PopActBIT!P$6:P$18)+LOOKUP($A185,PopActBIT!$A$6:$A$18,PopActBIT!AB$6:AB$18))</f>
        <v>0.955824717587904</v>
      </c>
    </row>
    <row r="186" customFormat="false" ht="15" hidden="false" customHeight="false" outlineLevel="0" collapsed="false">
      <c r="A186" s="35" t="n">
        <v>2006</v>
      </c>
      <c r="B186" s="42" t="n">
        <f aca="false">B179*100/LOOKUP($A186,PopActBIT!$A$6:$A$18,PopActBIT!B$6:B$18)</f>
        <v>8.4</v>
      </c>
      <c r="C186" s="42" t="n">
        <f aca="false">C179*100/LOOKUP($A186,PopActBIT!$A$6:$A$18,PopActBIT!E$6:E$18)</f>
        <v>29.4808757887145</v>
      </c>
      <c r="D186" s="42" t="n">
        <f aca="false">D179*100/LOOKUP($A186,PopActBIT!$A$6:$A$18,PopActBIT!F$6:F$18)</f>
        <v>17.9743831326883</v>
      </c>
      <c r="E186" s="42" t="n">
        <f aca="false">E179*100/LOOKUP($A186,PopActBIT!$A$6:$A$18,PopActBIT!G$6:G$18)</f>
        <v>11.05893773465</v>
      </c>
      <c r="F186" s="42" t="n">
        <f aca="false">F179*100/LOOKUP($A186,PopActBIT!$A$6:$A$18,PopActBIT!H$6:H$18)</f>
        <v>8.35917095086468</v>
      </c>
      <c r="G186" s="42" t="n">
        <f aca="false">G179*100/LOOKUP($A186,PopActBIT!$A$6:$A$18,PopActBIT!I$6:I$18)</f>
        <v>7.117566975434</v>
      </c>
      <c r="H186" s="42" t="n">
        <f aca="false">H179*100/LOOKUP($A186,PopActBIT!$A$6:$A$18,PopActBIT!J$6:J$18)</f>
        <v>6.58338852088825</v>
      </c>
      <c r="I186" s="42" t="n">
        <f aca="false">I179*100/LOOKUP($A186,PopActBIT!$A$6:$A$18,PopActBIT!K$6:K$18)</f>
        <v>6.03477281081423</v>
      </c>
      <c r="J186" s="42" t="n">
        <f aca="false">J179*100/LOOKUP($A186,PopActBIT!$A$6:$A$18,PopActBIT!L$6:L$18)</f>
        <v>5.26959826781625</v>
      </c>
      <c r="K186" s="42" t="n">
        <f aca="false">K179*100/LOOKUP($A186,PopActBIT!$A$6:$A$18,PopActBIT!M$6:M$18)</f>
        <v>5.60165514496632</v>
      </c>
      <c r="L186" s="42" t="n">
        <f aca="false">L179*100/LOOKUP($A186,PopActBIT!$A$6:$A$18,PopActBIT!N$6:N$18)</f>
        <v>4.51886098034654</v>
      </c>
      <c r="M186" s="42" t="n">
        <f aca="false">M179*100/LOOKUP($A186,PopActBIT!$A$6:$A$18,PopActBIT!O$6:O$18)</f>
        <v>2.1078393071265</v>
      </c>
      <c r="N186" s="42" t="n">
        <f aca="false">N179*100/LOOKUP($A186,PopActBIT!$A$6:$A$18,PopActBIT!P$6:P$18)</f>
        <v>1.40041378624158</v>
      </c>
      <c r="O186" s="42" t="n">
        <f aca="false">O179*100/LOOKUP($A186,PopActBIT!$A$6:$A$18,PopActBIT!Q$6:Q$18)</f>
        <v>25.510630518442</v>
      </c>
      <c r="P186" s="42" t="n">
        <f aca="false">P179*100/LOOKUP($A186,PopActBIT!$A$6:$A$18,PopActBIT!R$6:R$18)</f>
        <v>18.9561165086102</v>
      </c>
      <c r="Q186" s="42" t="n">
        <f aca="false">Q179*100/LOOKUP($A186,PopActBIT!$A$6:$A$18,PopActBIT!S$6:S$18)</f>
        <v>11.5064926560262</v>
      </c>
      <c r="R186" s="42" t="n">
        <f aca="false">R179*100/LOOKUP($A186,PopActBIT!$A$6:$A$18,PopActBIT!T$6:T$18)</f>
        <v>8.21479839558205</v>
      </c>
      <c r="S186" s="42" t="n">
        <f aca="false">S179*100/LOOKUP($A186,PopActBIT!$A$6:$A$18,PopActBIT!U$6:U$18)</f>
        <v>6.72776107617088</v>
      </c>
      <c r="T186" s="42" t="n">
        <f aca="false">T179*100/LOOKUP($A186,PopActBIT!$A$6:$A$18,PopActBIT!V$6:V$18)</f>
        <v>6.15027085504034</v>
      </c>
      <c r="U186" s="42" t="n">
        <f aca="false">U179*100/LOOKUP($A186,PopActBIT!$A$6:$A$18,PopActBIT!W$6:W$18)</f>
        <v>5.76046495577722</v>
      </c>
      <c r="V186" s="42" t="n">
        <f aca="false">V179*100/LOOKUP($A186,PopActBIT!$A$6:$A$18,PopActBIT!X$6:X$18)</f>
        <v>5.2118492457032</v>
      </c>
      <c r="W186" s="42" t="n">
        <f aca="false">W179*100/LOOKUP($A186,PopActBIT!$A$6:$A$18,PopActBIT!Y$6:Y$18)</f>
        <v>6.23689438820992</v>
      </c>
      <c r="X186" s="42" t="n">
        <f aca="false">X179*100/LOOKUP($A186,PopActBIT!$A$6:$A$18,PopActBIT!Z$6:Z$18)</f>
        <v>5.12522571253361</v>
      </c>
      <c r="Y186" s="42" t="n">
        <f aca="false">Y179*100/LOOKUP($A186,PopActBIT!$A$6:$A$18,PopActBIT!AA$6:AA$18)</f>
        <v>1.99234126290039</v>
      </c>
      <c r="Z186" s="42" t="n">
        <f aca="false">Z179*100/LOOKUP($A186,PopActBIT!$A$6:$A$18,PopActBIT!AB$6:AB$18)</f>
        <v>0.678551009828394</v>
      </c>
      <c r="AA186" s="42" t="n">
        <f aca="false">AA179*100/(LOOKUP($A186,PopActBIT!$A$6:$A$18,PopActBIT!E$6:E$18)+LOOKUP($A186,PopActBIT!$A$6:$A$18,PopActBIT!Q$6:Q$18))</f>
        <v>27.0070453585372</v>
      </c>
      <c r="AB186" s="42" t="n">
        <f aca="false">AB179*100/(LOOKUP($A186,PopActBIT!$A$6:$A$18,PopActBIT!F$6:F$18)+LOOKUP($A186,PopActBIT!$A$6:$A$18,PopActBIT!R$6:R$18))</f>
        <v>18.4946962397317</v>
      </c>
      <c r="AC186" s="42" t="n">
        <f aca="false">AC179*100/(LOOKUP($A186,PopActBIT!$A$6:$A$18,PopActBIT!G$6:G$18)+LOOKUP($A186,PopActBIT!$A$6:$A$18,PopActBIT!S$6:S$18))</f>
        <v>11.2952910005505</v>
      </c>
      <c r="AD186" s="42" t="n">
        <f aca="false">AD179*100/(LOOKUP($A186,PopActBIT!$A$6:$A$18,PopActBIT!H$6:H$18)+LOOKUP($A186,PopActBIT!$A$6:$A$18,PopActBIT!T$6:T$18))</f>
        <v>8.28194543274702</v>
      </c>
      <c r="AE186" s="42" t="n">
        <f aca="false">AE179*100/(LOOKUP($A186,PopActBIT!$A$6:$A$18,PopActBIT!I$6:I$18)+LOOKUP($A186,PopActBIT!$A$6:$A$18,PopActBIT!U$6:U$18))</f>
        <v>6.9110546436296</v>
      </c>
      <c r="AF186" s="42" t="n">
        <f aca="false">AF179*100/(LOOKUP($A186,PopActBIT!$A$6:$A$18,PopActBIT!J$6:J$18)+LOOKUP($A186,PopActBIT!$A$6:$A$18,PopActBIT!V$6:V$18))</f>
        <v>6.35774583013873</v>
      </c>
      <c r="AG186" s="42" t="n">
        <f aca="false">AG179*100/(LOOKUP($A186,PopActBIT!$A$6:$A$18,PopActBIT!K$6:K$18)+LOOKUP($A186,PopActBIT!$A$6:$A$18,PopActBIT!W$6:W$18))</f>
        <v>5.89237230514328</v>
      </c>
      <c r="AH186" s="42" t="n">
        <f aca="false">AH179*100/(LOOKUP($A186,PopActBIT!$A$6:$A$18,PopActBIT!L$6:L$18)+LOOKUP($A186,PopActBIT!$A$6:$A$18,PopActBIT!X$6:X$18))</f>
        <v>5.23937133396568</v>
      </c>
      <c r="AI186" s="42" t="n">
        <f aca="false">AI179*100/(LOOKUP($A186,PopActBIT!$A$6:$A$18,PopActBIT!M$6:M$18)+LOOKUP($A186,PopActBIT!$A$6:$A$18,PopActBIT!Y$6:Y$18))</f>
        <v>5.93360836522006</v>
      </c>
      <c r="AJ186" s="42" t="n">
        <f aca="false">AJ179*100/(LOOKUP($A186,PopActBIT!$A$6:$A$18,PopActBIT!N$6:N$18)+LOOKUP($A186,PopActBIT!$A$6:$A$18,PopActBIT!Z$6:Z$18))</f>
        <v>4.83580349904797</v>
      </c>
      <c r="AK186" s="42" t="n">
        <f aca="false">AK179*100/(LOOKUP($A186,PopActBIT!$A$6:$A$18,PopActBIT!O$6:O$18)+LOOKUP($A186,PopActBIT!$A$6:$A$18,PopActBIT!AA$6:AA$18))</f>
        <v>2.0394987956813</v>
      </c>
      <c r="AL186" s="42" t="n">
        <f aca="false">AL179*100/(LOOKUP($A186,PopActBIT!$A$6:$A$18,PopActBIT!P$6:P$18)+LOOKUP($A186,PopActBIT!$A$6:$A$18,PopActBIT!AB$6:AB$18))</f>
        <v>0.950385508609774</v>
      </c>
    </row>
    <row r="187" customFormat="false" ht="15" hidden="false" customHeight="false" outlineLevel="0" collapsed="false">
      <c r="A187" s="35" t="n">
        <v>2007</v>
      </c>
      <c r="B187" s="42" t="n">
        <f aca="false">B180*100/LOOKUP($A187,PopActBIT!$A$6:$A$18,PopActBIT!B$6:B$18)</f>
        <v>7.7</v>
      </c>
      <c r="C187" s="42" t="n">
        <f aca="false">C180*100/LOOKUP($A187,PopActBIT!$A$6:$A$18,PopActBIT!E$6:E$18)</f>
        <v>27.0734913893449</v>
      </c>
      <c r="D187" s="42" t="n">
        <f aca="false">D180*100/LOOKUP($A187,PopActBIT!$A$6:$A$18,PopActBIT!F$6:F$18)</f>
        <v>16.5066095885085</v>
      </c>
      <c r="E187" s="42" t="n">
        <f aca="false">E180*100/LOOKUP($A187,PopActBIT!$A$6:$A$18,PopActBIT!G$6:G$18)</f>
        <v>10.155873851243</v>
      </c>
      <c r="F187" s="42" t="n">
        <f aca="false">F180*100/LOOKUP($A187,PopActBIT!$A$6:$A$18,PopActBIT!H$6:H$18)</f>
        <v>7.67656783272806</v>
      </c>
      <c r="G187" s="42" t="n">
        <f aca="false">G180*100/LOOKUP($A187,PopActBIT!$A$6:$A$18,PopActBIT!I$6:I$18)</f>
        <v>6.53635223063028</v>
      </c>
      <c r="H187" s="42" t="n">
        <f aca="false">H180*100/LOOKUP($A187,PopActBIT!$A$6:$A$18,PopActBIT!J$6:J$18)</f>
        <v>6.04579435530914</v>
      </c>
      <c r="I187" s="42" t="n">
        <f aca="false">I180*100/LOOKUP($A187,PopActBIT!$A$6:$A$18,PopActBIT!K$6:K$18)</f>
        <v>5.54197815903339</v>
      </c>
      <c r="J187" s="42" t="n">
        <f aca="false">J180*100/LOOKUP($A187,PopActBIT!$A$6:$A$18,PopActBIT!L$6:L$18)</f>
        <v>4.83928714843824</v>
      </c>
      <c r="K187" s="42" t="n">
        <f aca="false">K180*100/LOOKUP($A187,PopActBIT!$A$6:$A$18,PopActBIT!M$6:M$18)</f>
        <v>5.14422853039462</v>
      </c>
      <c r="L187" s="42" t="n">
        <f aca="false">L180*100/LOOKUP($A187,PopActBIT!$A$6:$A$18,PopActBIT!N$6:N$18)</f>
        <v>4.14985445879772</v>
      </c>
      <c r="M187" s="42" t="n">
        <f aca="false">M180*100/LOOKUP($A187,PopActBIT!$A$6:$A$18,PopActBIT!O$6:O$18)</f>
        <v>1.9357148593753</v>
      </c>
      <c r="N187" s="42" t="n">
        <f aca="false">N180*100/LOOKUP($A187,PopActBIT!$A$6:$A$18,PopActBIT!P$6:P$18)</f>
        <v>1.28605713259866</v>
      </c>
      <c r="O187" s="42" t="n">
        <f aca="false">O180*100/LOOKUP($A187,PopActBIT!$A$6:$A$18,PopActBIT!Q$6:Q$18)</f>
        <v>23.4274531268229</v>
      </c>
      <c r="P187" s="42" t="n">
        <f aca="false">P180*100/LOOKUP($A187,PopActBIT!$A$6:$A$18,PopActBIT!R$6:R$18)</f>
        <v>17.408175413423</v>
      </c>
      <c r="Q187" s="42" t="n">
        <f aca="false">Q180*100/LOOKUP($A187,PopActBIT!$A$6:$A$18,PopActBIT!S$6:S$18)</f>
        <v>10.5668818008364</v>
      </c>
      <c r="R187" s="42" t="n">
        <f aca="false">R180*100/LOOKUP($A187,PopActBIT!$A$6:$A$18,PopActBIT!T$6:T$18)</f>
        <v>7.54398462318181</v>
      </c>
      <c r="S187" s="42" t="n">
        <f aca="false">S180*100/LOOKUP($A187,PopActBIT!$A$6:$A$18,PopActBIT!U$6:U$18)</f>
        <v>6.1783775648554</v>
      </c>
      <c r="T187" s="42" t="n">
        <f aca="false">T180*100/LOOKUP($A187,PopActBIT!$A$6:$A$18,PopActBIT!V$6:V$18)</f>
        <v>5.64804472667039</v>
      </c>
      <c r="U187" s="42" t="n">
        <f aca="false">U180*100/LOOKUP($A187,PopActBIT!$A$6:$A$18,PopActBIT!W$6:W$18)</f>
        <v>5.2900700608955</v>
      </c>
      <c r="V187" s="42" t="n">
        <f aca="false">V180*100/LOOKUP($A187,PopActBIT!$A$6:$A$18,PopActBIT!X$6:X$18)</f>
        <v>4.78625386461974</v>
      </c>
      <c r="W187" s="42" t="n">
        <f aca="false">W180*100/LOOKUP($A187,PopActBIT!$A$6:$A$18,PopActBIT!Y$6:Y$18)</f>
        <v>5.72759465239814</v>
      </c>
      <c r="X187" s="42" t="n">
        <f aca="false">X180*100/LOOKUP($A187,PopActBIT!$A$6:$A$18,PopActBIT!Z$6:Z$18)</f>
        <v>4.70670393889199</v>
      </c>
      <c r="Y187" s="42" t="n">
        <f aca="false">Y180*100/LOOKUP($A187,PopActBIT!$A$6:$A$18,PopActBIT!AA$6:AA$18)</f>
        <v>1.82964829173829</v>
      </c>
      <c r="Z187" s="42" t="n">
        <f aca="false">Z180*100/LOOKUP($A187,PopActBIT!$A$6:$A$18,PopActBIT!AB$6:AB$18)</f>
        <v>0.62314108486739</v>
      </c>
      <c r="AA187" s="42" t="n">
        <f aca="false">AA180*100/(LOOKUP($A187,PopActBIT!$A$6:$A$18,PopActBIT!E$6:E$18)+LOOKUP($A187,PopActBIT!$A$6:$A$18,PopActBIT!Q$6:Q$18))</f>
        <v>24.7414756445972</v>
      </c>
      <c r="AB187" s="42" t="n">
        <f aca="false">AB180*100/(LOOKUP($A187,PopActBIT!$A$6:$A$18,PopActBIT!F$6:F$18)+LOOKUP($A187,PopActBIT!$A$6:$A$18,PopActBIT!R$6:R$18))</f>
        <v>16.9844450929536</v>
      </c>
      <c r="AC187" s="42" t="n">
        <f aca="false">AC180*100/(LOOKUP($A187,PopActBIT!$A$6:$A$18,PopActBIT!G$6:G$18)+LOOKUP($A187,PopActBIT!$A$6:$A$18,PopActBIT!S$6:S$18))</f>
        <v>10.372170454823</v>
      </c>
      <c r="AD187" s="42" t="n">
        <f aca="false">AD180*100/(LOOKUP($A187,PopActBIT!$A$6:$A$18,PopActBIT!H$6:H$18)+LOOKUP($A187,PopActBIT!$A$6:$A$18,PopActBIT!T$6:T$18))</f>
        <v>7.60559471758052</v>
      </c>
      <c r="AE187" s="42" t="n">
        <f aca="false">AE180*100/(LOOKUP($A187,PopActBIT!$A$6:$A$18,PopActBIT!I$6:I$18)+LOOKUP($A187,PopActBIT!$A$6:$A$18,PopActBIT!U$6:U$18))</f>
        <v>6.34631012417434</v>
      </c>
      <c r="AF187" s="42" t="n">
        <f aca="false">AF180*100/(LOOKUP($A187,PopActBIT!$A$6:$A$18,PopActBIT!J$6:J$18)+LOOKUP($A187,PopActBIT!$A$6:$A$18,PopActBIT!V$6:V$18))</f>
        <v>5.8390166726245</v>
      </c>
      <c r="AG187" s="42" t="n">
        <f aca="false">AG180*100/(LOOKUP($A187,PopActBIT!$A$6:$A$18,PopActBIT!K$6:K$18)+LOOKUP($A187,PopActBIT!$A$6:$A$18,PopActBIT!W$6:W$18))</f>
        <v>5.41174150863743</v>
      </c>
      <c r="AH187" s="42" t="n">
        <f aca="false">AH180*100/(LOOKUP($A187,PopActBIT!$A$6:$A$18,PopActBIT!L$6:L$18)+LOOKUP($A187,PopActBIT!$A$6:$A$18,PopActBIT!X$6:X$18))</f>
        <v>4.81160529610536</v>
      </c>
      <c r="AI187" s="42" t="n">
        <f aca="false">AI180*100/(LOOKUP($A187,PopActBIT!$A$6:$A$18,PopActBIT!M$6:M$18)+LOOKUP($A187,PopActBIT!$A$6:$A$18,PopActBIT!Y$6:Y$18))</f>
        <v>5.44521195911101</v>
      </c>
      <c r="AJ187" s="42" t="n">
        <f aca="false">AJ180*100/(LOOKUP($A187,PopActBIT!$A$6:$A$18,PopActBIT!N$6:N$18)+LOOKUP($A187,PopActBIT!$A$6:$A$18,PopActBIT!Z$6:Z$18))</f>
        <v>4.44452463968337</v>
      </c>
      <c r="AK187" s="42" t="n">
        <f aca="false">AK180*100/(LOOKUP($A187,PopActBIT!$A$6:$A$18,PopActBIT!O$6:O$18)+LOOKUP($A187,PopActBIT!$A$6:$A$18,PopActBIT!AA$6:AA$18))</f>
        <v>1.87392772268256</v>
      </c>
      <c r="AL187" s="42" t="n">
        <f aca="false">AL180*100/(LOOKUP($A187,PopActBIT!$A$6:$A$18,PopActBIT!P$6:P$18)+LOOKUP($A187,PopActBIT!$A$6:$A$18,PopActBIT!AB$6:AB$18))</f>
        <v>0.876511061315596</v>
      </c>
    </row>
    <row r="188" customFormat="false" ht="15" hidden="false" customHeight="false" outlineLevel="0" collapsed="false">
      <c r="A188" s="35" t="n">
        <v>2008</v>
      </c>
      <c r="B188" s="42" t="n">
        <f aca="false">B181*100/LOOKUP($A188,PopActBIT!$A$6:$A$18,PopActBIT!B$6:B$18)</f>
        <v>7.1</v>
      </c>
      <c r="C188" s="42" t="n">
        <f aca="false">C181*100/LOOKUP($A188,PopActBIT!$A$6:$A$18,PopActBIT!E$6:E$18)</f>
        <v>24.9921679523154</v>
      </c>
      <c r="D188" s="42" t="n">
        <f aca="false">D181*100/LOOKUP($A188,PopActBIT!$A$6:$A$18,PopActBIT!F$6:F$18)</f>
        <v>15.2376342314558</v>
      </c>
      <c r="E188" s="42" t="n">
        <f aca="false">E181*100/LOOKUP($A188,PopActBIT!$A$6:$A$18,PopActBIT!G$6:G$18)</f>
        <v>9.37512274802821</v>
      </c>
      <c r="F188" s="42" t="n">
        <f aca="false">F181*100/LOOKUP($A188,PopActBIT!$A$6:$A$18,PopActBIT!H$6:H$18)</f>
        <v>7.08641784739991</v>
      </c>
      <c r="G188" s="42" t="n">
        <f aca="false">G181*100/LOOKUP($A188,PopActBIT!$A$6:$A$18,PopActBIT!I$6:I$18)</f>
        <v>6.03385837438369</v>
      </c>
      <c r="H188" s="42" t="n">
        <f aca="false">H181*100/LOOKUP($A188,PopActBIT!$A$6:$A$18,PopActBIT!J$6:J$18)</f>
        <v>5.58101301971392</v>
      </c>
      <c r="I188" s="42" t="n">
        <f aca="false">I181*100/LOOKUP($A188,PopActBIT!$A$6:$A$18,PopActBIT!K$6:K$18)</f>
        <v>5.11592860140443</v>
      </c>
      <c r="J188" s="42" t="n">
        <f aca="false">J181*100/LOOKUP($A188,PopActBIT!$A$6:$A$18,PopActBIT!L$6:L$18)</f>
        <v>4.46725822849908</v>
      </c>
      <c r="K188" s="42" t="n">
        <f aca="false">K181*100/LOOKUP($A188,PopActBIT!$A$6:$A$18,PopActBIT!M$6:M$18)</f>
        <v>4.74875669221272</v>
      </c>
      <c r="L188" s="42" t="n">
        <f aca="false">L181*100/LOOKUP($A188,PopActBIT!$A$6:$A$18,PopActBIT!N$6:N$18)</f>
        <v>3.83082691923346</v>
      </c>
      <c r="M188" s="42" t="n">
        <f aca="false">M181*100/LOOKUP($A188,PopActBIT!$A$6:$A$18,PopActBIT!O$6:O$18)</f>
        <v>1.78690329139963</v>
      </c>
      <c r="N188" s="42" t="n">
        <f aca="false">N181*100/LOOKUP($A188,PopActBIT!$A$6:$A$18,PopActBIT!P$6:P$18)</f>
        <v>1.18718917305318</v>
      </c>
      <c r="O188" s="42" t="n">
        <f aca="false">O181*100/LOOKUP($A188,PopActBIT!$A$6:$A$18,PopActBIT!Q$6:Q$18)</f>
        <v>21.6264254513914</v>
      </c>
      <c r="P188" s="42" t="n">
        <f aca="false">P181*100/LOOKUP($A188,PopActBIT!$A$6:$A$18,PopActBIT!R$6:R$18)</f>
        <v>16.069890558957</v>
      </c>
      <c r="Q188" s="42" t="n">
        <f aca="false">Q181*100/LOOKUP($A188,PopActBIT!$A$6:$A$18,PopActBIT!S$6:S$18)</f>
        <v>9.75453372085964</v>
      </c>
      <c r="R188" s="42" t="n">
        <f aca="false">R181*100/LOOKUP($A188,PopActBIT!$A$6:$A$18,PopActBIT!T$6:T$18)</f>
        <v>6.96402721100268</v>
      </c>
      <c r="S188" s="42" t="n">
        <f aca="false">S181*100/LOOKUP($A188,PopActBIT!$A$6:$A$18,PopActBIT!U$6:U$18)</f>
        <v>5.70340365611116</v>
      </c>
      <c r="T188" s="42" t="n">
        <f aca="false">T181*100/LOOKUP($A188,PopActBIT!$A$6:$A$18,PopActBIT!V$6:V$18)</f>
        <v>5.21384111052222</v>
      </c>
      <c r="U188" s="42" t="n">
        <f aca="false">U181*100/LOOKUP($A188,PopActBIT!$A$6:$A$18,PopActBIT!W$6:W$18)</f>
        <v>4.88338639224968</v>
      </c>
      <c r="V188" s="42" t="n">
        <f aca="false">V181*100/LOOKUP($A188,PopActBIT!$A$6:$A$18,PopActBIT!X$6:X$18)</f>
        <v>4.41830197394019</v>
      </c>
      <c r="W188" s="42" t="n">
        <f aca="false">W181*100/LOOKUP($A188,PopActBIT!$A$6:$A$18,PopActBIT!Y$6:Y$18)</f>
        <v>5.28727549236056</v>
      </c>
      <c r="X188" s="42" t="n">
        <f aca="false">X181*100/LOOKUP($A188,PopActBIT!$A$6:$A$18,PopActBIT!Z$6:Z$18)</f>
        <v>4.34486759210185</v>
      </c>
      <c r="Y188" s="42" t="n">
        <f aca="false">Y181*100/LOOKUP($A188,PopActBIT!$A$6:$A$18,PopActBIT!AA$6:AA$18)</f>
        <v>1.68899078228184</v>
      </c>
      <c r="Z188" s="42" t="n">
        <f aca="false">Z181*100/LOOKUP($A188,PopActBIT!$A$6:$A$18,PopActBIT!AB$6:AB$18)</f>
        <v>0.575235991067005</v>
      </c>
      <c r="AA188" s="42" t="n">
        <f aca="false">AA181*100/(LOOKUP($A188,PopActBIT!$A$6:$A$18,PopActBIT!E$6:E$18)+LOOKUP($A188,PopActBIT!$A$6:$A$18,PopActBIT!Q$6:Q$18))</f>
        <v>22.9302742823516</v>
      </c>
      <c r="AB188" s="42" t="n">
        <f aca="false">AB181*100/(LOOKUP($A188,PopActBIT!$A$6:$A$18,PopActBIT!F$6:F$18)+LOOKUP($A188,PopActBIT!$A$6:$A$18,PopActBIT!R$6:R$18))</f>
        <v>15.6806573554292</v>
      </c>
      <c r="AC188" s="42" t="n">
        <f aca="false">AC181*100/(LOOKUP($A188,PopActBIT!$A$6:$A$18,PopActBIT!G$6:G$18)+LOOKUP($A188,PopActBIT!$A$6:$A$18,PopActBIT!S$6:S$18))</f>
        <v>9.57409234227722</v>
      </c>
      <c r="AD188" s="42" t="n">
        <f aca="false">AD181*100/(LOOKUP($A188,PopActBIT!$A$6:$A$18,PopActBIT!H$6:H$18)+LOOKUP($A188,PopActBIT!$A$6:$A$18,PopActBIT!T$6:T$18))</f>
        <v>7.02100578181428</v>
      </c>
      <c r="AE188" s="42" t="n">
        <f aca="false">AE181*100/(LOOKUP($A188,PopActBIT!$A$6:$A$18,PopActBIT!I$6:I$18)+LOOKUP($A188,PopActBIT!$A$6:$A$18,PopActBIT!U$6:U$18))</f>
        <v>5.85899782375161</v>
      </c>
      <c r="AF188" s="42" t="n">
        <f aca="false">AF181*100/(LOOKUP($A188,PopActBIT!$A$6:$A$18,PopActBIT!J$6:J$18)+LOOKUP($A188,PopActBIT!$A$6:$A$18,PopActBIT!V$6:V$18))</f>
        <v>5.39027757220831</v>
      </c>
      <c r="AG188" s="42" t="n">
        <f aca="false">AG181*100/(LOOKUP($A188,PopActBIT!$A$6:$A$18,PopActBIT!K$6:K$18)+LOOKUP($A188,PopActBIT!$A$6:$A$18,PopActBIT!W$6:W$18))</f>
        <v>4.99564992081152</v>
      </c>
      <c r="AH188" s="42" t="n">
        <f aca="false">AH181*100/(LOOKUP($A188,PopActBIT!$A$6:$A$18,PopActBIT!L$6:L$18)+LOOKUP($A188,PopActBIT!$A$6:$A$18,PopActBIT!X$6:X$18))</f>
        <v>4.44185092476141</v>
      </c>
      <c r="AI188" s="42" t="n">
        <f aca="false">AI181*100/(LOOKUP($A188,PopActBIT!$A$6:$A$18,PopActBIT!M$6:M$18)+LOOKUP($A188,PopActBIT!$A$6:$A$18,PopActBIT!Y$6:Y$18))</f>
        <v>5.02578368062115</v>
      </c>
      <c r="AJ188" s="42" t="n">
        <f aca="false">AJ181*100/(LOOKUP($A188,PopActBIT!$A$6:$A$18,PopActBIT!N$6:N$18)+LOOKUP($A188,PopActBIT!$A$6:$A$18,PopActBIT!Z$6:Z$18))</f>
        <v>4.10274875862193</v>
      </c>
      <c r="AK188" s="42" t="n">
        <f aca="false">AK181*100/(LOOKUP($A188,PopActBIT!$A$6:$A$18,PopActBIT!O$6:O$18)+LOOKUP($A188,PopActBIT!$A$6:$A$18,PopActBIT!AA$6:AA$18))</f>
        <v>1.72868859403676</v>
      </c>
      <c r="AL188" s="42" t="n">
        <f aca="false">AL181*100/(LOOKUP($A188,PopActBIT!$A$6:$A$18,PopActBIT!P$6:P$18)+LOOKUP($A188,PopActBIT!$A$6:$A$18,PopActBIT!AB$6:AB$18))</f>
        <v>0.806072441703662</v>
      </c>
    </row>
    <row r="189" customFormat="false" ht="15" hidden="false" customHeight="false" outlineLevel="0" collapsed="false">
      <c r="A189" s="35" t="s">
        <v>99</v>
      </c>
      <c r="B189" s="39" t="n">
        <f aca="false">AVERAGE(B183:B188)</f>
        <v>8.05</v>
      </c>
      <c r="C189" s="39" t="n">
        <f aca="false">AVERAGE(C183:C188)</f>
        <v>28.2322687749258</v>
      </c>
      <c r="D189" s="39" t="n">
        <f aca="false">AVERAGE(D183:D188)</f>
        <v>17.213111961206</v>
      </c>
      <c r="E189" s="39" t="n">
        <f aca="false">AVERAGE(E183:E188)</f>
        <v>10.5905572387821</v>
      </c>
      <c r="F189" s="39" t="n">
        <f aca="false">AVERAGE(F183:F188)</f>
        <v>8.00513399641626</v>
      </c>
      <c r="G189" s="39" t="n">
        <f aca="false">AVERAGE(G183:G188)</f>
        <v>6.81611582078276</v>
      </c>
      <c r="H189" s="39" t="n">
        <f aca="false">AVERAGE(H183:H188)</f>
        <v>6.30456148940555</v>
      </c>
      <c r="I189" s="39" t="n">
        <f aca="false">AVERAGE(I183:I188)</f>
        <v>5.77918136528843</v>
      </c>
      <c r="J189" s="39" t="n">
        <f aca="false">AVERAGE(J183:J188)</f>
        <v>5.04641435007243</v>
      </c>
      <c r="K189" s="39" t="n">
        <f aca="false">AVERAGE(K183:K188)</f>
        <v>5.36440758309069</v>
      </c>
      <c r="L189" s="39" t="n">
        <f aca="false">AVERAGE(L183:L188)</f>
        <v>4.32747312759636</v>
      </c>
      <c r="M189" s="39" t="n">
        <f aca="false">AVERAGE(M183:M188)</f>
        <v>2.01856574002897</v>
      </c>
      <c r="N189" s="39" t="n">
        <f aca="false">AVERAGE(N183:N188)</f>
        <v>1.34110189577267</v>
      </c>
      <c r="O189" s="39" t="n">
        <f aca="false">AVERAGE(O183:O188)</f>
        <v>24.4301757714465</v>
      </c>
      <c r="P189" s="39" t="n">
        <f aca="false">AVERAGE(P183:P188)</f>
        <v>18.1532658675208</v>
      </c>
      <c r="Q189" s="39" t="n">
        <f aca="false">AVERAGE(Q183:Q188)</f>
        <v>11.0191568137198</v>
      </c>
      <c r="R189" s="39" t="n">
        <f aca="false">AVERAGE(R183:R188)</f>
        <v>7.86687606901702</v>
      </c>
      <c r="S189" s="39" t="n">
        <f aca="false">AVERAGE(S183:S188)</f>
        <v>6.4428194168048</v>
      </c>
      <c r="T189" s="39" t="n">
        <f aca="false">AVERAGE(T183:T188)</f>
        <v>5.88978770720782</v>
      </c>
      <c r="U189" s="39" t="n">
        <f aca="false">AVERAGE(U183:U188)</f>
        <v>5.51649130322986</v>
      </c>
      <c r="V189" s="39" t="n">
        <f aca="false">AVERAGE(V183:V188)</f>
        <v>4.99111117911273</v>
      </c>
      <c r="W189" s="39" t="n">
        <f aca="false">AVERAGE(W183:W188)</f>
        <v>5.97274246364737</v>
      </c>
      <c r="X189" s="39" t="n">
        <f aca="false">AVERAGE(X183:X188)</f>
        <v>4.90815642267318</v>
      </c>
      <c r="Y189" s="39" t="n">
        <f aca="false">AVERAGE(Y183:Y188)</f>
        <v>1.90795939810958</v>
      </c>
      <c r="Z189" s="39" t="n">
        <f aca="false">AVERAGE(Z183:Z188)</f>
        <v>0.64981225877645</v>
      </c>
      <c r="AA189" s="39" t="n">
        <f aca="false">AVERAGE(AA183:AA188)</f>
        <v>25.8415492469783</v>
      </c>
      <c r="AB189" s="39" t="n">
        <f aca="false">AVERAGE(AB183:AB188)</f>
        <v>17.7113472167908</v>
      </c>
      <c r="AC189" s="39" t="n">
        <f aca="false">AVERAGE(AC183:AC188)</f>
        <v>10.8167686014322</v>
      </c>
      <c r="AD189" s="39" t="n">
        <f aca="false">AVERAGE(AD183:AD188)</f>
        <v>7.93095629803269</v>
      </c>
      <c r="AE189" s="39" t="n">
        <f aca="false">AVERAGE(AE183:AE188)</f>
        <v>6.61801696691857</v>
      </c>
      <c r="AF189" s="39" t="n">
        <f aca="false">AVERAGE(AF183:AF188)</f>
        <v>6.08839147013403</v>
      </c>
      <c r="AG189" s="39" t="n">
        <f aca="false">AVERAGE(AG183:AG188)</f>
        <v>5.64260154147035</v>
      </c>
      <c r="AH189" s="39" t="n">
        <f aca="false">AVERAGE(AH183:AH188)</f>
        <v>5.01725694464148</v>
      </c>
      <c r="AI189" s="39" t="n">
        <f aca="false">AVERAGE(AI183:AI188)</f>
        <v>5.68572766570536</v>
      </c>
      <c r="AJ189" s="39" t="n">
        <f aca="false">AVERAGE(AJ183:AJ188)</f>
        <v>4.62991059244112</v>
      </c>
      <c r="AK189" s="39" t="n">
        <f aca="false">AVERAGE(AK183:AK188)</f>
        <v>1.95253112882385</v>
      </c>
      <c r="AL189" s="39" t="n">
        <f aca="false">AVERAGE(AL183:AL188)</f>
        <v>0.908339923186875</v>
      </c>
    </row>
    <row r="190" customFormat="false" ht="15" hidden="false" customHeight="false" outlineLevel="0" collapsed="false">
      <c r="A190" s="35" t="s">
        <v>105</v>
      </c>
      <c r="C190" s="44" t="n">
        <f aca="false">C189-C$15</f>
        <v>-1.75106455840758</v>
      </c>
      <c r="D190" s="44" t="n">
        <f aca="false">D189-D$15</f>
        <v>-0.786888038794046</v>
      </c>
      <c r="E190" s="44" t="n">
        <f aca="false">E189-E$15</f>
        <v>0.240557238782138</v>
      </c>
      <c r="F190" s="44" t="n">
        <f aca="false">F189-F$15</f>
        <v>-1.4115326702504</v>
      </c>
      <c r="G190" s="44" t="n">
        <f aca="false">G189-G$15</f>
        <v>-1.68388417921724</v>
      </c>
      <c r="H190" s="44" t="n">
        <f aca="false">H189-H$15</f>
        <v>-0.812105177261112</v>
      </c>
      <c r="I190" s="44" t="n">
        <f aca="false">I189-I$15</f>
        <v>-0.454151968044908</v>
      </c>
      <c r="J190" s="44" t="n">
        <f aca="false">J189-J$15</f>
        <v>-0.586918983260905</v>
      </c>
      <c r="K190" s="44" t="n">
        <f aca="false">K189-K$15</f>
        <v>0.847740916424023</v>
      </c>
      <c r="L190" s="44" t="n">
        <f aca="false">L189-L$15</f>
        <v>0.610806460929688</v>
      </c>
      <c r="M190" s="44" t="n">
        <f aca="false">M189-M$15</f>
        <v>-0.0814342599710289</v>
      </c>
      <c r="N190" s="44" t="n">
        <f aca="false">N189-N$15</f>
        <v>0.657768562439339</v>
      </c>
      <c r="O190" s="44" t="n">
        <f aca="false">O189-O$15</f>
        <v>1.61350910477986</v>
      </c>
      <c r="P190" s="44" t="n">
        <f aca="false">P189-P$15</f>
        <v>0.36993253418748</v>
      </c>
      <c r="Q190" s="44" t="n">
        <f aca="false">Q189-Q$15</f>
        <v>1.18582348038646</v>
      </c>
      <c r="R190" s="44" t="n">
        <f aca="false">R189-R$15</f>
        <v>1.31687606901702</v>
      </c>
      <c r="S190" s="44" t="n">
        <f aca="false">S189-S$15</f>
        <v>0.159486083471466</v>
      </c>
      <c r="T190" s="44" t="n">
        <f aca="false">T189-T$15</f>
        <v>0.473121040541153</v>
      </c>
      <c r="U190" s="44" t="n">
        <f aca="false">U189-U$15</f>
        <v>0.599824636563192</v>
      </c>
      <c r="V190" s="44" t="n">
        <f aca="false">V189-V$15</f>
        <v>0.0244445124460633</v>
      </c>
      <c r="W190" s="44" t="n">
        <f aca="false">W189-W$15</f>
        <v>1.13940913031403</v>
      </c>
      <c r="X190" s="44" t="n">
        <f aca="false">X189-X$15</f>
        <v>1.37482308933985</v>
      </c>
      <c r="Y190" s="44" t="n">
        <f aca="false">Y189-Y$15</f>
        <v>0.507959398109576</v>
      </c>
      <c r="Z190" s="44" t="n">
        <f aca="false">Z189-Z$15</f>
        <v>0.349812258776449</v>
      </c>
      <c r="AA190" s="44" t="n">
        <f aca="false">AA189-AA$15</f>
        <v>3.02488258031165</v>
      </c>
      <c r="AB190" s="44" t="n">
        <f aca="false">AB189-AB$15</f>
        <v>-0.0719861165424867</v>
      </c>
      <c r="AC190" s="44" t="n">
        <f aca="false">AC189-AC$15</f>
        <v>0.983435268098882</v>
      </c>
      <c r="AD190" s="44" t="n">
        <f aca="false">AD189-AD$15</f>
        <v>1.38095629803269</v>
      </c>
      <c r="AE190" s="44" t="n">
        <f aca="false">AE189-AE$15</f>
        <v>0.334683633585238</v>
      </c>
      <c r="AF190" s="44" t="n">
        <f aca="false">AF189-AF$15</f>
        <v>0.671724803467364</v>
      </c>
      <c r="AG190" s="44" t="n">
        <f aca="false">AG189-AG$15</f>
        <v>0.725934874803682</v>
      </c>
      <c r="AH190" s="44" t="n">
        <f aca="false">AH189-AH$15</f>
        <v>0.0505902779748144</v>
      </c>
      <c r="AI190" s="44" t="n">
        <f aca="false">AI189-AI$15</f>
        <v>0.852394332372024</v>
      </c>
      <c r="AJ190" s="44" t="n">
        <f aca="false">AJ189-AJ$15</f>
        <v>1.09657725910779</v>
      </c>
      <c r="AK190" s="44" t="n">
        <f aca="false">AK189-AK$15</f>
        <v>0.552531128823846</v>
      </c>
      <c r="AL190" s="44" t="n">
        <f aca="false">AL189-AL$15</f>
        <v>0.608339923186875</v>
      </c>
    </row>
    <row r="191" customFormat="false" ht="15" hidden="false" customHeight="false" outlineLevel="0" collapsed="false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customFormat="false" ht="15" hidden="false" customHeight="false" outlineLevel="0" collapsed="false">
      <c r="B192" s="0" t="s">
        <v>70</v>
      </c>
      <c r="C192" s="30" t="s">
        <v>26</v>
      </c>
      <c r="D192" s="30" t="s">
        <v>27</v>
      </c>
      <c r="E192" s="30" t="s">
        <v>28</v>
      </c>
      <c r="F192" s="30" t="s">
        <v>29</v>
      </c>
      <c r="G192" s="30" t="s">
        <v>30</v>
      </c>
      <c r="H192" s="30" t="s">
        <v>31</v>
      </c>
      <c r="I192" s="30" t="s">
        <v>32</v>
      </c>
      <c r="J192" s="30" t="s">
        <v>33</v>
      </c>
      <c r="K192" s="30" t="s">
        <v>34</v>
      </c>
      <c r="L192" s="30" t="s">
        <v>35</v>
      </c>
      <c r="M192" s="30" t="s">
        <v>36</v>
      </c>
      <c r="N192" s="30" t="s">
        <v>37</v>
      </c>
      <c r="O192" s="30" t="s">
        <v>38</v>
      </c>
      <c r="P192" s="30" t="s">
        <v>39</v>
      </c>
      <c r="Q192" s="30" t="s">
        <v>40</v>
      </c>
      <c r="R192" s="30" t="s">
        <v>41</v>
      </c>
      <c r="S192" s="30" t="s">
        <v>42</v>
      </c>
      <c r="T192" s="30" t="s">
        <v>43</v>
      </c>
      <c r="U192" s="30" t="s">
        <v>44</v>
      </c>
      <c r="V192" s="30" t="s">
        <v>45</v>
      </c>
      <c r="W192" s="30" t="s">
        <v>46</v>
      </c>
      <c r="X192" s="30" t="s">
        <v>47</v>
      </c>
      <c r="Y192" s="30" t="s">
        <v>48</v>
      </c>
      <c r="Z192" s="30" t="s">
        <v>49</v>
      </c>
      <c r="AA192" s="30" t="s">
        <v>57</v>
      </c>
      <c r="AB192" s="30" t="s">
        <v>58</v>
      </c>
      <c r="AC192" s="30" t="s">
        <v>59</v>
      </c>
      <c r="AD192" s="30" t="s">
        <v>60</v>
      </c>
      <c r="AE192" s="30" t="s">
        <v>61</v>
      </c>
      <c r="AF192" s="30" t="s">
        <v>62</v>
      </c>
      <c r="AG192" s="30" t="s">
        <v>63</v>
      </c>
      <c r="AH192" s="30" t="s">
        <v>64</v>
      </c>
      <c r="AI192" s="30" t="s">
        <v>65</v>
      </c>
      <c r="AJ192" s="30" t="s">
        <v>66</v>
      </c>
      <c r="AK192" s="30" t="s">
        <v>67</v>
      </c>
      <c r="AL192" s="30" t="s">
        <v>68</v>
      </c>
    </row>
    <row r="193" customFormat="false" ht="15" hidden="false" customHeight="false" outlineLevel="0" collapsed="false">
      <c r="A193" s="45" t="s">
        <v>110</v>
      </c>
      <c r="C193" s="46" t="n">
        <f aca="false">AVERAGEIF(Ratio_dif_chôm!$B$6:$B$46,"&lt;6",Ratio_dif_chôm!E$6:E$46)/AVERAGEIF(Ratio_dif_chôm!$B$6:$B$46,"&lt;6",Ratio_dif_chôm!$B$6:$B$46)</f>
        <v>4.56746031746032</v>
      </c>
      <c r="D193" s="46" t="n">
        <f aca="false">AVERAGEIF(Ratio_dif_chôm!$B$6:$B$46,"&lt;6",Ratio_dif_chôm!F$6:F$46)/AVERAGEIF(Ratio_dif_chôm!$B$6:$B$46,"&lt;6",Ratio_dif_chôm!$B$6:$B$46)</f>
        <v>2.09126984126984</v>
      </c>
      <c r="E193" s="46" t="n">
        <f aca="false">AVERAGEIF(Ratio_dif_chôm!$B$6:$B$46,"&lt;6",Ratio_dif_chôm!G$6:G$46)/AVERAGEIF(Ratio_dif_chôm!$B$6:$B$46,"&lt;6",Ratio_dif_chôm!$B$6:$B$46)</f>
        <v>1.1984126984127</v>
      </c>
      <c r="F193" s="46" t="n">
        <f aca="false">AVERAGEIF(Ratio_dif_chôm!$B$6:$B$46,"&lt;6",Ratio_dif_chôm!H$6:H$46)/AVERAGEIF(Ratio_dif_chôm!$B$6:$B$46,"&lt;6",Ratio_dif_chôm!$B$6:$B$46)</f>
        <v>1.15079365079365</v>
      </c>
      <c r="G193" s="46" t="n">
        <f aca="false">AVERAGEIF(Ratio_dif_chôm!$B$6:$B$46,"&lt;6",Ratio_dif_chôm!I$6:I$46)/AVERAGEIF(Ratio_dif_chôm!$B$6:$B$46,"&lt;6",Ratio_dif_chôm!$B$6:$B$46)</f>
        <v>0.96031746031746</v>
      </c>
      <c r="H193" s="46" t="n">
        <f aca="false">AVERAGEIF(Ratio_dif_chôm!$B$6:$B$46,"&lt;6",Ratio_dif_chôm!J$6:J$46)/AVERAGEIF(Ratio_dif_chôm!$B$6:$B$46,"&lt;6",Ratio_dif_chôm!$B$6:$B$46)</f>
        <v>1.00793650793651</v>
      </c>
      <c r="I193" s="46" t="n">
        <f aca="false">AVERAGEIF(Ratio_dif_chôm!$B$6:$B$46,"&lt;6",Ratio_dif_chôm!K$6:K$46)/AVERAGEIF(Ratio_dif_chôm!$B$6:$B$46,"&lt;6",Ratio_dif_chôm!$B$6:$B$46)</f>
        <v>0.845238095238095</v>
      </c>
      <c r="J193" s="46" t="n">
        <f aca="false">AVERAGEIF(Ratio_dif_chôm!$B$6:$B$46,"&lt;6",Ratio_dif_chôm!L$6:L$46)/AVERAGEIF(Ratio_dif_chôm!$B$6:$B$46,"&lt;6",Ratio_dif_chôm!$B$6:$B$46)</f>
        <v>0.654761904761905</v>
      </c>
      <c r="K193" s="46" t="n">
        <f aca="false">AVERAGEIF(Ratio_dif_chôm!$B$6:$B$46,"&lt;6",Ratio_dif_chôm!M$6:M$46)/AVERAGEIF(Ratio_dif_chôm!$B$6:$B$46,"&lt;6",Ratio_dif_chôm!$B$6:$B$46)</f>
        <v>1.17460317460317</v>
      </c>
      <c r="L193" s="46" t="n">
        <f aca="false">AVERAGEIF(Ratio_dif_chôm!$B$6:$B$46,"&lt;6",Ratio_dif_chôm!N$6:N$46)/AVERAGEIF(Ratio_dif_chôm!$B$6:$B$46,"&lt;6",Ratio_dif_chôm!$B$6:$B$46)</f>
        <v>0.607142857142857</v>
      </c>
      <c r="M193" s="46" t="n">
        <f aca="false">AVERAGEIF(Ratio_dif_chôm!$B$6:$B$46,"&lt;6",Ratio_dif_chôm!O$6:O$46)/AVERAGEIF(Ratio_dif_chôm!$B$6:$B$46,"&lt;6",Ratio_dif_chôm!$B$6:$B$46)</f>
        <v>0.214285714285714</v>
      </c>
      <c r="N193" s="46" t="n">
        <f aca="false">AVERAGEIF(Ratio_dif_chôm!$B$6:$B$46,"&lt;6",Ratio_dif_chôm!P$6:P$46)/AVERAGEIF(Ratio_dif_chôm!$B$6:$B$46,"&lt;6",Ratio_dif_chôm!$B$6:$B$46)</f>
        <v>0.130952380952381</v>
      </c>
      <c r="O193" s="46" t="n">
        <f aca="false">AVERAGEIF(Ratio_dif_chôm!$B$6:$B$46,"&lt;6",Ratio_dif_chôm!Q$6:Q$46)/AVERAGEIF(Ratio_dif_chôm!$B$6:$B$46,"&lt;6",Ratio_dif_chôm!$B$6:$B$46)</f>
        <v>2.40079365079365</v>
      </c>
      <c r="P193" s="46" t="n">
        <f aca="false">AVERAGEIF(Ratio_dif_chôm!$B$6:$B$46,"&lt;6",Ratio_dif_chôm!R$6:R$46)/AVERAGEIF(Ratio_dif_chôm!$B$6:$B$46,"&lt;6",Ratio_dif_chôm!$B$6:$B$46)</f>
        <v>1.27380952380952</v>
      </c>
      <c r="Q193" s="46" t="n">
        <f aca="false">AVERAGEIF(Ratio_dif_chôm!$B$6:$B$46,"&lt;6",Ratio_dif_chôm!S$6:S$46)/AVERAGEIF(Ratio_dif_chôm!$B$6:$B$46,"&lt;6",Ratio_dif_chôm!$B$6:$B$46)</f>
        <v>0.575396825396825</v>
      </c>
      <c r="R193" s="46" t="n">
        <f aca="false">AVERAGEIF(Ratio_dif_chôm!$B$6:$B$46,"&lt;6",Ratio_dif_chôm!T$6:T$46)/AVERAGEIF(Ratio_dif_chôm!$B$6:$B$46,"&lt;6",Ratio_dif_chôm!$B$6:$B$46)</f>
        <v>0.511904761904762</v>
      </c>
      <c r="S193" s="46" t="n">
        <f aca="false">AVERAGEIF(Ratio_dif_chôm!$B$6:$B$46,"&lt;6",Ratio_dif_chôm!U$6:U$46)/AVERAGEIF(Ratio_dif_chôm!$B$6:$B$46,"&lt;6",Ratio_dif_chôm!$B$6:$B$46)</f>
        <v>0.424603174603175</v>
      </c>
      <c r="T193" s="46" t="n">
        <f aca="false">AVERAGEIF(Ratio_dif_chôm!$B$6:$B$46,"&lt;6",Ratio_dif_chôm!V$6:V$46)/AVERAGEIF(Ratio_dif_chôm!$B$6:$B$46,"&lt;6",Ratio_dif_chôm!$B$6:$B$46)</f>
        <v>0.515873015873016</v>
      </c>
      <c r="U193" s="46" t="n">
        <f aca="false">AVERAGEIF(Ratio_dif_chôm!$B$6:$B$46,"&lt;6",Ratio_dif_chôm!W$6:W$46)/AVERAGEIF(Ratio_dif_chôm!$B$6:$B$46,"&lt;6",Ratio_dif_chôm!$B$6:$B$46)</f>
        <v>0.523809523809524</v>
      </c>
      <c r="V193" s="46" t="n">
        <f aca="false">AVERAGEIF(Ratio_dif_chôm!$B$6:$B$46,"&lt;6",Ratio_dif_chôm!X$6:X$46)/AVERAGEIF(Ratio_dif_chôm!$B$6:$B$46,"&lt;6",Ratio_dif_chôm!$B$6:$B$46)</f>
        <v>0.555555555555555</v>
      </c>
      <c r="W193" s="46" t="n">
        <f aca="false">AVERAGEIF(Ratio_dif_chôm!$B$6:$B$46,"&lt;6",Ratio_dif_chôm!Y$6:Y$46)/AVERAGEIF(Ratio_dif_chôm!$B$6:$B$46,"&lt;6",Ratio_dif_chôm!$B$6:$B$46)</f>
        <v>0.619047619047619</v>
      </c>
      <c r="X193" s="46" t="n">
        <f aca="false">AVERAGEIF(Ratio_dif_chôm!$B$6:$B$46,"&lt;6",Ratio_dif_chôm!Z$6:Z$46)/AVERAGEIF(Ratio_dif_chôm!$B$6:$B$46,"&lt;6",Ratio_dif_chôm!$B$6:$B$46)</f>
        <v>0.861111111111111</v>
      </c>
      <c r="Y193" s="46" t="n">
        <f aca="false">AVERAGEIF(Ratio_dif_chôm!$B$6:$B$46,"&lt;6",Ratio_dif_chôm!AA$6:AA$46)/AVERAGEIF(Ratio_dif_chôm!$B$6:$B$46,"&lt;6",Ratio_dif_chôm!$B$6:$B$46)</f>
        <v>0.246031746031746</v>
      </c>
      <c r="Z193" s="46" t="n">
        <f aca="false">AVERAGEIF(Ratio_dif_chôm!$B$6:$B$46,"&lt;6",Ratio_dif_chôm!AB$6:AB$46)/AVERAGEIF(Ratio_dif_chôm!$B$6:$B$46,"&lt;6",Ratio_dif_chôm!$B$6:$B$46)</f>
        <v>0.0873015873015873</v>
      </c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 s="35" customFormat="true" ht="15" hidden="false" customHeight="false" outlineLevel="0" collapsed="false">
      <c r="A194" s="35" t="s">
        <v>102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customFormat="false" ht="15" hidden="false" customHeight="false" outlineLevel="0" collapsed="false">
      <c r="A195" s="35" t="n">
        <v>2003</v>
      </c>
      <c r="B195" s="41" t="n">
        <f aca="false">SUM(C195:Z195)</f>
        <v>1922.90499731572</v>
      </c>
      <c r="C195" s="42" t="n">
        <f aca="false">LOOKUP($A195,PopActBIT!$A$6:$A$18,PopActBIT!E$6:E$18)*$B$9/100*C193</f>
        <v>70.3257602296152</v>
      </c>
      <c r="D195" s="42" t="n">
        <f aca="false">LOOKUP($A195,PopActBIT!$A$6:$A$18,PopActBIT!F$6:F$18)*$B$9/100*D193</f>
        <v>185.008530117147</v>
      </c>
      <c r="E195" s="42" t="n">
        <f aca="false">LOOKUP($A195,PopActBIT!$A$6:$A$18,PopActBIT!G$6:G$18)*$B$9/100*E193</f>
        <v>150.428854727525</v>
      </c>
      <c r="F195" s="42" t="n">
        <f aca="false">LOOKUP($A195,PopActBIT!$A$6:$A$18,PopActBIT!H$6:H$18)*$B$9/100*F193</f>
        <v>164.70040924597</v>
      </c>
      <c r="G195" s="42" t="n">
        <f aca="false">LOOKUP($A195,PopActBIT!$A$6:$A$18,PopActBIT!I$6:I$18)*$B$9/100*G193</f>
        <v>143.836391481728</v>
      </c>
      <c r="H195" s="42" t="n">
        <f aca="false">LOOKUP($A195,PopActBIT!$A$6:$A$18,PopActBIT!J$6:J$18)*$B$9/100*H193</f>
        <v>153.154410820895</v>
      </c>
      <c r="I195" s="42" t="n">
        <f aca="false">LOOKUP($A195,PopActBIT!$A$6:$A$18,PopActBIT!K$6:K$18)*$B$9/100*I193</f>
        <v>121.742583140185</v>
      </c>
      <c r="J195" s="42" t="n">
        <f aca="false">LOOKUP($A195,PopActBIT!$A$6:$A$18,PopActBIT!L$6:L$18)*$B$9/100*J193</f>
        <v>85.8048421406972</v>
      </c>
      <c r="K195" s="42" t="n">
        <f aca="false">LOOKUP($A195,PopActBIT!$A$6:$A$18,PopActBIT!M$6:M$18)*$B$9/100*K193</f>
        <v>86.3057196879997</v>
      </c>
      <c r="L195" s="42" t="n">
        <f aca="false">LOOKUP($A195,PopActBIT!$A$6:$A$18,PopActBIT!N$6:N$18)*$B$9/100*L193</f>
        <v>8.17251542780664</v>
      </c>
      <c r="M195" s="42" t="n">
        <f aca="false">LOOKUP($A195,PopActBIT!$A$6:$A$18,PopActBIT!O$6:O$18)*$B$9/100*M193</f>
        <v>0.511161862058881</v>
      </c>
      <c r="N195" s="42" t="n">
        <f aca="false">LOOKUP($A195,PopActBIT!$A$6:$A$18,PopActBIT!P$6:P$18)*$B$9/100*N193</f>
        <v>0.153432351372347</v>
      </c>
      <c r="O195" s="42" t="n">
        <f aca="false">LOOKUP($A195,PopActBIT!$A$6:$A$18,PopActBIT!Q$6:Q$18)*$B$9/100*O193</f>
        <v>64.712010829923</v>
      </c>
      <c r="P195" s="42" t="n">
        <f aca="false">LOOKUP($A195,PopActBIT!$A$6:$A$18,PopActBIT!R$6:R$18)*$B$9/100*P193</f>
        <v>126.585421914359</v>
      </c>
      <c r="Q195" s="42" t="n">
        <f aca="false">LOOKUP($A195,PopActBIT!$A$6:$A$18,PopActBIT!S$6:S$18)*$B$9/100*Q193</f>
        <v>81.5461013402585</v>
      </c>
      <c r="R195" s="42" t="n">
        <f aca="false">LOOKUP($A195,PopActBIT!$A$6:$A$18,PopActBIT!T$6:T$18)*$B$9/100*R193</f>
        <v>85.6475208829728</v>
      </c>
      <c r="S195" s="42" t="n">
        <f aca="false">LOOKUP($A195,PopActBIT!$A$6:$A$18,PopActBIT!U$6:U$18)*$B$9/100*S193</f>
        <v>72.4639895428797</v>
      </c>
      <c r="T195" s="42" t="n">
        <f aca="false">LOOKUP($A195,PopActBIT!$A$6:$A$18,PopActBIT!V$6:V$18)*$B$9/100*T193</f>
        <v>85.9637032464216</v>
      </c>
      <c r="U195" s="42" t="n">
        <f aca="false">LOOKUP($A195,PopActBIT!$A$6:$A$18,PopActBIT!W$6:W$18)*$B$9/100*U193</f>
        <v>83.1880007641912</v>
      </c>
      <c r="V195" s="42" t="n">
        <f aca="false">LOOKUP($A195,PopActBIT!$A$6:$A$18,PopActBIT!X$6:X$18)*$B$9/100*V193</f>
        <v>84.4626050067648</v>
      </c>
      <c r="W195" s="42" t="n">
        <f aca="false">LOOKUP($A195,PopActBIT!$A$6:$A$18,PopActBIT!Y$6:Y$18)*$B$9/100*W193</f>
        <v>54.7693296291735</v>
      </c>
      <c r="X195" s="42" t="n">
        <f aca="false">LOOKUP($A195,PopActBIT!$A$6:$A$18,PopActBIT!Z$6:Z$18)*$B$9/100*X193</f>
        <v>12.3384789448859</v>
      </c>
      <c r="Y195" s="42" t="n">
        <f aca="false">LOOKUP($A195,PopActBIT!$A$6:$A$18,PopActBIT!AA$6:AA$18)*$B$9/100*Y193</f>
        <v>0.907009691168884</v>
      </c>
      <c r="Z195" s="42" t="n">
        <f aca="false">LOOKUP($A195,PopActBIT!$A$6:$A$18,PopActBIT!AB$6:AB$18)*$B$9/100*Z193</f>
        <v>0.1762142897156</v>
      </c>
      <c r="AA195" s="43" t="n">
        <f aca="false">C195+O195</f>
        <v>135.037771059538</v>
      </c>
      <c r="AB195" s="43" t="n">
        <f aca="false">D195+P195</f>
        <v>311.593952031506</v>
      </c>
      <c r="AC195" s="43" t="n">
        <f aca="false">E195+Q195</f>
        <v>231.974956067784</v>
      </c>
      <c r="AD195" s="43" t="n">
        <f aca="false">F195+R195</f>
        <v>250.347930128943</v>
      </c>
      <c r="AE195" s="43" t="n">
        <f aca="false">G195+S195</f>
        <v>216.300381024608</v>
      </c>
      <c r="AF195" s="43" t="n">
        <f aca="false">H195+T195</f>
        <v>239.118114067317</v>
      </c>
      <c r="AG195" s="43" t="n">
        <f aca="false">I195+U195</f>
        <v>204.930583904376</v>
      </c>
      <c r="AH195" s="43" t="n">
        <f aca="false">J195+V195</f>
        <v>170.267447147462</v>
      </c>
      <c r="AI195" s="43" t="n">
        <f aca="false">K195+W195</f>
        <v>141.075049317173</v>
      </c>
      <c r="AJ195" s="43" t="n">
        <f aca="false">L195+X195</f>
        <v>20.5109943726925</v>
      </c>
      <c r="AK195" s="43" t="n">
        <f aca="false">M195+Y195</f>
        <v>1.41817155322777</v>
      </c>
      <c r="AL195" s="43" t="n">
        <f aca="false">N195+Z195</f>
        <v>0.329646641087947</v>
      </c>
    </row>
    <row r="196" customFormat="false" ht="15" hidden="false" customHeight="false" outlineLevel="0" collapsed="false">
      <c r="A196" s="35" t="n">
        <v>2004</v>
      </c>
      <c r="B196" s="41" t="n">
        <f aca="false">SUM(C196:Z196)</f>
        <v>2037.53760774297</v>
      </c>
      <c r="C196" s="42" t="n">
        <f aca="false">LOOKUP($A196,PopActBIT!$A$6:$A$18,PopActBIT!E$6:E$18)*$B$10/100*C193</f>
        <v>75.51702444505</v>
      </c>
      <c r="D196" s="42" t="n">
        <f aca="false">LOOKUP($A196,PopActBIT!$A$6:$A$18,PopActBIT!F$6:F$18)*$B$10/100*D193</f>
        <v>195.106298257265</v>
      </c>
      <c r="E196" s="42" t="n">
        <f aca="false">LOOKUP($A196,PopActBIT!$A$6:$A$18,PopActBIT!G$6:G$18)*$B$10/100*E193</f>
        <v>154.93498714281</v>
      </c>
      <c r="F196" s="42" t="n">
        <f aca="false">LOOKUP($A196,PopActBIT!$A$6:$A$18,PopActBIT!H$6:H$18)*$B$10/100*F193</f>
        <v>172.745329406472</v>
      </c>
      <c r="G196" s="42" t="n">
        <f aca="false">LOOKUP($A196,PopActBIT!$A$6:$A$18,PopActBIT!I$6:I$18)*$B$10/100*G193</f>
        <v>150.87732449122</v>
      </c>
      <c r="H196" s="42" t="n">
        <f aca="false">LOOKUP($A196,PopActBIT!$A$6:$A$18,PopActBIT!J$6:J$18)*$B$10/100*H193</f>
        <v>162.003725033464</v>
      </c>
      <c r="I196" s="42" t="n">
        <f aca="false">LOOKUP($A196,PopActBIT!$A$6:$A$18,PopActBIT!K$6:K$18)*$B$10/100*I193</f>
        <v>130.046534497481</v>
      </c>
      <c r="J196" s="42" t="n">
        <f aca="false">LOOKUP($A196,PopActBIT!$A$6:$A$18,PopActBIT!L$6:L$18)*$B$10/100*J193</f>
        <v>90.9347535321994</v>
      </c>
      <c r="K196" s="42" t="n">
        <f aca="false">LOOKUP($A196,PopActBIT!$A$6:$A$18,PopActBIT!M$6:M$18)*$B$10/100*K193</f>
        <v>100.24716189374</v>
      </c>
      <c r="L196" s="42" t="n">
        <f aca="false">LOOKUP($A196,PopActBIT!$A$6:$A$18,PopActBIT!N$6:N$18)*$B$10/100*L193</f>
        <v>9.34155605931537</v>
      </c>
      <c r="M196" s="42" t="n">
        <f aca="false">LOOKUP($A196,PopActBIT!$A$6:$A$18,PopActBIT!O$6:O$18)*$B$10/100*M193</f>
        <v>0.520946924216893</v>
      </c>
      <c r="N196" s="42" t="n">
        <f aca="false">LOOKUP($A196,PopActBIT!$A$6:$A$18,PopActBIT!P$6:P$18)*$B$10/100*N193</f>
        <v>0.163317928114325</v>
      </c>
      <c r="O196" s="42" t="n">
        <f aca="false">LOOKUP($A196,PopActBIT!$A$6:$A$18,PopActBIT!Q$6:Q$18)*$B$10/100*O193</f>
        <v>69.5824013068202</v>
      </c>
      <c r="P196" s="42" t="n">
        <f aca="false">LOOKUP($A196,PopActBIT!$A$6:$A$18,PopActBIT!R$6:R$18)*$B$10/100*P193</f>
        <v>133.523405314803</v>
      </c>
      <c r="Q196" s="42" t="n">
        <f aca="false">LOOKUP($A196,PopActBIT!$A$6:$A$18,PopActBIT!S$6:S$18)*$B$10/100*Q193</f>
        <v>83.8722014748873</v>
      </c>
      <c r="R196" s="42" t="n">
        <f aca="false">LOOKUP($A196,PopActBIT!$A$6:$A$18,PopActBIT!T$6:T$18)*$B$10/100*R193</f>
        <v>89.5527967561282</v>
      </c>
      <c r="S196" s="42" t="n">
        <f aca="false">LOOKUP($A196,PopActBIT!$A$6:$A$18,PopActBIT!U$6:U$18)*$B$10/100*S193</f>
        <v>75.410184203334</v>
      </c>
      <c r="T196" s="42" t="n">
        <f aca="false">LOOKUP($A196,PopActBIT!$A$6:$A$18,PopActBIT!V$6:V$18)*$B$10/100*T193</f>
        <v>90.8554484095188</v>
      </c>
      <c r="U196" s="42" t="n">
        <f aca="false">LOOKUP($A196,PopActBIT!$A$6:$A$18,PopActBIT!W$6:W$18)*$B$10/100*U193</f>
        <v>87.6041288467644</v>
      </c>
      <c r="V196" s="42" t="n">
        <f aca="false">LOOKUP($A196,PopActBIT!$A$6:$A$18,PopActBIT!X$6:X$18)*$B$10/100*V193</f>
        <v>87.9138373454687</v>
      </c>
      <c r="W196" s="42" t="n">
        <f aca="false">LOOKUP($A196,PopActBIT!$A$6:$A$18,PopActBIT!Y$6:Y$18)*$B$10/100*W193</f>
        <v>61.6028873773943</v>
      </c>
      <c r="X196" s="42" t="n">
        <f aca="false">LOOKUP($A196,PopActBIT!$A$6:$A$18,PopActBIT!Z$6:Z$18)*$B$10/100*X193</f>
        <v>14.0872853530578</v>
      </c>
      <c r="Y196" s="42" t="n">
        <f aca="false">LOOKUP($A196,PopActBIT!$A$6:$A$18,PopActBIT!AA$6:AA$18)*$B$10/100*Y193</f>
        <v>0.908697095055663</v>
      </c>
      <c r="Z196" s="42" t="n">
        <f aca="false">LOOKUP($A196,PopActBIT!$A$6:$A$18,PopActBIT!AB$6:AB$18)*$B$10/100*Z193</f>
        <v>0.185374648383958</v>
      </c>
      <c r="AA196" s="43" t="n">
        <f aca="false">C196+O196</f>
        <v>145.09942575187</v>
      </c>
      <c r="AB196" s="43" t="n">
        <f aca="false">D196+P196</f>
        <v>328.629703572068</v>
      </c>
      <c r="AC196" s="43" t="n">
        <f aca="false">E196+Q196</f>
        <v>238.807188617698</v>
      </c>
      <c r="AD196" s="43" t="n">
        <f aca="false">F196+R196</f>
        <v>262.2981261626</v>
      </c>
      <c r="AE196" s="43" t="n">
        <f aca="false">G196+S196</f>
        <v>226.287508694554</v>
      </c>
      <c r="AF196" s="43" t="n">
        <f aca="false">H196+T196</f>
        <v>252.859173442983</v>
      </c>
      <c r="AG196" s="43" t="n">
        <f aca="false">I196+U196</f>
        <v>217.650663344246</v>
      </c>
      <c r="AH196" s="43" t="n">
        <f aca="false">J196+V196</f>
        <v>178.848590877668</v>
      </c>
      <c r="AI196" s="43" t="n">
        <f aca="false">K196+W196</f>
        <v>161.850049271135</v>
      </c>
      <c r="AJ196" s="43" t="n">
        <f aca="false">L196+X196</f>
        <v>23.4288414123732</v>
      </c>
      <c r="AK196" s="43" t="n">
        <f aca="false">M196+Y196</f>
        <v>1.42964401927256</v>
      </c>
      <c r="AL196" s="43" t="n">
        <f aca="false">N196+Z196</f>
        <v>0.348692576498283</v>
      </c>
    </row>
    <row r="197" customFormat="false" ht="15" hidden="false" customHeight="false" outlineLevel="0" collapsed="false">
      <c r="A197" s="35" t="n">
        <v>2005</v>
      </c>
      <c r="B197" s="41" t="n">
        <f aca="false">SUM(C197:Z197)</f>
        <v>2065.16224412217</v>
      </c>
      <c r="C197" s="42" t="n">
        <f aca="false">LOOKUP($A197,PopActBIT!$A$6:$A$18,PopActBIT!E$6:E$18)*$B$11/100*C193</f>
        <v>83.2464474068531</v>
      </c>
      <c r="D197" s="42" t="n">
        <f aca="false">LOOKUP($A197,PopActBIT!$A$6:$A$18,PopActBIT!F$6:F$18)*$B$11/100*D193</f>
        <v>195.296554519005</v>
      </c>
      <c r="E197" s="42" t="n">
        <f aca="false">LOOKUP($A197,PopActBIT!$A$6:$A$18,PopActBIT!G$6:G$18)*$B$11/100*E193</f>
        <v>156.639636128355</v>
      </c>
      <c r="F197" s="42" t="n">
        <f aca="false">LOOKUP($A197,PopActBIT!$A$6:$A$18,PopActBIT!H$6:H$18)*$B$11/100*F193</f>
        <v>170.415128128664</v>
      </c>
      <c r="G197" s="42" t="n">
        <f aca="false">LOOKUP($A197,PopActBIT!$A$6:$A$18,PopActBIT!I$6:I$18)*$B$11/100*G193</f>
        <v>149.804362537183</v>
      </c>
      <c r="H197" s="42" t="n">
        <f aca="false">LOOKUP($A197,PopActBIT!$A$6:$A$18,PopActBIT!J$6:J$18)*$B$11/100*H193</f>
        <v>164.527878596658</v>
      </c>
      <c r="I197" s="42" t="n">
        <f aca="false">LOOKUP($A197,PopActBIT!$A$6:$A$18,PopActBIT!K$6:K$18)*$B$11/100*I193</f>
        <v>131.039124366645</v>
      </c>
      <c r="J197" s="42" t="n">
        <f aca="false">LOOKUP($A197,PopActBIT!$A$6:$A$18,PopActBIT!L$6:L$18)*$B$11/100*J193</f>
        <v>91.7946914811729</v>
      </c>
      <c r="K197" s="42" t="n">
        <f aca="false">LOOKUP($A197,PopActBIT!$A$6:$A$18,PopActBIT!M$6:M$18)*$B$11/100*K193</f>
        <v>110.159308530204</v>
      </c>
      <c r="L197" s="42" t="n">
        <f aca="false">LOOKUP($A197,PopActBIT!$A$6:$A$18,PopActBIT!N$6:N$18)*$B$11/100*L193</f>
        <v>10.205701041941</v>
      </c>
      <c r="M197" s="42" t="n">
        <f aca="false">LOOKUP($A197,PopActBIT!$A$6:$A$18,PopActBIT!O$6:O$18)*$B$11/100*M193</f>
        <v>0.529002798078134</v>
      </c>
      <c r="N197" s="42" t="n">
        <f aca="false">LOOKUP($A197,PopActBIT!$A$6:$A$18,PopActBIT!P$6:P$18)*$B$11/100*N193</f>
        <v>0.169569159216386</v>
      </c>
      <c r="O197" s="42" t="n">
        <f aca="false">LOOKUP($A197,PopActBIT!$A$6:$A$18,PopActBIT!Q$6:Q$18)*$B$11/100*O193</f>
        <v>72.2890199585034</v>
      </c>
      <c r="P197" s="42" t="n">
        <f aca="false">LOOKUP($A197,PopActBIT!$A$6:$A$18,PopActBIT!R$6:R$18)*$B$11/100*P193</f>
        <v>133.928709298956</v>
      </c>
      <c r="Q197" s="42" t="n">
        <f aca="false">LOOKUP($A197,PopActBIT!$A$6:$A$18,PopActBIT!S$6:S$18)*$B$11/100*Q193</f>
        <v>83.8464196308435</v>
      </c>
      <c r="R197" s="42" t="n">
        <f aca="false">LOOKUP($A197,PopActBIT!$A$6:$A$18,PopActBIT!T$6:T$18)*$B$11/100*R193</f>
        <v>87.8984297811884</v>
      </c>
      <c r="S197" s="42" t="n">
        <f aca="false">LOOKUP($A197,PopActBIT!$A$6:$A$18,PopActBIT!U$6:U$18)*$B$11/100*S193</f>
        <v>74.9613998072843</v>
      </c>
      <c r="T197" s="42" t="n">
        <f aca="false">LOOKUP($A197,PopActBIT!$A$6:$A$18,PopActBIT!V$6:V$18)*$B$11/100*T193</f>
        <v>91.4214304179999</v>
      </c>
      <c r="U197" s="42" t="n">
        <f aca="false">LOOKUP($A197,PopActBIT!$A$6:$A$18,PopActBIT!W$6:W$18)*$B$11/100*U193</f>
        <v>88.1413958234213</v>
      </c>
      <c r="V197" s="42" t="n">
        <f aca="false">LOOKUP($A197,PopActBIT!$A$6:$A$18,PopActBIT!X$6:X$18)*$B$11/100*V193</f>
        <v>87.1258296978938</v>
      </c>
      <c r="W197" s="42" t="n">
        <f aca="false">LOOKUP($A197,PopActBIT!$A$6:$A$18,PopActBIT!Y$6:Y$18)*$B$11/100*W193</f>
        <v>65.2422465386893</v>
      </c>
      <c r="X197" s="42" t="n">
        <f aca="false">LOOKUP($A197,PopActBIT!$A$6:$A$18,PopActBIT!Z$6:Z$18)*$B$11/100*X193</f>
        <v>15.3704849642382</v>
      </c>
      <c r="Y197" s="42" t="n">
        <f aca="false">LOOKUP($A197,PopActBIT!$A$6:$A$18,PopActBIT!AA$6:AA$18)*$B$11/100*Y193</f>
        <v>0.918260972555718</v>
      </c>
      <c r="Z197" s="42" t="n">
        <f aca="false">LOOKUP($A197,PopActBIT!$A$6:$A$18,PopActBIT!AB$6:AB$18)*$B$11/100*Z193</f>
        <v>0.191212536623334</v>
      </c>
      <c r="AA197" s="43" t="n">
        <f aca="false">C197+O197</f>
        <v>155.535467365357</v>
      </c>
      <c r="AB197" s="43" t="n">
        <f aca="false">D197+P197</f>
        <v>329.225263817961</v>
      </c>
      <c r="AC197" s="43" t="n">
        <f aca="false">E197+Q197</f>
        <v>240.486055759199</v>
      </c>
      <c r="AD197" s="43" t="n">
        <f aca="false">F197+R197</f>
        <v>258.313557909852</v>
      </c>
      <c r="AE197" s="43" t="n">
        <f aca="false">G197+S197</f>
        <v>224.765762344468</v>
      </c>
      <c r="AF197" s="43" t="n">
        <f aca="false">H197+T197</f>
        <v>255.949309014658</v>
      </c>
      <c r="AG197" s="43" t="n">
        <f aca="false">I197+U197</f>
        <v>219.180520190066</v>
      </c>
      <c r="AH197" s="43" t="n">
        <f aca="false">J197+V197</f>
        <v>178.920521179067</v>
      </c>
      <c r="AI197" s="43" t="n">
        <f aca="false">K197+W197</f>
        <v>175.401555068894</v>
      </c>
      <c r="AJ197" s="43" t="n">
        <f aca="false">L197+X197</f>
        <v>25.5761860061792</v>
      </c>
      <c r="AK197" s="43" t="n">
        <f aca="false">M197+Y197</f>
        <v>1.44726377063385</v>
      </c>
      <c r="AL197" s="43" t="n">
        <f aca="false">N197+Z197</f>
        <v>0.36078169583972</v>
      </c>
    </row>
    <row r="198" customFormat="false" ht="15" hidden="false" customHeight="false" outlineLevel="0" collapsed="false">
      <c r="A198" s="35" t="n">
        <v>2006</v>
      </c>
      <c r="B198" s="41" t="n">
        <f aca="false">SUM(C198:Z198)</f>
        <v>2051.82458235826</v>
      </c>
      <c r="C198" s="42" t="n">
        <f aca="false">LOOKUP($A198,PopActBIT!$A$6:$A$18,PopActBIT!E$6:E$18)*$B$12/100*C193</f>
        <v>81.2230450855456</v>
      </c>
      <c r="D198" s="42" t="n">
        <f aca="false">LOOKUP($A198,PopActBIT!$A$6:$A$18,PopActBIT!F$6:F$18)*$B$12/100*D193</f>
        <v>193.167262136034</v>
      </c>
      <c r="E198" s="42" t="n">
        <f aca="false">LOOKUP($A198,PopActBIT!$A$6:$A$18,PopActBIT!G$6:G$18)*$B$12/100*E193</f>
        <v>156.872463029843</v>
      </c>
      <c r="F198" s="42" t="n">
        <f aca="false">LOOKUP($A198,PopActBIT!$A$6:$A$18,PopActBIT!H$6:H$18)*$B$12/100*F193</f>
        <v>164.764133873744</v>
      </c>
      <c r="G198" s="42" t="n">
        <f aca="false">LOOKUP($A198,PopActBIT!$A$6:$A$18,PopActBIT!I$6:I$18)*$B$12/100*G193</f>
        <v>149.015473122299</v>
      </c>
      <c r="H198" s="42" t="n">
        <f aca="false">LOOKUP($A198,PopActBIT!$A$6:$A$18,PopActBIT!J$6:J$18)*$B$12/100*H193</f>
        <v>163.270937705321</v>
      </c>
      <c r="I198" s="42" t="n">
        <f aca="false">LOOKUP($A198,PopActBIT!$A$6:$A$18,PopActBIT!K$6:K$18)*$B$12/100*I193</f>
        <v>130.73100040211</v>
      </c>
      <c r="J198" s="42" t="n">
        <f aca="false">LOOKUP($A198,PopActBIT!$A$6:$A$18,PopActBIT!L$6:L$18)*$B$12/100*J193</f>
        <v>92.0903787352621</v>
      </c>
      <c r="K198" s="42" t="n">
        <f aca="false">LOOKUP($A198,PopActBIT!$A$6:$A$18,PopActBIT!M$6:M$18)*$B$12/100*K193</f>
        <v>114.415255955573</v>
      </c>
      <c r="L198" s="42" t="n">
        <f aca="false">LOOKUP($A198,PopActBIT!$A$6:$A$18,PopActBIT!N$6:N$18)*$B$12/100*L193</f>
        <v>11.0256723096507</v>
      </c>
      <c r="M198" s="42" t="n">
        <f aca="false">LOOKUP($A198,PopActBIT!$A$6:$A$18,PopActBIT!O$6:O$18)*$B$12/100*M193</f>
        <v>0.569580452525148</v>
      </c>
      <c r="N198" s="42" t="n">
        <f aca="false">LOOKUP($A198,PopActBIT!$A$6:$A$18,PopActBIT!P$6:P$18)*$B$12/100*N193</f>
        <v>0.179282565519669</v>
      </c>
      <c r="O198" s="42" t="n">
        <f aca="false">LOOKUP($A198,PopActBIT!$A$6:$A$18,PopActBIT!Q$6:Q$18)*$B$12/100*O193</f>
        <v>70.57928253422</v>
      </c>
      <c r="P198" s="42" t="n">
        <f aca="false">LOOKUP($A198,PopActBIT!$A$6:$A$18,PopActBIT!R$6:R$18)*$B$12/100*P193</f>
        <v>132.677121237373</v>
      </c>
      <c r="Q198" s="42" t="n">
        <f aca="false">LOOKUP($A198,PopActBIT!$A$6:$A$18,PopActBIT!S$6:S$18)*$B$12/100*Q193</f>
        <v>84.2892257033647</v>
      </c>
      <c r="R198" s="42" t="n">
        <f aca="false">LOOKUP($A198,PopActBIT!$A$6:$A$18,PopActBIT!T$6:T$18)*$B$12/100*R193</f>
        <v>84.2923901205696</v>
      </c>
      <c r="S198" s="42" t="n">
        <f aca="false">LOOKUP($A198,PopActBIT!$A$6:$A$18,PopActBIT!U$6:U$18)*$B$12/100*S193</f>
        <v>74.2332618660327</v>
      </c>
      <c r="T198" s="42" t="n">
        <f aca="false">LOOKUP($A198,PopActBIT!$A$6:$A$18,PopActBIT!V$6:V$18)*$B$12/100*T193</f>
        <v>90.8812039108721</v>
      </c>
      <c r="U198" s="42" t="n">
        <f aca="false">LOOKUP($A198,PopActBIT!$A$6:$A$18,PopActBIT!W$6:W$18)*$B$12/100*U193</f>
        <v>87.4612037639631</v>
      </c>
      <c r="V198" s="42" t="n">
        <f aca="false">LOOKUP($A198,PopActBIT!$A$6:$A$18,PopActBIT!X$6:X$18)*$B$12/100*V193</f>
        <v>85.8165523360233</v>
      </c>
      <c r="W198" s="42" t="n">
        <f aca="false">LOOKUP($A198,PopActBIT!$A$6:$A$18,PopActBIT!Y$6:Y$18)*$B$12/100*W193</f>
        <v>65.9996015482463</v>
      </c>
      <c r="X198" s="42" t="n">
        <f aca="false">LOOKUP($A198,PopActBIT!$A$6:$A$18,PopActBIT!Z$6:Z$18)*$B$12/100*X193</f>
        <v>17.124662779062</v>
      </c>
      <c r="Y198" s="42" t="n">
        <f aca="false">LOOKUP($A198,PopActBIT!$A$6:$A$18,PopActBIT!AA$6:AA$18)*$B$12/100*Y193</f>
        <v>0.94772023904511</v>
      </c>
      <c r="Z198" s="42" t="n">
        <f aca="false">LOOKUP($A198,PopActBIT!$A$6:$A$18,PopActBIT!AB$6:AB$18)*$B$12/100*Z193</f>
        <v>0.197870946064418</v>
      </c>
      <c r="AA198" s="43" t="n">
        <f aca="false">C198+O198</f>
        <v>151.802327619766</v>
      </c>
      <c r="AB198" s="43" t="n">
        <f aca="false">D198+P198</f>
        <v>325.844383373407</v>
      </c>
      <c r="AC198" s="43" t="n">
        <f aca="false">E198+Q198</f>
        <v>241.161688733208</v>
      </c>
      <c r="AD198" s="43" t="n">
        <f aca="false">F198+R198</f>
        <v>249.056523994314</v>
      </c>
      <c r="AE198" s="43" t="n">
        <f aca="false">G198+S198</f>
        <v>223.248734988332</v>
      </c>
      <c r="AF198" s="43" t="n">
        <f aca="false">H198+T198</f>
        <v>254.152141616193</v>
      </c>
      <c r="AG198" s="43" t="n">
        <f aca="false">I198+U198</f>
        <v>218.192204166073</v>
      </c>
      <c r="AH198" s="43" t="n">
        <f aca="false">J198+V198</f>
        <v>177.906931071285</v>
      </c>
      <c r="AI198" s="43" t="n">
        <f aca="false">K198+W198</f>
        <v>180.414857503819</v>
      </c>
      <c r="AJ198" s="43" t="n">
        <f aca="false">L198+X198</f>
        <v>28.1503350887127</v>
      </c>
      <c r="AK198" s="43" t="n">
        <f aca="false">M198+Y198</f>
        <v>1.51730069157026</v>
      </c>
      <c r="AL198" s="43" t="n">
        <f aca="false">N198+Z198</f>
        <v>0.377153511584087</v>
      </c>
    </row>
    <row r="199" customFormat="false" ht="15" hidden="false" customHeight="false" outlineLevel="0" collapsed="false">
      <c r="A199" s="35" t="n">
        <v>2007</v>
      </c>
      <c r="B199" s="41" t="n">
        <f aca="false">SUM(C199:Z199)</f>
        <v>1889.30732216461</v>
      </c>
      <c r="C199" s="42" t="n">
        <f aca="false">LOOKUP($A199,PopActBIT!$A$6:$A$18,PopActBIT!E$6:E$18)*$B$13/100*C193</f>
        <v>72.1714593628455</v>
      </c>
      <c r="D199" s="42" t="n">
        <f aca="false">LOOKUP($A199,PopActBIT!$A$6:$A$18,PopActBIT!F$6:F$18)*$B$13/100*D193</f>
        <v>176.09471476705</v>
      </c>
      <c r="E199" s="42" t="n">
        <f aca="false">LOOKUP($A199,PopActBIT!$A$6:$A$18,PopActBIT!G$6:G$18)*$B$13/100*E193</f>
        <v>146.673050556859</v>
      </c>
      <c r="F199" s="42" t="n">
        <f aca="false">LOOKUP($A199,PopActBIT!$A$6:$A$18,PopActBIT!H$6:H$18)*$B$13/100*F193</f>
        <v>146.942963867643</v>
      </c>
      <c r="G199" s="42" t="n">
        <f aca="false">LOOKUP($A199,PopActBIT!$A$6:$A$18,PopActBIT!I$6:I$18)*$B$13/100*G193</f>
        <v>137.055429158886</v>
      </c>
      <c r="H199" s="42" t="n">
        <f aca="false">LOOKUP($A199,PopActBIT!$A$6:$A$18,PopActBIT!J$6:J$18)*$B$13/100*H193</f>
        <v>150.480574577927</v>
      </c>
      <c r="I199" s="42" t="n">
        <f aca="false">LOOKUP($A199,PopActBIT!$A$6:$A$18,PopActBIT!K$6:K$18)*$B$13/100*I193</f>
        <v>121.321121576438</v>
      </c>
      <c r="J199" s="42" t="n">
        <f aca="false">LOOKUP($A199,PopActBIT!$A$6:$A$18,PopActBIT!L$6:L$18)*$B$13/100*J193</f>
        <v>85.0907222401937</v>
      </c>
      <c r="K199" s="42" t="n">
        <f aca="false">LOOKUP($A199,PopActBIT!$A$6:$A$18,PopActBIT!M$6:M$18)*$B$13/100*K193</f>
        <v>108.157874883758</v>
      </c>
      <c r="L199" s="42" t="n">
        <f aca="false">LOOKUP($A199,PopActBIT!$A$6:$A$18,PopActBIT!N$6:N$18)*$B$13/100*L193</f>
        <v>11.4321767416607</v>
      </c>
      <c r="M199" s="42" t="n">
        <f aca="false">LOOKUP($A199,PopActBIT!$A$6:$A$18,PopActBIT!O$6:O$18)*$B$13/100*M193</f>
        <v>0.55929029411457</v>
      </c>
      <c r="N199" s="42" t="n">
        <f aca="false">LOOKUP($A199,PopActBIT!$A$6:$A$18,PopActBIT!P$6:P$18)*$B$13/100*N193</f>
        <v>0.173818404993669</v>
      </c>
      <c r="O199" s="42" t="n">
        <f aca="false">LOOKUP($A199,PopActBIT!$A$6:$A$18,PopActBIT!Q$6:Q$18)*$B$13/100*O193</f>
        <v>67.3246662046521</v>
      </c>
      <c r="P199" s="42" t="n">
        <f aca="false">LOOKUP($A199,PopActBIT!$A$6:$A$18,PopActBIT!R$6:R$18)*$B$13/100*P193</f>
        <v>120.956611786918</v>
      </c>
      <c r="Q199" s="42" t="n">
        <f aca="false">LOOKUP($A199,PopActBIT!$A$6:$A$18,PopActBIT!S$6:S$18)*$B$13/100*Q193</f>
        <v>78.2293685793455</v>
      </c>
      <c r="R199" s="42" t="n">
        <f aca="false">LOOKUP($A199,PopActBIT!$A$6:$A$18,PopActBIT!T$6:T$18)*$B$13/100*R193</f>
        <v>75.2978370668993</v>
      </c>
      <c r="S199" s="42" t="n">
        <f aca="false">LOOKUP($A199,PopActBIT!$A$6:$A$18,PopActBIT!U$6:U$18)*$B$13/100*S193</f>
        <v>68.5771740153331</v>
      </c>
      <c r="T199" s="42" t="n">
        <f aca="false">LOOKUP($A199,PopActBIT!$A$6:$A$18,PopActBIT!V$6:V$18)*$B$13/100*T193</f>
        <v>83.391957237331</v>
      </c>
      <c r="U199" s="42" t="n">
        <f aca="false">LOOKUP($A199,PopActBIT!$A$6:$A$18,PopActBIT!W$6:W$18)*$B$13/100*U193</f>
        <v>80.4776500705276</v>
      </c>
      <c r="V199" s="42" t="n">
        <f aca="false">LOOKUP($A199,PopActBIT!$A$6:$A$18,PopActBIT!X$6:X$18)*$B$13/100*V193</f>
        <v>78.8349800191312</v>
      </c>
      <c r="W199" s="42" t="n">
        <f aca="false">LOOKUP($A199,PopActBIT!$A$6:$A$18,PopActBIT!Y$6:Y$18)*$B$13/100*W193</f>
        <v>60.7568909413241</v>
      </c>
      <c r="X199" s="42" t="n">
        <f aca="false">LOOKUP($A199,PopActBIT!$A$6:$A$18,PopActBIT!Z$6:Z$18)*$B$13/100*X193</f>
        <v>18.2236356760531</v>
      </c>
      <c r="Y199" s="42" t="n">
        <f aca="false">LOOKUP($A199,PopActBIT!$A$6:$A$18,PopActBIT!AA$6:AA$18)*$B$13/100*Y193</f>
        <v>0.896047951409899</v>
      </c>
      <c r="Z199" s="42" t="n">
        <f aca="false">LOOKUP($A199,PopActBIT!$A$6:$A$18,PopActBIT!AB$6:AB$18)*$B$13/100*Z193</f>
        <v>0.187306183312783</v>
      </c>
      <c r="AA199" s="43" t="n">
        <f aca="false">C199+O199</f>
        <v>139.496125567498</v>
      </c>
      <c r="AB199" s="43" t="n">
        <f aca="false">D199+P199</f>
        <v>297.051326553969</v>
      </c>
      <c r="AC199" s="43" t="n">
        <f aca="false">E199+Q199</f>
        <v>224.902419136204</v>
      </c>
      <c r="AD199" s="43" t="n">
        <f aca="false">F199+R199</f>
        <v>222.240800934542</v>
      </c>
      <c r="AE199" s="43" t="n">
        <f aca="false">G199+S199</f>
        <v>205.632603174219</v>
      </c>
      <c r="AF199" s="43" t="n">
        <f aca="false">H199+T199</f>
        <v>233.872531815258</v>
      </c>
      <c r="AG199" s="43" t="n">
        <f aca="false">I199+U199</f>
        <v>201.798771646966</v>
      </c>
      <c r="AH199" s="43" t="n">
        <f aca="false">J199+V199</f>
        <v>163.925702259325</v>
      </c>
      <c r="AI199" s="43" t="n">
        <f aca="false">K199+W199</f>
        <v>168.914765825082</v>
      </c>
      <c r="AJ199" s="43" t="n">
        <f aca="false">L199+X199</f>
        <v>29.6558124177138</v>
      </c>
      <c r="AK199" s="43" t="n">
        <f aca="false">M199+Y199</f>
        <v>1.45533824552447</v>
      </c>
      <c r="AL199" s="43" t="n">
        <f aca="false">N199+Z199</f>
        <v>0.361124588306452</v>
      </c>
    </row>
    <row r="200" customFormat="false" ht="15" hidden="false" customHeight="false" outlineLevel="0" collapsed="false">
      <c r="A200" s="35" t="n">
        <v>2008</v>
      </c>
      <c r="B200" s="41" t="n">
        <f aca="false">SUM(C200:Z200)</f>
        <v>1753.48301522854</v>
      </c>
      <c r="C200" s="42" t="n">
        <f aca="false">LOOKUP($A200,PopActBIT!$A$6:$A$18,PopActBIT!E$6:E$18)*$B$14/100*C193</f>
        <v>72.7247792679777</v>
      </c>
      <c r="D200" s="42" t="n">
        <f aca="false">LOOKUP($A200,PopActBIT!$A$6:$A$18,PopActBIT!F$6:F$18)*$B$14/100*D193</f>
        <v>161.527677836077</v>
      </c>
      <c r="E200" s="42" t="n">
        <f aca="false">LOOKUP($A200,PopActBIT!$A$6:$A$18,PopActBIT!G$6:G$18)*$B$14/100*E193</f>
        <v>136.817907088405</v>
      </c>
      <c r="F200" s="42" t="n">
        <f aca="false">LOOKUP($A200,PopActBIT!$A$6:$A$18,PopActBIT!H$6:H$18)*$B$14/100*F193</f>
        <v>132.242247995803</v>
      </c>
      <c r="G200" s="42" t="n">
        <f aca="false">LOOKUP($A200,PopActBIT!$A$6:$A$18,PopActBIT!I$6:I$18)*$B$14/100*G193</f>
        <v>127.825007895599</v>
      </c>
      <c r="H200" s="42" t="n">
        <f aca="false">LOOKUP($A200,PopActBIT!$A$6:$A$18,PopActBIT!J$6:J$18)*$B$14/100*H193</f>
        <v>138.285129465801</v>
      </c>
      <c r="I200" s="42" t="n">
        <f aca="false">LOOKUP($A200,PopActBIT!$A$6:$A$18,PopActBIT!K$6:K$18)*$B$14/100*I193</f>
        <v>112.930506025547</v>
      </c>
      <c r="J200" s="42" t="n">
        <f aca="false">LOOKUP($A200,PopActBIT!$A$6:$A$18,PopActBIT!L$6:L$18)*$B$14/100*J193</f>
        <v>79.3103265786267</v>
      </c>
      <c r="K200" s="42" t="n">
        <f aca="false">LOOKUP($A200,PopActBIT!$A$6:$A$18,PopActBIT!M$6:M$18)*$B$14/100*K193</f>
        <v>101.936858032953</v>
      </c>
      <c r="L200" s="42" t="n">
        <f aca="false">LOOKUP($A200,PopActBIT!$A$6:$A$18,PopActBIT!N$6:N$18)*$B$14/100*L193</f>
        <v>12.0099509312558</v>
      </c>
      <c r="M200" s="42" t="n">
        <f aca="false">LOOKUP($A200,PopActBIT!$A$6:$A$18,PopActBIT!O$6:O$18)*$B$14/100*M193</f>
        <v>0.544209133504035</v>
      </c>
      <c r="N200" s="42" t="n">
        <f aca="false">LOOKUP($A200,PopActBIT!$A$6:$A$18,PopActBIT!P$6:P$18)*$B$14/100*N193</f>
        <v>0.166604057543595</v>
      </c>
      <c r="O200" s="42" t="n">
        <f aca="false">LOOKUP($A200,PopActBIT!$A$6:$A$18,PopActBIT!Q$6:Q$18)*$B$14/100*O193</f>
        <v>60.450721152572</v>
      </c>
      <c r="P200" s="42" t="n">
        <f aca="false">LOOKUP($A200,PopActBIT!$A$6:$A$18,PopActBIT!R$6:R$18)*$B$14/100*P193</f>
        <v>111.984491247539</v>
      </c>
      <c r="Q200" s="42" t="n">
        <f aca="false">LOOKUP($A200,PopActBIT!$A$6:$A$18,PopActBIT!S$6:S$18)*$B$14/100*Q193</f>
        <v>72.4360199751754</v>
      </c>
      <c r="R200" s="42" t="n">
        <f aca="false">LOOKUP($A200,PopActBIT!$A$6:$A$18,PopActBIT!T$6:T$18)*$B$14/100*R193</f>
        <v>67.5317878518055</v>
      </c>
      <c r="S200" s="42" t="n">
        <f aca="false">LOOKUP($A200,PopActBIT!$A$6:$A$18,PopActBIT!U$6:U$18)*$B$14/100*S193</f>
        <v>63.5159455732285</v>
      </c>
      <c r="T200" s="42" t="n">
        <f aca="false">LOOKUP($A200,PopActBIT!$A$6:$A$18,PopActBIT!V$6:V$18)*$B$14/100*T193</f>
        <v>76.5117594861732</v>
      </c>
      <c r="U200" s="42" t="n">
        <f aca="false">LOOKUP($A200,PopActBIT!$A$6:$A$18,PopActBIT!W$6:W$18)*$B$14/100*U193</f>
        <v>74.9817494312605</v>
      </c>
      <c r="V200" s="42" t="n">
        <f aca="false">LOOKUP($A200,PopActBIT!$A$6:$A$18,PopActBIT!X$6:X$18)*$B$14/100*V193</f>
        <v>72.6040498699492</v>
      </c>
      <c r="W200" s="42" t="n">
        <f aca="false">LOOKUP($A200,PopActBIT!$A$6:$A$18,PopActBIT!Y$6:Y$18)*$B$14/100*W193</f>
        <v>56.9151804788985</v>
      </c>
      <c r="X200" s="42" t="n">
        <f aca="false">LOOKUP($A200,PopActBIT!$A$6:$A$18,PopActBIT!Z$6:Z$18)*$B$14/100*X193</f>
        <v>19.1304441246386</v>
      </c>
      <c r="Y200" s="42" t="n">
        <f aca="false">LOOKUP($A200,PopActBIT!$A$6:$A$18,PopActBIT!AA$6:AA$18)*$B$14/100*Y193</f>
        <v>0.916283428214752</v>
      </c>
      <c r="Z200" s="42" t="n">
        <f aca="false">LOOKUP($A200,PopActBIT!$A$6:$A$18,PopActBIT!AB$6:AB$18)*$B$14/100*Z193</f>
        <v>0.183378299991064</v>
      </c>
      <c r="AA200" s="43" t="n">
        <f aca="false">C200+O200</f>
        <v>133.17550042055</v>
      </c>
      <c r="AB200" s="43" t="n">
        <f aca="false">D200+P200</f>
        <v>273.512169083616</v>
      </c>
      <c r="AC200" s="43" t="n">
        <f aca="false">E200+Q200</f>
        <v>209.25392706358</v>
      </c>
      <c r="AD200" s="43" t="n">
        <f aca="false">F200+R200</f>
        <v>199.774035847609</v>
      </c>
      <c r="AE200" s="43" t="n">
        <f aca="false">G200+S200</f>
        <v>191.340953468827</v>
      </c>
      <c r="AF200" s="43" t="n">
        <f aca="false">H200+T200</f>
        <v>214.796888951974</v>
      </c>
      <c r="AG200" s="43" t="n">
        <f aca="false">I200+U200</f>
        <v>187.912255456807</v>
      </c>
      <c r="AH200" s="43" t="n">
        <f aca="false">J200+V200</f>
        <v>151.914376448576</v>
      </c>
      <c r="AI200" s="43" t="n">
        <f aca="false">K200+W200</f>
        <v>158.852038511852</v>
      </c>
      <c r="AJ200" s="43" t="n">
        <f aca="false">L200+X200</f>
        <v>31.1403950558944</v>
      </c>
      <c r="AK200" s="43" t="n">
        <f aca="false">M200+Y200</f>
        <v>1.46049256171879</v>
      </c>
      <c r="AL200" s="43" t="n">
        <f aca="false">N200+Z200</f>
        <v>0.349982357534658</v>
      </c>
    </row>
    <row r="201" customFormat="false" ht="15" hidden="false" customHeight="false" outlineLevel="0" collapsed="false">
      <c r="A201" s="35" t="s">
        <v>103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customFormat="false" ht="15" hidden="false" customHeight="false" outlineLevel="0" collapsed="false">
      <c r="A202" s="35" t="n">
        <v>2003</v>
      </c>
      <c r="B202" s="42" t="n">
        <f aca="false">LOOKUP($A202,PopActBIT!$A$6:$A$18,PopActBIT!B$6:B$18)*B$9/100</f>
        <v>2231.82643692301</v>
      </c>
      <c r="C202" s="42" t="n">
        <f aca="false">$B202*C195/$B195</f>
        <v>81.6238405414027</v>
      </c>
      <c r="D202" s="42" t="n">
        <f aca="false">$B202*D195/$B195</f>
        <v>214.730800090548</v>
      </c>
      <c r="E202" s="42" t="n">
        <f aca="false">$B202*E195/$B195</f>
        <v>174.595778431908</v>
      </c>
      <c r="F202" s="42" t="n">
        <f aca="false">$B202*F195/$B195</f>
        <v>191.16010829465</v>
      </c>
      <c r="G202" s="42" t="n">
        <f aca="false">$B202*G195/$B195</f>
        <v>166.944212817927</v>
      </c>
      <c r="H202" s="42" t="n">
        <f aca="false">$B202*H195/$B195</f>
        <v>177.75920468177</v>
      </c>
      <c r="I202" s="42" t="n">
        <f aca="false">$B202*I195/$B195</f>
        <v>141.300956589564</v>
      </c>
      <c r="J202" s="42" t="n">
        <f aca="false">$B202*J195/$B195</f>
        <v>99.5896913123326</v>
      </c>
      <c r="K202" s="42" t="n">
        <f aca="false">$B202*K195/$B195</f>
        <v>100.171036596313</v>
      </c>
      <c r="L202" s="42" t="n">
        <f aca="false">$B202*L195/$B195</f>
        <v>9.48545872697909</v>
      </c>
      <c r="M202" s="42" t="n">
        <f aca="false">$B202*M195/$B195</f>
        <v>0.593281810012634</v>
      </c>
      <c r="N202" s="42" t="n">
        <f aca="false">$B202*N195/$B195</f>
        <v>0.178081797358729</v>
      </c>
      <c r="O202" s="42" t="n">
        <f aca="false">$B202*O195/$B195</f>
        <v>75.1082225894064</v>
      </c>
      <c r="P202" s="42" t="n">
        <f aca="false">$B202*P195/$B195</f>
        <v>146.921814417197</v>
      </c>
      <c r="Q202" s="42" t="n">
        <f aca="false">$B202*Q195/$B195</f>
        <v>94.6467688488256</v>
      </c>
      <c r="R202" s="42" t="n">
        <f aca="false">$B202*R195/$B195</f>
        <v>99.4070958421615</v>
      </c>
      <c r="S202" s="42" t="n">
        <f aca="false">$B202*S195/$B195</f>
        <v>84.1055839016879</v>
      </c>
      <c r="T202" s="42" t="n">
        <f aca="false">$B202*T195/$B195</f>
        <v>99.7740740124918</v>
      </c>
      <c r="U202" s="42" t="n">
        <f aca="false">$B202*U195/$B195</f>
        <v>96.5524451803225</v>
      </c>
      <c r="V202" s="42" t="n">
        <f aca="false">$B202*V195/$B195</f>
        <v>98.031819069912</v>
      </c>
      <c r="W202" s="42" t="n">
        <f aca="false">$B202*W195/$B195</f>
        <v>63.5682147425773</v>
      </c>
      <c r="X202" s="42" t="n">
        <f aca="false">$B202*X195/$B195</f>
        <v>14.3206989107913</v>
      </c>
      <c r="Y202" s="42" t="n">
        <f aca="false">$B202*Y195/$B195</f>
        <v>1.05272398278745</v>
      </c>
      <c r="Z202" s="42" t="n">
        <f aca="false">$B202*Z195/$B195</f>
        <v>0.204523734089769</v>
      </c>
      <c r="AA202" s="42" t="n">
        <f aca="false">$B202*AA195/$B195</f>
        <v>156.732063130809</v>
      </c>
      <c r="AB202" s="42" t="n">
        <f aca="false">$B202*AB195/$B195</f>
        <v>361.652614507745</v>
      </c>
      <c r="AC202" s="42" t="n">
        <f aca="false">$B202*AC195/$B195</f>
        <v>269.242547280733</v>
      </c>
      <c r="AD202" s="42" t="n">
        <f aca="false">$B202*AD195/$B195</f>
        <v>290.567204136811</v>
      </c>
      <c r="AE202" s="42" t="n">
        <f aca="false">$B202*AE195/$B195</f>
        <v>251.049796719615</v>
      </c>
      <c r="AF202" s="42" t="n">
        <f aca="false">$B202*AF195/$B195</f>
        <v>277.533278694261</v>
      </c>
      <c r="AG202" s="42" t="n">
        <f aca="false">$B202*AG195/$B195</f>
        <v>237.853401769886</v>
      </c>
      <c r="AH202" s="42" t="n">
        <f aca="false">$B202*AH195/$B195</f>
        <v>197.621510382245</v>
      </c>
      <c r="AI202" s="42" t="n">
        <f aca="false">$B202*AI195/$B195</f>
        <v>163.73925133889</v>
      </c>
      <c r="AJ202" s="42" t="n">
        <f aca="false">$B202*AJ195/$B195</f>
        <v>23.8061576377704</v>
      </c>
      <c r="AK202" s="42" t="n">
        <f aca="false">$B202*AK195/$B195</f>
        <v>1.64600579280009</v>
      </c>
      <c r="AL202" s="42" t="n">
        <f aca="false">$B202*AL195/$B195</f>
        <v>0.382605531448499</v>
      </c>
    </row>
    <row r="203" customFormat="false" ht="15" hidden="false" customHeight="false" outlineLevel="0" collapsed="false">
      <c r="A203" s="35" t="n">
        <v>2004</v>
      </c>
      <c r="B203" s="42" t="n">
        <f aca="false">LOOKUP($A203,PopActBIT!$A$6:$A$18,PopActBIT!B$6:B$18)*B$10/100</f>
        <v>2359.6212330871</v>
      </c>
      <c r="C203" s="42" t="n">
        <f aca="false">$B203*C196/$B196</f>
        <v>87.4543731919066</v>
      </c>
      <c r="D203" s="42" t="n">
        <f aca="false">$B203*D196/$B196</f>
        <v>225.947713714516</v>
      </c>
      <c r="E203" s="42" t="n">
        <f aca="false">$B203*E196/$B196</f>
        <v>179.426325198102</v>
      </c>
      <c r="F203" s="42" t="n">
        <f aca="false">$B203*F196/$B196</f>
        <v>200.052036161267</v>
      </c>
      <c r="G203" s="42" t="n">
        <f aca="false">$B203*G196/$B196</f>
        <v>174.727247785734</v>
      </c>
      <c r="H203" s="42" t="n">
        <f aca="false">$B203*H196/$B196</f>
        <v>187.61245337288</v>
      </c>
      <c r="I203" s="42" t="n">
        <f aca="false">$B203*I196/$B196</f>
        <v>150.603632013236</v>
      </c>
      <c r="J203" s="42" t="n">
        <f aca="false">$B203*J196/$B196</f>
        <v>105.309258805685</v>
      </c>
      <c r="K203" s="42" t="n">
        <f aca="false">$B203*K196/$B196</f>
        <v>116.093725515681</v>
      </c>
      <c r="L203" s="42" t="n">
        <f aca="false">$B203*L196/$B196</f>
        <v>10.8182219282083</v>
      </c>
      <c r="M203" s="42" t="n">
        <f aca="false">$B203*M196/$B196</f>
        <v>0.603295575513455</v>
      </c>
      <c r="N203" s="42" t="n">
        <f aca="false">$B203*N196/$B196</f>
        <v>0.189134399020609</v>
      </c>
      <c r="O203" s="42" t="n">
        <f aca="false">$B203*O196/$B196</f>
        <v>80.5816348855698</v>
      </c>
      <c r="P203" s="42" t="n">
        <f aca="false">$B203*P196/$B196</f>
        <v>154.630108959761</v>
      </c>
      <c r="Q203" s="42" t="n">
        <f aca="false">$B203*Q196/$B196</f>
        <v>97.1302942894537</v>
      </c>
      <c r="R203" s="42" t="n">
        <f aca="false">$B203*R196/$B196</f>
        <v>103.708849301765</v>
      </c>
      <c r="S203" s="42" t="n">
        <f aca="false">$B203*S196/$B196</f>
        <v>87.3306441859029</v>
      </c>
      <c r="T203" s="42" t="n">
        <f aca="false">$B203*T196/$B196</f>
        <v>105.217417530874</v>
      </c>
      <c r="U203" s="42" t="n">
        <f aca="false">$B203*U196/$B196</f>
        <v>101.452145838871</v>
      </c>
      <c r="V203" s="42" t="n">
        <f aca="false">$B203*V196/$B196</f>
        <v>101.810811488444</v>
      </c>
      <c r="W203" s="42" t="n">
        <f aca="false">$B203*W196/$B196</f>
        <v>71.3407598086946</v>
      </c>
      <c r="X203" s="42" t="n">
        <f aca="false">$B203*X196/$B196</f>
        <v>16.3141320726118</v>
      </c>
      <c r="Y203" s="42" t="n">
        <f aca="false">$B203*Y196/$B196</f>
        <v>1.05233932948756</v>
      </c>
      <c r="Z203" s="42" t="n">
        <f aca="false">$B203*Z196/$B196</f>
        <v>0.214677733917941</v>
      </c>
      <c r="AA203" s="42" t="n">
        <f aca="false">$B203*AA196/$B196</f>
        <v>168.036008077476</v>
      </c>
      <c r="AB203" s="42" t="n">
        <f aca="false">$B203*AB196/$B196</f>
        <v>380.577822674277</v>
      </c>
      <c r="AC203" s="42" t="n">
        <f aca="false">$B203*AC196/$B196</f>
        <v>276.556619487556</v>
      </c>
      <c r="AD203" s="42" t="n">
        <f aca="false">$B203*AD196/$B196</f>
        <v>303.760885463032</v>
      </c>
      <c r="AE203" s="42" t="n">
        <f aca="false">$B203*AE196/$B196</f>
        <v>262.057891971636</v>
      </c>
      <c r="AF203" s="42" t="n">
        <f aca="false">$B203*AF196/$B196</f>
        <v>292.829870903754</v>
      </c>
      <c r="AG203" s="42" t="n">
        <f aca="false">$B203*AG196/$B196</f>
        <v>252.055777852108</v>
      </c>
      <c r="AH203" s="42" t="n">
        <f aca="false">$B203*AH196/$B196</f>
        <v>207.120070294129</v>
      </c>
      <c r="AI203" s="42" t="n">
        <f aca="false">$B203*AI196/$B196</f>
        <v>187.434485324376</v>
      </c>
      <c r="AJ203" s="42" t="n">
        <f aca="false">$B203*AJ196/$B196</f>
        <v>27.1323540008201</v>
      </c>
      <c r="AK203" s="42" t="n">
        <f aca="false">$B203*AK196/$B196</f>
        <v>1.65563490500101</v>
      </c>
      <c r="AL203" s="42" t="n">
        <f aca="false">$B203*AL196/$B196</f>
        <v>0.40381213293855</v>
      </c>
    </row>
    <row r="204" customFormat="false" ht="15" hidden="false" customHeight="false" outlineLevel="0" collapsed="false">
      <c r="A204" s="35" t="n">
        <v>2005</v>
      </c>
      <c r="B204" s="42" t="n">
        <f aca="false">LOOKUP($A204,PopActBIT!$A$6:$A$18,PopActBIT!B$6:B$18)*B$11/100</f>
        <v>2379.91537664019</v>
      </c>
      <c r="C204" s="42" t="n">
        <f aca="false">$B204*C197/$B197</f>
        <v>95.9341091955958</v>
      </c>
      <c r="D204" s="42" t="n">
        <f aca="false">$B204*D197/$B197</f>
        <v>225.06186834836</v>
      </c>
      <c r="E204" s="42" t="n">
        <f aca="false">$B204*E197/$B197</f>
        <v>180.513216176705</v>
      </c>
      <c r="F204" s="42" t="n">
        <f aca="false">$B204*F197/$B197</f>
        <v>196.388242618637</v>
      </c>
      <c r="G204" s="42" t="n">
        <f aca="false">$B204*G197/$B197</f>
        <v>172.636172729164</v>
      </c>
      <c r="H204" s="42" t="n">
        <f aca="false">$B204*H197/$B197</f>
        <v>189.603712382712</v>
      </c>
      <c r="I204" s="42" t="n">
        <f aca="false">$B204*I197/$B197</f>
        <v>151.010908663113</v>
      </c>
      <c r="J204" s="42" t="n">
        <f aca="false">$B204*J197/$B197</f>
        <v>105.785198413235</v>
      </c>
      <c r="K204" s="42" t="n">
        <f aca="false">$B204*K197/$B197</f>
        <v>126.948782352218</v>
      </c>
      <c r="L204" s="42" t="n">
        <f aca="false">$B204*L197/$B197</f>
        <v>11.7611606101352</v>
      </c>
      <c r="M204" s="42" t="n">
        <f aca="false">$B204*M197/$B197</f>
        <v>0.609628564058405</v>
      </c>
      <c r="N204" s="42" t="n">
        <f aca="false">$B204*N197/$B197</f>
        <v>0.195413338865569</v>
      </c>
      <c r="O204" s="42" t="n">
        <f aca="false">$B204*O197/$B197</f>
        <v>83.3066509186644</v>
      </c>
      <c r="P204" s="42" t="n">
        <f aca="false">$B204*P197/$B197</f>
        <v>154.340897690411</v>
      </c>
      <c r="Q204" s="42" t="n">
        <f aca="false">$B204*Q197/$B197</f>
        <v>96.6255236960766</v>
      </c>
      <c r="R204" s="42" t="n">
        <f aca="false">$B204*R197/$B197</f>
        <v>101.29510415667</v>
      </c>
      <c r="S204" s="42" t="n">
        <f aca="false">$B204*S197/$B197</f>
        <v>86.3863304510784</v>
      </c>
      <c r="T204" s="42" t="n">
        <f aca="false">$B204*T197/$B197</f>
        <v>105.355048314241</v>
      </c>
      <c r="U204" s="42" t="n">
        <f aca="false">$B204*U197/$B197</f>
        <v>101.575100859862</v>
      </c>
      <c r="V204" s="42" t="n">
        <f aca="false">$B204*V197/$B197</f>
        <v>100.404751438156</v>
      </c>
      <c r="W204" s="42" t="n">
        <f aca="false">$B204*W197/$B197</f>
        <v>75.1858727738734</v>
      </c>
      <c r="X204" s="42" t="n">
        <f aca="false">$B204*X197/$B197</f>
        <v>17.7131136388542</v>
      </c>
      <c r="Y204" s="42" t="n">
        <f aca="false">$B204*Y197/$B197</f>
        <v>1.05821390768397</v>
      </c>
      <c r="Z204" s="42" t="n">
        <f aca="false">$B204*Z197/$B197</f>
        <v>0.220355401814777</v>
      </c>
      <c r="AA204" s="42" t="n">
        <f aca="false">$B204*AA197/$B197</f>
        <v>179.24076011426</v>
      </c>
      <c r="AB204" s="42" t="n">
        <f aca="false">$B204*AB197/$B197</f>
        <v>379.402766038771</v>
      </c>
      <c r="AC204" s="42" t="n">
        <f aca="false">$B204*AC197/$B197</f>
        <v>277.138739872782</v>
      </c>
      <c r="AD204" s="42" t="n">
        <f aca="false">$B204*AD197/$B197</f>
        <v>297.683346775307</v>
      </c>
      <c r="AE204" s="42" t="n">
        <f aca="false">$B204*AE197/$B197</f>
        <v>259.022503180242</v>
      </c>
      <c r="AF204" s="42" t="n">
        <f aca="false">$B204*AF197/$B197</f>
        <v>294.958760696953</v>
      </c>
      <c r="AG204" s="42" t="n">
        <f aca="false">$B204*AG197/$B197</f>
        <v>252.586009522976</v>
      </c>
      <c r="AH204" s="42" t="n">
        <f aca="false">$B204*AH197/$B197</f>
        <v>206.189949851391</v>
      </c>
      <c r="AI204" s="42" t="n">
        <f aca="false">$B204*AI197/$B197</f>
        <v>202.134655126091</v>
      </c>
      <c r="AJ204" s="42" t="n">
        <f aca="false">$B204*AJ197/$B197</f>
        <v>29.4742742489894</v>
      </c>
      <c r="AK204" s="42" t="n">
        <f aca="false">$B204*AK197/$B197</f>
        <v>1.66784247174238</v>
      </c>
      <c r="AL204" s="42" t="n">
        <f aca="false">$B204*AL197/$B197</f>
        <v>0.415768740680346</v>
      </c>
    </row>
    <row r="205" customFormat="false" ht="15" hidden="false" customHeight="false" outlineLevel="0" collapsed="false">
      <c r="A205" s="35" t="n">
        <v>2006</v>
      </c>
      <c r="B205" s="42" t="n">
        <f aca="false">LOOKUP($A205,PopActBIT!$A$6:$A$18,PopActBIT!B$6:B$18)*B$12/100</f>
        <v>2366.06357147325</v>
      </c>
      <c r="C205" s="42" t="n">
        <f aca="false">$B205*C198/$B198</f>
        <v>93.6624357624951</v>
      </c>
      <c r="D205" s="42" t="n">
        <f aca="false">$B205*D198/$B198</f>
        <v>222.751021735001</v>
      </c>
      <c r="E205" s="42" t="n">
        <f aca="false">$B205*E198/$B198</f>
        <v>180.897637806635</v>
      </c>
      <c r="F205" s="42" t="n">
        <f aca="false">$B205*F198/$B198</f>
        <v>189.997925941575</v>
      </c>
      <c r="G205" s="42" t="n">
        <f aca="false">$B205*G198/$B198</f>
        <v>171.83734202818</v>
      </c>
      <c r="H205" s="42" t="n">
        <f aca="false">$B205*H198/$B198</f>
        <v>188.276045284941</v>
      </c>
      <c r="I205" s="42" t="n">
        <f aca="false">$B205*I198/$B198</f>
        <v>150.752584004122</v>
      </c>
      <c r="J205" s="42" t="n">
        <f aca="false">$B205*J198/$B198</f>
        <v>106.194112441252</v>
      </c>
      <c r="K205" s="42" t="n">
        <f aca="false">$B205*K198/$B198</f>
        <v>131.938066959957</v>
      </c>
      <c r="L205" s="42" t="n">
        <f aca="false">$B205*L198/$B198</f>
        <v>12.714265062992</v>
      </c>
      <c r="M205" s="42" t="n">
        <f aca="false">$B205*M198/$B198</f>
        <v>0.656812269104441</v>
      </c>
      <c r="N205" s="42" t="n">
        <f aca="false">$B205*N198/$B198</f>
        <v>0.206739869930211</v>
      </c>
      <c r="O205" s="42" t="n">
        <f aca="false">$B205*O198/$B198</f>
        <v>81.3885703196911</v>
      </c>
      <c r="P205" s="42" t="n">
        <f aca="false">$B205*P198/$B198</f>
        <v>152.9967551938</v>
      </c>
      <c r="Q205" s="42" t="n">
        <f aca="false">$B205*Q198/$B198</f>
        <v>97.198205011853</v>
      </c>
      <c r="R205" s="42" t="n">
        <f aca="false">$B205*R198/$B198</f>
        <v>97.2018540627211</v>
      </c>
      <c r="S205" s="42" t="n">
        <f aca="false">$B205*S198/$B198</f>
        <v>85.6021602446064</v>
      </c>
      <c r="T205" s="42" t="n">
        <f aca="false">$B205*T198/$B198</f>
        <v>104.799751281857</v>
      </c>
      <c r="U205" s="42" t="n">
        <f aca="false">$B205*U198/$B198</f>
        <v>100.855974688278</v>
      </c>
      <c r="V205" s="42" t="n">
        <f aca="false">$B205*V198/$B198</f>
        <v>98.9594432474925</v>
      </c>
      <c r="W205" s="42" t="n">
        <f aca="false">$B205*W198/$B198</f>
        <v>76.1075066054496</v>
      </c>
      <c r="X205" s="42" t="n">
        <f aca="false">$B205*X198/$B198</f>
        <v>19.747322029222</v>
      </c>
      <c r="Y205" s="42" t="n">
        <f aca="false">$B205*Y198/$B198</f>
        <v>1.09286454253087</v>
      </c>
      <c r="Z205" s="42" t="n">
        <f aca="false">$B205*Z198/$B198</f>
        <v>0.228175079566437</v>
      </c>
      <c r="AA205" s="42" t="n">
        <f aca="false">$B205*AA198/$B198</f>
        <v>175.051006082186</v>
      </c>
      <c r="AB205" s="42" t="n">
        <f aca="false">$B205*AB198/$B198</f>
        <v>375.747776928801</v>
      </c>
      <c r="AC205" s="42" t="n">
        <f aca="false">$B205*AC198/$B198</f>
        <v>278.095842818488</v>
      </c>
      <c r="AD205" s="42" t="n">
        <f aca="false">$B205*AD198/$B198</f>
        <v>287.199780004296</v>
      </c>
      <c r="AE205" s="42" t="n">
        <f aca="false">$B205*AE198/$B198</f>
        <v>257.439502272786</v>
      </c>
      <c r="AF205" s="42" t="n">
        <f aca="false">$B205*AF198/$B198</f>
        <v>293.075796566798</v>
      </c>
      <c r="AG205" s="42" t="n">
        <f aca="false">$B205*AG198/$B198</f>
        <v>251.608558692401</v>
      </c>
      <c r="AH205" s="42" t="n">
        <f aca="false">$B205*AH198/$B198</f>
        <v>205.153555688745</v>
      </c>
      <c r="AI205" s="42" t="n">
        <f aca="false">$B205*AI198/$B198</f>
        <v>208.045573565406</v>
      </c>
      <c r="AJ205" s="42" t="n">
        <f aca="false">$B205*AJ198/$B198</f>
        <v>32.461587092214</v>
      </c>
      <c r="AK205" s="42" t="n">
        <f aca="false">$B205*AK198/$B198</f>
        <v>1.74967681163531</v>
      </c>
      <c r="AL205" s="42" t="n">
        <f aca="false">$B205*AL198/$B198</f>
        <v>0.434914949496647</v>
      </c>
    </row>
    <row r="206" customFormat="false" ht="15" hidden="false" customHeight="false" outlineLevel="0" collapsed="false">
      <c r="A206" s="35" t="n">
        <v>2007</v>
      </c>
      <c r="B206" s="42" t="n">
        <f aca="false">LOOKUP($A206,PopActBIT!$A$6:$A$18,PopActBIT!B$6:B$18)*B$13/100</f>
        <v>2180.28626411034</v>
      </c>
      <c r="C206" s="42" t="n">
        <f aca="false">$B206*C199/$B199</f>
        <v>83.2868425711314</v>
      </c>
      <c r="D206" s="42" t="n">
        <f aca="false">$B206*D199/$B199</f>
        <v>203.215688249779</v>
      </c>
      <c r="E206" s="42" t="n">
        <f aca="false">$B206*E199/$B199</f>
        <v>169.262688866253</v>
      </c>
      <c r="F206" s="42" t="n">
        <f aca="false">$B206*F199/$B199</f>
        <v>169.574172486254</v>
      </c>
      <c r="G206" s="42" t="n">
        <f aca="false">$B206*G199/$B199</f>
        <v>158.163823381844</v>
      </c>
      <c r="H206" s="42" t="n">
        <f aca="false">$B206*H199/$B199</f>
        <v>173.65662320717</v>
      </c>
      <c r="I206" s="42" t="n">
        <f aca="false">$B206*I199/$B199</f>
        <v>140.006219113421</v>
      </c>
      <c r="J206" s="42" t="n">
        <f aca="false">$B206*J199/$B199</f>
        <v>98.1958470848285</v>
      </c>
      <c r="K206" s="42" t="n">
        <f aca="false">$B206*K199/$B199</f>
        <v>124.815653969014</v>
      </c>
      <c r="L206" s="42" t="n">
        <f aca="false">$B206*L199/$B199</f>
        <v>13.1928869519052</v>
      </c>
      <c r="M206" s="42" t="n">
        <f aca="false">$B206*M199/$B199</f>
        <v>0.645428582000693</v>
      </c>
      <c r="N206" s="42" t="n">
        <f aca="false">$B206*N199/$B199</f>
        <v>0.200588795910169</v>
      </c>
      <c r="O206" s="42" t="n">
        <f aca="false">$B206*O199/$B199</f>
        <v>77.693577556054</v>
      </c>
      <c r="P206" s="42" t="n">
        <f aca="false">$B206*P199/$B199</f>
        <v>139.585569874464</v>
      </c>
      <c r="Q206" s="42" t="n">
        <f aca="false">$B206*Q199/$B199</f>
        <v>90.2777519372317</v>
      </c>
      <c r="R206" s="42" t="n">
        <f aca="false">$B206*R199/$B199</f>
        <v>86.8947248275553</v>
      </c>
      <c r="S206" s="42" t="n">
        <f aca="false">$B206*S199/$B199</f>
        <v>79.1389885504865</v>
      </c>
      <c r="T206" s="42" t="n">
        <f aca="false">$B206*T199/$B199</f>
        <v>96.2354492404749</v>
      </c>
      <c r="U206" s="42" t="n">
        <f aca="false">$B206*U199/$B199</f>
        <v>92.8722992591898</v>
      </c>
      <c r="V206" s="42" t="n">
        <f aca="false">$B206*V199/$B199</f>
        <v>90.976635749337</v>
      </c>
      <c r="W206" s="42" t="n">
        <f aca="false">$B206*W199/$B199</f>
        <v>70.1142758593922</v>
      </c>
      <c r="X206" s="42" t="n">
        <f aca="false">$B206*X199/$B199</f>
        <v>21.0303226375725</v>
      </c>
      <c r="Y206" s="42" t="n">
        <f aca="false">$B206*Y199/$B199</f>
        <v>1.03405148412006</v>
      </c>
      <c r="Z206" s="42" t="n">
        <f aca="false">$B206*Z199/$B199</f>
        <v>0.216153874951327</v>
      </c>
      <c r="AA206" s="42" t="n">
        <f aca="false">$B206*AA199/$B199</f>
        <v>160.980420127185</v>
      </c>
      <c r="AB206" s="42" t="n">
        <f aca="false">$B206*AB199/$B199</f>
        <v>342.801258124244</v>
      </c>
      <c r="AC206" s="42" t="n">
        <f aca="false">$B206*AC199/$B199</f>
        <v>259.540440803484</v>
      </c>
      <c r="AD206" s="42" t="n">
        <f aca="false">$B206*AD199/$B199</f>
        <v>256.468897313809</v>
      </c>
      <c r="AE206" s="42" t="n">
        <f aca="false">$B206*AE199/$B199</f>
        <v>237.30281193233</v>
      </c>
      <c r="AF206" s="42" t="n">
        <f aca="false">$B206*AF199/$B199</f>
        <v>269.892072447645</v>
      </c>
      <c r="AG206" s="42" t="n">
        <f aca="false">$B206*AG199/$B199</f>
        <v>232.87851837261</v>
      </c>
      <c r="AH206" s="42" t="n">
        <f aca="false">$B206*AH199/$B199</f>
        <v>189.172482834166</v>
      </c>
      <c r="AI206" s="42" t="n">
        <f aca="false">$B206*AI199/$B199</f>
        <v>194.929929828406</v>
      </c>
      <c r="AJ206" s="42" t="n">
        <f aca="false">$B206*AJ199/$B199</f>
        <v>34.2232095894777</v>
      </c>
      <c r="AK206" s="42" t="n">
        <f aca="false">$B206*AK199/$B199</f>
        <v>1.67948006612076</v>
      </c>
      <c r="AL206" s="42" t="n">
        <f aca="false">$B206*AL199/$B199</f>
        <v>0.416742670861495</v>
      </c>
    </row>
    <row r="207" customFormat="false" ht="15" hidden="false" customHeight="false" outlineLevel="0" collapsed="false">
      <c r="A207" s="35" t="n">
        <v>2008</v>
      </c>
      <c r="B207" s="42" t="n">
        <f aca="false">LOOKUP($A207,PopActBIT!$A$6:$A$18,PopActBIT!B$6:B$18)*B$14/100</f>
        <v>2020.2809885917</v>
      </c>
      <c r="C207" s="42" t="n">
        <f aca="false">$B207*C200/$B200</f>
        <v>83.7900838950947</v>
      </c>
      <c r="D207" s="42" t="n">
        <f aca="false">$B207*D200/$B200</f>
        <v>186.104623671566</v>
      </c>
      <c r="E207" s="42" t="n">
        <f aca="false">$B207*E200/$B200</f>
        <v>157.635183340275</v>
      </c>
      <c r="F207" s="42" t="n">
        <f aca="false">$B207*F200/$B200</f>
        <v>152.363323279598</v>
      </c>
      <c r="G207" s="42" t="n">
        <f aca="false">$B207*G200/$B200</f>
        <v>147.273986160855</v>
      </c>
      <c r="H207" s="42" t="n">
        <f aca="false">$B207*H200/$B200</f>
        <v>159.325648231778</v>
      </c>
      <c r="I207" s="42" t="n">
        <f aca="false">$B207*I200/$B200</f>
        <v>130.113238836086</v>
      </c>
      <c r="J207" s="42" t="n">
        <f aca="false">$B207*J200/$B200</f>
        <v>91.3776430078023</v>
      </c>
      <c r="K207" s="42" t="n">
        <f aca="false">$B207*K200/$B200</f>
        <v>117.446872614221</v>
      </c>
      <c r="L207" s="42" t="n">
        <f aca="false">$B207*L200/$B200</f>
        <v>13.8373028592883</v>
      </c>
      <c r="M207" s="42" t="n">
        <f aca="false">$B207*M200/$B200</f>
        <v>0.627012270257357</v>
      </c>
      <c r="N207" s="42" t="n">
        <f aca="false">$B207*N200/$B200</f>
        <v>0.191953390568595</v>
      </c>
      <c r="O207" s="42" t="n">
        <f aca="false">$B207*O200/$B200</f>
        <v>69.6484891102762</v>
      </c>
      <c r="P207" s="42" t="n">
        <f aca="false">$B207*P200/$B200</f>
        <v>129.023284924736</v>
      </c>
      <c r="Q207" s="42" t="n">
        <f aca="false">$B207*Q200/$B200</f>
        <v>83.4573889647981</v>
      </c>
      <c r="R207" s="42" t="n">
        <f aca="false">$B207*R200/$B200</f>
        <v>77.8069624500061</v>
      </c>
      <c r="S207" s="42" t="n">
        <f aca="false">$B207*S200/$B200</f>
        <v>73.1800970979431</v>
      </c>
      <c r="T207" s="42" t="n">
        <f aca="false">$B207*T200/$B200</f>
        <v>88.1532651021828</v>
      </c>
      <c r="U207" s="42" t="n">
        <f aca="false">$B207*U200/$B200</f>
        <v>86.3904591899216</v>
      </c>
      <c r="V207" s="42" t="n">
        <f aca="false">$B207*V200/$B200</f>
        <v>83.6509851382303</v>
      </c>
      <c r="W207" s="42" t="n">
        <f aca="false">$B207*W200/$B200</f>
        <v>65.5750047677522</v>
      </c>
      <c r="X207" s="42" t="n">
        <f aca="false">$B207*X200/$B200</f>
        <v>22.0412015586508</v>
      </c>
      <c r="Y207" s="42" t="n">
        <f aca="false">$B207*Y200/$B200</f>
        <v>1.05569884287851</v>
      </c>
      <c r="Z207" s="42" t="n">
        <f aca="false">$B207*Z200/$B200</f>
        <v>0.211279886930599</v>
      </c>
      <c r="AA207" s="42" t="n">
        <f aca="false">$B207*AA200/$B200</f>
        <v>153.438573005371</v>
      </c>
      <c r="AB207" s="42" t="n">
        <f aca="false">$B207*AB200/$B200</f>
        <v>315.127908596302</v>
      </c>
      <c r="AC207" s="42" t="n">
        <f aca="false">$B207*AC200/$B200</f>
        <v>241.092572305073</v>
      </c>
      <c r="AD207" s="42" t="n">
        <f aca="false">$B207*AD200/$B200</f>
        <v>230.170285729604</v>
      </c>
      <c r="AE207" s="42" t="n">
        <f aca="false">$B207*AE200/$B200</f>
        <v>220.454083258798</v>
      </c>
      <c r="AF207" s="42" t="n">
        <f aca="false">$B207*AF200/$B200</f>
        <v>247.478913333961</v>
      </c>
      <c r="AG207" s="42" t="n">
        <f aca="false">$B207*AG200/$B200</f>
        <v>216.503698026008</v>
      </c>
      <c r="AH207" s="42" t="n">
        <f aca="false">$B207*AH200/$B200</f>
        <v>175.028628146033</v>
      </c>
      <c r="AI207" s="42" t="n">
        <f aca="false">$B207*AI200/$B200</f>
        <v>183.021877381973</v>
      </c>
      <c r="AJ207" s="42" t="n">
        <f aca="false">$B207*AJ200/$B200</f>
        <v>35.8785044179391</v>
      </c>
      <c r="AK207" s="42" t="n">
        <f aca="false">$B207*AK200/$B200</f>
        <v>1.68271111313587</v>
      </c>
      <c r="AL207" s="42" t="n">
        <f aca="false">$B207*AL200/$B200</f>
        <v>0.403233277499194</v>
      </c>
    </row>
    <row r="208" customFormat="false" ht="15" hidden="false" customHeight="false" outlineLevel="0" collapsed="false">
      <c r="A208" s="35" t="s">
        <v>104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customFormat="false" ht="15" hidden="false" customHeight="false" outlineLevel="0" collapsed="false">
      <c r="A209" s="35" t="n">
        <v>2003</v>
      </c>
      <c r="B209" s="42" t="n">
        <f aca="false">B202*100/LOOKUP($A209,PopActBIT!$A$6:$A$18,PopActBIT!B$6:B$18)</f>
        <v>8.1</v>
      </c>
      <c r="C209" s="42" t="n">
        <f aca="false">C202*100/LOOKUP($A209,PopActBIT!$A$6:$A$18,PopActBIT!E$6:E$18)</f>
        <v>42.9400347249144</v>
      </c>
      <c r="D209" s="42" t="n">
        <f aca="false">D202*100/LOOKUP($A209,PopActBIT!$A$6:$A$18,PopActBIT!F$6:F$18)</f>
        <v>19.6606414422501</v>
      </c>
      <c r="E209" s="42" t="n">
        <f aca="false">E202*100/LOOKUP($A209,PopActBIT!$A$6:$A$18,PopActBIT!G$6:G$18)</f>
        <v>11.2666294412894</v>
      </c>
      <c r="F209" s="42" t="n">
        <f aca="false">F202*100/LOOKUP($A209,PopActBIT!$A$6:$A$18,PopActBIT!H$6:H$18)</f>
        <v>10.8189488012382</v>
      </c>
      <c r="G209" s="42" t="n">
        <f aca="false">G202*100/LOOKUP($A209,PopActBIT!$A$6:$A$18,PopActBIT!I$6:I$18)</f>
        <v>9.02822624103326</v>
      </c>
      <c r="H209" s="42" t="n">
        <f aca="false">H202*100/LOOKUP($A209,PopActBIT!$A$6:$A$18,PopActBIT!J$6:J$18)</f>
        <v>9.4759068810845</v>
      </c>
      <c r="I209" s="42" t="n">
        <f aca="false">I202*100/LOOKUP($A209,PopActBIT!$A$6:$A$18,PopActBIT!K$6:K$18)</f>
        <v>7.94633136090944</v>
      </c>
      <c r="J209" s="42" t="n">
        <f aca="false">J202*100/LOOKUP($A209,PopActBIT!$A$6:$A$18,PopActBIT!L$6:L$18)</f>
        <v>6.1556088007045</v>
      </c>
      <c r="K209" s="42" t="n">
        <f aca="false">K202*100/LOOKUP($A209,PopActBIT!$A$6:$A$18,PopActBIT!M$6:M$18)</f>
        <v>11.0427891212638</v>
      </c>
      <c r="L209" s="42" t="n">
        <f aca="false">L202*100/LOOKUP($A209,PopActBIT!$A$6:$A$18,PopActBIT!N$6:N$18)</f>
        <v>5.70792816065326</v>
      </c>
      <c r="M209" s="42" t="n">
        <f aca="false">M202*100/LOOKUP($A209,PopActBIT!$A$6:$A$18,PopActBIT!O$6:O$18)</f>
        <v>2.01456288023056</v>
      </c>
      <c r="N209" s="42" t="n">
        <f aca="false">N202*100/LOOKUP($A209,PopActBIT!$A$6:$A$18,PopActBIT!P$6:P$18)</f>
        <v>1.2311217601409</v>
      </c>
      <c r="O209" s="42" t="n">
        <f aca="false">O202*100/LOOKUP($A209,PopActBIT!$A$6:$A$18,PopActBIT!Q$6:Q$18)</f>
        <v>22.5705656025831</v>
      </c>
      <c r="P209" s="42" t="n">
        <f aca="false">P202*100/LOOKUP($A209,PopActBIT!$A$6:$A$18,PopActBIT!R$6:R$18)</f>
        <v>11.9754571213706</v>
      </c>
      <c r="Q209" s="42" t="n">
        <f aca="false">Q202*100/LOOKUP($A209,PopActBIT!$A$6:$A$18,PopActBIT!S$6:S$18)</f>
        <v>5.4094744006191</v>
      </c>
      <c r="R209" s="42" t="n">
        <f aca="false">R202*100/LOOKUP($A209,PopActBIT!$A$6:$A$18,PopActBIT!T$6:T$18)</f>
        <v>4.81256688055079</v>
      </c>
      <c r="S209" s="42" t="n">
        <f aca="false">S202*100/LOOKUP($A209,PopActBIT!$A$6:$A$18,PopActBIT!U$6:U$18)</f>
        <v>3.99181904045685</v>
      </c>
      <c r="T209" s="42" t="n">
        <f aca="false">T202*100/LOOKUP($A209,PopActBIT!$A$6:$A$18,PopActBIT!V$6:V$18)</f>
        <v>4.84987360055506</v>
      </c>
      <c r="U209" s="42" t="n">
        <f aca="false">U202*100/LOOKUP($A209,PopActBIT!$A$6:$A$18,PopActBIT!W$6:W$18)</f>
        <v>4.9244870405636</v>
      </c>
      <c r="V209" s="42" t="n">
        <f aca="false">V202*100/LOOKUP($A209,PopActBIT!$A$6:$A$18,PopActBIT!X$6:X$18)</f>
        <v>5.22294080059775</v>
      </c>
      <c r="W209" s="42" t="n">
        <f aca="false">W202*100/LOOKUP($A209,PopActBIT!$A$6:$A$18,PopActBIT!Y$6:Y$18)</f>
        <v>5.81984832066607</v>
      </c>
      <c r="X209" s="42" t="n">
        <f aca="false">X202*100/LOOKUP($A209,PopActBIT!$A$6:$A$18,PopActBIT!Z$6:Z$18)</f>
        <v>8.09555824092652</v>
      </c>
      <c r="Y209" s="42" t="n">
        <f aca="false">Y202*100/LOOKUP($A209,PopActBIT!$A$6:$A$18,PopActBIT!AA$6:AA$18)</f>
        <v>2.31301664026472</v>
      </c>
      <c r="Z209" s="42" t="n">
        <f aca="false">Z202*100/LOOKUP($A209,PopActBIT!$A$6:$A$18,PopActBIT!AB$6:AB$18)</f>
        <v>0.820747840093933</v>
      </c>
      <c r="AA209" s="42" t="n">
        <f aca="false">AA202*100/(LOOKUP($A209,PopActBIT!$A$6:$A$18,PopActBIT!E$6:E$18)+LOOKUP($A209,PopActBIT!$A$6:$A$18,PopActBIT!Q$6:Q$18))</f>
        <v>29.9759917327292</v>
      </c>
      <c r="AB209" s="42" t="n">
        <f aca="false">AB202*100/(LOOKUP($A209,PopActBIT!$A$6:$A$18,PopActBIT!F$6:F$18)+LOOKUP($A209,PopActBIT!$A$6:$A$18,PopActBIT!R$6:R$18))</f>
        <v>15.5949022306533</v>
      </c>
      <c r="AC209" s="42" t="n">
        <f aca="false">AC202*100/(LOOKUP($A209,PopActBIT!$A$6:$A$18,PopActBIT!G$6:G$18)+LOOKUP($A209,PopActBIT!$A$6:$A$18,PopActBIT!S$6:S$18))</f>
        <v>8.16054677482729</v>
      </c>
      <c r="AD209" s="42" t="n">
        <f aca="false">AD202*100/(LOOKUP($A209,PopActBIT!$A$6:$A$18,PopActBIT!H$6:H$18)+LOOKUP($A209,PopActBIT!$A$6:$A$18,PopActBIT!T$6:T$18))</f>
        <v>7.58171319267455</v>
      </c>
      <c r="AE209" s="42" t="n">
        <f aca="false">AE202*100/(LOOKUP($A209,PopActBIT!$A$6:$A$18,PopActBIT!I$6:I$18)+LOOKUP($A209,PopActBIT!$A$6:$A$18,PopActBIT!U$6:U$18))</f>
        <v>6.34591487831918</v>
      </c>
      <c r="AF209" s="42" t="n">
        <f aca="false">AF202*100/(LOOKUP($A209,PopActBIT!$A$6:$A$18,PopActBIT!J$6:J$18)+LOOKUP($A209,PopActBIT!$A$6:$A$18,PopActBIT!V$6:V$18))</f>
        <v>7.05624524406777</v>
      </c>
      <c r="AG209" s="42" t="n">
        <f aca="false">AG202*100/(LOOKUP($A209,PopActBIT!$A$6:$A$18,PopActBIT!K$6:K$18)+LOOKUP($A209,PopActBIT!$A$6:$A$18,PopActBIT!W$6:W$18))</f>
        <v>6.3616709760277</v>
      </c>
      <c r="AH209" s="42" t="n">
        <f aca="false">AH202*100/(LOOKUP($A209,PopActBIT!$A$6:$A$18,PopActBIT!L$6:L$18)+LOOKUP($A209,PopActBIT!$A$6:$A$18,PopActBIT!X$6:X$18))</f>
        <v>5.65470452701924</v>
      </c>
      <c r="AI209" s="42" t="n">
        <f aca="false">AI202*100/(LOOKUP($A209,PopActBIT!$A$6:$A$18,PopActBIT!M$6:M$18)+LOOKUP($A209,PopActBIT!$A$6:$A$18,PopActBIT!Y$6:Y$18))</f>
        <v>8.18948899580709</v>
      </c>
      <c r="AJ209" s="42" t="n">
        <f aca="false">AJ202*100/(LOOKUP($A209,PopActBIT!$A$6:$A$18,PopActBIT!N$6:N$18)+LOOKUP($A209,PopActBIT!$A$6:$A$18,PopActBIT!Z$6:Z$18))</f>
        <v>6.93902977228737</v>
      </c>
      <c r="AK209" s="42" t="n">
        <f aca="false">AK202*100/(LOOKUP($A209,PopActBIT!$A$6:$A$18,PopActBIT!O$6:O$18)+LOOKUP($A209,PopActBIT!$A$6:$A$18,PopActBIT!AA$6:AA$18))</f>
        <v>2.19576683703273</v>
      </c>
      <c r="AL209" s="42" t="n">
        <f aca="false">AL202*100/(LOOKUP($A209,PopActBIT!$A$6:$A$18,PopActBIT!P$6:P$18)+LOOKUP($A209,PopActBIT!$A$6:$A$18,PopActBIT!AB$6:AB$18))</f>
        <v>0.971469718896655</v>
      </c>
    </row>
    <row r="210" customFormat="false" ht="15" hidden="false" customHeight="false" outlineLevel="0" collapsed="false">
      <c r="A210" s="35" t="n">
        <v>2004</v>
      </c>
      <c r="B210" s="42" t="n">
        <f aca="false">B203*100/LOOKUP($A210,PopActBIT!$A$6:$A$18,PopActBIT!B$6:B$18)</f>
        <v>8.5</v>
      </c>
      <c r="C210" s="42" t="n">
        <f aca="false">C203*100/LOOKUP($A210,PopActBIT!$A$6:$A$18,PopActBIT!E$6:E$18)</f>
        <v>44.9604211455784</v>
      </c>
      <c r="D210" s="42" t="n">
        <f aca="false">D203*100/LOOKUP($A210,PopActBIT!$A$6:$A$18,PopActBIT!F$6:F$18)</f>
        <v>20.5857010805559</v>
      </c>
      <c r="E210" s="42" t="n">
        <f aca="false">E203*100/LOOKUP($A210,PopActBIT!$A$6:$A$18,PopActBIT!G$6:G$18)</f>
        <v>11.7967395186487</v>
      </c>
      <c r="F210" s="42" t="n">
        <f aca="false">F203*100/LOOKUP($A210,PopActBIT!$A$6:$A$18,PopActBIT!H$6:H$18)</f>
        <v>11.3279949020137</v>
      </c>
      <c r="G210" s="42" t="n">
        <f aca="false">G203*100/LOOKUP($A210,PopActBIT!$A$6:$A$18,PopActBIT!I$6:I$18)</f>
        <v>9.45301643547349</v>
      </c>
      <c r="H210" s="42" t="n">
        <f aca="false">H203*100/LOOKUP($A210,PopActBIT!$A$6:$A$18,PopActBIT!J$6:J$18)</f>
        <v>9.92176105210854</v>
      </c>
      <c r="I210" s="42" t="n">
        <f aca="false">I203*100/LOOKUP($A210,PopActBIT!$A$6:$A$18,PopActBIT!K$6:K$18)</f>
        <v>8.32021694527212</v>
      </c>
      <c r="J210" s="42" t="n">
        <f aca="false">J203*100/LOOKUP($A210,PopActBIT!$A$6:$A$18,PopActBIT!L$6:L$18)</f>
        <v>6.44523847873192</v>
      </c>
      <c r="K210" s="42" t="n">
        <f aca="false">K203*100/LOOKUP($A210,PopActBIT!$A$6:$A$18,PopActBIT!M$6:M$18)</f>
        <v>11.5623672103312</v>
      </c>
      <c r="L210" s="42" t="n">
        <f aca="false">L203*100/LOOKUP($A210,PopActBIT!$A$6:$A$18,PopActBIT!N$6:N$18)</f>
        <v>5.97649386209687</v>
      </c>
      <c r="M210" s="42" t="n">
        <f aca="false">M203*100/LOOKUP($A210,PopActBIT!$A$6:$A$18,PopActBIT!O$6:O$18)</f>
        <v>2.10935077485772</v>
      </c>
      <c r="N210" s="42" t="n">
        <f aca="false">N203*100/LOOKUP($A210,PopActBIT!$A$6:$A$18,PopActBIT!P$6:P$18)</f>
        <v>1.28904769574638</v>
      </c>
      <c r="O210" s="42" t="n">
        <f aca="false">O203*100/LOOKUP($A210,PopActBIT!$A$6:$A$18,PopActBIT!Q$6:Q$18)</f>
        <v>23.6325410886837</v>
      </c>
      <c r="P210" s="42" t="n">
        <f aca="false">P203*100/LOOKUP($A210,PopActBIT!$A$6:$A$18,PopActBIT!R$6:R$18)</f>
        <v>12.5389184949876</v>
      </c>
      <c r="Q210" s="42" t="n">
        <f aca="false">Q203*100/LOOKUP($A210,PopActBIT!$A$6:$A$18,PopActBIT!S$6:S$18)</f>
        <v>5.66399745100684</v>
      </c>
      <c r="R210" s="42" t="n">
        <f aca="false">R203*100/LOOKUP($A210,PopActBIT!$A$6:$A$18,PopActBIT!T$6:T$18)</f>
        <v>5.03900462882678</v>
      </c>
      <c r="S210" s="42" t="n">
        <f aca="false">S203*100/LOOKUP($A210,PopActBIT!$A$6:$A$18,PopActBIT!U$6:U$18)</f>
        <v>4.17963949832919</v>
      </c>
      <c r="T210" s="42" t="n">
        <f aca="false">T203*100/LOOKUP($A210,PopActBIT!$A$6:$A$18,PopActBIT!V$6:V$18)</f>
        <v>5.07806668021303</v>
      </c>
      <c r="U210" s="42" t="n">
        <f aca="false">U203*100/LOOKUP($A210,PopActBIT!$A$6:$A$18,PopActBIT!W$6:W$18)</f>
        <v>5.15619078298554</v>
      </c>
      <c r="V210" s="42" t="n">
        <f aca="false">V203*100/LOOKUP($A210,PopActBIT!$A$6:$A$18,PopActBIT!X$6:X$18)</f>
        <v>5.46868719407557</v>
      </c>
      <c r="W210" s="42" t="n">
        <f aca="false">W203*100/LOOKUP($A210,PopActBIT!$A$6:$A$18,PopActBIT!Y$6:Y$18)</f>
        <v>6.09368001625564</v>
      </c>
      <c r="X210" s="42" t="n">
        <f aca="false">X203*100/LOOKUP($A210,PopActBIT!$A$6:$A$18,PopActBIT!Z$6:Z$18)</f>
        <v>8.47646515081713</v>
      </c>
      <c r="Y210" s="42" t="n">
        <f aca="false">Y203*100/LOOKUP($A210,PopActBIT!$A$6:$A$18,PopActBIT!AA$6:AA$18)</f>
        <v>2.42184718594775</v>
      </c>
      <c r="Z210" s="42" t="n">
        <f aca="false">Z203*100/LOOKUP($A210,PopActBIT!$A$6:$A$18,PopActBIT!AB$6:AB$18)</f>
        <v>0.85936513049759</v>
      </c>
      <c r="AA210" s="42" t="n">
        <f aca="false">AA203*100/(LOOKUP($A210,PopActBIT!$A$6:$A$18,PopActBIT!E$6:E$18)+LOOKUP($A210,PopActBIT!$A$6:$A$18,PopActBIT!Q$6:Q$18))</f>
        <v>31.3797667399826</v>
      </c>
      <c r="AB210" s="42" t="n">
        <f aca="false">AB203*100/(LOOKUP($A210,PopActBIT!$A$6:$A$18,PopActBIT!F$6:F$18)+LOOKUP($A210,PopActBIT!$A$6:$A$18,PopActBIT!R$6:R$18))</f>
        <v>16.3282286367002</v>
      </c>
      <c r="AC210" s="42" t="n">
        <f aca="false">AC203*100/(LOOKUP($A210,PopActBIT!$A$6:$A$18,PopActBIT!G$6:G$18)+LOOKUP($A210,PopActBIT!$A$6:$A$18,PopActBIT!S$6:S$18))</f>
        <v>8.54663431501906</v>
      </c>
      <c r="AD210" s="42" t="n">
        <f aca="false">AD203*100/(LOOKUP($A210,PopActBIT!$A$6:$A$18,PopActBIT!H$6:H$18)+LOOKUP($A210,PopActBIT!$A$6:$A$18,PopActBIT!T$6:T$18))</f>
        <v>7.94329142502787</v>
      </c>
      <c r="AE210" s="42" t="n">
        <f aca="false">AE203*100/(LOOKUP($A210,PopActBIT!$A$6:$A$18,PopActBIT!I$6:I$18)+LOOKUP($A210,PopActBIT!$A$6:$A$18,PopActBIT!U$6:U$18))</f>
        <v>6.65492194034176</v>
      </c>
      <c r="AF210" s="42" t="n">
        <f aca="false">AF203*100/(LOOKUP($A210,PopActBIT!$A$6:$A$18,PopActBIT!J$6:J$18)+LOOKUP($A210,PopActBIT!$A$6:$A$18,PopActBIT!V$6:V$18))</f>
        <v>7.38925171124274</v>
      </c>
      <c r="AG210" s="42" t="n">
        <f aca="false">AG203*100/(LOOKUP($A210,PopActBIT!$A$6:$A$18,PopActBIT!K$6:K$18)+LOOKUP($A210,PopActBIT!$A$6:$A$18,PopActBIT!W$6:W$18))</f>
        <v>6.67225157702215</v>
      </c>
      <c r="AH210" s="42" t="n">
        <f aca="false">AH203*100/(LOOKUP($A210,PopActBIT!$A$6:$A$18,PopActBIT!L$6:L$18)+LOOKUP($A210,PopActBIT!$A$6:$A$18,PopActBIT!X$6:X$18))</f>
        <v>5.92514361095112</v>
      </c>
      <c r="AI210" s="42" t="n">
        <f aca="false">AI203*100/(LOOKUP($A210,PopActBIT!$A$6:$A$18,PopActBIT!M$6:M$18)+LOOKUP($A210,PopActBIT!$A$6:$A$18,PopActBIT!Y$6:Y$18))</f>
        <v>8.61847403223291</v>
      </c>
      <c r="AJ210" s="42" t="n">
        <f aca="false">AJ203*100/(LOOKUP($A210,PopActBIT!$A$6:$A$18,PopActBIT!N$6:N$18)+LOOKUP($A210,PopActBIT!$A$6:$A$18,PopActBIT!Z$6:Z$18))</f>
        <v>7.26480478140105</v>
      </c>
      <c r="AK210" s="42" t="n">
        <f aca="false">AK203*100/(LOOKUP($A210,PopActBIT!$A$6:$A$18,PopActBIT!O$6:O$18)+LOOKUP($A210,PopActBIT!$A$6:$A$18,PopActBIT!AA$6:AA$18))</f>
        <v>2.29780349527977</v>
      </c>
      <c r="AL210" s="42" t="n">
        <f aca="false">AL203*100/(LOOKUP($A210,PopActBIT!$A$6:$A$18,PopActBIT!P$6:P$18)+LOOKUP($A210,PopActBIT!$A$6:$A$18,PopActBIT!AB$6:AB$18))</f>
        <v>1.01835484931699</v>
      </c>
    </row>
    <row r="211" customFormat="false" ht="15" hidden="false" customHeight="false" outlineLevel="0" collapsed="false">
      <c r="A211" s="35" t="n">
        <v>2005</v>
      </c>
      <c r="B211" s="42" t="n">
        <f aca="false">B204*100/LOOKUP($A211,PopActBIT!$A$6:$A$18,PopActBIT!B$6:B$18)</f>
        <v>8.5</v>
      </c>
      <c r="C211" s="42" t="n">
        <f aca="false">C204*100/LOOKUP($A211,PopActBIT!$A$6:$A$18,PopActBIT!E$6:E$18)</f>
        <v>44.7405220183437</v>
      </c>
      <c r="D211" s="42" t="n">
        <f aca="false">D204*100/LOOKUP($A211,PopActBIT!$A$6:$A$18,PopActBIT!F$6:F$18)</f>
        <v>20.4850174662616</v>
      </c>
      <c r="E211" s="42" t="n">
        <f aca="false">E204*100/LOOKUP($A211,PopActBIT!$A$6:$A$18,PopActBIT!G$6:G$18)</f>
        <v>11.7390422671936</v>
      </c>
      <c r="F211" s="42" t="n">
        <f aca="false">F204*100/LOOKUP($A211,PopActBIT!$A$6:$A$18,PopActBIT!H$6:H$18)</f>
        <v>11.2725902565766</v>
      </c>
      <c r="G211" s="42" t="n">
        <f aca="false">G204*100/LOOKUP($A211,PopActBIT!$A$6:$A$18,PopActBIT!I$6:I$18)</f>
        <v>9.40678221410876</v>
      </c>
      <c r="H211" s="42" t="n">
        <f aca="false">H204*100/LOOKUP($A211,PopActBIT!$A$6:$A$18,PopActBIT!J$6:J$18)</f>
        <v>9.87323422472572</v>
      </c>
      <c r="I211" s="42" t="n">
        <f aca="false">I204*100/LOOKUP($A211,PopActBIT!$A$6:$A$18,PopActBIT!K$6:K$18)</f>
        <v>8.2795231884511</v>
      </c>
      <c r="J211" s="42" t="n">
        <f aca="false">J204*100/LOOKUP($A211,PopActBIT!$A$6:$A$18,PopActBIT!L$6:L$18)</f>
        <v>6.41371514598324</v>
      </c>
      <c r="K211" s="42" t="n">
        <f aca="false">K204*100/LOOKUP($A211,PopActBIT!$A$6:$A$18,PopActBIT!M$6:M$18)</f>
        <v>11.5058162618851</v>
      </c>
      <c r="L211" s="42" t="n">
        <f aca="false">L204*100/LOOKUP($A211,PopActBIT!$A$6:$A$18,PopActBIT!N$6:N$18)</f>
        <v>5.94726313536628</v>
      </c>
      <c r="M211" s="42" t="n">
        <f aca="false">M204*100/LOOKUP($A211,PopActBIT!$A$6:$A$18,PopActBIT!O$6:O$18)</f>
        <v>2.09903404777633</v>
      </c>
      <c r="N211" s="42" t="n">
        <f aca="false">N204*100/LOOKUP($A211,PopActBIT!$A$6:$A$18,PopActBIT!P$6:P$18)</f>
        <v>1.28274302919665</v>
      </c>
      <c r="O211" s="42" t="n">
        <f aca="false">O204*100/LOOKUP($A211,PopActBIT!$A$6:$A$18,PopActBIT!Q$6:Q$18)</f>
        <v>23.5169555352719</v>
      </c>
      <c r="P211" s="42" t="n">
        <f aca="false">P204*100/LOOKUP($A211,PopActBIT!$A$6:$A$18,PopActBIT!R$6:R$18)</f>
        <v>12.4775912840038</v>
      </c>
      <c r="Q211" s="42" t="n">
        <f aca="false">Q204*100/LOOKUP($A211,PopActBIT!$A$6:$A$18,PopActBIT!S$6:S$18)</f>
        <v>5.6362951282883</v>
      </c>
      <c r="R211" s="42" t="n">
        <f aca="false">R204*100/LOOKUP($A211,PopActBIT!$A$6:$A$18,PopActBIT!T$6:T$18)</f>
        <v>5.01435911413235</v>
      </c>
      <c r="S211" s="42" t="n">
        <f aca="false">S204*100/LOOKUP($A211,PopActBIT!$A$6:$A$18,PopActBIT!U$6:U$18)</f>
        <v>4.15919709466792</v>
      </c>
      <c r="T211" s="42" t="n">
        <f aca="false">T204*100/LOOKUP($A211,PopActBIT!$A$6:$A$18,PopActBIT!V$6:V$18)</f>
        <v>5.0532301150171</v>
      </c>
      <c r="U211" s="42" t="n">
        <f aca="false">U204*100/LOOKUP($A211,PopActBIT!$A$6:$A$18,PopActBIT!W$6:W$18)</f>
        <v>5.1309721167866</v>
      </c>
      <c r="V211" s="42" t="n">
        <f aca="false">V204*100/LOOKUP($A211,PopActBIT!$A$6:$A$18,PopActBIT!X$6:X$18)</f>
        <v>5.44194012386457</v>
      </c>
      <c r="W211" s="42" t="n">
        <f aca="false">W204*100/LOOKUP($A211,PopActBIT!$A$6:$A$18,PopActBIT!Y$6:Y$18)</f>
        <v>6.06387613802052</v>
      </c>
      <c r="X211" s="42" t="n">
        <f aca="false">X204*100/LOOKUP($A211,PopActBIT!$A$6:$A$18,PopActBIT!Z$6:Z$18)</f>
        <v>8.43500719199009</v>
      </c>
      <c r="Y211" s="42" t="n">
        <f aca="false">Y204*100/LOOKUP($A211,PopActBIT!$A$6:$A$18,PopActBIT!AA$6:AA$18)</f>
        <v>2.41000205485431</v>
      </c>
      <c r="Z211" s="42" t="n">
        <f aca="false">Z204*100/LOOKUP($A211,PopActBIT!$A$6:$A$18,PopActBIT!AB$6:AB$18)</f>
        <v>0.855162019464433</v>
      </c>
      <c r="AA211" s="42" t="n">
        <f aca="false">AA204*100/(LOOKUP($A211,PopActBIT!$A$6:$A$18,PopActBIT!E$6:E$18)+LOOKUP($A211,PopActBIT!$A$6:$A$18,PopActBIT!Q$6:Q$18))</f>
        <v>31.5196188671191</v>
      </c>
      <c r="AB211" s="42" t="n">
        <f aca="false">AB204*100/(LOOKUP($A211,PopActBIT!$A$6:$A$18,PopActBIT!F$6:F$18)+LOOKUP($A211,PopActBIT!$A$6:$A$18,PopActBIT!R$6:R$18))</f>
        <v>16.2442660881994</v>
      </c>
      <c r="AC211" s="42" t="n">
        <f aca="false">AC204*100/(LOOKUP($A211,PopActBIT!$A$6:$A$18,PopActBIT!G$6:G$18)+LOOKUP($A211,PopActBIT!$A$6:$A$18,PopActBIT!S$6:S$18))</f>
        <v>8.5219406538684</v>
      </c>
      <c r="AD211" s="42" t="n">
        <f aca="false">AD204*100/(LOOKUP($A211,PopActBIT!$A$6:$A$18,PopActBIT!H$6:H$18)+LOOKUP($A211,PopActBIT!$A$6:$A$18,PopActBIT!T$6:T$18))</f>
        <v>7.91232153808713</v>
      </c>
      <c r="AE211" s="42" t="n">
        <f aca="false">AE204*100/(LOOKUP($A211,PopActBIT!$A$6:$A$18,PopActBIT!I$6:I$18)+LOOKUP($A211,PopActBIT!$A$6:$A$18,PopActBIT!U$6:U$18))</f>
        <v>6.6208467284381</v>
      </c>
      <c r="AF211" s="42" t="n">
        <f aca="false">AF204*100/(LOOKUP($A211,PopActBIT!$A$6:$A$18,PopActBIT!J$6:J$18)+LOOKUP($A211,PopActBIT!$A$6:$A$18,PopActBIT!V$6:V$18))</f>
        <v>7.36423717483438</v>
      </c>
      <c r="AG211" s="42" t="n">
        <f aca="false">AG204*100/(LOOKUP($A211,PopActBIT!$A$6:$A$18,PopActBIT!K$6:K$18)+LOOKUP($A211,PopActBIT!$A$6:$A$18,PopActBIT!W$6:W$18))</f>
        <v>6.64078831828748</v>
      </c>
      <c r="AH211" s="42" t="n">
        <f aca="false">AH204*100/(LOOKUP($A211,PopActBIT!$A$6:$A$18,PopActBIT!L$6:L$18)+LOOKUP($A211,PopActBIT!$A$6:$A$18,PopActBIT!X$6:X$18))</f>
        <v>5.90062164542174</v>
      </c>
      <c r="AI211" s="42" t="n">
        <f aca="false">AI204*100/(LOOKUP($A211,PopActBIT!$A$6:$A$18,PopActBIT!M$6:M$18)+LOOKUP($A211,PopActBIT!$A$6:$A$18,PopActBIT!Y$6:Y$18))</f>
        <v>8.62628047826461</v>
      </c>
      <c r="AJ211" s="42" t="n">
        <f aca="false">AJ204*100/(LOOKUP($A211,PopActBIT!$A$6:$A$18,PopActBIT!N$6:N$18)+LOOKUP($A211,PopActBIT!$A$6:$A$18,PopActBIT!Z$6:Z$18))</f>
        <v>7.22846696953279</v>
      </c>
      <c r="AK211" s="42" t="n">
        <f aca="false">AK204*100/(LOOKUP($A211,PopActBIT!$A$6:$A$18,PopActBIT!O$6:O$18)+LOOKUP($A211,PopActBIT!$A$6:$A$18,PopActBIT!AA$6:AA$18))</f>
        <v>2.28620192725133</v>
      </c>
      <c r="AL211" s="42" t="n">
        <f aca="false">AL204*100/(LOOKUP($A211,PopActBIT!$A$6:$A$18,PopActBIT!P$6:P$18)+LOOKUP($A211,PopActBIT!$A$6:$A$18,PopActBIT!AB$6:AB$18))</f>
        <v>1.01402806767848</v>
      </c>
    </row>
    <row r="212" customFormat="false" ht="15" hidden="false" customHeight="false" outlineLevel="0" collapsed="false">
      <c r="A212" s="35" t="n">
        <v>2006</v>
      </c>
      <c r="B212" s="42" t="n">
        <f aca="false">B205*100/LOOKUP($A212,PopActBIT!$A$6:$A$18,PopActBIT!B$6:B$18)</f>
        <v>8.4</v>
      </c>
      <c r="C212" s="42" t="n">
        <f aca="false">C205*100/LOOKUP($A212,PopActBIT!$A$6:$A$18,PopActBIT!E$6:E$18)</f>
        <v>44.2425600801222</v>
      </c>
      <c r="D212" s="42" t="n">
        <f aca="false">D205*100/LOOKUP($A212,PopActBIT!$A$6:$A$18,PopActBIT!F$6:F$18)</f>
        <v>20.2570192547562</v>
      </c>
      <c r="E212" s="42" t="n">
        <f aca="false">E205*100/LOOKUP($A212,PopActBIT!$A$6:$A$18,PopActBIT!G$6:G$18)</f>
        <v>11.6083867456098</v>
      </c>
      <c r="F212" s="42" t="n">
        <f aca="false">F205*100/LOOKUP($A212,PopActBIT!$A$6:$A$18,PopActBIT!H$6:H$18)</f>
        <v>11.147126345122</v>
      </c>
      <c r="G212" s="42" t="n">
        <f aca="false">G205*100/LOOKUP($A212,PopActBIT!$A$6:$A$18,PopActBIT!I$6:I$18)</f>
        <v>9.30208474317079</v>
      </c>
      <c r="H212" s="42" t="n">
        <f aca="false">H205*100/LOOKUP($A212,PopActBIT!$A$6:$A$18,PopActBIT!J$6:J$18)</f>
        <v>9.7633451436586</v>
      </c>
      <c r="I212" s="42" t="n">
        <f aca="false">I205*100/LOOKUP($A212,PopActBIT!$A$6:$A$18,PopActBIT!K$6:K$18)</f>
        <v>8.18737210865858</v>
      </c>
      <c r="J212" s="42" t="n">
        <f aca="false">J205*100/LOOKUP($A212,PopActBIT!$A$6:$A$18,PopActBIT!L$6:L$18)</f>
        <v>6.34233050670736</v>
      </c>
      <c r="K212" s="42" t="n">
        <f aca="false">K205*100/LOOKUP($A212,PopActBIT!$A$6:$A$18,PopActBIT!M$6:M$18)</f>
        <v>11.3777565453659</v>
      </c>
      <c r="L212" s="42" t="n">
        <f aca="false">L205*100/LOOKUP($A212,PopActBIT!$A$6:$A$18,PopActBIT!N$6:N$18)</f>
        <v>5.88107010621955</v>
      </c>
      <c r="M212" s="42" t="n">
        <f aca="false">M205*100/LOOKUP($A212,PopActBIT!$A$6:$A$18,PopActBIT!O$6:O$18)</f>
        <v>2.07567180219513</v>
      </c>
      <c r="N212" s="42" t="n">
        <f aca="false">N205*100/LOOKUP($A212,PopActBIT!$A$6:$A$18,PopActBIT!P$6:P$18)</f>
        <v>1.26846610134147</v>
      </c>
      <c r="O212" s="42" t="n">
        <f aca="false">O205*100/LOOKUP($A212,PopActBIT!$A$6:$A$18,PopActBIT!Q$6:Q$18)</f>
        <v>23.255211857927</v>
      </c>
      <c r="P212" s="42" t="n">
        <f aca="false">P205*100/LOOKUP($A212,PopActBIT!$A$6:$A$18,PopActBIT!R$6:R$18)</f>
        <v>12.3387157130489</v>
      </c>
      <c r="Q212" s="42" t="n">
        <f aca="false">Q205*100/LOOKUP($A212,PopActBIT!$A$6:$A$18,PopActBIT!S$6:S$18)</f>
        <v>5.57356317256101</v>
      </c>
      <c r="R212" s="42" t="n">
        <f aca="false">R205*100/LOOKUP($A212,PopActBIT!$A$6:$A$18,PopActBIT!T$6:T$18)</f>
        <v>4.95854930524393</v>
      </c>
      <c r="S212" s="42" t="n">
        <f aca="false">S205*100/LOOKUP($A212,PopActBIT!$A$6:$A$18,PopActBIT!U$6:U$18)</f>
        <v>4.11290523768295</v>
      </c>
      <c r="T212" s="42" t="n">
        <f aca="false">T205*100/LOOKUP($A212,PopActBIT!$A$6:$A$18,PopActBIT!V$6:V$18)</f>
        <v>4.99698767195125</v>
      </c>
      <c r="U212" s="42" t="n">
        <f aca="false">U205*100/LOOKUP($A212,PopActBIT!$A$6:$A$18,PopActBIT!W$6:W$18)</f>
        <v>5.07386440536588</v>
      </c>
      <c r="V212" s="42" t="n">
        <f aca="false">V205*100/LOOKUP($A212,PopActBIT!$A$6:$A$18,PopActBIT!X$6:X$18)</f>
        <v>5.38137133902442</v>
      </c>
      <c r="W212" s="42" t="n">
        <f aca="false">W205*100/LOOKUP($A212,PopActBIT!$A$6:$A$18,PopActBIT!Y$6:Y$18)</f>
        <v>5.9963852063415</v>
      </c>
      <c r="X212" s="42" t="n">
        <f aca="false">X205*100/LOOKUP($A212,PopActBIT!$A$6:$A$18,PopActBIT!Z$6:Z$18)</f>
        <v>8.34112557548785</v>
      </c>
      <c r="Y212" s="42" t="n">
        <f aca="false">Y205*100/LOOKUP($A212,PopActBIT!$A$6:$A$18,PopActBIT!AA$6:AA$18)</f>
        <v>2.38317873585367</v>
      </c>
      <c r="Z212" s="42" t="n">
        <f aca="false">Z205*100/LOOKUP($A212,PopActBIT!$A$6:$A$18,PopActBIT!AB$6:AB$18)</f>
        <v>0.845644067560981</v>
      </c>
      <c r="AA212" s="42" t="n">
        <f aca="false">AA205*100/(LOOKUP($A212,PopActBIT!$A$6:$A$18,PopActBIT!E$6:E$18)+LOOKUP($A212,PopActBIT!$A$6:$A$18,PopActBIT!Q$6:Q$18))</f>
        <v>31.1654988039483</v>
      </c>
      <c r="AB212" s="42" t="n">
        <f aca="false">AB205*100/(LOOKUP($A212,PopActBIT!$A$6:$A$18,PopActBIT!F$6:F$18)+LOOKUP($A212,PopActBIT!$A$6:$A$18,PopActBIT!R$6:R$18))</f>
        <v>16.060363401603</v>
      </c>
      <c r="AC212" s="42" t="n">
        <f aca="false">AC205*100/(LOOKUP($A212,PopActBIT!$A$6:$A$18,PopActBIT!G$6:G$18)+LOOKUP($A212,PopActBIT!$A$6:$A$18,PopActBIT!S$6:S$18))</f>
        <v>8.42140299792246</v>
      </c>
      <c r="AD212" s="42" t="n">
        <f aca="false">AD205*100/(LOOKUP($A212,PopActBIT!$A$6:$A$18,PopActBIT!H$6:H$18)+LOOKUP($A212,PopActBIT!$A$6:$A$18,PopActBIT!T$6:T$18))</f>
        <v>7.83682912568116</v>
      </c>
      <c r="AE212" s="42" t="n">
        <f aca="false">AE205*100/(LOOKUP($A212,PopActBIT!$A$6:$A$18,PopActBIT!I$6:I$18)+LOOKUP($A212,PopActBIT!$A$6:$A$18,PopActBIT!U$6:U$18))</f>
        <v>6.55294841184352</v>
      </c>
      <c r="AF212" s="42" t="n">
        <f aca="false">AF205*100/(LOOKUP($A212,PopActBIT!$A$6:$A$18,PopActBIT!J$6:J$18)+LOOKUP($A212,PopActBIT!$A$6:$A$18,PopActBIT!V$6:V$18))</f>
        <v>7.28020070094779</v>
      </c>
      <c r="AG212" s="42" t="n">
        <f aca="false">AG205*100/(LOOKUP($A212,PopActBIT!$A$6:$A$18,PopActBIT!K$6:K$18)+LOOKUP($A212,PopActBIT!$A$6:$A$18,PopActBIT!W$6:W$18))</f>
        <v>6.57106742318225</v>
      </c>
      <c r="AH212" s="42" t="n">
        <f aca="false">AH205*100/(LOOKUP($A212,PopActBIT!$A$6:$A$18,PopActBIT!L$6:L$18)+LOOKUP($A212,PopActBIT!$A$6:$A$18,PopActBIT!X$6:X$18))</f>
        <v>5.83934624599054</v>
      </c>
      <c r="AI212" s="42" t="n">
        <f aca="false">AI205*100/(LOOKUP($A212,PopActBIT!$A$6:$A$18,PopActBIT!M$6:M$18)+LOOKUP($A212,PopActBIT!$A$6:$A$18,PopActBIT!Y$6:Y$18))</f>
        <v>8.56564510173252</v>
      </c>
      <c r="AJ212" s="42" t="n">
        <f aca="false">AJ205*100/(LOOKUP($A212,PopActBIT!$A$6:$A$18,PopActBIT!N$6:N$18)+LOOKUP($A212,PopActBIT!$A$6:$A$18,PopActBIT!Z$6:Z$18))</f>
        <v>7.16692354588593</v>
      </c>
      <c r="AK212" s="42" t="n">
        <f aca="false">AK205*100/(LOOKUP($A212,PopActBIT!$A$6:$A$18,PopActBIT!O$6:O$18)+LOOKUP($A212,PopActBIT!$A$6:$A$18,PopActBIT!AA$6:AA$18))</f>
        <v>2.25762450329912</v>
      </c>
      <c r="AL212" s="42" t="n">
        <f aca="false">AL205*100/(LOOKUP($A212,PopActBIT!$A$6:$A$18,PopActBIT!P$6:P$18)+LOOKUP($A212,PopActBIT!$A$6:$A$18,PopActBIT!AB$6:AB$18))</f>
        <v>1.00486770310782</v>
      </c>
    </row>
    <row r="213" customFormat="false" ht="15" hidden="false" customHeight="false" outlineLevel="0" collapsed="false">
      <c r="A213" s="35" t="n">
        <v>2007</v>
      </c>
      <c r="B213" s="42" t="n">
        <f aca="false">B206*100/LOOKUP($A213,PopActBIT!$A$6:$A$18,PopActBIT!B$6:B$18)</f>
        <v>7.7</v>
      </c>
      <c r="C213" s="42" t="n">
        <f aca="false">C206*100/LOOKUP($A213,PopActBIT!$A$6:$A$18,PopActBIT!E$6:E$18)</f>
        <v>40.5860156995322</v>
      </c>
      <c r="D213" s="42" t="n">
        <f aca="false">D206*100/LOOKUP($A213,PopActBIT!$A$6:$A$18,PopActBIT!F$6:F$18)</f>
        <v>18.5828238693775</v>
      </c>
      <c r="E213" s="42" t="n">
        <f aca="false">E206*100/LOOKUP($A213,PopActBIT!$A$6:$A$18,PopActBIT!G$6:G$18)</f>
        <v>10.648980661389</v>
      </c>
      <c r="F213" s="42" t="n">
        <f aca="false">F206*100/LOOKUP($A213,PopActBIT!$A$6:$A$18,PopActBIT!H$6:H$18)</f>
        <v>10.2258423569629</v>
      </c>
      <c r="G213" s="42" t="n">
        <f aca="false">G206*100/LOOKUP($A213,PopActBIT!$A$6:$A$18,PopActBIT!I$6:I$18)</f>
        <v>8.53328913925873</v>
      </c>
      <c r="H213" s="42" t="n">
        <f aca="false">H206*100/LOOKUP($A213,PopActBIT!$A$6:$A$18,PopActBIT!J$6:J$18)</f>
        <v>8.95642744368478</v>
      </c>
      <c r="I213" s="42" t="n">
        <f aca="false">I206*100/LOOKUP($A213,PopActBIT!$A$6:$A$18,PopActBIT!K$6:K$18)</f>
        <v>7.51070490356243</v>
      </c>
      <c r="J213" s="42" t="n">
        <f aca="false">J206*100/LOOKUP($A213,PopActBIT!$A$6:$A$18,PopActBIT!L$6:L$18)</f>
        <v>5.81815168585822</v>
      </c>
      <c r="K213" s="42" t="n">
        <f aca="false">K206*100/LOOKUP($A213,PopActBIT!$A$6:$A$18,PopActBIT!M$6:M$18)</f>
        <v>10.437411509176</v>
      </c>
      <c r="L213" s="42" t="n">
        <f aca="false">L206*100/LOOKUP($A213,PopActBIT!$A$6:$A$18,PopActBIT!N$6:N$18)</f>
        <v>5.39501338143217</v>
      </c>
      <c r="M213" s="42" t="n">
        <f aca="false">M206*100/LOOKUP($A213,PopActBIT!$A$6:$A$18,PopActBIT!O$6:O$18)</f>
        <v>1.90412236991724</v>
      </c>
      <c r="N213" s="42" t="n">
        <f aca="false">N206*100/LOOKUP($A213,PopActBIT!$A$6:$A$18,PopActBIT!P$6:P$18)</f>
        <v>1.16363033717164</v>
      </c>
      <c r="O213" s="42" t="n">
        <f aca="false">O206*100/LOOKUP($A213,PopActBIT!$A$6:$A$18,PopActBIT!Q$6:Q$18)</f>
        <v>21.3332228481468</v>
      </c>
      <c r="P213" s="42" t="n">
        <f aca="false">P206*100/LOOKUP($A213,PopActBIT!$A$6:$A$18,PopActBIT!R$6:R$18)</f>
        <v>11.3189496433969</v>
      </c>
      <c r="Q213" s="42" t="n">
        <f aca="false">Q206*100/LOOKUP($A213,PopActBIT!$A$6:$A$18,PopActBIT!S$6:S$18)</f>
        <v>5.11292117848147</v>
      </c>
      <c r="R213" s="42" t="n">
        <f aca="false">R206*100/LOOKUP($A213,PopActBIT!$A$6:$A$18,PopActBIT!T$6:T$18)</f>
        <v>4.54873677258007</v>
      </c>
      <c r="S213" s="42" t="n">
        <f aca="false">S206*100/LOOKUP($A213,PopActBIT!$A$6:$A$18,PopActBIT!U$6:U$18)</f>
        <v>3.77298321446563</v>
      </c>
      <c r="T213" s="42" t="n">
        <f aca="false">T206*100/LOOKUP($A213,PopActBIT!$A$6:$A$18,PopActBIT!V$6:V$18)</f>
        <v>4.5839982979489</v>
      </c>
      <c r="U213" s="42" t="n">
        <f aca="false">U206*100/LOOKUP($A213,PopActBIT!$A$6:$A$18,PopActBIT!W$6:W$18)</f>
        <v>4.65452134868658</v>
      </c>
      <c r="V213" s="42" t="n">
        <f aca="false">V206*100/LOOKUP($A213,PopActBIT!$A$6:$A$18,PopActBIT!X$6:X$18)</f>
        <v>4.93661355163728</v>
      </c>
      <c r="W213" s="42" t="n">
        <f aca="false">W206*100/LOOKUP($A213,PopActBIT!$A$6:$A$18,PopActBIT!Y$6:Y$18)</f>
        <v>5.50079795753868</v>
      </c>
      <c r="X213" s="42" t="n">
        <f aca="false">X206*100/LOOKUP($A213,PopActBIT!$A$6:$A$18,PopActBIT!Z$6:Z$18)</f>
        <v>7.65175100503779</v>
      </c>
      <c r="Y213" s="42" t="n">
        <f aca="false">Y206*100/LOOKUP($A213,PopActBIT!$A$6:$A$18,PopActBIT!AA$6:AA$18)</f>
        <v>2.18621457286794</v>
      </c>
      <c r="Z213" s="42" t="n">
        <f aca="false">Z206*100/LOOKUP($A213,PopActBIT!$A$6:$A$18,PopActBIT!AB$6:AB$18)</f>
        <v>0.77575355811443</v>
      </c>
      <c r="AA213" s="42" t="n">
        <f aca="false">AA206*100/(LOOKUP($A213,PopActBIT!$A$6:$A$18,PopActBIT!E$6:E$18)+LOOKUP($A213,PopActBIT!$A$6:$A$18,PopActBIT!Q$6:Q$18))</f>
        <v>28.2718783188835</v>
      </c>
      <c r="AB213" s="42" t="n">
        <f aca="false">AB206*100/(LOOKUP($A213,PopActBIT!$A$6:$A$18,PopActBIT!F$6:F$18)+LOOKUP($A213,PopActBIT!$A$6:$A$18,PopActBIT!R$6:R$18))</f>
        <v>14.7329252717617</v>
      </c>
      <c r="AC213" s="42" t="n">
        <f aca="false">AC206*100/(LOOKUP($A213,PopActBIT!$A$6:$A$18,PopActBIT!G$6:G$18)+LOOKUP($A213,PopActBIT!$A$6:$A$18,PopActBIT!S$6:S$18))</f>
        <v>7.73557992411703</v>
      </c>
      <c r="AD213" s="42" t="n">
        <f aca="false">AD206*100/(LOOKUP($A213,PopActBIT!$A$6:$A$18,PopActBIT!H$6:H$18)+LOOKUP($A213,PopActBIT!$A$6:$A$18,PopActBIT!T$6:T$18))</f>
        <v>7.18683108453956</v>
      </c>
      <c r="AE213" s="42" t="n">
        <f aca="false">AE206*100/(LOOKUP($A213,PopActBIT!$A$6:$A$18,PopActBIT!I$6:I$18)+LOOKUP($A213,PopActBIT!$A$6:$A$18,PopActBIT!U$6:U$18))</f>
        <v>6.00613106966707</v>
      </c>
      <c r="AF213" s="42" t="n">
        <f aca="false">AF206*100/(LOOKUP($A213,PopActBIT!$A$6:$A$18,PopActBIT!J$6:J$18)+LOOKUP($A213,PopActBIT!$A$6:$A$18,PopActBIT!V$6:V$18))</f>
        <v>6.68333728505339</v>
      </c>
      <c r="AG213" s="42" t="n">
        <f aca="false">AG206*100/(LOOKUP($A213,PopActBIT!$A$6:$A$18,PopActBIT!K$6:K$18)+LOOKUP($A213,PopActBIT!$A$6:$A$18,PopActBIT!W$6:W$18))</f>
        <v>6.03405615009744</v>
      </c>
      <c r="AH213" s="42" t="n">
        <f aca="false">AH206*100/(LOOKUP($A213,PopActBIT!$A$6:$A$18,PopActBIT!L$6:L$18)+LOOKUP($A213,PopActBIT!$A$6:$A$18,PopActBIT!X$6:X$18))</f>
        <v>5.35801407603527</v>
      </c>
      <c r="AI213" s="42" t="n">
        <f aca="false">AI206*100/(LOOKUP($A213,PopActBIT!$A$6:$A$18,PopActBIT!M$6:M$18)+LOOKUP($A213,PopActBIT!$A$6:$A$18,PopActBIT!Y$6:Y$18))</f>
        <v>7.89040232064679</v>
      </c>
      <c r="AJ213" s="42" t="n">
        <f aca="false">AJ206*100/(LOOKUP($A213,PopActBIT!$A$6:$A$18,PopActBIT!N$6:N$18)+LOOKUP($A213,PopActBIT!$A$6:$A$18,PopActBIT!Z$6:Z$18))</f>
        <v>6.58921990856539</v>
      </c>
      <c r="AK213" s="42" t="n">
        <f aca="false">AK206*100/(LOOKUP($A213,PopActBIT!$A$6:$A$18,PopActBIT!O$6:O$18)+LOOKUP($A213,PopActBIT!$A$6:$A$18,PopActBIT!AA$6:AA$18))</f>
        <v>2.06845001709179</v>
      </c>
      <c r="AL213" s="42" t="n">
        <f aca="false">AL206*100/(LOOKUP($A213,PopActBIT!$A$6:$A$18,PopActBIT!P$6:P$18)+LOOKUP($A213,PopActBIT!$A$6:$A$18,PopActBIT!AB$6:AB$18))</f>
        <v>0.924002089298535</v>
      </c>
    </row>
    <row r="214" customFormat="false" ht="15" hidden="false" customHeight="false" outlineLevel="0" collapsed="false">
      <c r="A214" s="35" t="n">
        <v>2008</v>
      </c>
      <c r="B214" s="42" t="n">
        <f aca="false">B207*100/LOOKUP($A214,PopActBIT!$A$6:$A$18,PopActBIT!B$6:B$18)</f>
        <v>7.1</v>
      </c>
      <c r="C214" s="42" t="n">
        <f aca="false">C207*100/LOOKUP($A214,PopActBIT!$A$6:$A$18,PopActBIT!E$6:E$18)</f>
        <v>37.3631380938108</v>
      </c>
      <c r="D214" s="42" t="n">
        <f aca="false">D207*100/LOOKUP($A214,PopActBIT!$A$6:$A$18,PopActBIT!F$6:F$18)</f>
        <v>17.1071883366102</v>
      </c>
      <c r="E214" s="42" t="n">
        <f aca="false">E207*100/LOOKUP($A214,PopActBIT!$A$6:$A$18,PopActBIT!G$6:G$18)</f>
        <v>9.80336029915802</v>
      </c>
      <c r="F214" s="42" t="n">
        <f aca="false">F207*100/LOOKUP($A214,PopActBIT!$A$6:$A$18,PopActBIT!H$6:H$18)</f>
        <v>9.41382280382723</v>
      </c>
      <c r="G214" s="42" t="n">
        <f aca="false">G207*100/LOOKUP($A214,PopActBIT!$A$6:$A$18,PopActBIT!I$6:I$18)</f>
        <v>7.85567282250411</v>
      </c>
      <c r="H214" s="42" t="n">
        <f aca="false">H207*100/LOOKUP($A214,PopActBIT!$A$6:$A$18,PopActBIT!J$6:J$18)</f>
        <v>8.24521031783489</v>
      </c>
      <c r="I214" s="42" t="n">
        <f aca="false">I207*100/LOOKUP($A214,PopActBIT!$A$6:$A$18,PopActBIT!K$6:K$18)</f>
        <v>6.91429054212138</v>
      </c>
      <c r="J214" s="42" t="n">
        <f aca="false">J207*100/LOOKUP($A214,PopActBIT!$A$6:$A$18,PopActBIT!L$6:L$18)</f>
        <v>5.35614056079826</v>
      </c>
      <c r="K214" s="42" t="n">
        <f aca="false">K207*100/LOOKUP($A214,PopActBIT!$A$6:$A$18,PopActBIT!M$6:M$18)</f>
        <v>9.60859155149262</v>
      </c>
      <c r="L214" s="42" t="n">
        <f aca="false">L207*100/LOOKUP($A214,PopActBIT!$A$6:$A$18,PopActBIT!N$6:N$18)</f>
        <v>4.96660306546747</v>
      </c>
      <c r="M214" s="42" t="n">
        <f aca="false">M207*100/LOOKUP($A214,PopActBIT!$A$6:$A$18,PopActBIT!O$6:O$18)</f>
        <v>1.75291872898852</v>
      </c>
      <c r="N214" s="42" t="n">
        <f aca="false">N207*100/LOOKUP($A214,PopActBIT!$A$6:$A$18,PopActBIT!P$6:P$18)</f>
        <v>1.07122811215965</v>
      </c>
      <c r="O214" s="42" t="n">
        <f aca="false">O207*100/LOOKUP($A214,PopActBIT!$A$6:$A$18,PopActBIT!Q$6:Q$18)</f>
        <v>19.6391820562603</v>
      </c>
      <c r="P214" s="42" t="n">
        <f aca="false">P207*100/LOOKUP($A214,PopActBIT!$A$6:$A$18,PopActBIT!R$6:R$18)</f>
        <v>10.4201280000984</v>
      </c>
      <c r="Q214" s="42" t="n">
        <f aca="false">Q207*100/LOOKUP($A214,PopActBIT!$A$6:$A$18,PopActBIT!S$6:S$18)</f>
        <v>4.70691140191362</v>
      </c>
      <c r="R214" s="42" t="n">
        <f aca="false">R207*100/LOOKUP($A214,PopActBIT!$A$6:$A$18,PopActBIT!T$6:T$18)</f>
        <v>4.18752807480591</v>
      </c>
      <c r="S214" s="42" t="n">
        <f aca="false">S207*100/LOOKUP($A214,PopActBIT!$A$6:$A$18,PopActBIT!U$6:U$18)</f>
        <v>3.47337600003281</v>
      </c>
      <c r="T214" s="42" t="n">
        <f aca="false">T207*100/LOOKUP($A214,PopActBIT!$A$6:$A$18,PopActBIT!V$6:V$18)</f>
        <v>4.21998953275014</v>
      </c>
      <c r="U214" s="42" t="n">
        <f aca="false">U207*100/LOOKUP($A214,PopActBIT!$A$6:$A$18,PopActBIT!W$6:W$18)</f>
        <v>4.2849124486386</v>
      </c>
      <c r="V214" s="42" t="n">
        <f aca="false">V207*100/LOOKUP($A214,PopActBIT!$A$6:$A$18,PopActBIT!X$6:X$18)</f>
        <v>4.54460411219246</v>
      </c>
      <c r="W214" s="42" t="n">
        <f aca="false">W207*100/LOOKUP($A214,PopActBIT!$A$6:$A$18,PopActBIT!Y$6:Y$18)</f>
        <v>5.06398743930017</v>
      </c>
      <c r="X214" s="42" t="n">
        <f aca="false">X207*100/LOOKUP($A214,PopActBIT!$A$6:$A$18,PopActBIT!Z$6:Z$18)</f>
        <v>7.04413637389831</v>
      </c>
      <c r="Y214" s="42" t="n">
        <f aca="false">Y207*100/LOOKUP($A214,PopActBIT!$A$6:$A$18,PopActBIT!AA$6:AA$18)</f>
        <v>2.01261039254237</v>
      </c>
      <c r="Z214" s="42" t="n">
        <f aca="false">Z207*100/LOOKUP($A214,PopActBIT!$A$6:$A$18,PopActBIT!AB$6:AB$18)</f>
        <v>0.714152074773101</v>
      </c>
      <c r="AA214" s="42" t="n">
        <f aca="false">AA207*100/(LOOKUP($A214,PopActBIT!$A$6:$A$18,PopActBIT!E$6:E$18)+LOOKUP($A214,PopActBIT!$A$6:$A$18,PopActBIT!Q$6:Q$18))</f>
        <v>26.5052329657417</v>
      </c>
      <c r="AB214" s="42" t="n">
        <f aca="false">AB207*100/(LOOKUP($A214,PopActBIT!$A$6:$A$18,PopActBIT!F$6:F$18)+LOOKUP($A214,PopActBIT!$A$6:$A$18,PopActBIT!R$6:R$18))</f>
        <v>13.5475610167731</v>
      </c>
      <c r="AC214" s="42" t="n">
        <f aca="false">AC207*100/(LOOKUP($A214,PopActBIT!$A$6:$A$18,PopActBIT!G$6:G$18)+LOOKUP($A214,PopActBIT!$A$6:$A$18,PopActBIT!S$6:S$18))</f>
        <v>7.13069545336275</v>
      </c>
      <c r="AD214" s="42" t="n">
        <f aca="false">AD207*100/(LOOKUP($A214,PopActBIT!$A$6:$A$18,PopActBIT!H$6:H$18)+LOOKUP($A214,PopActBIT!$A$6:$A$18,PopActBIT!T$6:T$18))</f>
        <v>6.62061293379252</v>
      </c>
      <c r="AE214" s="42" t="n">
        <f aca="false">AE207*100/(LOOKUP($A214,PopActBIT!$A$6:$A$18,PopActBIT!I$6:I$18)+LOOKUP($A214,PopActBIT!$A$6:$A$18,PopActBIT!U$6:U$18))</f>
        <v>5.53677467084089</v>
      </c>
      <c r="AF214" s="42" t="n">
        <f aca="false">AF207*100/(LOOKUP($A214,PopActBIT!$A$6:$A$18,PopActBIT!J$6:J$18)+LOOKUP($A214,PopActBIT!$A$6:$A$18,PopActBIT!V$6:V$18))</f>
        <v>6.15422168680875</v>
      </c>
      <c r="AG214" s="42" t="n">
        <f aca="false">AG207*100/(LOOKUP($A214,PopActBIT!$A$6:$A$18,PopActBIT!K$6:K$18)+LOOKUP($A214,PopActBIT!$A$6:$A$18,PopActBIT!W$6:W$18))</f>
        <v>5.55428743123009</v>
      </c>
      <c r="AH214" s="42" t="n">
        <f aca="false">AH207*100/(LOOKUP($A214,PopActBIT!$A$6:$A$18,PopActBIT!L$6:L$18)+LOOKUP($A214,PopActBIT!$A$6:$A$18,PopActBIT!X$6:X$18))</f>
        <v>4.93496959439768</v>
      </c>
      <c r="AI214" s="42" t="n">
        <f aca="false">AI207*100/(LOOKUP($A214,PopActBIT!$A$6:$A$18,PopActBIT!M$6:M$18)+LOOKUP($A214,PopActBIT!$A$6:$A$18,PopActBIT!Y$6:Y$18))</f>
        <v>7.2707381833955</v>
      </c>
      <c r="AJ214" s="42" t="n">
        <f aca="false">AJ207*100/(LOOKUP($A214,PopActBIT!$A$6:$A$18,PopActBIT!N$6:N$18)+LOOKUP($A214,PopActBIT!$A$6:$A$18,PopActBIT!Z$6:Z$18))</f>
        <v>6.06559524339573</v>
      </c>
      <c r="AK214" s="42" t="n">
        <f aca="false">AK207*100/(LOOKUP($A214,PopActBIT!$A$6:$A$18,PopActBIT!O$6:O$18)+LOOKUP($A214,PopActBIT!$A$6:$A$18,PopActBIT!AA$6:AA$18))</f>
        <v>1.90732056934234</v>
      </c>
      <c r="AL214" s="42" t="n">
        <f aca="false">AL207*100/(LOOKUP($A214,PopActBIT!$A$6:$A$18,PopActBIT!P$6:P$18)+LOOKUP($A214,PopActBIT!$A$6:$A$18,PopActBIT!AB$6:AB$18))</f>
        <v>0.848845655105812</v>
      </c>
    </row>
    <row r="215" customFormat="false" ht="15" hidden="false" customHeight="false" outlineLevel="0" collapsed="false">
      <c r="A215" s="35" t="s">
        <v>99</v>
      </c>
      <c r="B215" s="39" t="n">
        <f aca="false">AVERAGE(B209:B214)</f>
        <v>8.05</v>
      </c>
      <c r="C215" s="39" t="n">
        <f aca="false">AVERAGE(C209:C214)</f>
        <v>42.472115293717</v>
      </c>
      <c r="D215" s="39" t="n">
        <f aca="false">AVERAGE(D209:D214)</f>
        <v>19.4463985749686</v>
      </c>
      <c r="E215" s="39" t="n">
        <f aca="false">AVERAGE(E209:E214)</f>
        <v>11.1438564888814</v>
      </c>
      <c r="F215" s="39" t="n">
        <f aca="false">AVERAGE(F209:F214)</f>
        <v>10.7010542442901</v>
      </c>
      <c r="G215" s="39" t="n">
        <f aca="false">AVERAGE(G209:G214)</f>
        <v>8.92984526592485</v>
      </c>
      <c r="H215" s="39" t="n">
        <f aca="false">AVERAGE(H209:H214)</f>
        <v>9.37264751051617</v>
      </c>
      <c r="I215" s="39" t="n">
        <f aca="false">AVERAGE(I209:I214)</f>
        <v>7.85973984149584</v>
      </c>
      <c r="J215" s="39" t="n">
        <f aca="false">AVERAGE(J209:J214)</f>
        <v>6.08853086313058</v>
      </c>
      <c r="K215" s="39" t="n">
        <f aca="false">AVERAGE(K209:K214)</f>
        <v>10.9224553665858</v>
      </c>
      <c r="L215" s="39" t="n">
        <f aca="false">AVERAGE(L209:L214)</f>
        <v>5.64572861853927</v>
      </c>
      <c r="M215" s="39" t="n">
        <f aca="false">AVERAGE(M209:M214)</f>
        <v>1.99261010066092</v>
      </c>
      <c r="N215" s="39" t="n">
        <f aca="false">AVERAGE(N209:N214)</f>
        <v>1.21770617262612</v>
      </c>
      <c r="O215" s="39" t="n">
        <f aca="false">AVERAGE(O209:O214)</f>
        <v>22.3246131648121</v>
      </c>
      <c r="P215" s="39" t="n">
        <f aca="false">AVERAGE(P209:P214)</f>
        <v>11.8449600428177</v>
      </c>
      <c r="Q215" s="39" t="n">
        <f aca="false">AVERAGE(Q209:Q214)</f>
        <v>5.35052712214506</v>
      </c>
      <c r="R215" s="39" t="n">
        <f aca="false">AVERAGE(R209:R214)</f>
        <v>4.76012412935664</v>
      </c>
      <c r="S215" s="39" t="n">
        <f aca="false">AVERAGE(S209:S214)</f>
        <v>3.94832001427256</v>
      </c>
      <c r="T215" s="39" t="n">
        <f aca="false">AVERAGE(T209:T214)</f>
        <v>4.79702431640591</v>
      </c>
      <c r="U215" s="39" t="n">
        <f aca="false">AVERAGE(U209:U214)</f>
        <v>4.87082469050447</v>
      </c>
      <c r="V215" s="39" t="n">
        <f aca="false">AVERAGE(V209:V214)</f>
        <v>5.16602618689868</v>
      </c>
      <c r="W215" s="39" t="n">
        <f aca="false">AVERAGE(W209:W214)</f>
        <v>5.7564291796871</v>
      </c>
      <c r="X215" s="39" t="n">
        <f aca="false">AVERAGE(X209:X214)</f>
        <v>8.00734058969295</v>
      </c>
      <c r="Y215" s="39" t="n">
        <f aca="false">AVERAGE(Y209:Y214)</f>
        <v>2.28781159705513</v>
      </c>
      <c r="Z215" s="39" t="n">
        <f aca="false">AVERAGE(Z209:Z214)</f>
        <v>0.811804115084078</v>
      </c>
      <c r="AA215" s="39" t="n">
        <f aca="false">AVERAGE(AA209:AA214)</f>
        <v>29.8029979047341</v>
      </c>
      <c r="AB215" s="39" t="n">
        <f aca="false">AVERAGE(AB209:AB214)</f>
        <v>15.4180411076151</v>
      </c>
      <c r="AC215" s="39" t="n">
        <f aca="false">AVERAGE(AC209:AC214)</f>
        <v>8.08613335318617</v>
      </c>
      <c r="AD215" s="39" t="n">
        <f aca="false">AVERAGE(AD209:AD214)</f>
        <v>7.51359988330046</v>
      </c>
      <c r="AE215" s="39" t="n">
        <f aca="false">AVERAGE(AE209:AE214)</f>
        <v>6.28625628324175</v>
      </c>
      <c r="AF215" s="39" t="n">
        <f aca="false">AVERAGE(AF209:AF214)</f>
        <v>6.9879156338258</v>
      </c>
      <c r="AG215" s="39" t="n">
        <f aca="false">AVERAGE(AG209:AG214)</f>
        <v>6.30568697930785</v>
      </c>
      <c r="AH215" s="39" t="n">
        <f aca="false">AVERAGE(AH209:AH214)</f>
        <v>5.6021332833026</v>
      </c>
      <c r="AI215" s="39" t="n">
        <f aca="false">AVERAGE(AI209:AI214)</f>
        <v>8.19350485201324</v>
      </c>
      <c r="AJ215" s="39" t="n">
        <f aca="false">AVERAGE(AJ209:AJ214)</f>
        <v>6.87567337017804</v>
      </c>
      <c r="AK215" s="39" t="n">
        <f aca="false">AVERAGE(AK209:AK214)</f>
        <v>2.16886122488285</v>
      </c>
      <c r="AL215" s="39" t="n">
        <f aca="false">AVERAGE(AL209:AL214)</f>
        <v>0.963594680567383</v>
      </c>
    </row>
    <row r="216" customFormat="false" ht="15" hidden="false" customHeight="false" outlineLevel="0" collapsed="false">
      <c r="A216" s="35" t="s">
        <v>105</v>
      </c>
      <c r="C216" s="44" t="n">
        <f aca="false">C215-C$15</f>
        <v>12.4887819603836</v>
      </c>
      <c r="D216" s="44" t="n">
        <f aca="false">D215-D$15</f>
        <v>1.44639857496859</v>
      </c>
      <c r="E216" s="44" t="n">
        <f aca="false">E215-E$15</f>
        <v>0.793856488881428</v>
      </c>
      <c r="F216" s="44" t="n">
        <f aca="false">F215-F$15</f>
        <v>1.28438757762345</v>
      </c>
      <c r="G216" s="44" t="n">
        <f aca="false">G215-G$15</f>
        <v>0.429845265924854</v>
      </c>
      <c r="H216" s="44" t="n">
        <f aca="false">H215-H$15</f>
        <v>2.2559808438495</v>
      </c>
      <c r="I216" s="44" t="n">
        <f aca="false">I215-I$15</f>
        <v>1.62640650816251</v>
      </c>
      <c r="J216" s="44" t="n">
        <f aca="false">J215-J$15</f>
        <v>0.45519752979725</v>
      </c>
      <c r="K216" s="44" t="n">
        <f aca="false">K215-K$15</f>
        <v>6.4057886999191</v>
      </c>
      <c r="L216" s="44" t="n">
        <f aca="false">L215-L$15</f>
        <v>1.9290619518726</v>
      </c>
      <c r="M216" s="44" t="n">
        <f aca="false">M215-M$15</f>
        <v>-0.107389899339082</v>
      </c>
      <c r="N216" s="44" t="n">
        <f aca="false">N215-N$15</f>
        <v>0.534372839292783</v>
      </c>
      <c r="O216" s="44" t="n">
        <f aca="false">O215-O$15</f>
        <v>-0.492053501854532</v>
      </c>
      <c r="P216" s="44" t="n">
        <f aca="false">P215-P$15</f>
        <v>-5.93837329051565</v>
      </c>
      <c r="Q216" s="44" t="n">
        <f aca="false">Q215-Q$15</f>
        <v>-4.48280621118828</v>
      </c>
      <c r="R216" s="44" t="n">
        <f aca="false">R215-R$15</f>
        <v>-1.78987587064336</v>
      </c>
      <c r="S216" s="44" t="n">
        <f aca="false">S215-S$15</f>
        <v>-2.33501331906077</v>
      </c>
      <c r="T216" s="44" t="n">
        <f aca="false">T215-T$15</f>
        <v>-0.619642350260754</v>
      </c>
      <c r="U216" s="44" t="n">
        <f aca="false">U215-U$15</f>
        <v>-0.0458419761622011</v>
      </c>
      <c r="V216" s="44" t="n">
        <f aca="false">V215-V$15</f>
        <v>0.19935952023201</v>
      </c>
      <c r="W216" s="44" t="n">
        <f aca="false">W215-W$15</f>
        <v>0.923095846353763</v>
      </c>
      <c r="X216" s="44" t="n">
        <f aca="false">X215-X$15</f>
        <v>4.47400725635961</v>
      </c>
      <c r="Y216" s="44" t="n">
        <f aca="false">Y215-Y$15</f>
        <v>0.887811597055128</v>
      </c>
      <c r="Z216" s="44" t="n">
        <f aca="false">Z215-Z$15</f>
        <v>0.511804115084078</v>
      </c>
      <c r="AA216" s="44" t="n">
        <f aca="false">AA215-AA$15</f>
        <v>6.9863312380674</v>
      </c>
      <c r="AB216" s="44" t="n">
        <f aca="false">AB215-AB$15</f>
        <v>-2.3652922257182</v>
      </c>
      <c r="AC216" s="44" t="n">
        <f aca="false">AC215-AC$15</f>
        <v>-1.74719998014717</v>
      </c>
      <c r="AD216" s="44" t="n">
        <f aca="false">AD215-AD$15</f>
        <v>0.963599883300464</v>
      </c>
      <c r="AE216" s="44" t="n">
        <f aca="false">AE215-AE$15</f>
        <v>0.00292294990842024</v>
      </c>
      <c r="AF216" s="44" t="n">
        <f aca="false">AF215-AF$15</f>
        <v>1.57124896715914</v>
      </c>
      <c r="AG216" s="44" t="n">
        <f aca="false">AG215-AG$15</f>
        <v>1.38902031264118</v>
      </c>
      <c r="AH216" s="44" t="n">
        <f aca="false">AH215-AH$15</f>
        <v>0.635466616635933</v>
      </c>
      <c r="AI216" s="44" t="n">
        <f aca="false">AI215-AI$15</f>
        <v>3.3601715186799</v>
      </c>
      <c r="AJ216" s="44" t="n">
        <f aca="false">AJ215-AJ$15</f>
        <v>3.34234003684471</v>
      </c>
      <c r="AK216" s="44" t="n">
        <f aca="false">AK215-AK$15</f>
        <v>0.768861224882849</v>
      </c>
      <c r="AL216" s="44" t="n">
        <f aca="false">AL215-AL$15</f>
        <v>0.663594680567383</v>
      </c>
    </row>
    <row r="217" customFormat="false" ht="15" hidden="false" customHeight="false" outlineLevel="0" collapsed="false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" hidden="false" customHeight="false" outlineLevel="0" collapsed="false">
      <c r="B218" s="0" t="s">
        <v>70</v>
      </c>
      <c r="C218" s="30" t="s">
        <v>26</v>
      </c>
      <c r="D218" s="30" t="s">
        <v>27</v>
      </c>
      <c r="E218" s="30" t="s">
        <v>28</v>
      </c>
      <c r="F218" s="30" t="s">
        <v>29</v>
      </c>
      <c r="G218" s="30" t="s">
        <v>30</v>
      </c>
      <c r="H218" s="30" t="s">
        <v>31</v>
      </c>
      <c r="I218" s="30" t="s">
        <v>32</v>
      </c>
      <c r="J218" s="30" t="s">
        <v>33</v>
      </c>
      <c r="K218" s="30" t="s">
        <v>34</v>
      </c>
      <c r="L218" s="30" t="s">
        <v>35</v>
      </c>
      <c r="M218" s="30" t="s">
        <v>36</v>
      </c>
      <c r="N218" s="30" t="s">
        <v>37</v>
      </c>
      <c r="O218" s="30" t="s">
        <v>38</v>
      </c>
      <c r="P218" s="30" t="s">
        <v>39</v>
      </c>
      <c r="Q218" s="30" t="s">
        <v>40</v>
      </c>
      <c r="R218" s="30" t="s">
        <v>41</v>
      </c>
      <c r="S218" s="30" t="s">
        <v>42</v>
      </c>
      <c r="T218" s="30" t="s">
        <v>43</v>
      </c>
      <c r="U218" s="30" t="s">
        <v>44</v>
      </c>
      <c r="V218" s="30" t="s">
        <v>45</v>
      </c>
      <c r="W218" s="30" t="s">
        <v>46</v>
      </c>
      <c r="X218" s="30" t="s">
        <v>47</v>
      </c>
      <c r="Y218" s="30" t="s">
        <v>48</v>
      </c>
      <c r="Z218" s="30" t="s">
        <v>49</v>
      </c>
      <c r="AA218" s="30" t="s">
        <v>57</v>
      </c>
      <c r="AB218" s="30" t="s">
        <v>58</v>
      </c>
      <c r="AC218" s="30" t="s">
        <v>59</v>
      </c>
      <c r="AD218" s="30" t="s">
        <v>60</v>
      </c>
      <c r="AE218" s="30" t="s">
        <v>61</v>
      </c>
      <c r="AF218" s="30" t="s">
        <v>62</v>
      </c>
      <c r="AG218" s="30" t="s">
        <v>63</v>
      </c>
      <c r="AH218" s="30" t="s">
        <v>64</v>
      </c>
      <c r="AI218" s="30" t="s">
        <v>65</v>
      </c>
      <c r="AJ218" s="30" t="s">
        <v>66</v>
      </c>
      <c r="AK218" s="30" t="s">
        <v>67</v>
      </c>
      <c r="AL218" s="30" t="s">
        <v>68</v>
      </c>
    </row>
    <row r="219" customFormat="false" ht="15" hidden="false" customHeight="false" outlineLevel="0" collapsed="false">
      <c r="A219" s="45" t="s">
        <v>111</v>
      </c>
      <c r="C219" s="46" t="n">
        <f aca="false">AVERAGEIFS(Ratio_dif_chôm!E$6:E$46,Ratio_dif_chôm!$B$6:$B$46,"&gt;=6",Ratio_dif_chôm!$B$6:$B$46,"&lt;9")/AVERAGEIFS(Ratio_dif_chôm!$B$6:$B$46,Ratio_dif_chôm!$B$6:$B$46,"&gt;=6",Ratio_dif_chôm!$B$6:$B$46,"&lt;9")</f>
        <v>3.67939330543933</v>
      </c>
      <c r="D219" s="46" t="n">
        <f aca="false">AVERAGEIFS(Ratio_dif_chôm!F$6:F$46,Ratio_dif_chôm!$B$6:$B$46,"&gt;=6",Ratio_dif_chôm!$B$6:$B$46,"&lt;9")/AVERAGEIFS(Ratio_dif_chôm!$B$6:$B$46,Ratio_dif_chôm!$B$6:$B$46,"&gt;=6",Ratio_dif_chôm!$B$6:$B$46,"&lt;9")</f>
        <v>2.19717573221757</v>
      </c>
      <c r="E219" s="46" t="n">
        <f aca="false">AVERAGEIFS(Ratio_dif_chôm!G$6:G$46,Ratio_dif_chôm!$B$6:$B$46,"&gt;=6",Ratio_dif_chôm!$B$6:$B$46,"&lt;9")/AVERAGEIFS(Ratio_dif_chôm!$B$6:$B$46,Ratio_dif_chôm!$B$6:$B$46,"&gt;=6",Ratio_dif_chôm!$B$6:$B$46,"&lt;9")</f>
        <v>1.29968619246862</v>
      </c>
      <c r="F219" s="46" t="n">
        <f aca="false">AVERAGEIFS(Ratio_dif_chôm!H$6:H$46,Ratio_dif_chôm!$B$6:$B$46,"&gt;=6",Ratio_dif_chôm!$B$6:$B$46,"&lt;9")/AVERAGEIFS(Ratio_dif_chôm!$B$6:$B$46,Ratio_dif_chôm!$B$6:$B$46,"&gt;=6",Ratio_dif_chôm!$B$6:$B$46,"&lt;9")</f>
        <v>1.1229079497908</v>
      </c>
      <c r="G219" s="46" t="n">
        <f aca="false">AVERAGEIFS(Ratio_dif_chôm!I$6:I$46,Ratio_dif_chôm!$B$6:$B$46,"&gt;=6",Ratio_dif_chôm!$B$6:$B$46,"&lt;9")/AVERAGEIFS(Ratio_dif_chôm!$B$6:$B$46,Ratio_dif_chôm!$B$6:$B$46,"&gt;=6",Ratio_dif_chôm!$B$6:$B$46,"&lt;9")</f>
        <v>0.986924686192468</v>
      </c>
      <c r="H219" s="46" t="n">
        <f aca="false">AVERAGEIFS(Ratio_dif_chôm!J$6:J$46,Ratio_dif_chôm!$B$6:$B$46,"&gt;=6",Ratio_dif_chôm!$B$6:$B$46,"&lt;9")/AVERAGEIFS(Ratio_dif_chôm!$B$6:$B$46,Ratio_dif_chôm!$B$6:$B$46,"&gt;=6",Ratio_dif_chôm!$B$6:$B$46,"&lt;9")</f>
        <v>0.896443514644352</v>
      </c>
      <c r="I219" s="46" t="n">
        <f aca="false">AVERAGEIFS(Ratio_dif_chôm!K$6:K$46,Ratio_dif_chôm!$B$6:$B$46,"&gt;=6",Ratio_dif_chôm!$B$6:$B$46,"&lt;9")/AVERAGEIFS(Ratio_dif_chôm!$B$6:$B$46,Ratio_dif_chôm!$B$6:$B$46,"&gt;=6",Ratio_dif_chôm!$B$6:$B$46,"&lt;9")</f>
        <v>0.809100418410042</v>
      </c>
      <c r="J219" s="46" t="n">
        <f aca="false">AVERAGEIFS(Ratio_dif_chôm!L$6:L$46,Ratio_dif_chôm!$B$6:$B$46,"&gt;=6",Ratio_dif_chôm!$B$6:$B$46,"&lt;9")/AVERAGEIFS(Ratio_dif_chôm!$B$6:$B$46,Ratio_dif_chôm!$B$6:$B$46,"&gt;=6",Ratio_dif_chôm!$B$6:$B$46,"&lt;9")</f>
        <v>0.668410041841004</v>
      </c>
      <c r="K219" s="46" t="n">
        <f aca="false">AVERAGEIFS(Ratio_dif_chôm!M$6:M$46,Ratio_dif_chôm!$B$6:$B$46,"&gt;=6",Ratio_dif_chôm!$B$6:$B$46,"&lt;9")/AVERAGEIFS(Ratio_dif_chôm!$B$6:$B$46,Ratio_dif_chôm!$B$6:$B$46,"&gt;=6",Ratio_dif_chôm!$B$6:$B$46,"&lt;9")</f>
        <v>0.858786610878661</v>
      </c>
      <c r="L219" s="46" t="n">
        <f aca="false">AVERAGEIFS(Ratio_dif_chôm!N$6:N$46,Ratio_dif_chôm!$B$6:$B$46,"&gt;=6",Ratio_dif_chôm!$B$6:$B$46,"&lt;9")/AVERAGEIFS(Ratio_dif_chôm!$B$6:$B$46,Ratio_dif_chôm!$B$6:$B$46,"&gt;=6",Ratio_dif_chôm!$B$6:$B$46,"&lt;9")</f>
        <v>0.389121338912134</v>
      </c>
      <c r="M219" s="46" t="n">
        <f aca="false">AVERAGEIFS(Ratio_dif_chôm!O$6:O$46,Ratio_dif_chôm!$B$6:$B$46,"&gt;=6",Ratio_dif_chôm!$B$6:$B$46,"&lt;9")/AVERAGEIFS(Ratio_dif_chôm!$B$6:$B$46,Ratio_dif_chôm!$B$6:$B$46,"&gt;=6",Ratio_dif_chôm!$B$6:$B$46,"&lt;9")</f>
        <v>0.185146443514644</v>
      </c>
      <c r="N219" s="46" t="n">
        <f aca="false">AVERAGEIFS(Ratio_dif_chôm!P$6:P$46,Ratio_dif_chôm!$B$6:$B$46,"&gt;=6",Ratio_dif_chôm!$B$6:$B$46,"&lt;9")/AVERAGEIFS(Ratio_dif_chôm!$B$6:$B$46,Ratio_dif_chôm!$B$6:$B$46,"&gt;=6",Ratio_dif_chôm!$B$6:$B$46,"&lt;9")</f>
        <v>0.128138075313808</v>
      </c>
      <c r="O219" s="46" t="n">
        <f aca="false">AVERAGEIFS(Ratio_dif_chôm!Q$6:Q$46,Ratio_dif_chôm!$B$6:$B$46,"&gt;=6",Ratio_dif_chôm!$B$6:$B$46,"&lt;9")/AVERAGEIFS(Ratio_dif_chôm!$B$6:$B$46,Ratio_dif_chôm!$B$6:$B$46,"&gt;=6",Ratio_dif_chôm!$B$6:$B$46,"&lt;9")</f>
        <v>2.57060669456067</v>
      </c>
      <c r="P219" s="46" t="n">
        <f aca="false">AVERAGEIFS(Ratio_dif_chôm!R$6:R$46,Ratio_dif_chôm!$B$6:$B$46,"&gt;=6",Ratio_dif_chôm!$B$6:$B$46,"&lt;9")/AVERAGEIFS(Ratio_dif_chôm!$B$6:$B$46,Ratio_dif_chôm!$B$6:$B$46,"&gt;=6",Ratio_dif_chôm!$B$6:$B$46,"&lt;9")</f>
        <v>1.91265690376569</v>
      </c>
      <c r="Q219" s="46" t="n">
        <f aca="false">AVERAGEIFS(Ratio_dif_chôm!S$6:S$46,Ratio_dif_chôm!$B$6:$B$46,"&gt;=6",Ratio_dif_chôm!$B$6:$B$46,"&lt;9")/AVERAGEIFS(Ratio_dif_chôm!$B$6:$B$46,Ratio_dif_chôm!$B$6:$B$46,"&gt;=6",Ratio_dif_chôm!$B$6:$B$46,"&lt;9")</f>
        <v>1.03504184100418</v>
      </c>
      <c r="R219" s="46" t="n">
        <f aca="false">AVERAGEIFS(Ratio_dif_chôm!T$6:T$46,Ratio_dif_chôm!$B$6:$B$46,"&gt;=6",Ratio_dif_chôm!$B$6:$B$46,"&lt;9")/AVERAGEIFS(Ratio_dif_chôm!$B$6:$B$46,Ratio_dif_chôm!$B$6:$B$46,"&gt;=6",Ratio_dif_chôm!$B$6:$B$46,"&lt;9")</f>
        <v>0.765690376569038</v>
      </c>
      <c r="S219" s="46" t="n">
        <f aca="false">AVERAGEIFS(Ratio_dif_chôm!U$6:U$46,Ratio_dif_chôm!$B$6:$B$46,"&gt;=6",Ratio_dif_chôm!$B$6:$B$46,"&lt;9")/AVERAGEIFS(Ratio_dif_chôm!$B$6:$B$46,Ratio_dif_chôm!$B$6:$B$46,"&gt;=6",Ratio_dif_chôm!$B$6:$B$46,"&lt;9")</f>
        <v>0.629707112970712</v>
      </c>
      <c r="T219" s="46" t="n">
        <f aca="false">AVERAGEIFS(Ratio_dif_chôm!V$6:V$46,Ratio_dif_chôm!$B$6:$B$46,"&gt;=6",Ratio_dif_chôm!$B$6:$B$46,"&lt;9")/AVERAGEIFS(Ratio_dif_chôm!$B$6:$B$46,Ratio_dif_chôm!$B$6:$B$46,"&gt;=6",Ratio_dif_chôm!$B$6:$B$46,"&lt;9")</f>
        <v>0.630753138075314</v>
      </c>
      <c r="U219" s="46" t="n">
        <f aca="false">AVERAGEIFS(Ratio_dif_chôm!W$6:W$46,Ratio_dif_chôm!$B$6:$B$46,"&gt;=6",Ratio_dif_chôm!$B$6:$B$46,"&lt;9")/AVERAGEIFS(Ratio_dif_chôm!$B$6:$B$46,Ratio_dif_chôm!$B$6:$B$46,"&gt;=6",Ratio_dif_chôm!$B$6:$B$46,"&lt;9")</f>
        <v>0.569037656903766</v>
      </c>
      <c r="V219" s="46" t="n">
        <f aca="false">AVERAGEIFS(Ratio_dif_chôm!X$6:X$46,Ratio_dif_chôm!$B$6:$B$46,"&gt;=6",Ratio_dif_chôm!$B$6:$B$46,"&lt;9")/AVERAGEIFS(Ratio_dif_chôm!$B$6:$B$46,Ratio_dif_chôm!$B$6:$B$46,"&gt;=6",Ratio_dif_chôm!$B$6:$B$46,"&lt;9")</f>
        <v>0.625523012552301</v>
      </c>
      <c r="W219" s="46" t="n">
        <f aca="false">AVERAGEIFS(Ratio_dif_chôm!Y$6:Y$46,Ratio_dif_chôm!$B$6:$B$46,"&gt;=6",Ratio_dif_chôm!$B$6:$B$46,"&lt;9")/AVERAGEIFS(Ratio_dif_chôm!$B$6:$B$46,Ratio_dif_chôm!$B$6:$B$46,"&gt;=6",Ratio_dif_chôm!$B$6:$B$46,"&lt;9")</f>
        <v>0.653765690376569</v>
      </c>
      <c r="X219" s="46" t="n">
        <f aca="false">AVERAGEIFS(Ratio_dif_chôm!Z$6:Z$46,Ratio_dif_chôm!$B$6:$B$46,"&gt;=6",Ratio_dif_chôm!$B$6:$B$46,"&lt;9")/AVERAGEIFS(Ratio_dif_chôm!$B$6:$B$46,Ratio_dif_chôm!$B$6:$B$46,"&gt;=6",Ratio_dif_chôm!$B$6:$B$46,"&lt;9")</f>
        <v>0.358786610878661</v>
      </c>
      <c r="Y219" s="46" t="n">
        <f aca="false">AVERAGEIFS(Ratio_dif_chôm!AA$6:AA$46,Ratio_dif_chôm!$B$6:$B$46,"&gt;=6",Ratio_dif_chôm!$B$6:$B$46,"&lt;9")/AVERAGEIFS(Ratio_dif_chôm!$B$6:$B$46,Ratio_dif_chôm!$B$6:$B$46,"&gt;=6",Ratio_dif_chôm!$B$6:$B$46,"&lt;9")</f>
        <v>0.13336820083682</v>
      </c>
      <c r="Z219" s="46" t="n">
        <f aca="false">AVERAGEIFS(Ratio_dif_chôm!AB$6:AB$46,Ratio_dif_chôm!$B$6:$B$46,"&gt;=6",Ratio_dif_chôm!$B$6:$B$46,"&lt;9")/AVERAGEIFS(Ratio_dif_chôm!$B$6:$B$46,Ratio_dif_chôm!$B$6:$B$46,"&gt;=6",Ratio_dif_chôm!$B$6:$B$46,"&lt;9")</f>
        <v>0.075836820083682</v>
      </c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 s="35" customFormat="true" ht="15" hidden="false" customHeight="false" outlineLevel="0" collapsed="false">
      <c r="A220" s="35" t="s">
        <v>102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customFormat="false" ht="15" hidden="false" customHeight="false" outlineLevel="0" collapsed="false">
      <c r="A221" s="35" t="n">
        <v>2003</v>
      </c>
      <c r="B221" s="41" t="n">
        <f aca="false">SUM(C221:Z221)</f>
        <v>2127.8051510161</v>
      </c>
      <c r="C221" s="42" t="n">
        <f aca="false">LOOKUP($A221,PopActBIT!$A$6:$A$18,PopActBIT!E$6:E$18)*$B$9/100*C219</f>
        <v>56.6520808948497</v>
      </c>
      <c r="D221" s="42" t="n">
        <f aca="false">LOOKUP($A221,PopActBIT!$A$6:$A$18,PopActBIT!F$6:F$18)*$B$9/100*D219</f>
        <v>194.377714728488</v>
      </c>
      <c r="E221" s="42" t="n">
        <f aca="false">LOOKUP($A221,PopActBIT!$A$6:$A$18,PopActBIT!G$6:G$18)*$B$9/100*E219</f>
        <v>163.141049570975</v>
      </c>
      <c r="F221" s="42" t="n">
        <f aca="false">LOOKUP($A221,PopActBIT!$A$6:$A$18,PopActBIT!H$6:H$18)*$B$9/100*F219</f>
        <v>160.709436264747</v>
      </c>
      <c r="G221" s="42" t="n">
        <f aca="false">LOOKUP($A221,PopActBIT!$A$6:$A$18,PopActBIT!I$6:I$18)*$B$9/100*G219</f>
        <v>147.821622944598</v>
      </c>
      <c r="H221" s="42" t="n">
        <f aca="false">LOOKUP($A221,PopActBIT!$A$6:$A$18,PopActBIT!J$6:J$18)*$B$9/100*H219</f>
        <v>136.213221009965</v>
      </c>
      <c r="I221" s="42" t="n">
        <f aca="false">LOOKUP($A221,PopActBIT!$A$6:$A$18,PopActBIT!K$6:K$18)*$B$9/100*I219</f>
        <v>116.537547836502</v>
      </c>
      <c r="J221" s="42" t="n">
        <f aca="false">LOOKUP($A221,PopActBIT!$A$6:$A$18,PopActBIT!L$6:L$18)*$B$9/100*J219</f>
        <v>87.5933949551933</v>
      </c>
      <c r="K221" s="42" t="n">
        <f aca="false">LOOKUP($A221,PopActBIT!$A$6:$A$18,PopActBIT!M$6:M$18)*$B$9/100*K219</f>
        <v>63.1006267587698</v>
      </c>
      <c r="L221" s="42" t="n">
        <f aca="false">LOOKUP($A221,PopActBIT!$A$6:$A$18,PopActBIT!N$6:N$18)*$B$9/100*L219</f>
        <v>5.23781200443231</v>
      </c>
      <c r="M221" s="42" t="n">
        <f aca="false">LOOKUP($A221,PopActBIT!$A$6:$A$18,PopActBIT!O$6:O$18)*$B$9/100*M219</f>
        <v>0.441652403829117</v>
      </c>
      <c r="N221" s="42" t="n">
        <f aca="false">LOOKUP($A221,PopActBIT!$A$6:$A$18,PopActBIT!P$6:P$18)*$B$9/100*N219</f>
        <v>0.150134927312804</v>
      </c>
      <c r="O221" s="42" t="n">
        <f aca="false">LOOKUP($A221,PopActBIT!$A$6:$A$18,PopActBIT!Q$6:Q$18)*$B$9/100*O219</f>
        <v>69.289223671052</v>
      </c>
      <c r="P221" s="42" t="n">
        <f aca="false">LOOKUP($A221,PopActBIT!$A$6:$A$18,PopActBIT!R$6:R$18)*$B$9/100*P219</f>
        <v>190.071181456166</v>
      </c>
      <c r="Q221" s="42" t="n">
        <f aca="false">LOOKUP($A221,PopActBIT!$A$6:$A$18,PopActBIT!S$6:S$18)*$B$9/100*Q219</f>
        <v>146.687682539308</v>
      </c>
      <c r="R221" s="42" t="n">
        <f aca="false">LOOKUP($A221,PopActBIT!$A$6:$A$18,PopActBIT!T$6:T$18)*$B$9/100*R219</f>
        <v>128.108756545009</v>
      </c>
      <c r="S221" s="42" t="n">
        <f aca="false">LOOKUP($A221,PopActBIT!$A$6:$A$18,PopActBIT!U$6:U$18)*$B$9/100*S219</f>
        <v>107.467613006032</v>
      </c>
      <c r="T221" s="42" t="n">
        <f aca="false">LOOKUP($A221,PopActBIT!$A$6:$A$18,PopActBIT!V$6:V$18)*$B$9/100*T219</f>
        <v>105.107020361388</v>
      </c>
      <c r="U221" s="42" t="n">
        <f aca="false">LOOKUP($A221,PopActBIT!$A$6:$A$18,PopActBIT!W$6:W$18)*$B$9/100*U219</f>
        <v>90.3708368895132</v>
      </c>
      <c r="V221" s="42" t="n">
        <f aca="false">LOOKUP($A221,PopActBIT!$A$6:$A$18,PopActBIT!X$6:X$18)*$B$9/100*V219</f>
        <v>95.0999456373239</v>
      </c>
      <c r="W221" s="42" t="n">
        <f aca="false">LOOKUP($A221,PopActBIT!$A$6:$A$18,PopActBIT!Y$6:Y$18)*$B$9/100*W219</f>
        <v>57.8409600404653</v>
      </c>
      <c r="X221" s="42" t="n">
        <f aca="false">LOOKUP($A221,PopActBIT!$A$6:$A$18,PopActBIT!Z$6:Z$18)*$B$9/100*X219</f>
        <v>5.1408941156516</v>
      </c>
      <c r="Y221" s="42" t="n">
        <f aca="false">LOOKUP($A221,PopActBIT!$A$6:$A$18,PopActBIT!AA$6:AA$18)*$B$9/100*Y219</f>
        <v>0.491669276846677</v>
      </c>
      <c r="Z221" s="42" t="n">
        <f aca="false">LOOKUP($A221,PopActBIT!$A$6:$A$18,PopActBIT!AB$6:AB$18)*$B$9/100*Z219</f>
        <v>0.153073177686574</v>
      </c>
      <c r="AA221" s="43" t="n">
        <f aca="false">C221+O221</f>
        <v>125.941304565902</v>
      </c>
      <c r="AB221" s="43" t="n">
        <f aca="false">D221+P221</f>
        <v>384.448896184654</v>
      </c>
      <c r="AC221" s="43" t="n">
        <f aca="false">E221+Q221</f>
        <v>309.828732110283</v>
      </c>
      <c r="AD221" s="43" t="n">
        <f aca="false">F221+R221</f>
        <v>288.818192809756</v>
      </c>
      <c r="AE221" s="43" t="n">
        <f aca="false">G221+S221</f>
        <v>255.28923595063</v>
      </c>
      <c r="AF221" s="43" t="n">
        <f aca="false">H221+T221</f>
        <v>241.320241371353</v>
      </c>
      <c r="AG221" s="43" t="n">
        <f aca="false">I221+U221</f>
        <v>206.908384726015</v>
      </c>
      <c r="AH221" s="43" t="n">
        <f aca="false">J221+V221</f>
        <v>182.693340592517</v>
      </c>
      <c r="AI221" s="43" t="n">
        <f aca="false">K221+W221</f>
        <v>120.941586799235</v>
      </c>
      <c r="AJ221" s="43" t="n">
        <f aca="false">L221+X221</f>
        <v>10.3787061200839</v>
      </c>
      <c r="AK221" s="43" t="n">
        <f aca="false">M221+Y221</f>
        <v>0.933321680675794</v>
      </c>
      <c r="AL221" s="43" t="n">
        <f aca="false">N221+Z221</f>
        <v>0.303208104999378</v>
      </c>
    </row>
    <row r="222" customFormat="false" ht="15" hidden="false" customHeight="false" outlineLevel="0" collapsed="false">
      <c r="A222" s="35" t="n">
        <v>2004</v>
      </c>
      <c r="B222" s="41" t="n">
        <f aca="false">SUM(C222:Z222)</f>
        <v>2247.23186926518</v>
      </c>
      <c r="C222" s="42" t="n">
        <f aca="false">LOOKUP($A222,PopActBIT!$A$6:$A$18,PopActBIT!E$6:E$18)*$B$10/100*C219</f>
        <v>60.8339897618014</v>
      </c>
      <c r="D222" s="42" t="n">
        <f aca="false">LOOKUP($A222,PopActBIT!$A$6:$A$18,PopActBIT!F$6:F$18)*$B$10/100*D219</f>
        <v>204.986853094656</v>
      </c>
      <c r="E222" s="42" t="n">
        <f aca="false">LOOKUP($A222,PopActBIT!$A$6:$A$18,PopActBIT!G$6:G$18)*$B$10/100*E219</f>
        <v>168.027978831103</v>
      </c>
      <c r="F222" s="42" t="n">
        <f aca="false">LOOKUP($A222,PopActBIT!$A$6:$A$18,PopActBIT!H$6:H$18)*$B$10/100*F219</f>
        <v>168.559414232065</v>
      </c>
      <c r="G222" s="42" t="n">
        <f aca="false">LOOKUP($A222,PopActBIT!$A$6:$A$18,PopActBIT!I$6:I$18)*$B$10/100*G219</f>
        <v>155.057636958753</v>
      </c>
      <c r="H222" s="42" t="n">
        <f aca="false">LOOKUP($A222,PopActBIT!$A$6:$A$18,PopActBIT!J$6:J$18)*$B$10/100*H219</f>
        <v>144.083667483968</v>
      </c>
      <c r="I222" s="42" t="n">
        <f aca="false">LOOKUP($A222,PopActBIT!$A$6:$A$18,PopActBIT!K$6:K$18)*$B$10/100*I219</f>
        <v>124.486468448927</v>
      </c>
      <c r="J222" s="42" t="n">
        <f aca="false">LOOKUP($A222,PopActBIT!$A$6:$A$18,PopActBIT!L$6:L$18)*$B$10/100*J219</f>
        <v>92.8302364129771</v>
      </c>
      <c r="K222" s="42" t="n">
        <f aca="false">LOOKUP($A222,PopActBIT!$A$6:$A$18,PopActBIT!M$6:M$18)*$B$10/100*K219</f>
        <v>73.2936214326293</v>
      </c>
      <c r="L222" s="42" t="n">
        <f aca="false">LOOKUP($A222,PopActBIT!$A$6:$A$18,PopActBIT!N$6:N$18)*$B$10/100*L219</f>
        <v>5.9870568492388</v>
      </c>
      <c r="M222" s="42" t="n">
        <f aca="false">LOOKUP($A222,PopActBIT!$A$6:$A$18,PopActBIT!O$6:O$18)*$B$10/100*M219</f>
        <v>0.45010686130037</v>
      </c>
      <c r="N222" s="42" t="n">
        <f aca="false">LOOKUP($A222,PopActBIT!$A$6:$A$18,PopActBIT!P$6:P$18)*$B$10/100*N219</f>
        <v>0.159808052519628</v>
      </c>
      <c r="O222" s="42" t="n">
        <f aca="false">LOOKUP($A222,PopActBIT!$A$6:$A$18,PopActBIT!Q$6:Q$18)*$B$10/100*O219</f>
        <v>74.5041068247531</v>
      </c>
      <c r="P222" s="42" t="n">
        <f aca="false">LOOKUP($A222,PopActBIT!$A$6:$A$18,PopActBIT!R$6:R$18)*$B$10/100*P219</f>
        <v>200.488737300296</v>
      </c>
      <c r="Q222" s="42" t="n">
        <f aca="false">LOOKUP($A222,PopActBIT!$A$6:$A$18,PopActBIT!S$6:S$18)*$B$10/100*Q219</f>
        <v>150.87194435557</v>
      </c>
      <c r="R222" s="42" t="n">
        <f aca="false">LOOKUP($A222,PopActBIT!$A$6:$A$18,PopActBIT!T$6:T$18)*$B$10/100*R219</f>
        <v>133.950140287555</v>
      </c>
      <c r="S222" s="42" t="n">
        <f aca="false">LOOKUP($A222,PopActBIT!$A$6:$A$18,PopActBIT!U$6:U$18)*$B$10/100*S219</f>
        <v>111.836962659666</v>
      </c>
      <c r="T222" s="42" t="n">
        <f aca="false">LOOKUP($A222,PopActBIT!$A$6:$A$18,PopActBIT!V$6:V$18)*$B$10/100*T219</f>
        <v>111.088111671362</v>
      </c>
      <c r="U222" s="42" t="n">
        <f aca="false">LOOKUP($A222,PopActBIT!$A$6:$A$18,PopActBIT!W$6:W$18)*$B$10/100*U219</f>
        <v>95.1682738632024</v>
      </c>
      <c r="V222" s="42" t="n">
        <f aca="false">LOOKUP($A222,PopActBIT!$A$6:$A$18,PopActBIT!X$6:X$18)*$B$10/100*V219</f>
        <v>98.9858310864671</v>
      </c>
      <c r="W222" s="42" t="n">
        <f aca="false">LOOKUP($A222,PopActBIT!$A$6:$A$18,PopActBIT!Y$6:Y$18)*$B$10/100*W219</f>
        <v>65.057764469609</v>
      </c>
      <c r="X222" s="42" t="n">
        <f aca="false">LOOKUP($A222,PopActBIT!$A$6:$A$18,PopActBIT!Z$6:Z$18)*$B$10/100*X219</f>
        <v>5.86954378254684</v>
      </c>
      <c r="Y222" s="42" t="n">
        <f aca="false">LOOKUP($A222,PopActBIT!$A$6:$A$18,PopActBIT!AA$6:AA$18)*$B$10/100*Y219</f>
        <v>0.492583980026631</v>
      </c>
      <c r="Z222" s="42" t="n">
        <f aca="false">LOOKUP($A222,PopActBIT!$A$6:$A$18,PopActBIT!AB$6:AB$18)*$B$10/100*Z219</f>
        <v>0.161030564186711</v>
      </c>
      <c r="AA222" s="43" t="n">
        <f aca="false">C222+O222</f>
        <v>135.338096586555</v>
      </c>
      <c r="AB222" s="43" t="n">
        <f aca="false">D222+P222</f>
        <v>405.475590394952</v>
      </c>
      <c r="AC222" s="43" t="n">
        <f aca="false">E222+Q222</f>
        <v>318.899923186672</v>
      </c>
      <c r="AD222" s="43" t="n">
        <f aca="false">F222+R222</f>
        <v>302.50955451962</v>
      </c>
      <c r="AE222" s="43" t="n">
        <f aca="false">G222+S222</f>
        <v>266.894599618419</v>
      </c>
      <c r="AF222" s="43" t="n">
        <f aca="false">H222+T222</f>
        <v>255.17177915533</v>
      </c>
      <c r="AG222" s="43" t="n">
        <f aca="false">I222+U222</f>
        <v>219.654742312129</v>
      </c>
      <c r="AH222" s="43" t="n">
        <f aca="false">J222+V222</f>
        <v>191.816067499444</v>
      </c>
      <c r="AI222" s="43" t="n">
        <f aca="false">K222+W222</f>
        <v>138.351385902238</v>
      </c>
      <c r="AJ222" s="43" t="n">
        <f aca="false">L222+X222</f>
        <v>11.8566006317856</v>
      </c>
      <c r="AK222" s="43" t="n">
        <f aca="false">M222+Y222</f>
        <v>0.942690841327001</v>
      </c>
      <c r="AL222" s="43" t="n">
        <f aca="false">N222+Z222</f>
        <v>0.320838616706339</v>
      </c>
    </row>
    <row r="223" customFormat="false" ht="15" hidden="false" customHeight="false" outlineLevel="0" collapsed="false">
      <c r="A223" s="35" t="n">
        <v>2005</v>
      </c>
      <c r="B223" s="41" t="n">
        <f aca="false">SUM(C223:Z223)</f>
        <v>2269.11447630404</v>
      </c>
      <c r="C223" s="42" t="n">
        <f aca="false">LOOKUP($A223,PopActBIT!$A$6:$A$18,PopActBIT!E$6:E$18)*$B$11/100*C219</f>
        <v>67.0605544441151</v>
      </c>
      <c r="D223" s="42" t="n">
        <f aca="false">LOOKUP($A223,PopActBIT!$A$6:$A$18,PopActBIT!F$6:F$18)*$B$11/100*D219</f>
        <v>205.18674429614</v>
      </c>
      <c r="E223" s="42" t="n">
        <f aca="false">LOOKUP($A223,PopActBIT!$A$6:$A$18,PopActBIT!G$6:G$18)*$B$11/100*E219</f>
        <v>169.876681496264</v>
      </c>
      <c r="F223" s="42" t="n">
        <f aca="false">LOOKUP($A223,PopActBIT!$A$6:$A$18,PopActBIT!H$6:H$18)*$B$11/100*F219</f>
        <v>166.285677721911</v>
      </c>
      <c r="G223" s="42" t="n">
        <f aca="false">LOOKUP($A223,PopActBIT!$A$6:$A$18,PopActBIT!I$6:I$18)*$B$11/100*G219</f>
        <v>153.95494677187</v>
      </c>
      <c r="H223" s="42" t="n">
        <f aca="false">LOOKUP($A223,PopActBIT!$A$6:$A$18,PopActBIT!J$6:J$18)*$B$11/100*H219</f>
        <v>146.32861155919</v>
      </c>
      <c r="I223" s="42" t="n">
        <f aca="false">LOOKUP($A223,PopActBIT!$A$6:$A$18,PopActBIT!K$6:K$18)*$B$11/100*I219</f>
        <v>125.436620699487</v>
      </c>
      <c r="J223" s="42" t="n">
        <f aca="false">LOOKUP($A223,PopActBIT!$A$6:$A$18,PopActBIT!L$6:L$18)*$B$11/100*J219</f>
        <v>93.708099276216</v>
      </c>
      <c r="K223" s="42" t="n">
        <f aca="false">LOOKUP($A223,PopActBIT!$A$6:$A$18,PopActBIT!M$6:M$18)*$B$11/100*K219</f>
        <v>80.5406806952923</v>
      </c>
      <c r="L223" s="42" t="n">
        <f aca="false">LOOKUP($A223,PopActBIT!$A$6:$A$18,PopActBIT!N$6:N$18)*$B$11/100*L219</f>
        <v>6.54089232419748</v>
      </c>
      <c r="M223" s="42" t="n">
        <f aca="false">LOOKUP($A223,PopActBIT!$A$6:$A$18,PopActBIT!O$6:O$18)*$B$11/100*M219</f>
        <v>0.457067271142823</v>
      </c>
      <c r="N223" s="42" t="n">
        <f aca="false">LOOKUP($A223,PopActBIT!$A$6:$A$18,PopActBIT!P$6:P$18)*$B$11/100*N219</f>
        <v>0.165924938031249</v>
      </c>
      <c r="O223" s="42" t="n">
        <f aca="false">LOOKUP($A223,PopActBIT!$A$6:$A$18,PopActBIT!Q$6:Q$18)*$B$11/100*O219</f>
        <v>77.4021701478294</v>
      </c>
      <c r="P223" s="42" t="n">
        <f aca="false">LOOKUP($A223,PopActBIT!$A$6:$A$18,PopActBIT!R$6:R$18)*$B$11/100*P219</f>
        <v>201.097311383724</v>
      </c>
      <c r="Q223" s="42" t="n">
        <f aca="false">LOOKUP($A223,PopActBIT!$A$6:$A$18,PopActBIT!S$6:S$18)*$B$11/100*Q219</f>
        <v>150.825567166566</v>
      </c>
      <c r="R223" s="42" t="n">
        <f aca="false">LOOKUP($A223,PopActBIT!$A$6:$A$18,PopActBIT!T$6:T$18)*$B$11/100*R219</f>
        <v>131.475592351506</v>
      </c>
      <c r="S223" s="42" t="n">
        <f aca="false">LOOKUP($A223,PopActBIT!$A$6:$A$18,PopActBIT!U$6:U$18)*$B$11/100*S219</f>
        <v>111.17139362183</v>
      </c>
      <c r="T223" s="42" t="n">
        <f aca="false">LOOKUP($A223,PopActBIT!$A$6:$A$18,PopActBIT!V$6:V$18)*$B$11/100*T219</f>
        <v>111.780132608606</v>
      </c>
      <c r="U223" s="42" t="n">
        <f aca="false">LOOKUP($A223,PopActBIT!$A$6:$A$18,PopActBIT!W$6:W$18)*$B$11/100*U219</f>
        <v>95.7519309515753</v>
      </c>
      <c r="V223" s="42" t="n">
        <f aca="false">LOOKUP($A223,PopActBIT!$A$6:$A$18,PopActBIT!X$6:X$18)*$B$11/100*V219</f>
        <v>98.0985806347415</v>
      </c>
      <c r="W223" s="42" t="n">
        <f aca="false">LOOKUP($A223,PopActBIT!$A$6:$A$18,PopActBIT!Y$6:Y$18)*$B$11/100*W219</f>
        <v>68.9012299501365</v>
      </c>
      <c r="X223" s="42" t="n">
        <f aca="false">LOOKUP($A223,PopActBIT!$A$6:$A$18,PopActBIT!Z$6:Z$18)*$B$11/100*X219</f>
        <v>6.40419585431276</v>
      </c>
      <c r="Y223" s="42" t="n">
        <f aca="false">LOOKUP($A223,PopActBIT!$A$6:$A$18,PopActBIT!AA$6:AA$18)*$B$11/100*Y219</f>
        <v>0.497768339995533</v>
      </c>
      <c r="Z223" s="42" t="n">
        <f aca="false">LOOKUP($A223,PopActBIT!$A$6:$A$18,PopActBIT!AB$6:AB$18)*$B$11/100*Z219</f>
        <v>0.166101799358517</v>
      </c>
      <c r="AA223" s="43" t="n">
        <f aca="false">C223+O223</f>
        <v>144.462724591944</v>
      </c>
      <c r="AB223" s="43" t="n">
        <f aca="false">D223+P223</f>
        <v>406.284055679864</v>
      </c>
      <c r="AC223" s="43" t="n">
        <f aca="false">E223+Q223</f>
        <v>320.702248662829</v>
      </c>
      <c r="AD223" s="43" t="n">
        <f aca="false">F223+R223</f>
        <v>297.761270073417</v>
      </c>
      <c r="AE223" s="43" t="n">
        <f aca="false">G223+S223</f>
        <v>265.126340393701</v>
      </c>
      <c r="AF223" s="43" t="n">
        <f aca="false">H223+T223</f>
        <v>258.108744167796</v>
      </c>
      <c r="AG223" s="43" t="n">
        <f aca="false">I223+U223</f>
        <v>221.188551651062</v>
      </c>
      <c r="AH223" s="43" t="n">
        <f aca="false">J223+V223</f>
        <v>191.806679910958</v>
      </c>
      <c r="AI223" s="43" t="n">
        <f aca="false">K223+W223</f>
        <v>149.441910645429</v>
      </c>
      <c r="AJ223" s="43" t="n">
        <f aca="false">L223+X223</f>
        <v>12.9450881785102</v>
      </c>
      <c r="AK223" s="43" t="n">
        <f aca="false">M223+Y223</f>
        <v>0.954835611138356</v>
      </c>
      <c r="AL223" s="43" t="n">
        <f aca="false">N223+Z223</f>
        <v>0.332026737389765</v>
      </c>
    </row>
    <row r="224" customFormat="false" ht="15" hidden="false" customHeight="false" outlineLevel="0" collapsed="false">
      <c r="A224" s="35" t="n">
        <v>2006</v>
      </c>
      <c r="B224" s="41" t="n">
        <f aca="false">SUM(C224:Z224)</f>
        <v>2251.03755381316</v>
      </c>
      <c r="C224" s="42" t="n">
        <f aca="false">LOOKUP($A224,PopActBIT!$A$6:$A$18,PopActBIT!E$6:E$18)*$B$12/100*C219</f>
        <v>65.4305691924055</v>
      </c>
      <c r="D224" s="42" t="n">
        <f aca="false">LOOKUP($A224,PopActBIT!$A$6:$A$18,PopActBIT!F$6:F$18)*$B$12/100*D219</f>
        <v>202.949620488234</v>
      </c>
      <c r="E224" s="42" t="n">
        <f aca="false">LOOKUP($A224,PopActBIT!$A$6:$A$18,PopActBIT!G$6:G$18)*$B$12/100*E219</f>
        <v>170.129183751538</v>
      </c>
      <c r="F224" s="42" t="n">
        <f aca="false">LOOKUP($A224,PopActBIT!$A$6:$A$18,PopActBIT!H$6:H$18)*$B$12/100*F219</f>
        <v>160.771616735655</v>
      </c>
      <c r="G224" s="42" t="n">
        <f aca="false">LOOKUP($A224,PopActBIT!$A$6:$A$18,PopActBIT!I$6:I$18)*$B$12/100*G219</f>
        <v>153.144199836198</v>
      </c>
      <c r="H224" s="42" t="n">
        <f aca="false">LOOKUP($A224,PopActBIT!$A$6:$A$18,PopActBIT!J$6:J$18)*$B$12/100*H219</f>
        <v>145.210707304846</v>
      </c>
      <c r="I224" s="42" t="n">
        <f aca="false">LOOKUP($A224,PopActBIT!$A$6:$A$18,PopActBIT!K$6:K$18)*$B$12/100*I219</f>
        <v>125.141670400829</v>
      </c>
      <c r="J224" s="42" t="n">
        <f aca="false">LOOKUP($A224,PopActBIT!$A$6:$A$18,PopActBIT!L$6:L$18)*$B$12/100*J219</f>
        <v>94.0099499618473</v>
      </c>
      <c r="K224" s="42" t="n">
        <f aca="false">LOOKUP($A224,PopActBIT!$A$6:$A$18,PopActBIT!M$6:M$18)*$B$12/100*K219</f>
        <v>83.652327883497</v>
      </c>
      <c r="L224" s="42" t="n">
        <f aca="false">LOOKUP($A224,PopActBIT!$A$6:$A$18,PopActBIT!N$6:N$18)*$B$12/100*L219</f>
        <v>7.06641661194446</v>
      </c>
      <c r="M224" s="42" t="n">
        <f aca="false">LOOKUP($A224,PopActBIT!$A$6:$A$18,PopActBIT!O$6:O$18)*$B$12/100*M219</f>
        <v>0.492127043708967</v>
      </c>
      <c r="N224" s="42" t="n">
        <f aca="false">LOOKUP($A224,PopActBIT!$A$6:$A$18,PopActBIT!P$6:P$18)*$B$12/100*N219</f>
        <v>0.175429592924819</v>
      </c>
      <c r="O224" s="42" t="n">
        <f aca="false">LOOKUP($A224,PopActBIT!$A$6:$A$18,PopActBIT!Q$6:Q$18)*$B$12/100*O219</f>
        <v>75.5714994996665</v>
      </c>
      <c r="P224" s="42" t="n">
        <f aca="false">LOOKUP($A224,PopActBIT!$A$6:$A$18,PopActBIT!R$6:R$18)*$B$12/100*P219</f>
        <v>199.218020562049</v>
      </c>
      <c r="Q224" s="42" t="n">
        <f aca="false">LOOKUP($A224,PopActBIT!$A$6:$A$18,PopActBIT!S$6:S$18)*$B$12/100*Q219</f>
        <v>151.622100606239</v>
      </c>
      <c r="R224" s="42" t="n">
        <f aca="false">LOOKUP($A224,PopActBIT!$A$6:$A$18,PopActBIT!T$6:T$18)*$B$12/100*R219</f>
        <v>126.081796334864</v>
      </c>
      <c r="S224" s="42" t="n">
        <f aca="false">LOOKUP($A224,PopActBIT!$A$6:$A$18,PopActBIT!U$6:U$18)*$B$12/100*S219</f>
        <v>110.091529720063</v>
      </c>
      <c r="T224" s="42" t="n">
        <f aca="false">LOOKUP($A224,PopActBIT!$A$6:$A$18,PopActBIT!V$6:V$18)*$B$12/100*T219</f>
        <v>111.1196026833</v>
      </c>
      <c r="U224" s="42" t="n">
        <f aca="false">LOOKUP($A224,PopActBIT!$A$6:$A$18,PopActBIT!W$6:W$18)*$B$12/100*U219</f>
        <v>95.0130079687633</v>
      </c>
      <c r="V224" s="42" t="n">
        <f aca="false">LOOKUP($A224,PopActBIT!$A$6:$A$18,PopActBIT!X$6:X$18)*$B$12/100*V219</f>
        <v>96.6244110193467</v>
      </c>
      <c r="W224" s="42" t="n">
        <f aca="false">LOOKUP($A224,PopActBIT!$A$6:$A$18,PopActBIT!Y$6:Y$18)*$B$12/100*W219</f>
        <v>69.7010597297017</v>
      </c>
      <c r="X224" s="42" t="n">
        <f aca="false">LOOKUP($A224,PopActBIT!$A$6:$A$18,PopActBIT!Z$6:Z$18)*$B$12/100*X219</f>
        <v>7.13508354689763</v>
      </c>
      <c r="Y224" s="42" t="n">
        <f aca="false">LOOKUP($A224,PopActBIT!$A$6:$A$18,PopActBIT!AA$6:AA$18)*$B$12/100*Y219</f>
        <v>0.513737536788355</v>
      </c>
      <c r="Z224" s="42" t="n">
        <f aca="false">LOOKUP($A224,PopActBIT!$A$6:$A$18,PopActBIT!AB$6:AB$18)*$B$12/100*Z219</f>
        <v>0.171885801854171</v>
      </c>
      <c r="AA224" s="43" t="n">
        <f aca="false">C224+O224</f>
        <v>141.002068692072</v>
      </c>
      <c r="AB224" s="43" t="n">
        <f aca="false">D224+P224</f>
        <v>402.167641050283</v>
      </c>
      <c r="AC224" s="43" t="n">
        <f aca="false">E224+Q224</f>
        <v>321.751284357777</v>
      </c>
      <c r="AD224" s="43" t="n">
        <f aca="false">F224+R224</f>
        <v>286.853413070519</v>
      </c>
      <c r="AE224" s="43" t="n">
        <f aca="false">G224+S224</f>
        <v>263.235729556261</v>
      </c>
      <c r="AF224" s="43" t="n">
        <f aca="false">H224+T224</f>
        <v>256.330309988146</v>
      </c>
      <c r="AG224" s="43" t="n">
        <f aca="false">I224+U224</f>
        <v>220.154678369593</v>
      </c>
      <c r="AH224" s="43" t="n">
        <f aca="false">J224+V224</f>
        <v>190.634360981194</v>
      </c>
      <c r="AI224" s="43" t="n">
        <f aca="false">K224+W224</f>
        <v>153.353387613199</v>
      </c>
      <c r="AJ224" s="43" t="n">
        <f aca="false">L224+X224</f>
        <v>14.2015001588421</v>
      </c>
      <c r="AK224" s="43" t="n">
        <f aca="false">M224+Y224</f>
        <v>1.00586458049732</v>
      </c>
      <c r="AL224" s="43" t="n">
        <f aca="false">N224+Z224</f>
        <v>0.347315394778989</v>
      </c>
    </row>
    <row r="225" customFormat="false" ht="15" hidden="false" customHeight="false" outlineLevel="0" collapsed="false">
      <c r="A225" s="35" t="n">
        <v>2007</v>
      </c>
      <c r="B225" s="41" t="n">
        <f aca="false">SUM(C225:Z225)</f>
        <v>2069.66276243016</v>
      </c>
      <c r="C225" s="42" t="n">
        <f aca="false">LOOKUP($A225,PopActBIT!$A$6:$A$18,PopActBIT!E$6:E$18)*$B$13/100*C219</f>
        <v>58.1389144002667</v>
      </c>
      <c r="D225" s="42" t="n">
        <f aca="false">LOOKUP($A225,PopActBIT!$A$6:$A$18,PopActBIT!F$6:F$18)*$B$13/100*D219</f>
        <v>185.012486778369</v>
      </c>
      <c r="E225" s="42" t="n">
        <f aca="false">LOOKUP($A225,PopActBIT!$A$6:$A$18,PopActBIT!G$6:G$18)*$B$13/100*E219</f>
        <v>159.067856063683</v>
      </c>
      <c r="F225" s="42" t="n">
        <f aca="false">LOOKUP($A225,PopActBIT!$A$6:$A$18,PopActBIT!H$6:H$18)*$B$13/100*F219</f>
        <v>143.382284199259</v>
      </c>
      <c r="G225" s="42" t="n">
        <f aca="false">LOOKUP($A225,PopActBIT!$A$6:$A$18,PopActBIT!I$6:I$18)*$B$13/100*G219</f>
        <v>140.852782546401</v>
      </c>
      <c r="H225" s="42" t="n">
        <f aca="false">LOOKUP($A225,PopActBIT!$A$6:$A$18,PopActBIT!J$6:J$18)*$B$13/100*H219</f>
        <v>133.835151418919</v>
      </c>
      <c r="I225" s="42" t="n">
        <f aca="false">LOOKUP($A225,PopActBIT!$A$6:$A$18,PopActBIT!K$6:K$18)*$B$13/100*I219</f>
        <v>116.1341056236</v>
      </c>
      <c r="J225" s="42" t="n">
        <f aca="false">LOOKUP($A225,PopActBIT!$A$6:$A$18,PopActBIT!L$6:L$18)*$B$13/100*J219</f>
        <v>86.8643896341697</v>
      </c>
      <c r="K225" s="42" t="n">
        <f aca="false">LOOKUP($A225,PopActBIT!$A$6:$A$18,PopActBIT!M$6:M$18)*$B$13/100*K219</f>
        <v>79.0773742312084</v>
      </c>
      <c r="L225" s="42" t="n">
        <f aca="false">LOOKUP($A225,PopActBIT!$A$6:$A$18,PopActBIT!N$6:N$18)*$B$13/100*L219</f>
        <v>7.32694763359202</v>
      </c>
      <c r="M225" s="42" t="n">
        <f aca="false">LOOKUP($A225,PopActBIT!$A$6:$A$18,PopActBIT!O$6:O$18)*$B$13/100*M219</f>
        <v>0.483236174622003</v>
      </c>
      <c r="N225" s="42" t="n">
        <f aca="false">LOOKUP($A225,PopActBIT!$A$6:$A$18,PopActBIT!P$6:P$18)*$B$13/100*N219</f>
        <v>0.170082863007308</v>
      </c>
      <c r="O225" s="42" t="n">
        <f aca="false">LOOKUP($A225,PopActBIT!$A$6:$A$18,PopActBIT!Q$6:Q$18)*$B$13/100*O219</f>
        <v>72.0866775024707</v>
      </c>
      <c r="P225" s="42" t="n">
        <f aca="false">LOOKUP($A225,PopActBIT!$A$6:$A$18,PopActBIT!R$6:R$18)*$B$13/100*P219</f>
        <v>181.619382070934</v>
      </c>
      <c r="Q225" s="42" t="n">
        <f aca="false">LOOKUP($A225,PopActBIT!$A$6:$A$18,PopActBIT!S$6:S$18)*$B$13/100*Q219</f>
        <v>140.721439710966</v>
      </c>
      <c r="R225" s="42" t="n">
        <f aca="false">LOOKUP($A225,PopActBIT!$A$6:$A$18,PopActBIT!T$6:T$18)*$B$13/100*R219</f>
        <v>112.628038473521</v>
      </c>
      <c r="S225" s="42" t="n">
        <f aca="false">LOOKUP($A225,PopActBIT!$A$6:$A$18,PopActBIT!U$6:U$18)*$B$13/100*S219</f>
        <v>101.703276960291</v>
      </c>
      <c r="T225" s="42" t="n">
        <f aca="false">LOOKUP($A225,PopActBIT!$A$6:$A$18,PopActBIT!V$6:V$18)*$B$13/100*T219</f>
        <v>101.962570437366</v>
      </c>
      <c r="U225" s="42" t="n">
        <f aca="false">LOOKUP($A225,PopActBIT!$A$6:$A$18,PopActBIT!W$6:W$18)*$B$13/100*U219</f>
        <v>87.4264620013035</v>
      </c>
      <c r="V225" s="42" t="n">
        <f aca="false">LOOKUP($A225,PopActBIT!$A$6:$A$18,PopActBIT!X$6:X$18)*$B$13/100*V219</f>
        <v>88.7635695529214</v>
      </c>
      <c r="W225" s="42" t="n">
        <f aca="false">LOOKUP($A225,PopActBIT!$A$6:$A$18,PopActBIT!Y$6:Y$18)*$B$13/100*W219</f>
        <v>64.1643219830125</v>
      </c>
      <c r="X225" s="42" t="n">
        <f aca="false">LOOKUP($A225,PopActBIT!$A$6:$A$18,PopActBIT!Z$6:Z$18)*$B$13/100*X219</f>
        <v>7.59297655985639</v>
      </c>
      <c r="Y225" s="42" t="n">
        <f aca="false">LOOKUP($A225,PopActBIT!$A$6:$A$18,PopActBIT!AA$6:AA$18)*$B$13/100*Y219</f>
        <v>0.485727167613714</v>
      </c>
      <c r="Z225" s="42" t="n">
        <f aca="false">LOOKUP($A225,PopActBIT!$A$6:$A$18,PopActBIT!AB$6:AB$18)*$B$13/100*Z219</f>
        <v>0.162708442807367</v>
      </c>
      <c r="AA225" s="43" t="n">
        <f aca="false">C225+O225</f>
        <v>130.225591902737</v>
      </c>
      <c r="AB225" s="43" t="n">
        <f aca="false">D225+P225</f>
        <v>366.631868849303</v>
      </c>
      <c r="AC225" s="43" t="n">
        <f aca="false">E225+Q225</f>
        <v>299.789295774649</v>
      </c>
      <c r="AD225" s="43" t="n">
        <f aca="false">F225+R225</f>
        <v>256.01032267278</v>
      </c>
      <c r="AE225" s="43" t="n">
        <f aca="false">G225+S225</f>
        <v>242.556059506692</v>
      </c>
      <c r="AF225" s="43" t="n">
        <f aca="false">H225+T225</f>
        <v>235.797721856285</v>
      </c>
      <c r="AG225" s="43" t="n">
        <f aca="false">I225+U225</f>
        <v>203.560567624904</v>
      </c>
      <c r="AH225" s="43" t="n">
        <f aca="false">J225+V225</f>
        <v>175.627959187091</v>
      </c>
      <c r="AI225" s="43" t="n">
        <f aca="false">K225+W225</f>
        <v>143.241696214221</v>
      </c>
      <c r="AJ225" s="43" t="n">
        <f aca="false">L225+X225</f>
        <v>14.9199241934484</v>
      </c>
      <c r="AK225" s="43" t="n">
        <f aca="false">M225+Y225</f>
        <v>0.968963342235718</v>
      </c>
      <c r="AL225" s="43" t="n">
        <f aca="false">N225+Z225</f>
        <v>0.332791305814675</v>
      </c>
    </row>
    <row r="226" customFormat="false" ht="15" hidden="false" customHeight="false" outlineLevel="0" collapsed="false">
      <c r="A226" s="35" t="n">
        <v>2008</v>
      </c>
      <c r="B226" s="41" t="n">
        <f aca="false">SUM(C226:Z226)</f>
        <v>1915.86200540581</v>
      </c>
      <c r="C226" s="42" t="n">
        <f aca="false">LOOKUP($A226,PopActBIT!$A$6:$A$18,PopActBIT!E$6:E$18)*$B$14/100*C219</f>
        <v>58.5846504139825</v>
      </c>
      <c r="D226" s="42" t="n">
        <f aca="false">LOOKUP($A226,PopActBIT!$A$6:$A$18,PopActBIT!F$6:F$18)*$B$14/100*D219</f>
        <v>169.707747330868</v>
      </c>
      <c r="E226" s="42" t="n">
        <f aca="false">LOOKUP($A226,PopActBIT!$A$6:$A$18,PopActBIT!G$6:G$18)*$B$14/100*E219</f>
        <v>148.379890300543</v>
      </c>
      <c r="F226" s="42" t="n">
        <f aca="false">LOOKUP($A226,PopActBIT!$A$6:$A$18,PopActBIT!H$6:H$18)*$B$14/100*F219</f>
        <v>129.037791849375</v>
      </c>
      <c r="G226" s="42" t="n">
        <f aca="false">LOOKUP($A226,PopActBIT!$A$6:$A$18,PopActBIT!I$6:I$18)*$B$14/100*G219</f>
        <v>131.366616788588</v>
      </c>
      <c r="H226" s="42" t="n">
        <f aca="false">LOOKUP($A226,PopActBIT!$A$6:$A$18,PopActBIT!J$6:J$18)*$B$14/100*H219</f>
        <v>122.988706635062</v>
      </c>
      <c r="I226" s="42" t="n">
        <f aca="false">LOOKUP($A226,PopActBIT!$A$6:$A$18,PopActBIT!K$6:K$18)*$B$14/100*I219</f>
        <v>108.102226096173</v>
      </c>
      <c r="J226" s="42" t="n">
        <f aca="false">LOOKUP($A226,PopActBIT!$A$6:$A$18,PopActBIT!L$6:L$18)*$B$14/100*J219</f>
        <v>80.9635049340884</v>
      </c>
      <c r="K226" s="42" t="n">
        <f aca="false">LOOKUP($A226,PopActBIT!$A$6:$A$18,PopActBIT!M$6:M$18)*$B$14/100*K219</f>
        <v>74.5290075206159</v>
      </c>
      <c r="L226" s="42" t="n">
        <f aca="false">LOOKUP($A226,PopActBIT!$A$6:$A$18,PopActBIT!N$6:N$18)*$B$14/100*L219</f>
        <v>7.69724642505297</v>
      </c>
      <c r="M226" s="42" t="n">
        <f aca="false">LOOKUP($A226,PopActBIT!$A$6:$A$18,PopActBIT!O$6:O$18)*$B$14/100*M219</f>
        <v>0.470205799450139</v>
      </c>
      <c r="N226" s="42" t="n">
        <f aca="false">LOOKUP($A226,PopActBIT!$A$6:$A$18,PopActBIT!P$6:P$18)*$B$14/100*N219</f>
        <v>0.16302355954009</v>
      </c>
      <c r="O226" s="42" t="n">
        <f aca="false">LOOKUP($A226,PopActBIT!$A$6:$A$18,PopActBIT!Q$6:Q$18)*$B$14/100*O219</f>
        <v>64.726524261863</v>
      </c>
      <c r="P226" s="42" t="n">
        <f aca="false">LOOKUP($A226,PopActBIT!$A$6:$A$18,PopActBIT!R$6:R$18)*$B$14/100*P219</f>
        <v>168.147518365801</v>
      </c>
      <c r="Q226" s="42" t="n">
        <f aca="false">LOOKUP($A226,PopActBIT!$A$6:$A$18,PopActBIT!S$6:S$18)*$B$14/100*Q219</f>
        <v>130.300182692901</v>
      </c>
      <c r="R226" s="42" t="n">
        <f aca="false">LOOKUP($A226,PopActBIT!$A$6:$A$18,PopActBIT!T$6:T$18)*$B$14/100*R219</f>
        <v>101.011836417043</v>
      </c>
      <c r="S226" s="42" t="n">
        <f aca="false">LOOKUP($A226,PopActBIT!$A$6:$A$18,PopActBIT!U$6:U$18)*$B$14/100*S219</f>
        <v>94.1972295706513</v>
      </c>
      <c r="T226" s="42" t="n">
        <f aca="false">LOOKUP($A226,PopActBIT!$A$6:$A$18,PopActBIT!V$6:V$18)*$B$14/100*T219</f>
        <v>93.5502166437153</v>
      </c>
      <c r="U226" s="42" t="n">
        <f aca="false">LOOKUP($A226,PopActBIT!$A$6:$A$18,PopActBIT!W$6:W$18)*$B$14/100*U219</f>
        <v>81.4560199222822</v>
      </c>
      <c r="V226" s="42" t="n">
        <f aca="false">LOOKUP($A226,PopActBIT!$A$6:$A$18,PopActBIT!X$6:X$18)*$B$14/100*V219</f>
        <v>81.7479071966666</v>
      </c>
      <c r="W226" s="42" t="n">
        <f aca="false">LOOKUP($A226,PopActBIT!$A$6:$A$18,PopActBIT!Y$6:Y$18)*$B$14/100*W219</f>
        <v>60.1071567255828</v>
      </c>
      <c r="X226" s="42" t="n">
        <f aca="false">LOOKUP($A226,PopActBIT!$A$6:$A$18,PopActBIT!Z$6:Z$18)*$B$14/100*X219</f>
        <v>7.97080321403149</v>
      </c>
      <c r="Y226" s="42" t="n">
        <f aca="false">LOOKUP($A226,PopActBIT!$A$6:$A$18,PopActBIT!AA$6:AA$18)*$B$14/100*Y219</f>
        <v>0.49669635828958</v>
      </c>
      <c r="Z226" s="42" t="n">
        <f aca="false">LOOKUP($A226,PopActBIT!$A$6:$A$18,PopActBIT!AB$6:AB$18)*$B$14/100*Z219</f>
        <v>0.159296383645718</v>
      </c>
      <c r="AA226" s="43" t="n">
        <f aca="false">C226+O226</f>
        <v>123.311174675845</v>
      </c>
      <c r="AB226" s="43" t="n">
        <f aca="false">D226+P226</f>
        <v>337.855265696669</v>
      </c>
      <c r="AC226" s="43" t="n">
        <f aca="false">E226+Q226</f>
        <v>278.680072993444</v>
      </c>
      <c r="AD226" s="43" t="n">
        <f aca="false">F226+R226</f>
        <v>230.049628266418</v>
      </c>
      <c r="AE226" s="43" t="n">
        <f aca="false">G226+S226</f>
        <v>225.563846359239</v>
      </c>
      <c r="AF226" s="43" t="n">
        <f aca="false">H226+T226</f>
        <v>216.538923278777</v>
      </c>
      <c r="AG226" s="43" t="n">
        <f aca="false">I226+U226</f>
        <v>189.558246018456</v>
      </c>
      <c r="AH226" s="43" t="n">
        <f aca="false">J226+V226</f>
        <v>162.711412130755</v>
      </c>
      <c r="AI226" s="43" t="n">
        <f aca="false">K226+W226</f>
        <v>134.636164246199</v>
      </c>
      <c r="AJ226" s="43" t="n">
        <f aca="false">L226+X226</f>
        <v>15.6680496390845</v>
      </c>
      <c r="AK226" s="43" t="n">
        <f aca="false">M226+Y226</f>
        <v>0.966902157739719</v>
      </c>
      <c r="AL226" s="43" t="n">
        <f aca="false">N226+Z226</f>
        <v>0.322319943185808</v>
      </c>
    </row>
    <row r="227" customFormat="false" ht="15" hidden="false" customHeight="false" outlineLevel="0" collapsed="false">
      <c r="A227" s="35" t="s">
        <v>103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customFormat="false" ht="15" hidden="false" customHeight="false" outlineLevel="0" collapsed="false">
      <c r="A228" s="35" t="n">
        <v>2003</v>
      </c>
      <c r="B228" s="42" t="n">
        <f aca="false">LOOKUP($A228,PopActBIT!$A$6:$A$18,PopActBIT!B$6:B$18)*B$9/100</f>
        <v>2231.82643692301</v>
      </c>
      <c r="C228" s="42" t="n">
        <f aca="false">$B228*C221/$B221</f>
        <v>59.4216118837048</v>
      </c>
      <c r="D228" s="42" t="n">
        <f aca="false">$B228*D221/$B221</f>
        <v>203.880191883433</v>
      </c>
      <c r="E228" s="42" t="n">
        <f aca="false">$B228*E221/$B221</f>
        <v>171.116470512349</v>
      </c>
      <c r="F228" s="42" t="n">
        <f aca="false">$B228*F221/$B221</f>
        <v>168.565983754375</v>
      </c>
      <c r="G228" s="42" t="n">
        <f aca="false">$B228*G221/$B221</f>
        <v>155.048128292703</v>
      </c>
      <c r="H228" s="42" t="n">
        <f aca="false">$B228*H221/$B221</f>
        <v>142.872230365316</v>
      </c>
      <c r="I228" s="42" t="n">
        <f aca="false">$B228*I221/$B221</f>
        <v>122.234679256925</v>
      </c>
      <c r="J228" s="42" t="n">
        <f aca="false">$B228*J221/$B221</f>
        <v>91.8755434290985</v>
      </c>
      <c r="K228" s="42" t="n">
        <f aca="false">$B228*K221/$B221</f>
        <v>66.1854056135653</v>
      </c>
      <c r="L228" s="42" t="n">
        <f aca="false">$B228*L221/$B221</f>
        <v>5.49387113643485</v>
      </c>
      <c r="M228" s="42" t="n">
        <f aca="false">$B228*M221/$B221</f>
        <v>0.463243314513888</v>
      </c>
      <c r="N228" s="42" t="n">
        <f aca="false">$B228*N221/$B221</f>
        <v>0.157474522383886</v>
      </c>
      <c r="O228" s="42" t="n">
        <f aca="false">$B228*O221/$B221</f>
        <v>72.6765423559008</v>
      </c>
      <c r="P228" s="42" t="n">
        <f aca="false">$B228*P221/$B221</f>
        <v>199.363126585387</v>
      </c>
      <c r="Q228" s="42" t="n">
        <f aca="false">$B228*Q221/$B221</f>
        <v>153.858753328923</v>
      </c>
      <c r="R228" s="42" t="n">
        <f aca="false">$B228*R221/$B221</f>
        <v>134.371565705605</v>
      </c>
      <c r="S228" s="42" t="n">
        <f aca="false">$B228*S221/$B221</f>
        <v>112.721345610681</v>
      </c>
      <c r="T228" s="42" t="n">
        <f aca="false">$B228*T221/$B221</f>
        <v>110.245351477192</v>
      </c>
      <c r="U228" s="42" t="n">
        <f aca="false">$B228*U221/$B221</f>
        <v>94.7887652215514</v>
      </c>
      <c r="V228" s="42" t="n">
        <f aca="false">$B228*V221/$B221</f>
        <v>99.7490642984701</v>
      </c>
      <c r="W228" s="42" t="n">
        <f aca="false">$B228*W221/$B221</f>
        <v>60.6686113593026</v>
      </c>
      <c r="X228" s="42" t="n">
        <f aca="false">$B228*X221/$B221</f>
        <v>5.39221525582554</v>
      </c>
      <c r="Y228" s="42" t="n">
        <f aca="false">$B228*Y221/$B221</f>
        <v>0.515705345372073</v>
      </c>
      <c r="Z228" s="42" t="n">
        <f aca="false">$B228*Z221/$B221</f>
        <v>0.160556414003212</v>
      </c>
      <c r="AA228" s="42" t="n">
        <f aca="false">$B228*AA221/$B221</f>
        <v>132.098154239606</v>
      </c>
      <c r="AB228" s="42" t="n">
        <f aca="false">$B228*AB221/$B221</f>
        <v>403.24331846882</v>
      </c>
      <c r="AC228" s="42" t="n">
        <f aca="false">$B228*AC221/$B221</f>
        <v>324.975223841271</v>
      </c>
      <c r="AD228" s="42" t="n">
        <f aca="false">$B228*AD221/$B221</f>
        <v>302.93754945998</v>
      </c>
      <c r="AE228" s="42" t="n">
        <f aca="false">$B228*AE221/$B221</f>
        <v>267.769473903385</v>
      </c>
      <c r="AF228" s="42" t="n">
        <f aca="false">$B228*AF221/$B221</f>
        <v>253.117581842508</v>
      </c>
      <c r="AG228" s="42" t="n">
        <f aca="false">$B228*AG221/$B221</f>
        <v>217.023444478476</v>
      </c>
      <c r="AH228" s="42" t="n">
        <f aca="false">$B228*AH221/$B221</f>
        <v>191.624607727569</v>
      </c>
      <c r="AI228" s="42" t="n">
        <f aca="false">$B228*AI221/$B221</f>
        <v>126.854016972868</v>
      </c>
      <c r="AJ228" s="42" t="n">
        <f aca="false">$B228*AJ221/$B221</f>
        <v>10.8860863922604</v>
      </c>
      <c r="AK228" s="42" t="n">
        <f aca="false">$B228*AK221/$B221</f>
        <v>0.978948659885961</v>
      </c>
      <c r="AL228" s="42" t="n">
        <f aca="false">$B228*AL221/$B221</f>
        <v>0.318030936387098</v>
      </c>
    </row>
    <row r="229" customFormat="false" ht="15" hidden="false" customHeight="false" outlineLevel="0" collapsed="false">
      <c r="A229" s="35" t="n">
        <v>2004</v>
      </c>
      <c r="B229" s="42" t="n">
        <f aca="false">LOOKUP($A229,PopActBIT!$A$6:$A$18,PopActBIT!B$6:B$18)*B$10/100</f>
        <v>2359.6212330871</v>
      </c>
      <c r="C229" s="42" t="n">
        <f aca="false">$B229*C222/$B222</f>
        <v>63.8764410110862</v>
      </c>
      <c r="D229" s="42" t="n">
        <f aca="false">$B229*D222/$B222</f>
        <v>215.238728891834</v>
      </c>
      <c r="E229" s="42" t="n">
        <f aca="false">$B229*E222/$B222</f>
        <v>176.431454192676</v>
      </c>
      <c r="F229" s="42" t="n">
        <f aca="false">$B229*F222/$B222</f>
        <v>176.989467930944</v>
      </c>
      <c r="G229" s="42" t="n">
        <f aca="false">$B229*G222/$B222</f>
        <v>162.812434944607</v>
      </c>
      <c r="H229" s="42" t="n">
        <f aca="false">$B229*H222/$B222</f>
        <v>151.289631384323</v>
      </c>
      <c r="I229" s="42" t="n">
        <f aca="false">$B229*I222/$B222</f>
        <v>130.712330223479</v>
      </c>
      <c r="J229" s="42" t="n">
        <f aca="false">$B229*J222/$B222</f>
        <v>97.4728953911559</v>
      </c>
      <c r="K229" s="42" t="n">
        <f aca="false">$B229*K222/$B222</f>
        <v>76.959208236412</v>
      </c>
      <c r="L229" s="42" t="n">
        <f aca="false">$B229*L222/$B222</f>
        <v>6.28648367726419</v>
      </c>
      <c r="M229" s="42" t="n">
        <f aca="false">$B229*M222/$B222</f>
        <v>0.472617766599151</v>
      </c>
      <c r="N229" s="42" t="n">
        <f aca="false">$B229*N222/$B222</f>
        <v>0.167800429987189</v>
      </c>
      <c r="O229" s="42" t="n">
        <f aca="false">$B229*O222/$B222</f>
        <v>78.230232856818</v>
      </c>
      <c r="P229" s="42" t="n">
        <f aca="false">$B229*P222/$B222</f>
        <v>210.515651721908</v>
      </c>
      <c r="Q229" s="42" t="n">
        <f aca="false">$B229*Q222/$B222</f>
        <v>158.417405986213</v>
      </c>
      <c r="R229" s="42" t="n">
        <f aca="false">$B229*R222/$B222</f>
        <v>140.649302602167</v>
      </c>
      <c r="S229" s="42" t="n">
        <f aca="false">$B229*S222/$B222</f>
        <v>117.430192827413</v>
      </c>
      <c r="T229" s="42" t="n">
        <f aca="false">$B229*T222/$B222</f>
        <v>116.643890035704</v>
      </c>
      <c r="U229" s="42" t="n">
        <f aca="false">$B229*U222/$B222</f>
        <v>99.9278636063888</v>
      </c>
      <c r="V229" s="42" t="n">
        <f aca="false">$B229*V222/$B222</f>
        <v>103.936345866604</v>
      </c>
      <c r="W229" s="42" t="n">
        <f aca="false">$B229*W222/$B222</f>
        <v>68.3114566499387</v>
      </c>
      <c r="X229" s="42" t="n">
        <f aca="false">$B229*X222/$B222</f>
        <v>6.16309350505994</v>
      </c>
      <c r="Y229" s="42" t="n">
        <f aca="false">$B229*Y222/$B222</f>
        <v>0.517219266176327</v>
      </c>
      <c r="Z229" s="42" t="n">
        <f aca="false">$B229*Z222/$B222</f>
        <v>0.169084082344919</v>
      </c>
      <c r="AA229" s="42" t="n">
        <f aca="false">$B229*AA222/$B222</f>
        <v>142.106673867904</v>
      </c>
      <c r="AB229" s="42" t="n">
        <f aca="false">$B229*AB222/$B222</f>
        <v>425.754380613743</v>
      </c>
      <c r="AC229" s="42" t="n">
        <f aca="false">$B229*AC222/$B222</f>
        <v>334.848860178889</v>
      </c>
      <c r="AD229" s="42" t="n">
        <f aca="false">$B229*AD222/$B222</f>
        <v>317.638770533111</v>
      </c>
      <c r="AE229" s="42" t="n">
        <f aca="false">$B229*AE222/$B222</f>
        <v>280.242627772021</v>
      </c>
      <c r="AF229" s="42" t="n">
        <f aca="false">$B229*AF222/$B222</f>
        <v>267.933521420027</v>
      </c>
      <c r="AG229" s="42" t="n">
        <f aca="false">$B229*AG222/$B222</f>
        <v>230.640193829868</v>
      </c>
      <c r="AH229" s="42" t="n">
        <f aca="false">$B229*AH222/$B222</f>
        <v>201.40924125776</v>
      </c>
      <c r="AI229" s="42" t="n">
        <f aca="false">$B229*AI222/$B222</f>
        <v>145.270664886351</v>
      </c>
      <c r="AJ229" s="42" t="n">
        <f aca="false">$B229*AJ222/$B222</f>
        <v>12.4495771823241</v>
      </c>
      <c r="AK229" s="42" t="n">
        <f aca="false">$B229*AK222/$B222</f>
        <v>0.989837032775479</v>
      </c>
      <c r="AL229" s="42" t="n">
        <f aca="false">$B229*AL222/$B222</f>
        <v>0.336884512332108</v>
      </c>
    </row>
    <row r="230" customFormat="false" ht="15" hidden="false" customHeight="false" outlineLevel="0" collapsed="false">
      <c r="A230" s="35" t="n">
        <v>2005</v>
      </c>
      <c r="B230" s="42" t="n">
        <f aca="false">LOOKUP($A230,PopActBIT!$A$6:$A$18,PopActBIT!B$6:B$18)*B$11/100</f>
        <v>2379.91537664019</v>
      </c>
      <c r="C230" s="42" t="n">
        <f aca="false">$B230*C223/$B223</f>
        <v>70.3351225133083</v>
      </c>
      <c r="D230" s="42" t="n">
        <f aca="false">$B230*D223/$B223</f>
        <v>215.206016678592</v>
      </c>
      <c r="E230" s="42" t="n">
        <f aca="false">$B230*E223/$B223</f>
        <v>178.171762882621</v>
      </c>
      <c r="F230" s="42" t="n">
        <f aca="false">$B230*F223/$B223</f>
        <v>174.405410329939</v>
      </c>
      <c r="G230" s="42" t="n">
        <f aca="false">$B230*G223/$B223</f>
        <v>161.472569567752</v>
      </c>
      <c r="H230" s="42" t="n">
        <f aca="false">$B230*H223/$B223</f>
        <v>153.473840270658</v>
      </c>
      <c r="I230" s="42" t="n">
        <f aca="false">$B230*I223/$B223</f>
        <v>131.561693124773</v>
      </c>
      <c r="J230" s="42" t="n">
        <f aca="false">$B230*J223/$B223</f>
        <v>98.2838674346854</v>
      </c>
      <c r="K230" s="42" t="n">
        <f aca="false">$B230*K223/$B223</f>
        <v>84.4734835696806</v>
      </c>
      <c r="L230" s="42" t="n">
        <f aca="false">$B230*L223/$B223</f>
        <v>6.8602842130119</v>
      </c>
      <c r="M230" s="42" t="n">
        <f aca="false">$B230*M223/$B223</f>
        <v>0.479385874142218</v>
      </c>
      <c r="N230" s="42" t="n">
        <f aca="false">$B230*N223/$B223</f>
        <v>0.17402705571375</v>
      </c>
      <c r="O230" s="42" t="n">
        <f aca="false">$B230*O223/$B223</f>
        <v>81.1817194962255</v>
      </c>
      <c r="P230" s="42" t="n">
        <f aca="false">$B230*P223/$B223</f>
        <v>210.916896684149</v>
      </c>
      <c r="Q230" s="42" t="n">
        <f aca="false">$B230*Q223/$B223</f>
        <v>158.190382300523</v>
      </c>
      <c r="R230" s="42" t="n">
        <f aca="false">$B230*R223/$B223</f>
        <v>137.895547870235</v>
      </c>
      <c r="S230" s="42" t="n">
        <f aca="false">$B230*S223/$B223</f>
        <v>116.599894754566</v>
      </c>
      <c r="T230" s="42" t="n">
        <f aca="false">$B230*T223/$B223</f>
        <v>117.23835847692</v>
      </c>
      <c r="U230" s="42" t="n">
        <f aca="false">$B230*U223/$B223</f>
        <v>100.427499447194</v>
      </c>
      <c r="V230" s="42" t="n">
        <f aca="false">$B230*V223/$B223</f>
        <v>102.88873607623</v>
      </c>
      <c r="W230" s="42" t="n">
        <f aca="false">$B230*W223/$B223</f>
        <v>72.2656782371079</v>
      </c>
      <c r="X230" s="42" t="n">
        <f aca="false">$B230*X223/$B223</f>
        <v>6.71691285206541</v>
      </c>
      <c r="Y230" s="42" t="n">
        <f aca="false">$B230*Y223/$B223</f>
        <v>0.522074376912705</v>
      </c>
      <c r="Z230" s="42" t="n">
        <f aca="false">$B230*Z223/$B223</f>
        <v>0.174212553182781</v>
      </c>
      <c r="AA230" s="42" t="n">
        <f aca="false">$B230*AA223/$B223</f>
        <v>151.516842009534</v>
      </c>
      <c r="AB230" s="42" t="n">
        <f aca="false">$B230*AB223/$B223</f>
        <v>426.122913362741</v>
      </c>
      <c r="AC230" s="42" t="n">
        <f aca="false">$B230*AC223/$B223</f>
        <v>336.362145183144</v>
      </c>
      <c r="AD230" s="42" t="n">
        <f aca="false">$B230*AD223/$B223</f>
        <v>312.300958200173</v>
      </c>
      <c r="AE230" s="42" t="n">
        <f aca="false">$B230*AE223/$B223</f>
        <v>278.072464322317</v>
      </c>
      <c r="AF230" s="42" t="n">
        <f aca="false">$B230*AF223/$B223</f>
        <v>270.712198747578</v>
      </c>
      <c r="AG230" s="42" t="n">
        <f aca="false">$B230*AG223/$B223</f>
        <v>231.989192571967</v>
      </c>
      <c r="AH230" s="42" t="n">
        <f aca="false">$B230*AH223/$B223</f>
        <v>201.172603510915</v>
      </c>
      <c r="AI230" s="42" t="n">
        <f aca="false">$B230*AI223/$B223</f>
        <v>156.739161806789</v>
      </c>
      <c r="AJ230" s="42" t="n">
        <f aca="false">$B230*AJ223/$B223</f>
        <v>13.5771970650773</v>
      </c>
      <c r="AK230" s="42" t="n">
        <f aca="false">$B230*AK223/$B223</f>
        <v>1.00146025105492</v>
      </c>
      <c r="AL230" s="42" t="n">
        <f aca="false">$B230*AL223/$B223</f>
        <v>0.348239608896531</v>
      </c>
    </row>
    <row r="231" customFormat="false" ht="15" hidden="false" customHeight="false" outlineLevel="0" collapsed="false">
      <c r="A231" s="35" t="n">
        <v>2006</v>
      </c>
      <c r="B231" s="42" t="n">
        <f aca="false">LOOKUP($A231,PopActBIT!$A$6:$A$18,PopActBIT!B$6:B$18)*B$12/100</f>
        <v>2366.06357147325</v>
      </c>
      <c r="C231" s="42" t="n">
        <f aca="false">$B231*C224/$B224</f>
        <v>68.7740131054963</v>
      </c>
      <c r="D231" s="42" t="n">
        <f aca="false">$B231*D224/$B224</f>
        <v>213.32016565788</v>
      </c>
      <c r="E231" s="42" t="n">
        <f aca="false">$B231*E224/$B224</f>
        <v>178.822633783748</v>
      </c>
      <c r="F231" s="42" t="n">
        <f aca="false">$B231*F224/$B224</f>
        <v>168.986903412926</v>
      </c>
      <c r="G231" s="42" t="n">
        <f aca="false">$B231*G224/$B224</f>
        <v>160.969732291247</v>
      </c>
      <c r="H231" s="42" t="n">
        <f aca="false">$B231*H224/$B224</f>
        <v>152.630845345008</v>
      </c>
      <c r="I231" s="42" t="n">
        <f aca="false">$B231*I224/$B224</f>
        <v>131.536298498062</v>
      </c>
      <c r="J231" s="42" t="n">
        <f aca="false">$B231*J224/$B224</f>
        <v>98.8137748230621</v>
      </c>
      <c r="K231" s="42" t="n">
        <f aca="false">$B231*K224/$B224</f>
        <v>87.9268874652042</v>
      </c>
      <c r="L231" s="42" t="n">
        <f aca="false">$B231*L224/$B224</f>
        <v>7.42750421824504</v>
      </c>
      <c r="M231" s="42" t="n">
        <f aca="false">$B231*M224/$B224</f>
        <v>0.517274298104961</v>
      </c>
      <c r="N231" s="42" t="n">
        <f aca="false">$B231*N224/$B224</f>
        <v>0.184393889153325</v>
      </c>
      <c r="O231" s="42" t="n">
        <f aca="false">$B231*O224/$B224</f>
        <v>79.4331359354172</v>
      </c>
      <c r="P231" s="42" t="n">
        <f aca="false">$B231*P224/$B224</f>
        <v>209.397884293136</v>
      </c>
      <c r="Q231" s="42" t="n">
        <f aca="false">$B231*Q224/$B224</f>
        <v>159.369855143896</v>
      </c>
      <c r="R231" s="42" t="n">
        <f aca="false">$B231*R224/$B224</f>
        <v>132.524464031484</v>
      </c>
      <c r="S231" s="42" t="n">
        <f aca="false">$B231*S224/$B224</f>
        <v>115.717109009202</v>
      </c>
      <c r="T231" s="42" t="n">
        <f aca="false">$B231*T224/$B224</f>
        <v>116.797715586827</v>
      </c>
      <c r="U231" s="42" t="n">
        <f aca="false">$B231*U224/$B224</f>
        <v>99.8680882023384</v>
      </c>
      <c r="V231" s="42" t="n">
        <f aca="false">$B231*V224/$B224</f>
        <v>101.561832516149</v>
      </c>
      <c r="W231" s="42" t="n">
        <f aca="false">$B231*W224/$B224</f>
        <v>73.2627219124648</v>
      </c>
      <c r="X231" s="42" t="n">
        <f aca="false">$B231*X224/$B224</f>
        <v>7.49967997252429</v>
      </c>
      <c r="Y231" s="42" t="n">
        <f aca="false">$B231*Y224/$B224</f>
        <v>0.539989068167371</v>
      </c>
      <c r="Z231" s="42" t="n">
        <f aca="false">$B231*Z224/$B224</f>
        <v>0.18066901350966</v>
      </c>
      <c r="AA231" s="42" t="n">
        <f aca="false">$B231*AA224/$B224</f>
        <v>148.207149040914</v>
      </c>
      <c r="AB231" s="42" t="n">
        <f aca="false">$B231*AB224/$B224</f>
        <v>422.718049951017</v>
      </c>
      <c r="AC231" s="42" t="n">
        <f aca="false">$B231*AC224/$B224</f>
        <v>338.192488927644</v>
      </c>
      <c r="AD231" s="42" t="n">
        <f aca="false">$B231*AD224/$B224</f>
        <v>301.51136744441</v>
      </c>
      <c r="AE231" s="42" t="n">
        <f aca="false">$B231*AE224/$B224</f>
        <v>276.686841300449</v>
      </c>
      <c r="AF231" s="42" t="n">
        <f aca="false">$B231*AF224/$B224</f>
        <v>269.428560931835</v>
      </c>
      <c r="AG231" s="42" t="n">
        <f aca="false">$B231*AG224/$B224</f>
        <v>231.4043867004</v>
      </c>
      <c r="AH231" s="42" t="n">
        <f aca="false">$B231*AH224/$B224</f>
        <v>200.375607339212</v>
      </c>
      <c r="AI231" s="42" t="n">
        <f aca="false">$B231*AI224/$B224</f>
        <v>161.189609377669</v>
      </c>
      <c r="AJ231" s="42" t="n">
        <f aca="false">$B231*AJ224/$B224</f>
        <v>14.9271841907693</v>
      </c>
      <c r="AK231" s="42" t="n">
        <f aca="false">$B231*AK224/$B224</f>
        <v>1.05726336627233</v>
      </c>
      <c r="AL231" s="42" t="n">
        <f aca="false">$B231*AL224/$B224</f>
        <v>0.365062902662985</v>
      </c>
    </row>
    <row r="232" customFormat="false" ht="15" hidden="false" customHeight="false" outlineLevel="0" collapsed="false">
      <c r="A232" s="35" t="n">
        <v>2007</v>
      </c>
      <c r="B232" s="42" t="n">
        <f aca="false">LOOKUP($A232,PopActBIT!$A$6:$A$18,PopActBIT!B$6:B$18)*B$13/100</f>
        <v>2180.28626411034</v>
      </c>
      <c r="C232" s="42" t="n">
        <f aca="false">$B232*C225/$B225</f>
        <v>61.2464401342128</v>
      </c>
      <c r="D232" s="42" t="n">
        <f aca="false">$B232*D225/$B225</f>
        <v>194.901406612801</v>
      </c>
      <c r="E232" s="42" t="n">
        <f aca="false">$B232*E225/$B225</f>
        <v>167.570035047597</v>
      </c>
      <c r="F232" s="42" t="n">
        <f aca="false">$B232*F225/$B225</f>
        <v>151.046069162177</v>
      </c>
      <c r="G232" s="42" t="n">
        <f aca="false">$B232*G225/$B225</f>
        <v>148.381365612941</v>
      </c>
      <c r="H232" s="42" t="n">
        <f aca="false">$B232*H225/$B225</f>
        <v>140.988642010049</v>
      </c>
      <c r="I232" s="42" t="n">
        <f aca="false">$B232*I225/$B225</f>
        <v>122.341475085808</v>
      </c>
      <c r="J232" s="42" t="n">
        <f aca="false">$B232*J225/$B225</f>
        <v>91.5072923945016</v>
      </c>
      <c r="K232" s="42" t="n">
        <f aca="false">$B232*K225/$B225</f>
        <v>83.3040609165593</v>
      </c>
      <c r="L232" s="42" t="n">
        <f aca="false">$B232*L225/$B225</f>
        <v>7.71857308029211</v>
      </c>
      <c r="M232" s="42" t="n">
        <f aca="false">$B232*M225/$B225</f>
        <v>0.509065154466261</v>
      </c>
      <c r="N232" s="42" t="n">
        <f aca="false">$B232*N225/$B225</f>
        <v>0.179173794256207</v>
      </c>
      <c r="O232" s="42" t="n">
        <f aca="false">$B232*O225/$B225</f>
        <v>75.9397113563772</v>
      </c>
      <c r="P232" s="42" t="n">
        <f aca="false">$B232*P225/$B225</f>
        <v>191.326940414442</v>
      </c>
      <c r="Q232" s="42" t="n">
        <f aca="false">$B232*Q225/$B225</f>
        <v>148.243002501237</v>
      </c>
      <c r="R232" s="42" t="n">
        <f aca="false">$B232*R225/$B225</f>
        <v>118.648008600771</v>
      </c>
      <c r="S232" s="42" t="n">
        <f aca="false">$B232*S225/$B225</f>
        <v>107.139318441989</v>
      </c>
      <c r="T232" s="42" t="n">
        <f aca="false">$B232*T225/$B225</f>
        <v>107.4124711588</v>
      </c>
      <c r="U232" s="42" t="n">
        <f aca="false">$B232*U225/$B225</f>
        <v>92.099407536999</v>
      </c>
      <c r="V232" s="42" t="n">
        <f aca="false">$B232*V225/$B225</f>
        <v>93.5079835047125</v>
      </c>
      <c r="W232" s="42" t="n">
        <f aca="false">$B232*W225/$B225</f>
        <v>67.5939058309438</v>
      </c>
      <c r="X232" s="42" t="n">
        <f aca="false">$B232*X225/$B225</f>
        <v>7.99882125613945</v>
      </c>
      <c r="Y232" s="42" t="n">
        <f aca="false">$B232*Y225/$B225</f>
        <v>0.51168929106591</v>
      </c>
      <c r="Z232" s="42" t="n">
        <f aca="false">$B232*Z225/$B225</f>
        <v>0.171405211200275</v>
      </c>
      <c r="AA232" s="42" t="n">
        <f aca="false">$B232*AA225/$B225</f>
        <v>137.18615149059</v>
      </c>
      <c r="AB232" s="42" t="n">
        <f aca="false">$B232*AB225/$B225</f>
        <v>386.228347027243</v>
      </c>
      <c r="AC232" s="42" t="n">
        <f aca="false">$B232*AC225/$B225</f>
        <v>315.813037548834</v>
      </c>
      <c r="AD232" s="42" t="n">
        <f aca="false">$B232*AD225/$B225</f>
        <v>269.694077762948</v>
      </c>
      <c r="AE232" s="42" t="n">
        <f aca="false">$B232*AE225/$B225</f>
        <v>255.52068405493</v>
      </c>
      <c r="AF232" s="42" t="n">
        <f aca="false">$B232*AF225/$B225</f>
        <v>248.40111316885</v>
      </c>
      <c r="AG232" s="42" t="n">
        <f aca="false">$B232*AG225/$B225</f>
        <v>214.440882622807</v>
      </c>
      <c r="AH232" s="42" t="n">
        <f aca="false">$B232*AH225/$B225</f>
        <v>185.015275899214</v>
      </c>
      <c r="AI232" s="42" t="n">
        <f aca="false">$B232*AI225/$B225</f>
        <v>150.897966747503</v>
      </c>
      <c r="AJ232" s="42" t="n">
        <f aca="false">$B232*AJ225/$B225</f>
        <v>15.7173943364316</v>
      </c>
      <c r="AK232" s="42" t="n">
        <f aca="false">$B232*AK225/$B225</f>
        <v>1.02075444553217</v>
      </c>
      <c r="AL232" s="42" t="n">
        <f aca="false">$B232*AL225/$B225</f>
        <v>0.350579005456481</v>
      </c>
    </row>
    <row r="233" customFormat="false" ht="15" hidden="false" customHeight="false" outlineLevel="0" collapsed="false">
      <c r="A233" s="35" t="n">
        <v>2008</v>
      </c>
      <c r="B233" s="42" t="n">
        <f aca="false">LOOKUP($A233,PopActBIT!$A$6:$A$18,PopActBIT!B$6:B$18)*B$14/100</f>
        <v>2020.2809885917</v>
      </c>
      <c r="C233" s="42" t="n">
        <f aca="false">$B233*C226/$B226</f>
        <v>61.7776515848747</v>
      </c>
      <c r="D233" s="42" t="n">
        <f aca="false">$B233*D226/$B226</f>
        <v>178.957218516713</v>
      </c>
      <c r="E233" s="42" t="n">
        <f aca="false">$B233*E226/$B226</f>
        <v>156.466943139787</v>
      </c>
      <c r="F233" s="42" t="n">
        <f aca="false">$B233*F226/$B226</f>
        <v>136.070654852788</v>
      </c>
      <c r="G233" s="42" t="n">
        <f aca="false">$B233*G226/$B226</f>
        <v>138.526406225891</v>
      </c>
      <c r="H233" s="42" t="n">
        <f aca="false">$B233*H226/$B226</f>
        <v>129.691880273844</v>
      </c>
      <c r="I233" s="42" t="n">
        <f aca="false">$B233*I226/$B226</f>
        <v>113.994051549804</v>
      </c>
      <c r="J233" s="42" t="n">
        <f aca="false">$B233*J226/$B226</f>
        <v>85.3762062855055</v>
      </c>
      <c r="K233" s="42" t="n">
        <f aca="false">$B233*K226/$B226</f>
        <v>78.5910136365039</v>
      </c>
      <c r="L233" s="42" t="n">
        <f aca="false">$B233*L226/$B226</f>
        <v>8.11676445023818</v>
      </c>
      <c r="M233" s="42" t="n">
        <f aca="false">$B233*M226/$B226</f>
        <v>0.495833120900302</v>
      </c>
      <c r="N233" s="42" t="n">
        <f aca="false">$B233*N226/$B226</f>
        <v>0.17190872677786</v>
      </c>
      <c r="O233" s="42" t="n">
        <f aca="false">$B233*O226/$B226</f>
        <v>68.2542719960474</v>
      </c>
      <c r="P233" s="42" t="n">
        <f aca="false">$B233*P226/$B226</f>
        <v>177.311953405196</v>
      </c>
      <c r="Q233" s="42" t="n">
        <f aca="false">$B233*Q226/$B226</f>
        <v>137.401848964969</v>
      </c>
      <c r="R233" s="42" t="n">
        <f aca="false">$B233*R226/$B226</f>
        <v>106.517218964766</v>
      </c>
      <c r="S233" s="42" t="n">
        <f aca="false">$B233*S226/$B226</f>
        <v>99.3312000251733</v>
      </c>
      <c r="T233" s="42" t="n">
        <f aca="false">$B233*T226/$B226</f>
        <v>98.6489233726934</v>
      </c>
      <c r="U233" s="42" t="n">
        <f aca="false">$B233*U226/$B226</f>
        <v>85.8955644983814</v>
      </c>
      <c r="V233" s="42" t="n">
        <f aca="false">$B233*V226/$B226</f>
        <v>86.203360315401</v>
      </c>
      <c r="W233" s="42" t="n">
        <f aca="false">$B233*W226/$B226</f>
        <v>63.3831380696309</v>
      </c>
      <c r="X233" s="42" t="n">
        <f aca="false">$B233*X226/$B226</f>
        <v>8.40523072730515</v>
      </c>
      <c r="Y233" s="42" t="n">
        <f aca="false">$B233*Y226/$B226</f>
        <v>0.523767477471645</v>
      </c>
      <c r="Z233" s="42" t="n">
        <f aca="false">$B233*Z226/$B226</f>
        <v>0.167978411035238</v>
      </c>
      <c r="AA233" s="42" t="n">
        <f aca="false">$B233*AA226/$B226</f>
        <v>130.031923580922</v>
      </c>
      <c r="AB233" s="42" t="n">
        <f aca="false">$B233*AB226/$B226</f>
        <v>356.269171921909</v>
      </c>
      <c r="AC233" s="42" t="n">
        <f aca="false">$B233*AC226/$B226</f>
        <v>293.868792104756</v>
      </c>
      <c r="AD233" s="42" t="n">
        <f aca="false">$B233*AD226/$B226</f>
        <v>242.587873817554</v>
      </c>
      <c r="AE233" s="42" t="n">
        <f aca="false">$B233*AE226/$B226</f>
        <v>237.857606251064</v>
      </c>
      <c r="AF233" s="42" t="n">
        <f aca="false">$B233*AF226/$B226</f>
        <v>228.340803646537</v>
      </c>
      <c r="AG233" s="42" t="n">
        <f aca="false">$B233*AG226/$B226</f>
        <v>199.889616048185</v>
      </c>
      <c r="AH233" s="42" t="n">
        <f aca="false">$B233*AH226/$B226</f>
        <v>171.579566600906</v>
      </c>
      <c r="AI233" s="42" t="n">
        <f aca="false">$B233*AI226/$B226</f>
        <v>141.974151706135</v>
      </c>
      <c r="AJ233" s="42" t="n">
        <f aca="false">$B233*AJ226/$B226</f>
        <v>16.5219951775433</v>
      </c>
      <c r="AK233" s="42" t="n">
        <f aca="false">$B233*AK226/$B226</f>
        <v>1.01960059837195</v>
      </c>
      <c r="AL233" s="42" t="n">
        <f aca="false">$B233*AL226/$B226</f>
        <v>0.339887137813098</v>
      </c>
    </row>
    <row r="234" customFormat="false" ht="15" hidden="false" customHeight="false" outlineLevel="0" collapsed="false">
      <c r="A234" s="35" t="s">
        <v>104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customFormat="false" ht="15" hidden="false" customHeight="false" outlineLevel="0" collapsed="false">
      <c r="A235" s="35" t="n">
        <v>2003</v>
      </c>
      <c r="B235" s="42" t="n">
        <f aca="false">B228*100/LOOKUP($A235,PopActBIT!$A$6:$A$18,PopActBIT!B$6:B$18)</f>
        <v>8.1</v>
      </c>
      <c r="C235" s="42" t="n">
        <f aca="false">C228*100/LOOKUP($A235,PopActBIT!$A$6:$A$18,PopActBIT!E$6:E$18)</f>
        <v>31.2600590804401</v>
      </c>
      <c r="D235" s="42" t="n">
        <f aca="false">D228*100/LOOKUP($A235,PopActBIT!$A$6:$A$18,PopActBIT!F$6:F$18)</f>
        <v>18.6671653442685</v>
      </c>
      <c r="E235" s="42" t="n">
        <f aca="false">E228*100/LOOKUP($A235,PopActBIT!$A$6:$A$18,PopActBIT!G$6:G$18)</f>
        <v>11.042110421449</v>
      </c>
      <c r="F235" s="42" t="n">
        <f aca="false">F228*100/LOOKUP($A235,PopActBIT!$A$6:$A$18,PopActBIT!H$6:H$18)</f>
        <v>9.54020566392394</v>
      </c>
      <c r="G235" s="42" t="n">
        <f aca="false">G228*100/LOOKUP($A235,PopActBIT!$A$6:$A$18,PopActBIT!I$6:I$18)</f>
        <v>8.38489431198158</v>
      </c>
      <c r="H235" s="42" t="n">
        <f aca="false">H228*100/LOOKUP($A235,PopActBIT!$A$6:$A$18,PopActBIT!J$6:J$18)</f>
        <v>7.61616791241995</v>
      </c>
      <c r="I235" s="42" t="n">
        <f aca="false">I228*100/LOOKUP($A235,PopActBIT!$A$6:$A$18,PopActBIT!K$6:K$18)</f>
        <v>6.87410254405698</v>
      </c>
      <c r="J235" s="42" t="n">
        <f aca="false">J228*100/LOOKUP($A235,PopActBIT!$A$6:$A$18,PopActBIT!L$6:L$18)</f>
        <v>5.67879964531662</v>
      </c>
      <c r="K235" s="42" t="n">
        <f aca="false">K228*100/LOOKUP($A235,PopActBIT!$A$6:$A$18,PopActBIT!M$6:M$18)</f>
        <v>7.29623553803591</v>
      </c>
      <c r="L235" s="42" t="n">
        <f aca="false">L228*100/LOOKUP($A235,PopActBIT!$A$6:$A$18,PopActBIT!N$6:N$18)</f>
        <v>3.30596786863503</v>
      </c>
      <c r="M235" s="42" t="n">
        <f aca="false">M228*100/LOOKUP($A235,PopActBIT!$A$6:$A$18,PopActBIT!O$6:O$18)</f>
        <v>1.57300084072151</v>
      </c>
      <c r="N235" s="42" t="n">
        <f aca="false">N228*100/LOOKUP($A235,PopActBIT!$A$6:$A$18,PopActBIT!P$6:P$18)</f>
        <v>1.08865877394568</v>
      </c>
      <c r="O235" s="42" t="n">
        <f aca="false">O228*100/LOOKUP($A235,PopActBIT!$A$6:$A$18,PopActBIT!Q$6:Q$18)</f>
        <v>21.8398280569102</v>
      </c>
      <c r="P235" s="42" t="n">
        <f aca="false">P228*100/LOOKUP($A235,PopActBIT!$A$6:$A$18,PopActBIT!R$6:R$18)</f>
        <v>16.2498985155891</v>
      </c>
      <c r="Q235" s="42" t="n">
        <f aca="false">Q228*100/LOOKUP($A235,PopActBIT!$A$6:$A$18,PopActBIT!S$6:S$18)</f>
        <v>8.79369679036119</v>
      </c>
      <c r="R235" s="42" t="n">
        <f aca="false">R228*100/LOOKUP($A235,PopActBIT!$A$6:$A$18,PopActBIT!T$6:T$18)</f>
        <v>6.50529161247538</v>
      </c>
      <c r="S235" s="42" t="n">
        <f aca="false">S228*100/LOOKUP($A235,PopActBIT!$A$6:$A$18,PopActBIT!U$6:U$18)</f>
        <v>5.34998026053303</v>
      </c>
      <c r="T235" s="42" t="n">
        <f aca="false">T228*100/LOOKUP($A235,PopActBIT!$A$6:$A$18,PopActBIT!V$6:V$18)</f>
        <v>5.35886727093259</v>
      </c>
      <c r="U235" s="42" t="n">
        <f aca="false">U228*100/LOOKUP($A235,PopActBIT!$A$6:$A$18,PopActBIT!W$6:W$18)</f>
        <v>4.83453365735876</v>
      </c>
      <c r="V235" s="42" t="n">
        <f aca="false">V228*100/LOOKUP($A235,PopActBIT!$A$6:$A$18,PopActBIT!X$6:X$18)</f>
        <v>5.31443221893481</v>
      </c>
      <c r="W235" s="42" t="n">
        <f aca="false">W228*100/LOOKUP($A235,PopActBIT!$A$6:$A$18,PopActBIT!Y$6:Y$18)</f>
        <v>5.55438149972283</v>
      </c>
      <c r="X235" s="42" t="n">
        <f aca="false">X228*100/LOOKUP($A235,PopActBIT!$A$6:$A$18,PopActBIT!Z$6:Z$18)</f>
        <v>3.04824456704789</v>
      </c>
      <c r="Y235" s="42" t="n">
        <f aca="false">Y228*100/LOOKUP($A235,PopActBIT!$A$6:$A$18,PopActBIT!AA$6:AA$18)</f>
        <v>1.13309382594346</v>
      </c>
      <c r="Z235" s="42" t="n">
        <f aca="false">Z228*100/LOOKUP($A235,PopActBIT!$A$6:$A$18,PopActBIT!AB$6:AB$18)</f>
        <v>0.644308253967848</v>
      </c>
      <c r="AA235" s="42" t="n">
        <f aca="false">AA228*100/(LOOKUP($A235,PopActBIT!$A$6:$A$18,PopActBIT!E$6:E$18)+LOOKUP($A235,PopActBIT!$A$6:$A$18,PopActBIT!Q$6:Q$18))</f>
        <v>25.264601896361</v>
      </c>
      <c r="AB235" s="42" t="n">
        <f aca="false">AB228*100/(LOOKUP($A235,PopActBIT!$A$6:$A$18,PopActBIT!F$6:F$18)+LOOKUP($A235,PopActBIT!$A$6:$A$18,PopActBIT!R$6:R$18))</f>
        <v>17.3883441579564</v>
      </c>
      <c r="AC235" s="42" t="n">
        <f aca="false">AC228*100/(LOOKUP($A235,PopActBIT!$A$6:$A$18,PopActBIT!G$6:G$18)+LOOKUP($A235,PopActBIT!$A$6:$A$18,PopActBIT!S$6:S$18))</f>
        <v>9.84976387127815</v>
      </c>
      <c r="AD235" s="42" t="n">
        <f aca="false">AD228*100/(LOOKUP($A235,PopActBIT!$A$6:$A$18,PopActBIT!H$6:H$18)+LOOKUP($A235,PopActBIT!$A$6:$A$18,PopActBIT!T$6:T$18))</f>
        <v>7.90449019227857</v>
      </c>
      <c r="AE235" s="42" t="n">
        <f aca="false">AE228*100/(LOOKUP($A235,PopActBIT!$A$6:$A$18,PopActBIT!I$6:I$18)+LOOKUP($A235,PopActBIT!$A$6:$A$18,PopActBIT!U$6:U$18))</f>
        <v>6.76854676086828</v>
      </c>
      <c r="AF235" s="42" t="n">
        <f aca="false">AF228*100/(LOOKUP($A235,PopActBIT!$A$6:$A$18,PopActBIT!J$6:J$18)+LOOKUP($A235,PopActBIT!$A$6:$A$18,PopActBIT!V$6:V$18))</f>
        <v>6.43547952688479</v>
      </c>
      <c r="AG235" s="42" t="n">
        <f aca="false">AG228*100/(LOOKUP($A235,PopActBIT!$A$6:$A$18,PopActBIT!K$6:K$18)+LOOKUP($A235,PopActBIT!$A$6:$A$18,PopActBIT!W$6:W$18))</f>
        <v>5.80454909445434</v>
      </c>
      <c r="AH235" s="42" t="n">
        <f aca="false">AH228*100/(LOOKUP($A235,PopActBIT!$A$6:$A$18,PopActBIT!L$6:L$18)+LOOKUP($A235,PopActBIT!$A$6:$A$18,PopActBIT!X$6:X$18))</f>
        <v>5.48311028849784</v>
      </c>
      <c r="AI235" s="42" t="n">
        <f aca="false">AI228*100/(LOOKUP($A235,PopActBIT!$A$6:$A$18,PopActBIT!M$6:M$18)+LOOKUP($A235,PopActBIT!$A$6:$A$18,PopActBIT!Y$6:Y$18))</f>
        <v>6.34465815360965</v>
      </c>
      <c r="AJ235" s="42" t="n">
        <f aca="false">AJ228*100/(LOOKUP($A235,PopActBIT!$A$6:$A$18,PopActBIT!N$6:N$18)+LOOKUP($A235,PopActBIT!$A$6:$A$18,PopActBIT!Z$6:Z$18))</f>
        <v>3.17308146610517</v>
      </c>
      <c r="AK235" s="42" t="n">
        <f aca="false">AK228*100/(LOOKUP($A235,PopActBIT!$A$6:$A$18,PopActBIT!O$6:O$18)+LOOKUP($A235,PopActBIT!$A$6:$A$18,PopActBIT!AA$6:AA$18))</f>
        <v>1.30591460366525</v>
      </c>
      <c r="AL235" s="42" t="n">
        <f aca="false">AL228*100/(LOOKUP($A235,PopActBIT!$A$6:$A$18,PopActBIT!P$6:P$18)+LOOKUP($A235,PopActBIT!$A$6:$A$18,PopActBIT!AB$6:AB$18))</f>
        <v>0.807509037317726</v>
      </c>
    </row>
    <row r="236" customFormat="false" ht="15" hidden="false" customHeight="false" outlineLevel="0" collapsed="false">
      <c r="A236" s="35" t="n">
        <v>2004</v>
      </c>
      <c r="B236" s="42" t="n">
        <f aca="false">B229*100/LOOKUP($A236,PopActBIT!$A$6:$A$18,PopActBIT!B$6:B$18)</f>
        <v>8.5</v>
      </c>
      <c r="C236" s="42" t="n">
        <f aca="false">C229*100/LOOKUP($A236,PopActBIT!$A$6:$A$18,PopActBIT!E$6:E$18)</f>
        <v>32.8389717325755</v>
      </c>
      <c r="D236" s="42" t="n">
        <f aca="false">D229*100/LOOKUP($A236,PopActBIT!$A$6:$A$18,PopActBIT!F$6:F$18)</f>
        <v>19.6100242002203</v>
      </c>
      <c r="E236" s="42" t="n">
        <f aca="false">E229*100/LOOKUP($A236,PopActBIT!$A$6:$A$18,PopActBIT!G$6:G$18)</f>
        <v>11.5998357861337</v>
      </c>
      <c r="F236" s="42" t="n">
        <f aca="false">F229*100/LOOKUP($A236,PopActBIT!$A$6:$A$18,PopActBIT!H$6:H$18)</f>
        <v>10.0220714015408</v>
      </c>
      <c r="G236" s="42" t="n">
        <f aca="false">G229*100/LOOKUP($A236,PopActBIT!$A$6:$A$18,PopActBIT!I$6:I$18)</f>
        <v>8.80840649031557</v>
      </c>
      <c r="H236" s="42" t="n">
        <f aca="false">H229*100/LOOKUP($A236,PopActBIT!$A$6:$A$18,PopActBIT!J$6:J$18)</f>
        <v>8.00085253015416</v>
      </c>
      <c r="I236" s="42" t="n">
        <f aca="false">I229*100/LOOKUP($A236,PopActBIT!$A$6:$A$18,PopActBIT!K$6:K$18)</f>
        <v>7.22130622179024</v>
      </c>
      <c r="J236" s="42" t="n">
        <f aca="false">J229*100/LOOKUP($A236,PopActBIT!$A$6:$A$18,PopActBIT!L$6:L$18)</f>
        <v>5.96562983286874</v>
      </c>
      <c r="K236" s="42" t="n">
        <f aca="false">K229*100/LOOKUP($A236,PopActBIT!$A$6:$A$18,PopActBIT!M$6:M$18)</f>
        <v>7.66476070858409</v>
      </c>
      <c r="L236" s="42" t="n">
        <f aca="false">L229*100/LOOKUP($A236,PopActBIT!$A$6:$A$18,PopActBIT!N$6:N$18)</f>
        <v>3.47294882289072</v>
      </c>
      <c r="M236" s="42" t="n">
        <f aca="false">M229*100/LOOKUP($A236,PopActBIT!$A$6:$A$18,PopActBIT!O$6:O$18)</f>
        <v>1.65245145605284</v>
      </c>
      <c r="N236" s="42" t="n">
        <f aca="false">N229*100/LOOKUP($A236,PopActBIT!$A$6:$A$18,PopActBIT!P$6:P$18)</f>
        <v>1.14364578173149</v>
      </c>
      <c r="O236" s="42" t="n">
        <f aca="false">O229*100/LOOKUP($A236,PopActBIT!$A$6:$A$18,PopActBIT!Q$6:Q$18)</f>
        <v>22.9429347641235</v>
      </c>
      <c r="P236" s="42" t="n">
        <f aca="false">P229*100/LOOKUP($A236,PopActBIT!$A$6:$A$18,PopActBIT!R$6:R$18)</f>
        <v>17.0706637705798</v>
      </c>
      <c r="Q236" s="42" t="n">
        <f aca="false">Q229*100/LOOKUP($A236,PopActBIT!$A$6:$A$18,PopActBIT!S$6:S$18)</f>
        <v>9.23785715121066</v>
      </c>
      <c r="R236" s="42" t="n">
        <f aca="false">R229*100/LOOKUP($A236,PopActBIT!$A$6:$A$18,PopActBIT!T$6:T$18)</f>
        <v>6.83386703859141</v>
      </c>
      <c r="S236" s="42" t="n">
        <f aca="false">S229*100/LOOKUP($A236,PopActBIT!$A$6:$A$18,PopActBIT!U$6:U$18)</f>
        <v>5.62020212736616</v>
      </c>
      <c r="T236" s="42" t="n">
        <f aca="false">T229*100/LOOKUP($A236,PopActBIT!$A$6:$A$18,PopActBIT!V$6:V$18)</f>
        <v>5.62953801129867</v>
      </c>
      <c r="U236" s="42" t="n">
        <f aca="false">U229*100/LOOKUP($A236,PopActBIT!$A$6:$A$18,PopActBIT!W$6:W$18)</f>
        <v>5.07872085928105</v>
      </c>
      <c r="V236" s="42" t="n">
        <f aca="false">V229*100/LOOKUP($A236,PopActBIT!$A$6:$A$18,PopActBIT!X$6:X$18)</f>
        <v>5.58285859163616</v>
      </c>
      <c r="W236" s="42" t="n">
        <f aca="false">W229*100/LOOKUP($A236,PopActBIT!$A$6:$A$18,PopActBIT!Y$6:Y$18)</f>
        <v>5.83492745781371</v>
      </c>
      <c r="X236" s="42" t="n">
        <f aca="false">X229*100/LOOKUP($A236,PopActBIT!$A$6:$A$18,PopActBIT!Z$6:Z$18)</f>
        <v>3.20220818884816</v>
      </c>
      <c r="Y236" s="42" t="n">
        <f aca="false">Y229*100/LOOKUP($A236,PopActBIT!$A$6:$A$18,PopActBIT!AA$6:AA$18)</f>
        <v>1.190325201394</v>
      </c>
      <c r="Z236" s="42" t="n">
        <f aca="false">Z229*100/LOOKUP($A236,PopActBIT!$A$6:$A$18,PopActBIT!AB$6:AB$18)</f>
        <v>0.67685158510639</v>
      </c>
      <c r="AA236" s="42" t="n">
        <f aca="false">AA229*100/(LOOKUP($A236,PopActBIT!$A$6:$A$18,PopActBIT!E$6:E$18)+LOOKUP($A236,PopActBIT!$A$6:$A$18,PopActBIT!Q$6:Q$18))</f>
        <v>26.5376113678776</v>
      </c>
      <c r="AB236" s="42" t="n">
        <f aca="false">AB229*100/(LOOKUP($A236,PopActBIT!$A$6:$A$18,PopActBIT!F$6:F$18)+LOOKUP($A236,PopActBIT!$A$6:$A$18,PopActBIT!R$6:R$18))</f>
        <v>18.2664739129786</v>
      </c>
      <c r="AC236" s="42" t="n">
        <f aca="false">AC229*100/(LOOKUP($A236,PopActBIT!$A$6:$A$18,PopActBIT!G$6:G$18)+LOOKUP($A236,PopActBIT!$A$6:$A$18,PopActBIT!S$6:S$18))</f>
        <v>10.348082660443</v>
      </c>
      <c r="AD236" s="42" t="n">
        <f aca="false">AD229*100/(LOOKUP($A236,PopActBIT!$A$6:$A$18,PopActBIT!H$6:H$18)+LOOKUP($A236,PopActBIT!$A$6:$A$18,PopActBIT!T$6:T$18))</f>
        <v>8.30619557348872</v>
      </c>
      <c r="AE236" s="42" t="n">
        <f aca="false">AE229*100/(LOOKUP($A236,PopActBIT!$A$6:$A$18,PopActBIT!I$6:I$18)+LOOKUP($A236,PopActBIT!$A$6:$A$18,PopActBIT!U$6:U$18))</f>
        <v>7.11672065339252</v>
      </c>
      <c r="AF236" s="42" t="n">
        <f aca="false">AF229*100/(LOOKUP($A236,PopActBIT!$A$6:$A$18,PopActBIT!J$6:J$18)+LOOKUP($A236,PopActBIT!$A$6:$A$18,PopActBIT!V$6:V$18))</f>
        <v>6.76101869505979</v>
      </c>
      <c r="AG236" s="42" t="n">
        <f aca="false">AG229*100/(LOOKUP($A236,PopActBIT!$A$6:$A$18,PopActBIT!K$6:K$18)+LOOKUP($A236,PopActBIT!$A$6:$A$18,PopActBIT!W$6:W$18))</f>
        <v>6.10535259346034</v>
      </c>
      <c r="AH236" s="42" t="n">
        <f aca="false">AH229*100/(LOOKUP($A236,PopActBIT!$A$6:$A$18,PopActBIT!L$6:L$18)+LOOKUP($A236,PopActBIT!$A$6:$A$18,PopActBIT!X$6:X$18))</f>
        <v>5.76177227697068</v>
      </c>
      <c r="AI236" s="42" t="n">
        <f aca="false">AI229*100/(LOOKUP($A236,PopActBIT!$A$6:$A$18,PopActBIT!M$6:M$18)+LOOKUP($A236,PopActBIT!$A$6:$A$18,PopActBIT!Y$6:Y$18))</f>
        <v>6.67972839043722</v>
      </c>
      <c r="AJ236" s="42" t="n">
        <f aca="false">AJ229*100/(LOOKUP($A236,PopActBIT!$A$6:$A$18,PopActBIT!N$6:N$18)+LOOKUP($A236,PopActBIT!$A$6:$A$18,PopActBIT!Z$6:Z$18))</f>
        <v>3.33342797450733</v>
      </c>
      <c r="AK236" s="42" t="n">
        <f aca="false">AK229*100/(LOOKUP($A236,PopActBIT!$A$6:$A$18,PopActBIT!O$6:O$18)+LOOKUP($A236,PopActBIT!$A$6:$A$18,PopActBIT!AA$6:AA$18))</f>
        <v>1.3737636158785</v>
      </c>
      <c r="AL236" s="42" t="n">
        <f aca="false">AL229*100/(LOOKUP($A236,PopActBIT!$A$6:$A$18,PopActBIT!P$6:P$18)+LOOKUP($A236,PopActBIT!$A$6:$A$18,PopActBIT!AB$6:AB$18))</f>
        <v>0.849573226779195</v>
      </c>
    </row>
    <row r="237" customFormat="false" ht="15" hidden="false" customHeight="false" outlineLevel="0" collapsed="false">
      <c r="A237" s="35" t="n">
        <v>2005</v>
      </c>
      <c r="B237" s="42" t="n">
        <f aca="false">B230*100/LOOKUP($A237,PopActBIT!$A$6:$A$18,PopActBIT!B$6:B$18)</f>
        <v>8.5</v>
      </c>
      <c r="C237" s="42" t="n">
        <f aca="false">C230*100/LOOKUP($A237,PopActBIT!$A$6:$A$18,PopActBIT!E$6:E$18)</f>
        <v>32.8019942422527</v>
      </c>
      <c r="D237" s="42" t="n">
        <f aca="false">D230*100/LOOKUP($A237,PopActBIT!$A$6:$A$18,PopActBIT!F$6:F$18)</f>
        <v>19.5879428303772</v>
      </c>
      <c r="E237" s="42" t="n">
        <f aca="false">E230*100/LOOKUP($A237,PopActBIT!$A$6:$A$18,PopActBIT!G$6:G$18)</f>
        <v>11.5867740855718</v>
      </c>
      <c r="F237" s="42" t="n">
        <f aca="false">F230*100/LOOKUP($A237,PopActBIT!$A$6:$A$18,PopActBIT!H$6:H$18)</f>
        <v>10.0107863025041</v>
      </c>
      <c r="G237" s="42" t="n">
        <f aca="false">G230*100/LOOKUP($A237,PopActBIT!$A$6:$A$18,PopActBIT!I$6:I$18)</f>
        <v>8.79848800783664</v>
      </c>
      <c r="H237" s="42" t="n">
        <f aca="false">H230*100/LOOKUP($A237,PopActBIT!$A$6:$A$18,PopActBIT!J$6:J$18)</f>
        <v>7.9918433733079</v>
      </c>
      <c r="I237" s="42" t="n">
        <f aca="false">I230*100/LOOKUP($A237,PopActBIT!$A$6:$A$18,PopActBIT!K$6:K$18)</f>
        <v>7.21317485327148</v>
      </c>
      <c r="J237" s="42" t="n">
        <f aca="false">J230*100/LOOKUP($A237,PopActBIT!$A$6:$A$18,PopActBIT!L$6:L$18)</f>
        <v>5.95891238686551</v>
      </c>
      <c r="K237" s="42" t="n">
        <f aca="false">K230*100/LOOKUP($A237,PopActBIT!$A$6:$A$18,PopActBIT!M$6:M$18)</f>
        <v>7.65612999939998</v>
      </c>
      <c r="L237" s="42" t="n">
        <f aca="false">L230*100/LOOKUP($A237,PopActBIT!$A$6:$A$18,PopActBIT!N$6:N$18)</f>
        <v>3.46903819704847</v>
      </c>
      <c r="M237" s="42" t="n">
        <f aca="false">M230*100/LOOKUP($A237,PopActBIT!$A$6:$A$18,PopActBIT!O$6:O$18)</f>
        <v>1.65059075504726</v>
      </c>
      <c r="N237" s="42" t="n">
        <f aca="false">N230*100/LOOKUP($A237,PopActBIT!$A$6:$A$18,PopActBIT!P$6:P$18)</f>
        <v>1.14235800843666</v>
      </c>
      <c r="O237" s="42" t="n">
        <f aca="false">O230*100/LOOKUP($A237,PopActBIT!$A$6:$A$18,PopActBIT!Q$6:Q$18)</f>
        <v>22.917100454964</v>
      </c>
      <c r="P237" s="42" t="n">
        <f aca="false">P230*100/LOOKUP($A237,PopActBIT!$A$6:$A$18,PopActBIT!R$6:R$18)</f>
        <v>17.0514417830729</v>
      </c>
      <c r="Q237" s="42" t="n">
        <f aca="false">Q230*100/LOOKUP($A237,PopActBIT!$A$6:$A$18,PopActBIT!S$6:S$18)</f>
        <v>9.22745509671898</v>
      </c>
      <c r="R237" s="42" t="n">
        <f aca="false">R230*100/LOOKUP($A237,PopActBIT!$A$6:$A$18,PopActBIT!T$6:T$18)</f>
        <v>6.82617193612763</v>
      </c>
      <c r="S237" s="42" t="n">
        <f aca="false">S230*100/LOOKUP($A237,PopActBIT!$A$6:$A$18,PopActBIT!U$6:U$18)</f>
        <v>5.61387364146016</v>
      </c>
      <c r="T237" s="42" t="n">
        <f aca="false">T230*100/LOOKUP($A237,PopActBIT!$A$6:$A$18,PopActBIT!V$6:V$18)</f>
        <v>5.6231990129576</v>
      </c>
      <c r="U237" s="42" t="n">
        <f aca="false">U230*100/LOOKUP($A237,PopActBIT!$A$6:$A$18,PopActBIT!W$6:W$18)</f>
        <v>5.07300209460851</v>
      </c>
      <c r="V237" s="42" t="n">
        <f aca="false">V230*100/LOOKUP($A237,PopActBIT!$A$6:$A$18,PopActBIT!X$6:X$18)</f>
        <v>5.57657215547039</v>
      </c>
      <c r="W237" s="42" t="n">
        <f aca="false">W230*100/LOOKUP($A237,PopActBIT!$A$6:$A$18,PopActBIT!Y$6:Y$18)</f>
        <v>5.82835718590133</v>
      </c>
      <c r="X237" s="42" t="n">
        <f aca="false">X230*100/LOOKUP($A237,PopActBIT!$A$6:$A$18,PopActBIT!Z$6:Z$18)</f>
        <v>3.19860242362265</v>
      </c>
      <c r="Y237" s="42" t="n">
        <f aca="false">Y230*100/LOOKUP($A237,PopActBIT!$A$6:$A$18,PopActBIT!AA$6:AA$18)</f>
        <v>1.18898486592387</v>
      </c>
      <c r="Z237" s="42" t="n">
        <f aca="false">Z230*100/LOOKUP($A237,PopActBIT!$A$6:$A$18,PopActBIT!AB$6:AB$18)</f>
        <v>0.676089433564554</v>
      </c>
      <c r="AA237" s="42" t="n">
        <f aca="false">AA230*100/(LOOKUP($A237,PopActBIT!$A$6:$A$18,PopActBIT!E$6:E$18)+LOOKUP($A237,PopActBIT!$A$6:$A$18,PopActBIT!Q$6:Q$18))</f>
        <v>26.6443475749914</v>
      </c>
      <c r="AB237" s="42" t="n">
        <f aca="false">AB230*100/(LOOKUP($A237,PopActBIT!$A$6:$A$18,PopActBIT!F$6:F$18)+LOOKUP($A237,PopActBIT!$A$6:$A$18,PopActBIT!R$6:R$18))</f>
        <v>18.2446060243951</v>
      </c>
      <c r="AC237" s="42" t="n">
        <f aca="false">AC230*100/(LOOKUP($A237,PopActBIT!$A$6:$A$18,PopActBIT!G$6:G$18)+LOOKUP($A237,PopActBIT!$A$6:$A$18,PopActBIT!S$6:S$18))</f>
        <v>10.3430442123481</v>
      </c>
      <c r="AD237" s="42" t="n">
        <f aca="false">AD230*100/(LOOKUP($A237,PopActBIT!$A$6:$A$18,PopActBIT!H$6:H$18)+LOOKUP($A237,PopActBIT!$A$6:$A$18,PopActBIT!T$6:T$18))</f>
        <v>8.30085264997246</v>
      </c>
      <c r="AE237" s="42" t="n">
        <f aca="false">AE230*100/(LOOKUP($A237,PopActBIT!$A$6:$A$18,PopActBIT!I$6:I$18)+LOOKUP($A237,PopActBIT!$A$6:$A$18,PopActBIT!U$6:U$18))</f>
        <v>7.10778076449988</v>
      </c>
      <c r="AF237" s="42" t="n">
        <f aca="false">AF230*100/(LOOKUP($A237,PopActBIT!$A$6:$A$18,PopActBIT!J$6:J$18)+LOOKUP($A237,PopActBIT!$A$6:$A$18,PopActBIT!V$6:V$18))</f>
        <v>6.75887311496513</v>
      </c>
      <c r="AG237" s="42" t="n">
        <f aca="false">AG230*100/(LOOKUP($A237,PopActBIT!$A$6:$A$18,PopActBIT!K$6:K$18)+LOOKUP($A237,PopActBIT!$A$6:$A$18,PopActBIT!W$6:W$18))</f>
        <v>6.09927336399338</v>
      </c>
      <c r="AH237" s="42" t="n">
        <f aca="false">AH230*100/(LOOKUP($A237,PopActBIT!$A$6:$A$18,PopActBIT!L$6:L$18)+LOOKUP($A237,PopActBIT!$A$6:$A$18,PopActBIT!X$6:X$18))</f>
        <v>5.75703820481017</v>
      </c>
      <c r="AI237" s="42" t="n">
        <f aca="false">AI230*100/(LOOKUP($A237,PopActBIT!$A$6:$A$18,PopActBIT!M$6:M$18)+LOOKUP($A237,PopActBIT!$A$6:$A$18,PopActBIT!Y$6:Y$18))</f>
        <v>6.68898646216818</v>
      </c>
      <c r="AJ237" s="42" t="n">
        <f aca="false">AJ230*100/(LOOKUP($A237,PopActBIT!$A$6:$A$18,PopActBIT!N$6:N$18)+LOOKUP($A237,PopActBIT!$A$6:$A$18,PopActBIT!Z$6:Z$18))</f>
        <v>3.32976207300894</v>
      </c>
      <c r="AK237" s="42" t="n">
        <f aca="false">AK230*100/(LOOKUP($A237,PopActBIT!$A$6:$A$18,PopActBIT!O$6:O$18)+LOOKUP($A237,PopActBIT!$A$6:$A$18,PopActBIT!AA$6:AA$18))</f>
        <v>1.37275575770385</v>
      </c>
      <c r="AL237" s="42" t="n">
        <f aca="false">AL230*100/(LOOKUP($A237,PopActBIT!$A$6:$A$18,PopActBIT!P$6:P$18)+LOOKUP($A237,PopActBIT!$A$6:$A$18,PopActBIT!AB$6:AB$18))</f>
        <v>0.849329694966055</v>
      </c>
    </row>
    <row r="238" customFormat="false" ht="15" hidden="false" customHeight="false" outlineLevel="0" collapsed="false">
      <c r="A238" s="35" t="n">
        <v>2006</v>
      </c>
      <c r="B238" s="42" t="n">
        <f aca="false">B231*100/LOOKUP($A238,PopActBIT!$A$6:$A$18,PopActBIT!B$6:B$18)</f>
        <v>8.4</v>
      </c>
      <c r="C238" s="42" t="n">
        <f aca="false">C231*100/LOOKUP($A238,PopActBIT!$A$6:$A$18,PopActBIT!E$6:E$18)</f>
        <v>32.4862190695816</v>
      </c>
      <c r="D238" s="42" t="n">
        <f aca="false">D231*100/LOOKUP($A238,PopActBIT!$A$6:$A$18,PopActBIT!F$6:F$18)</f>
        <v>19.3993754529229</v>
      </c>
      <c r="E238" s="42" t="n">
        <f aca="false">E231*100/LOOKUP($A238,PopActBIT!$A$6:$A$18,PopActBIT!G$6:G$18)</f>
        <v>11.4752316116433</v>
      </c>
      <c r="F238" s="42" t="n">
        <f aca="false">F231*100/LOOKUP($A238,PopActBIT!$A$6:$A$18,PopActBIT!H$6:H$18)</f>
        <v>9.91441540048213</v>
      </c>
      <c r="G238" s="42" t="n">
        <f aca="false">G231*100/LOOKUP($A238,PopActBIT!$A$6:$A$18,PopActBIT!I$6:I$18)</f>
        <v>8.71378754574279</v>
      </c>
      <c r="H238" s="42" t="n">
        <f aca="false">H231*100/LOOKUP($A238,PopActBIT!$A$6:$A$18,PopActBIT!J$6:J$18)</f>
        <v>7.91490824239701</v>
      </c>
      <c r="I238" s="42" t="n">
        <f aca="false">I231*100/LOOKUP($A238,PopActBIT!$A$6:$A$18,PopActBIT!K$6:K$18)</f>
        <v>7.14373573569905</v>
      </c>
      <c r="J238" s="42" t="n">
        <f aca="false">J231*100/LOOKUP($A238,PopActBIT!$A$6:$A$18,PopActBIT!L$6:L$18)</f>
        <v>5.90154768598797</v>
      </c>
      <c r="K238" s="42" t="n">
        <f aca="false">K231*100/LOOKUP($A238,PopActBIT!$A$6:$A$18,PopActBIT!M$6:M$18)</f>
        <v>7.58242668262304</v>
      </c>
      <c r="L238" s="42" t="n">
        <f aca="false">L231*100/LOOKUP($A238,PopActBIT!$A$6:$A$18,PopActBIT!N$6:N$18)</f>
        <v>3.43564278433102</v>
      </c>
      <c r="M238" s="42" t="n">
        <f aca="false">M231*100/LOOKUP($A238,PopActBIT!$A$6:$A$18,PopActBIT!O$6:O$18)</f>
        <v>1.63470100222202</v>
      </c>
      <c r="N238" s="42" t="n">
        <f aca="false">N231*100/LOOKUP($A238,PopActBIT!$A$6:$A$18,PopActBIT!P$6:P$18)</f>
        <v>1.13136086311976</v>
      </c>
      <c r="O238" s="42" t="n">
        <f aca="false">O231*100/LOOKUP($A238,PopActBIT!$A$6:$A$18,PopActBIT!Q$6:Q$18)</f>
        <v>22.6964842540147</v>
      </c>
      <c r="P238" s="42" t="n">
        <f aca="false">P231*100/LOOKUP($A238,PopActBIT!$A$6:$A$18,PopActBIT!R$6:R$18)</f>
        <v>16.8872925568529</v>
      </c>
      <c r="Q238" s="42" t="n">
        <f aca="false">Q231*100/LOOKUP($A238,PopActBIT!$A$6:$A$18,PopActBIT!S$6:S$18)</f>
        <v>9.13862509434287</v>
      </c>
      <c r="R238" s="42" t="n">
        <f aca="false">R231*100/LOOKUP($A238,PopActBIT!$A$6:$A$18,PopActBIT!T$6:T$18)</f>
        <v>6.76045838207072</v>
      </c>
      <c r="S238" s="42" t="n">
        <f aca="false">S231*100/LOOKUP($A238,PopActBIT!$A$6:$A$18,PopActBIT!U$6:U$18)</f>
        <v>5.55983052733139</v>
      </c>
      <c r="T238" s="42" t="n">
        <f aca="false">T231*100/LOOKUP($A238,PopActBIT!$A$6:$A$18,PopActBIT!V$6:V$18)</f>
        <v>5.56906612621399</v>
      </c>
      <c r="U238" s="42" t="n">
        <f aca="false">U231*100/LOOKUP($A238,PopActBIT!$A$6:$A$18,PopActBIT!W$6:W$18)</f>
        <v>5.02416579213999</v>
      </c>
      <c r="V238" s="42" t="n">
        <f aca="false">V231*100/LOOKUP($A238,PopActBIT!$A$6:$A$18,PopActBIT!X$6:X$18)</f>
        <v>5.52288813180094</v>
      </c>
      <c r="W238" s="42" t="n">
        <f aca="false">W231*100/LOOKUP($A238,PopActBIT!$A$6:$A$18,PopActBIT!Y$6:Y$18)</f>
        <v>5.77224930163142</v>
      </c>
      <c r="X238" s="42" t="n">
        <f aca="false">X231*100/LOOKUP($A238,PopActBIT!$A$6:$A$18,PopActBIT!Z$6:Z$18)</f>
        <v>3.16781041673532</v>
      </c>
      <c r="Y238" s="42" t="n">
        <f aca="false">Y231*100/LOOKUP($A238,PopActBIT!$A$6:$A$18,PopActBIT!AA$6:AA$18)</f>
        <v>1.17753885753281</v>
      </c>
      <c r="Z238" s="42" t="n">
        <f aca="false">Z231*100/LOOKUP($A238,PopActBIT!$A$6:$A$18,PopActBIT!AB$6:AB$18)</f>
        <v>0.669580918989245</v>
      </c>
      <c r="AA238" s="42" t="n">
        <f aca="false">AA231*100/(LOOKUP($A238,PopActBIT!$A$6:$A$18,PopActBIT!E$6:E$18)+LOOKUP($A238,PopActBIT!$A$6:$A$18,PopActBIT!Q$6:Q$18))</f>
        <v>26.3863077942128</v>
      </c>
      <c r="AB238" s="42" t="n">
        <f aca="false">AB231*100/(LOOKUP($A238,PopActBIT!$A$6:$A$18,PopActBIT!F$6:F$18)+LOOKUP($A238,PopActBIT!$A$6:$A$18,PopActBIT!R$6:R$18))</f>
        <v>18.0679858018607</v>
      </c>
      <c r="AC238" s="42" t="n">
        <f aca="false">AC231*100/(LOOKUP($A238,PopActBIT!$A$6:$A$18,PopActBIT!G$6:G$18)+LOOKUP($A238,PopActBIT!$A$6:$A$18,PopActBIT!S$6:S$18))</f>
        <v>10.2412722580288</v>
      </c>
      <c r="AD238" s="42" t="n">
        <f aca="false">AD231*100/(LOOKUP($A238,PopActBIT!$A$6:$A$18,PopActBIT!H$6:H$18)+LOOKUP($A238,PopActBIT!$A$6:$A$18,PopActBIT!T$6:T$18))</f>
        <v>8.22734984712369</v>
      </c>
      <c r="AE238" s="42" t="n">
        <f aca="false">AE231*100/(LOOKUP($A238,PopActBIT!$A$6:$A$18,PopActBIT!I$6:I$18)+LOOKUP($A238,PopActBIT!$A$6:$A$18,PopActBIT!U$6:U$18))</f>
        <v>7.04287640890705</v>
      </c>
      <c r="AF238" s="42" t="n">
        <f aca="false">AF231*100/(LOOKUP($A238,PopActBIT!$A$6:$A$18,PopActBIT!J$6:J$18)+LOOKUP($A238,PopActBIT!$A$6:$A$18,PopActBIT!V$6:V$18))</f>
        <v>6.69278739878554</v>
      </c>
      <c r="AG238" s="42" t="n">
        <f aca="false">AG231*100/(LOOKUP($A238,PopActBIT!$A$6:$A$18,PopActBIT!K$6:K$18)+LOOKUP($A238,PopActBIT!$A$6:$A$18,PopActBIT!W$6:W$18))</f>
        <v>6.04341058559704</v>
      </c>
      <c r="AH238" s="42" t="n">
        <f aca="false">AH231*100/(LOOKUP($A238,PopActBIT!$A$6:$A$18,PopActBIT!L$6:L$18)+LOOKUP($A238,PopActBIT!$A$6:$A$18,PopActBIT!X$6:X$18))</f>
        <v>5.70335009098988</v>
      </c>
      <c r="AI238" s="42" t="n">
        <f aca="false">AI231*100/(LOOKUP($A238,PopActBIT!$A$6:$A$18,PopActBIT!M$6:M$18)+LOOKUP($A238,PopActBIT!$A$6:$A$18,PopActBIT!Y$6:Y$18))</f>
        <v>6.63649297773664</v>
      </c>
      <c r="AJ238" s="42" t="n">
        <f aca="false">AJ231*100/(LOOKUP($A238,PopActBIT!$A$6:$A$18,PopActBIT!N$6:N$18)+LOOKUP($A238,PopActBIT!$A$6:$A$18,PopActBIT!Z$6:Z$18))</f>
        <v>3.29564871694954</v>
      </c>
      <c r="AK238" s="42" t="n">
        <f aca="false">AK231*100/(LOOKUP($A238,PopActBIT!$A$6:$A$18,PopActBIT!O$6:O$18)+LOOKUP($A238,PopActBIT!$A$6:$A$18,PopActBIT!AA$6:AA$18))</f>
        <v>1.36419689982977</v>
      </c>
      <c r="AL238" s="42" t="n">
        <f aca="false">AL231*100/(LOOKUP($A238,PopActBIT!$A$6:$A$18,PopActBIT!P$6:P$18)+LOOKUP($A238,PopActBIT!$A$6:$A$18,PopActBIT!AB$6:AB$18))</f>
        <v>0.843475076939511</v>
      </c>
    </row>
    <row r="239" customFormat="false" ht="15" hidden="false" customHeight="false" outlineLevel="0" collapsed="false">
      <c r="A239" s="35" t="n">
        <v>2007</v>
      </c>
      <c r="B239" s="42" t="n">
        <f aca="false">B232*100/LOOKUP($A239,PopActBIT!$A$6:$A$18,PopActBIT!B$6:B$18)</f>
        <v>7.7</v>
      </c>
      <c r="C239" s="42" t="n">
        <f aca="false">C232*100/LOOKUP($A239,PopActBIT!$A$6:$A$18,PopActBIT!E$6:E$18)</f>
        <v>29.8456383276225</v>
      </c>
      <c r="D239" s="42" t="n">
        <f aca="false">D232*100/LOOKUP($A239,PopActBIT!$A$6:$A$18,PopActBIT!F$6:F$18)</f>
        <v>17.8225339892455</v>
      </c>
      <c r="E239" s="42" t="n">
        <f aca="false">E232*100/LOOKUP($A239,PopActBIT!$A$6:$A$18,PopActBIT!G$6:G$18)</f>
        <v>10.5424891605035</v>
      </c>
      <c r="F239" s="42" t="n">
        <f aca="false">F232*100/LOOKUP($A239,PopActBIT!$A$6:$A$18,PopActBIT!H$6:H$18)</f>
        <v>9.10854093666034</v>
      </c>
      <c r="G239" s="42" t="n">
        <f aca="false">G232*100/LOOKUP($A239,PopActBIT!$A$6:$A$18,PopActBIT!I$6:I$18)</f>
        <v>8.00550384139639</v>
      </c>
      <c r="H239" s="42" t="n">
        <f aca="false">H232*100/LOOKUP($A239,PopActBIT!$A$6:$A$18,PopActBIT!J$6:J$18)</f>
        <v>7.27155992800923</v>
      </c>
      <c r="I239" s="42" t="n">
        <f aca="false">I232*100/LOOKUP($A239,PopActBIT!$A$6:$A$18,PopActBIT!K$6:K$18)</f>
        <v>6.56307071682047</v>
      </c>
      <c r="J239" s="42" t="n">
        <f aca="false">J232*100/LOOKUP($A239,PopActBIT!$A$6:$A$18,PopActBIT!L$6:L$18)</f>
        <v>5.42185156825892</v>
      </c>
      <c r="K239" s="42" t="n">
        <f aca="false">K232*100/LOOKUP($A239,PopActBIT!$A$6:$A$18,PopActBIT!M$6:M$18)</f>
        <v>6.96610350162845</v>
      </c>
      <c r="L239" s="42" t="n">
        <f aca="false">L232*100/LOOKUP($A239,PopActBIT!$A$6:$A$18,PopActBIT!N$6:N$18)</f>
        <v>3.15638307260144</v>
      </c>
      <c r="M239" s="42" t="n">
        <f aca="false">M232*100/LOOKUP($A239,PopActBIT!$A$6:$A$18,PopActBIT!O$6:O$18)</f>
        <v>1.50182742970552</v>
      </c>
      <c r="N239" s="42" t="n">
        <f aca="false">N232*100/LOOKUP($A239,PopActBIT!$A$6:$A$18,PopActBIT!P$6:P$18)</f>
        <v>1.03940033976795</v>
      </c>
      <c r="O239" s="42" t="n">
        <f aca="false">O232*100/LOOKUP($A239,PopActBIT!$A$6:$A$18,PopActBIT!Q$6:Q$18)</f>
        <v>20.8516435508549</v>
      </c>
      <c r="P239" s="42" t="n">
        <f aca="false">P232*100/LOOKUP($A239,PopActBIT!$A$6:$A$18,PopActBIT!R$6:R$18)</f>
        <v>15.514640989924</v>
      </c>
      <c r="Q239" s="42" t="n">
        <f aca="false">Q232*100/LOOKUP($A239,PopActBIT!$A$6:$A$18,PopActBIT!S$6:S$18)</f>
        <v>8.39580927510517</v>
      </c>
      <c r="R239" s="42" t="n">
        <f aca="false">R232*100/LOOKUP($A239,PopActBIT!$A$6:$A$18,PopActBIT!T$6:T$18)</f>
        <v>6.21094733640928</v>
      </c>
      <c r="S239" s="42" t="n">
        <f aca="false">S232*100/LOOKUP($A239,PopActBIT!$A$6:$A$18,PopActBIT!U$6:U$18)</f>
        <v>5.10791024114534</v>
      </c>
      <c r="T239" s="42" t="n">
        <f aca="false">T232*100/LOOKUP($A239,PopActBIT!$A$6:$A$18,PopActBIT!V$6:V$18)</f>
        <v>5.11639514187814</v>
      </c>
      <c r="U239" s="42" t="n">
        <f aca="false">U232*100/LOOKUP($A239,PopActBIT!$A$6:$A$18,PopActBIT!W$6:W$18)</f>
        <v>4.61578599864297</v>
      </c>
      <c r="V239" s="42" t="n">
        <f aca="false">V232*100/LOOKUP($A239,PopActBIT!$A$6:$A$18,PopActBIT!X$6:X$18)</f>
        <v>5.07397063821414</v>
      </c>
      <c r="W239" s="42" t="n">
        <f aca="false">W232*100/LOOKUP($A239,PopActBIT!$A$6:$A$18,PopActBIT!Y$6:Y$18)</f>
        <v>5.30306295799973</v>
      </c>
      <c r="X239" s="42" t="n">
        <f aca="false">X232*100/LOOKUP($A239,PopActBIT!$A$6:$A$18,PopActBIT!Z$6:Z$18)</f>
        <v>2.91032095135025</v>
      </c>
      <c r="Y239" s="42" t="n">
        <f aca="false">Y232*100/LOOKUP($A239,PopActBIT!$A$6:$A$18,PopActBIT!AA$6:AA$18)</f>
        <v>1.08182484343194</v>
      </c>
      <c r="Z239" s="42" t="n">
        <f aca="false">Z232*100/LOOKUP($A239,PopActBIT!$A$6:$A$18,PopActBIT!AB$6:AB$18)</f>
        <v>0.615155303127969</v>
      </c>
      <c r="AA239" s="42" t="n">
        <f aca="false">AA232*100/(LOOKUP($A239,PopActBIT!$A$6:$A$18,PopActBIT!E$6:E$18)+LOOKUP($A239,PopActBIT!$A$6:$A$18,PopActBIT!Q$6:Q$18))</f>
        <v>24.093055409556</v>
      </c>
      <c r="AB239" s="42" t="n">
        <f aca="false">AB232*100/(LOOKUP($A239,PopActBIT!$A$6:$A$18,PopActBIT!F$6:F$18)+LOOKUP($A239,PopActBIT!$A$6:$A$18,PopActBIT!R$6:R$18))</f>
        <v>16.5993363201896</v>
      </c>
      <c r="AC239" s="42" t="n">
        <f aca="false">AC232*100/(LOOKUP($A239,PopActBIT!$A$6:$A$18,PopActBIT!G$6:G$18)+LOOKUP($A239,PopActBIT!$A$6:$A$18,PopActBIT!S$6:S$18))</f>
        <v>9.4127797019769</v>
      </c>
      <c r="AD239" s="42" t="n">
        <f aca="false">AD232*100/(LOOKUP($A239,PopActBIT!$A$6:$A$18,PopActBIT!H$6:H$18)+LOOKUP($A239,PopActBIT!$A$6:$A$18,PopActBIT!T$6:T$18))</f>
        <v>7.55743016671294</v>
      </c>
      <c r="AE239" s="42" t="n">
        <f aca="false">AE232*100/(LOOKUP($A239,PopActBIT!$A$6:$A$18,PopActBIT!I$6:I$18)+LOOKUP($A239,PopActBIT!$A$6:$A$18,PopActBIT!U$6:U$18))</f>
        <v>6.4672251750752</v>
      </c>
      <c r="AF239" s="42" t="n">
        <f aca="false">AF232*100/(LOOKUP($A239,PopActBIT!$A$6:$A$18,PopActBIT!J$6:J$18)+LOOKUP($A239,PopActBIT!$A$6:$A$18,PopActBIT!V$6:V$18))</f>
        <v>6.15115666879094</v>
      </c>
      <c r="AG239" s="42" t="n">
        <f aca="false">AG232*100/(LOOKUP($A239,PopActBIT!$A$6:$A$18,PopActBIT!K$6:K$18)+LOOKUP($A239,PopActBIT!$A$6:$A$18,PopActBIT!W$6:W$18))</f>
        <v>5.55632325241837</v>
      </c>
      <c r="AH239" s="42" t="n">
        <f aca="false">AH232*100/(LOOKUP($A239,PopActBIT!$A$6:$A$18,PopActBIT!L$6:L$18)+LOOKUP($A239,PopActBIT!$A$6:$A$18,PopActBIT!X$6:X$18))</f>
        <v>5.24026770541758</v>
      </c>
      <c r="AI239" s="42" t="n">
        <f aca="false">AI232*100/(LOOKUP($A239,PopActBIT!$A$6:$A$18,PopActBIT!M$6:M$18)+LOOKUP($A239,PopActBIT!$A$6:$A$18,PopActBIT!Y$6:Y$18))</f>
        <v>6.10807005395984</v>
      </c>
      <c r="AJ239" s="42" t="n">
        <f aca="false">AJ232*100/(LOOKUP($A239,PopActBIT!$A$6:$A$18,PopActBIT!N$6:N$18)+LOOKUP($A239,PopActBIT!$A$6:$A$18,PopActBIT!Z$6:Z$18))</f>
        <v>3.02617343360542</v>
      </c>
      <c r="AK239" s="42" t="n">
        <f aca="false">AK232*100/(LOOKUP($A239,PopActBIT!$A$6:$A$18,PopActBIT!O$6:O$18)+LOOKUP($A239,PopActBIT!$A$6:$A$18,PopActBIT!AA$6:AA$18))</f>
        <v>1.25716261413235</v>
      </c>
      <c r="AL239" s="42" t="n">
        <f aca="false">AL232*100/(LOOKUP($A239,PopActBIT!$A$6:$A$18,PopActBIT!P$6:P$18)+LOOKUP($A239,PopActBIT!$A$6:$A$18,PopActBIT!AB$6:AB$18))</f>
        <v>0.777303972344247</v>
      </c>
    </row>
    <row r="240" customFormat="false" ht="15" hidden="false" customHeight="false" outlineLevel="0" collapsed="false">
      <c r="A240" s="35" t="n">
        <v>2008</v>
      </c>
      <c r="B240" s="42" t="n">
        <f aca="false">B233*100/LOOKUP($A240,PopActBIT!$A$6:$A$18,PopActBIT!B$6:B$18)</f>
        <v>7.1</v>
      </c>
      <c r="C240" s="42" t="n">
        <f aca="false">C233*100/LOOKUP($A240,PopActBIT!$A$6:$A$18,PopActBIT!E$6:E$18)</f>
        <v>27.5474951208652</v>
      </c>
      <c r="D240" s="42" t="n">
        <f aca="false">D233*100/LOOKUP($A240,PopActBIT!$A$6:$A$18,PopActBIT!F$6:F$18)</f>
        <v>16.4501815213582</v>
      </c>
      <c r="E240" s="42" t="n">
        <f aca="false">E233*100/LOOKUP($A240,PopActBIT!$A$6:$A$18,PopActBIT!G$6:G$18)</f>
        <v>9.7307072317484</v>
      </c>
      <c r="F240" s="42" t="n">
        <f aca="false">F233*100/LOOKUP($A240,PopActBIT!$A$6:$A$18,PopActBIT!H$6:H$18)</f>
        <v>8.40717441712829</v>
      </c>
      <c r="G240" s="42" t="n">
        <f aca="false">G233*100/LOOKUP($A240,PopActBIT!$A$6:$A$18,PopActBIT!I$6:I$18)</f>
        <v>7.3890722520359</v>
      </c>
      <c r="H240" s="42" t="n">
        <f aca="false">H233*100/LOOKUP($A240,PopActBIT!$A$6:$A$18,PopActBIT!J$6:J$18)</f>
        <v>6.71164273449366</v>
      </c>
      <c r="I240" s="42" t="n">
        <f aca="false">I233*100/LOOKUP($A240,PopActBIT!$A$6:$A$18,PopActBIT!K$6:K$18)</f>
        <v>6.0577078822997</v>
      </c>
      <c r="J240" s="42" t="n">
        <f aca="false">J233*100/LOOKUP($A240,PopActBIT!$A$6:$A$18,PopActBIT!L$6:L$18)</f>
        <v>5.00436371918489</v>
      </c>
      <c r="K240" s="42" t="n">
        <f aca="false">K233*100/LOOKUP($A240,PopActBIT!$A$6:$A$18,PopActBIT!M$6:M$18)</f>
        <v>6.42970675031423</v>
      </c>
      <c r="L240" s="42" t="n">
        <f aca="false">L233*100/LOOKUP($A240,PopActBIT!$A$6:$A$18,PopActBIT!N$6:N$18)</f>
        <v>2.91333850318745</v>
      </c>
      <c r="M240" s="42" t="n">
        <f aca="false">M233*100/LOOKUP($A240,PopActBIT!$A$6:$A$18,PopActBIT!O$6:O$18)</f>
        <v>1.38618525554887</v>
      </c>
      <c r="N240" s="42" t="n">
        <f aca="false">N233*100/LOOKUP($A240,PopActBIT!$A$6:$A$18,PopActBIT!P$6:P$18)</f>
        <v>0.959365501721672</v>
      </c>
      <c r="O240" s="42" t="n">
        <f aca="false">O233*100/LOOKUP($A240,PopActBIT!$A$6:$A$18,PopActBIT!Q$6:Q$18)</f>
        <v>19.2460466978042</v>
      </c>
      <c r="P240" s="42" t="n">
        <f aca="false">P233*100/LOOKUP($A240,PopActBIT!$A$6:$A$18,PopActBIT!R$6:R$18)</f>
        <v>14.3199985297802</v>
      </c>
      <c r="Q240" s="42" t="n">
        <f aca="false">Q233*100/LOOKUP($A240,PopActBIT!$A$6:$A$18,PopActBIT!S$6:S$18)</f>
        <v>7.74932378737629</v>
      </c>
      <c r="R240" s="42" t="n">
        <f aca="false">R233*100/LOOKUP($A240,PopActBIT!$A$6:$A$18,PopActBIT!T$6:T$18)</f>
        <v>5.73269834498175</v>
      </c>
      <c r="S240" s="42" t="n">
        <f aca="false">S233*100/LOOKUP($A240,PopActBIT!$A$6:$A$18,PopActBIT!U$6:U$18)</f>
        <v>4.71459617988936</v>
      </c>
      <c r="T240" s="42" t="n">
        <f aca="false">T233*100/LOOKUP($A240,PopActBIT!$A$6:$A$18,PopActBIT!V$6:V$18)</f>
        <v>4.72242773500546</v>
      </c>
      <c r="U240" s="42" t="n">
        <f aca="false">U233*100/LOOKUP($A240,PopActBIT!$A$6:$A$18,PopActBIT!W$6:W$18)</f>
        <v>4.26036598315584</v>
      </c>
      <c r="V240" s="42" t="n">
        <f aca="false">V233*100/LOOKUP($A240,PopActBIT!$A$6:$A$18,PopActBIT!X$6:X$18)</f>
        <v>4.68326995942498</v>
      </c>
      <c r="W240" s="42" t="n">
        <f aca="false">W233*100/LOOKUP($A240,PopActBIT!$A$6:$A$18,PopActBIT!Y$6:Y$18)</f>
        <v>4.89472194755956</v>
      </c>
      <c r="X240" s="42" t="n">
        <f aca="false">X233*100/LOOKUP($A240,PopActBIT!$A$6:$A$18,PopActBIT!Z$6:Z$18)</f>
        <v>2.68622340482068</v>
      </c>
      <c r="Y240" s="42" t="n">
        <f aca="false">Y233*100/LOOKUP($A240,PopActBIT!$A$6:$A$18,PopActBIT!AA$6:AA$18)</f>
        <v>0.998523277302149</v>
      </c>
      <c r="Z240" s="42" t="n">
        <f aca="false">Z233*100/LOOKUP($A240,PopActBIT!$A$6:$A$18,PopActBIT!AB$6:AB$18)</f>
        <v>0.567787745916908</v>
      </c>
      <c r="AA240" s="42" t="n">
        <f aca="false">AA233*100/(LOOKUP($A240,PopActBIT!$A$6:$A$18,PopActBIT!E$6:E$18)+LOOKUP($A240,PopActBIT!$A$6:$A$18,PopActBIT!Q$6:Q$18))</f>
        <v>22.461929617758</v>
      </c>
      <c r="AB240" s="42" t="n">
        <f aca="false">AB233*100/(LOOKUP($A240,PopActBIT!$A$6:$A$18,PopActBIT!F$6:F$18)+LOOKUP($A240,PopActBIT!$A$6:$A$18,PopActBIT!R$6:R$18))</f>
        <v>15.3162516341593</v>
      </c>
      <c r="AC240" s="42" t="n">
        <f aca="false">AC233*100/(LOOKUP($A240,PopActBIT!$A$6:$A$18,PopActBIT!G$6:G$18)+LOOKUP($A240,PopActBIT!$A$6:$A$18,PopActBIT!S$6:S$18))</f>
        <v>8.69163591276052</v>
      </c>
      <c r="AD240" s="42" t="n">
        <f aca="false">AD233*100/(LOOKUP($A240,PopActBIT!$A$6:$A$18,PopActBIT!H$6:H$18)+LOOKUP($A240,PopActBIT!$A$6:$A$18,PopActBIT!T$6:T$18))</f>
        <v>6.97779215890837</v>
      </c>
      <c r="AE240" s="42" t="n">
        <f aca="false">AE233*100/(LOOKUP($A240,PopActBIT!$A$6:$A$18,PopActBIT!I$6:I$18)+LOOKUP($A240,PopActBIT!$A$6:$A$18,PopActBIT!U$6:U$18))</f>
        <v>5.97386970606351</v>
      </c>
      <c r="AF240" s="42" t="n">
        <f aca="false">AF233*100/(LOOKUP($A240,PopActBIT!$A$6:$A$18,PopActBIT!J$6:J$18)+LOOKUP($A240,PopActBIT!$A$6:$A$18,PopActBIT!V$6:V$18))</f>
        <v>5.678301665599</v>
      </c>
      <c r="AG240" s="42" t="n">
        <f aca="false">AG233*100/(LOOKUP($A240,PopActBIT!$A$6:$A$18,PopActBIT!K$6:K$18)+LOOKUP($A240,PopActBIT!$A$6:$A$18,PopActBIT!W$6:W$18))</f>
        <v>5.12806197849088</v>
      </c>
      <c r="AH240" s="42" t="n">
        <f aca="false">AH233*100/(LOOKUP($A240,PopActBIT!$A$6:$A$18,PopActBIT!L$6:L$18)+LOOKUP($A240,PopActBIT!$A$6:$A$18,PopActBIT!X$6:X$18))</f>
        <v>4.83772256667029</v>
      </c>
      <c r="AI240" s="42" t="n">
        <f aca="false">AI233*100/(LOOKUP($A240,PopActBIT!$A$6:$A$18,PopActBIT!M$6:M$18)+LOOKUP($A240,PopActBIT!$A$6:$A$18,PopActBIT!Y$6:Y$18))</f>
        <v>5.64007374763522</v>
      </c>
      <c r="AJ240" s="42" t="n">
        <f aca="false">AJ233*100/(LOOKUP($A240,PopActBIT!$A$6:$A$18,PopActBIT!N$6:N$18)+LOOKUP($A240,PopActBIT!$A$6:$A$18,PopActBIT!Z$6:Z$18))</f>
        <v>2.79319712418688</v>
      </c>
      <c r="AK240" s="42" t="n">
        <f aca="false">AK233*100/(LOOKUP($A240,PopActBIT!$A$6:$A$18,PopActBIT!O$6:O$18)+LOOKUP($A240,PopActBIT!$A$6:$A$18,PopActBIT!AA$6:AA$18))</f>
        <v>1.15569759931309</v>
      </c>
      <c r="AL240" s="42" t="n">
        <f aca="false">AL233*100/(LOOKUP($A240,PopActBIT!$A$6:$A$18,PopActBIT!P$6:P$18)+LOOKUP($A240,PopActBIT!$A$6:$A$18,PopActBIT!AB$6:AB$18))</f>
        <v>0.715495809146297</v>
      </c>
    </row>
    <row r="241" customFormat="false" ht="15" hidden="false" customHeight="false" outlineLevel="0" collapsed="false">
      <c r="A241" s="35" t="s">
        <v>99</v>
      </c>
      <c r="B241" s="39" t="n">
        <f aca="false">AVERAGE(B235:B240)</f>
        <v>8.05</v>
      </c>
      <c r="C241" s="39" t="n">
        <f aca="false">AVERAGE(C235:C240)</f>
        <v>31.1300629288896</v>
      </c>
      <c r="D241" s="39" t="n">
        <f aca="false">AVERAGE(D235:D240)</f>
        <v>18.5895372230654</v>
      </c>
      <c r="E241" s="39" t="n">
        <f aca="false">AVERAGE(E235:E240)</f>
        <v>10.9961913828416</v>
      </c>
      <c r="F241" s="39" t="n">
        <f aca="false">AVERAGE(F235:F240)</f>
        <v>9.50053235370661</v>
      </c>
      <c r="G241" s="39" t="n">
        <f aca="false">AVERAGE(G235:G240)</f>
        <v>8.35002540821815</v>
      </c>
      <c r="H241" s="39" t="n">
        <f aca="false">AVERAGE(H235:H240)</f>
        <v>7.58449578679698</v>
      </c>
      <c r="I241" s="39" t="n">
        <f aca="false">AVERAGE(I235:I240)</f>
        <v>6.84551632565632</v>
      </c>
      <c r="J241" s="39" t="n">
        <f aca="false">AVERAGE(J235:J240)</f>
        <v>5.65518413974711</v>
      </c>
      <c r="K241" s="39" t="n">
        <f aca="false">AVERAGE(K235:K240)</f>
        <v>7.26589386343095</v>
      </c>
      <c r="L241" s="39" t="n">
        <f aca="false">AVERAGE(L235:L240)</f>
        <v>3.29221987478235</v>
      </c>
      <c r="M241" s="39" t="n">
        <f aca="false">AVERAGE(M235:M240)</f>
        <v>1.56645945654967</v>
      </c>
      <c r="N241" s="39" t="n">
        <f aca="false">AVERAGE(N235:N240)</f>
        <v>1.0841315447872</v>
      </c>
      <c r="O241" s="39" t="n">
        <f aca="false">AVERAGE(O235:O240)</f>
        <v>21.7490062964452</v>
      </c>
      <c r="P241" s="39" t="n">
        <f aca="false">AVERAGE(P235:P240)</f>
        <v>16.1823226909665</v>
      </c>
      <c r="Q241" s="39" t="n">
        <f aca="false">AVERAGE(Q235:Q240)</f>
        <v>8.75712786585253</v>
      </c>
      <c r="R241" s="39" t="n">
        <f aca="false">AVERAGE(R235:R240)</f>
        <v>6.4782391084427</v>
      </c>
      <c r="S241" s="39" t="n">
        <f aca="false">AVERAGE(S235:S240)</f>
        <v>5.32773216295424</v>
      </c>
      <c r="T241" s="39" t="n">
        <f aca="false">AVERAGE(T235:T240)</f>
        <v>5.33658221638108</v>
      </c>
      <c r="U241" s="39" t="n">
        <f aca="false">AVERAGE(U235:U240)</f>
        <v>4.81442906419785</v>
      </c>
      <c r="V241" s="39" t="n">
        <f aca="false">AVERAGE(V235:V240)</f>
        <v>5.2923319492469</v>
      </c>
      <c r="W241" s="39" t="n">
        <f aca="false">AVERAGE(W235:W240)</f>
        <v>5.53128339177143</v>
      </c>
      <c r="X241" s="39" t="n">
        <f aca="false">AVERAGE(X235:X240)</f>
        <v>3.03556832540416</v>
      </c>
      <c r="Y241" s="39" t="n">
        <f aca="false">AVERAGE(Y235:Y240)</f>
        <v>1.12838181192137</v>
      </c>
      <c r="Z241" s="39" t="n">
        <f aca="false">AVERAGE(Z235:Z240)</f>
        <v>0.641628873445486</v>
      </c>
      <c r="AA241" s="39" t="n">
        <f aca="false">AVERAGE(AA235:AA240)</f>
        <v>25.2313089434595</v>
      </c>
      <c r="AB241" s="39" t="n">
        <f aca="false">AVERAGE(AB235:AB240)</f>
        <v>17.3138329752566</v>
      </c>
      <c r="AC241" s="39" t="n">
        <f aca="false">AVERAGE(AC235:AC240)</f>
        <v>9.81442976947257</v>
      </c>
      <c r="AD241" s="39" t="n">
        <f aca="false">AVERAGE(AD235:AD240)</f>
        <v>7.87901843141412</v>
      </c>
      <c r="AE241" s="39" t="n">
        <f aca="false">AVERAGE(AE235:AE240)</f>
        <v>6.74616991146774</v>
      </c>
      <c r="AF241" s="39" t="n">
        <f aca="false">AVERAGE(AF235:AF240)</f>
        <v>6.41293617834753</v>
      </c>
      <c r="AG241" s="39" t="n">
        <f aca="false">AVERAGE(AG235:AG240)</f>
        <v>5.78949514473572</v>
      </c>
      <c r="AH241" s="39" t="n">
        <f aca="false">AVERAGE(AH235:AH240)</f>
        <v>5.46387685555941</v>
      </c>
      <c r="AI241" s="39" t="n">
        <f aca="false">AVERAGE(AI235:AI240)</f>
        <v>6.34966829759112</v>
      </c>
      <c r="AJ241" s="39" t="n">
        <f aca="false">AVERAGE(AJ235:AJ240)</f>
        <v>3.15854846472721</v>
      </c>
      <c r="AK241" s="39" t="n">
        <f aca="false">AVERAGE(AK235:AK240)</f>
        <v>1.3049151817538</v>
      </c>
      <c r="AL241" s="39" t="n">
        <f aca="false">AVERAGE(AL235:AL240)</f>
        <v>0.807114469582172</v>
      </c>
    </row>
    <row r="242" customFormat="false" ht="15" hidden="false" customHeight="false" outlineLevel="0" collapsed="false">
      <c r="A242" s="35" t="s">
        <v>105</v>
      </c>
      <c r="C242" s="44" t="n">
        <f aca="false">C241-C$15</f>
        <v>1.14672959555626</v>
      </c>
      <c r="D242" s="44" t="n">
        <f aca="false">D241-D$15</f>
        <v>0.589537223065424</v>
      </c>
      <c r="E242" s="44" t="n">
        <f aca="false">E241-E$15</f>
        <v>0.646191382841602</v>
      </c>
      <c r="F242" s="44" t="n">
        <f aca="false">F241-F$15</f>
        <v>0.0838656870399408</v>
      </c>
      <c r="G242" s="44" t="n">
        <f aca="false">G241-G$15</f>
        <v>-0.149974591781854</v>
      </c>
      <c r="H242" s="44" t="n">
        <f aca="false">H241-H$15</f>
        <v>0.467829120130316</v>
      </c>
      <c r="I242" s="44" t="n">
        <f aca="false">I241-I$15</f>
        <v>0.612182992322985</v>
      </c>
      <c r="J242" s="44" t="n">
        <f aca="false">J241-J$15</f>
        <v>0.0218508064137746</v>
      </c>
      <c r="K242" s="44" t="n">
        <f aca="false">K241-K$15</f>
        <v>2.74922719676428</v>
      </c>
      <c r="L242" s="44" t="n">
        <f aca="false">L241-L$15</f>
        <v>-0.424446791884313</v>
      </c>
      <c r="M242" s="44" t="n">
        <f aca="false">M241-M$15</f>
        <v>-0.533540543450332</v>
      </c>
      <c r="N242" s="44" t="n">
        <f aca="false">N241-N$15</f>
        <v>0.400798211453867</v>
      </c>
      <c r="O242" s="44" t="n">
        <f aca="false">O241-O$15</f>
        <v>-1.06766037022142</v>
      </c>
      <c r="P242" s="44" t="n">
        <f aca="false">P241-P$15</f>
        <v>-1.60101064236683</v>
      </c>
      <c r="Q242" s="44" t="n">
        <f aca="false">Q241-Q$15</f>
        <v>-1.07620546748081</v>
      </c>
      <c r="R242" s="44" t="n">
        <f aca="false">R241-R$15</f>
        <v>-0.0717608915573038</v>
      </c>
      <c r="S242" s="44" t="n">
        <f aca="false">S241-S$15</f>
        <v>-0.955601170379092</v>
      </c>
      <c r="T242" s="44" t="n">
        <f aca="false">T241-T$15</f>
        <v>-0.0800844502855922</v>
      </c>
      <c r="U242" s="44" t="n">
        <f aca="false">U241-U$15</f>
        <v>-0.102237602468815</v>
      </c>
      <c r="V242" s="44" t="n">
        <f aca="false">V241-V$15</f>
        <v>0.325665282580237</v>
      </c>
      <c r="W242" s="44" t="n">
        <f aca="false">W241-W$15</f>
        <v>0.697950058438096</v>
      </c>
      <c r="X242" s="44" t="n">
        <f aca="false">X241-X$15</f>
        <v>-0.497765007929174</v>
      </c>
      <c r="Y242" s="44" t="n">
        <f aca="false">Y241-Y$15</f>
        <v>-0.271618188078629</v>
      </c>
      <c r="Z242" s="44" t="n">
        <f aca="false">Z241-Z$15</f>
        <v>0.341628873445486</v>
      </c>
      <c r="AA242" s="44" t="n">
        <f aca="false">AA241-AA$15</f>
        <v>2.41464227679279</v>
      </c>
      <c r="AB242" s="44" t="n">
        <f aca="false">AB241-AB$15</f>
        <v>-0.469500358076733</v>
      </c>
      <c r="AC242" s="44" t="n">
        <f aca="false">AC241-AC$15</f>
        <v>-0.0189035638607606</v>
      </c>
      <c r="AD242" s="44" t="n">
        <f aca="false">AD241-AD$15</f>
        <v>1.32901843141412</v>
      </c>
      <c r="AE242" s="44" t="n">
        <f aca="false">AE241-AE$15</f>
        <v>0.462836578134406</v>
      </c>
      <c r="AF242" s="44" t="n">
        <f aca="false">AF241-AF$15</f>
        <v>0.996269511680863</v>
      </c>
      <c r="AG242" s="44" t="n">
        <f aca="false">AG241-AG$15</f>
        <v>0.872828478069057</v>
      </c>
      <c r="AH242" s="44" t="n">
        <f aca="false">AH241-AH$15</f>
        <v>0.497210188892741</v>
      </c>
      <c r="AI242" s="44" t="n">
        <f aca="false">AI241-AI$15</f>
        <v>1.51633496425779</v>
      </c>
      <c r="AJ242" s="44" t="n">
        <f aca="false">AJ241-AJ$15</f>
        <v>-0.374784868606119</v>
      </c>
      <c r="AK242" s="44" t="n">
        <f aca="false">AK241-AK$15</f>
        <v>-0.0950848182461981</v>
      </c>
      <c r="AL242" s="44" t="n">
        <f aca="false">AL241-AL$15</f>
        <v>0.507114469582172</v>
      </c>
    </row>
    <row r="243" customFormat="false" ht="15" hidden="false" customHeight="false" outlineLevel="0" collapsed="false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" hidden="false" customHeight="false" outlineLevel="0" collapsed="false">
      <c r="B244" s="0" t="s">
        <v>70</v>
      </c>
      <c r="C244" s="30" t="s">
        <v>26</v>
      </c>
      <c r="D244" s="30" t="s">
        <v>27</v>
      </c>
      <c r="E244" s="30" t="s">
        <v>28</v>
      </c>
      <c r="F244" s="30" t="s">
        <v>29</v>
      </c>
      <c r="G244" s="30" t="s">
        <v>30</v>
      </c>
      <c r="H244" s="30" t="s">
        <v>31</v>
      </c>
      <c r="I244" s="30" t="s">
        <v>32</v>
      </c>
      <c r="J244" s="30" t="s">
        <v>33</v>
      </c>
      <c r="K244" s="30" t="s">
        <v>34</v>
      </c>
      <c r="L244" s="30" t="s">
        <v>35</v>
      </c>
      <c r="M244" s="30" t="s">
        <v>36</v>
      </c>
      <c r="N244" s="30" t="s">
        <v>37</v>
      </c>
      <c r="O244" s="30" t="s">
        <v>38</v>
      </c>
      <c r="P244" s="30" t="s">
        <v>39</v>
      </c>
      <c r="Q244" s="30" t="s">
        <v>40</v>
      </c>
      <c r="R244" s="30" t="s">
        <v>41</v>
      </c>
      <c r="S244" s="30" t="s">
        <v>42</v>
      </c>
      <c r="T244" s="30" t="s">
        <v>43</v>
      </c>
      <c r="U244" s="30" t="s">
        <v>44</v>
      </c>
      <c r="V244" s="30" t="s">
        <v>45</v>
      </c>
      <c r="W244" s="30" t="s">
        <v>46</v>
      </c>
      <c r="X244" s="30" t="s">
        <v>47</v>
      </c>
      <c r="Y244" s="30" t="s">
        <v>48</v>
      </c>
      <c r="Z244" s="30" t="s">
        <v>49</v>
      </c>
      <c r="AA244" s="30" t="s">
        <v>57</v>
      </c>
      <c r="AB244" s="30" t="s">
        <v>58</v>
      </c>
      <c r="AC244" s="30" t="s">
        <v>59</v>
      </c>
      <c r="AD244" s="30" t="s">
        <v>60</v>
      </c>
      <c r="AE244" s="30" t="s">
        <v>61</v>
      </c>
      <c r="AF244" s="30" t="s">
        <v>62</v>
      </c>
      <c r="AG244" s="30" t="s">
        <v>63</v>
      </c>
      <c r="AH244" s="30" t="s">
        <v>64</v>
      </c>
      <c r="AI244" s="30" t="s">
        <v>65</v>
      </c>
      <c r="AJ244" s="30" t="s">
        <v>66</v>
      </c>
      <c r="AK244" s="30" t="s">
        <v>67</v>
      </c>
      <c r="AL244" s="30" t="s">
        <v>68</v>
      </c>
    </row>
    <row r="245" customFormat="false" ht="15" hidden="false" customHeight="false" outlineLevel="0" collapsed="false">
      <c r="A245" s="45" t="s">
        <v>112</v>
      </c>
      <c r="C245" s="46" t="n">
        <f aca="false">AVERAGEIF(Ratio_dif_chôm!$B$6:$B$46,"&gt;=9",Ratio_dif_chôm!E$6:E$46)/AVERAGEIF(Ratio_dif_chôm!$B$6:$B$46,"&gt;=9",Ratio_dif_chôm!$B$6:$B$46)</f>
        <v>3.20552995391705</v>
      </c>
      <c r="D245" s="46" t="n">
        <f aca="false">AVERAGEIF(Ratio_dif_chôm!$B$6:$B$46,"&gt;=9",Ratio_dif_chôm!F$6:F$46)/AVERAGEIF(Ratio_dif_chôm!$B$6:$B$46,"&gt;=9",Ratio_dif_chôm!$B$6:$B$46)</f>
        <v>2.20276497695852</v>
      </c>
      <c r="E245" s="46" t="n">
        <f aca="false">AVERAGEIF(Ratio_dif_chôm!$B$6:$B$46,"&gt;=9",Ratio_dif_chôm!G$6:G$46)/AVERAGEIF(Ratio_dif_chôm!$B$6:$B$46,"&gt;=9",Ratio_dif_chôm!$B$6:$B$46)</f>
        <v>1.34470046082949</v>
      </c>
      <c r="F245" s="46" t="n">
        <f aca="false">AVERAGEIF(Ratio_dif_chôm!$B$6:$B$46,"&gt;=9",Ratio_dif_chôm!H$6:H$46)/AVERAGEIF(Ratio_dif_chôm!$B$6:$B$46,"&gt;=9",Ratio_dif_chôm!$B$6:$B$46)</f>
        <v>1.14285714285714</v>
      </c>
      <c r="G245" s="46" t="n">
        <f aca="false">AVERAGEIF(Ratio_dif_chôm!$B$6:$B$46,"&gt;=9",Ratio_dif_chôm!I$6:I$46)/AVERAGEIF(Ratio_dif_chôm!$B$6:$B$46,"&gt;=9",Ratio_dif_chôm!$B$6:$B$46)</f>
        <v>0.951152073732719</v>
      </c>
      <c r="H245" s="46" t="n">
        <f aca="false">AVERAGEIF(Ratio_dif_chôm!$B$6:$B$46,"&gt;=9",Ratio_dif_chôm!J$6:J$46)/AVERAGEIF(Ratio_dif_chôm!$B$6:$B$46,"&gt;=9",Ratio_dif_chôm!$B$6:$B$46)</f>
        <v>0.880184331797235</v>
      </c>
      <c r="I245" s="46" t="n">
        <f aca="false">AVERAGEIF(Ratio_dif_chôm!$B$6:$B$46,"&gt;=9",Ratio_dif_chôm!K$6:K$46)/AVERAGEIF(Ratio_dif_chôm!$B$6:$B$46,"&gt;=9",Ratio_dif_chôm!$B$6:$B$46)</f>
        <v>0.806451612903226</v>
      </c>
      <c r="J245" s="46" t="n">
        <f aca="false">AVERAGEIF(Ratio_dif_chôm!$B$6:$B$46,"&gt;=9",Ratio_dif_chôm!L$6:L$46)/AVERAGEIF(Ratio_dif_chôm!$B$6:$B$46,"&gt;=9",Ratio_dif_chôm!$B$6:$B$46)</f>
        <v>0.640552995391705</v>
      </c>
      <c r="K245" s="46" t="n">
        <f aca="false">AVERAGEIF(Ratio_dif_chôm!$B$6:$B$46,"&gt;=9",Ratio_dif_chôm!M$6:M$46)/AVERAGEIF(Ratio_dif_chôm!$B$6:$B$46,"&gt;=9",Ratio_dif_chôm!$B$6:$B$46)</f>
        <v>0.791705069124424</v>
      </c>
      <c r="L245" s="46" t="n">
        <f aca="false">AVERAGEIF(Ratio_dif_chôm!$B$6:$B$46,"&gt;=9",Ratio_dif_chôm!N$6:N$46)/AVERAGEIF(Ratio_dif_chôm!$B$6:$B$46,"&gt;=9",Ratio_dif_chôm!$B$6:$B$46)</f>
        <v>0.334562211981567</v>
      </c>
      <c r="M245" s="46" t="n">
        <f aca="false">AVERAGEIF(Ratio_dif_chôm!$B$6:$B$46,"&gt;=9",Ratio_dif_chôm!O$6:O$46)/AVERAGEIF(Ratio_dif_chôm!$B$6:$B$46,"&gt;=9",Ratio_dif_chôm!$B$6:$B$46)</f>
        <v>0.146543778801843</v>
      </c>
      <c r="N245" s="46" t="n">
        <f aca="false">AVERAGEIF(Ratio_dif_chôm!$B$6:$B$46,"&gt;=9",Ratio_dif_chôm!P$6:P$46)/AVERAGEIF(Ratio_dif_chôm!$B$6:$B$46,"&gt;=9",Ratio_dif_chôm!$B$6:$B$46)</f>
        <v>0.16036866359447</v>
      </c>
      <c r="O245" s="46" t="n">
        <f aca="false">AVERAGEIF(Ratio_dif_chôm!$B$6:$B$46,"&gt;=9",Ratio_dif_chôm!Q$6:Q$46)/AVERAGEIF(Ratio_dif_chôm!$B$6:$B$46,"&gt;=9",Ratio_dif_chôm!$B$6:$B$46)</f>
        <v>2.48018433179723</v>
      </c>
      <c r="P245" s="46" t="n">
        <f aca="false">AVERAGEIF(Ratio_dif_chôm!$B$6:$B$46,"&gt;=9",Ratio_dif_chôm!R$6:R$46)/AVERAGEIF(Ratio_dif_chôm!$B$6:$B$46,"&gt;=9",Ratio_dif_chôm!$B$6:$B$46)</f>
        <v>2.02304147465438</v>
      </c>
      <c r="Q245" s="46" t="n">
        <f aca="false">AVERAGEIF(Ratio_dif_chôm!$B$6:$B$46,"&gt;=9",Ratio_dif_chôm!S$6:S$46)/AVERAGEIF(Ratio_dif_chôm!$B$6:$B$46,"&gt;=9",Ratio_dif_chôm!$B$6:$B$46)</f>
        <v>1.19354838709677</v>
      </c>
      <c r="R245" s="46" t="n">
        <f aca="false">AVERAGEIF(Ratio_dif_chôm!$B$6:$B$46,"&gt;=9",Ratio_dif_chôm!T$6:T$46)/AVERAGEIF(Ratio_dif_chôm!$B$6:$B$46,"&gt;=9",Ratio_dif_chôm!$B$6:$B$46)</f>
        <v>0.92073732718894</v>
      </c>
      <c r="S245" s="46" t="n">
        <f aca="false">AVERAGEIF(Ratio_dif_chôm!$B$6:$B$46,"&gt;=9",Ratio_dif_chôm!U$6:U$46)/AVERAGEIF(Ratio_dif_chôm!$B$6:$B$46,"&gt;=9",Ratio_dif_chôm!$B$6:$B$46)</f>
        <v>0.711520737327189</v>
      </c>
      <c r="T245" s="46" t="n">
        <f aca="false">AVERAGEIF(Ratio_dif_chôm!$B$6:$B$46,"&gt;=9",Ratio_dif_chôm!V$6:V$46)/AVERAGEIF(Ratio_dif_chôm!$B$6:$B$46,"&gt;=9",Ratio_dif_chôm!$B$6:$B$46)</f>
        <v>0.740092165898617</v>
      </c>
      <c r="U245" s="46" t="n">
        <f aca="false">AVERAGEIF(Ratio_dif_chôm!$B$6:$B$46,"&gt;=9",Ratio_dif_chôm!W$6:W$46)/AVERAGEIF(Ratio_dif_chôm!$B$6:$B$46,"&gt;=9",Ratio_dif_chôm!$B$6:$B$46)</f>
        <v>0.678341013824885</v>
      </c>
      <c r="V245" s="46" t="n">
        <f aca="false">AVERAGEIF(Ratio_dif_chôm!$B$6:$B$46,"&gt;=9",Ratio_dif_chôm!X$6:X$46)/AVERAGEIF(Ratio_dif_chôm!$B$6:$B$46,"&gt;=9",Ratio_dif_chôm!$B$6:$B$46)</f>
        <v>0.689400921658986</v>
      </c>
      <c r="W245" s="46" t="n">
        <f aca="false">AVERAGEIF(Ratio_dif_chôm!$B$6:$B$46,"&gt;=9",Ratio_dif_chôm!Y$6:Y$46)/AVERAGEIF(Ratio_dif_chôm!$B$6:$B$46,"&gt;=9",Ratio_dif_chôm!$B$6:$B$46)</f>
        <v>0.661751152073733</v>
      </c>
      <c r="X245" s="46" t="n">
        <f aca="false">AVERAGEIF(Ratio_dif_chôm!$B$6:$B$46,"&gt;=9",Ratio_dif_chôm!Z$6:Z$46)/AVERAGEIF(Ratio_dif_chôm!$B$6:$B$46,"&gt;=9",Ratio_dif_chôm!$B$6:$B$46)</f>
        <v>0.411981566820276</v>
      </c>
      <c r="Y245" s="46" t="n">
        <f aca="false">AVERAGEIF(Ratio_dif_chôm!$B$6:$B$46,"&gt;=9",Ratio_dif_chôm!AA$6:AA$46)/AVERAGEIF(Ratio_dif_chôm!$B$6:$B$46,"&gt;=9",Ratio_dif_chôm!$B$6:$B$46)</f>
        <v>0.143778801843318</v>
      </c>
      <c r="Z245" s="46" t="n">
        <f aca="false">AVERAGEIF(Ratio_dif_chôm!$B$6:$B$46,"&gt;=9",Ratio_dif_chôm!AB$6:AB$46)/AVERAGEIF(Ratio_dif_chôm!$B$6:$B$46,"&gt;=9",Ratio_dif_chôm!$B$6:$B$46)</f>
        <v>0.0460829493087558</v>
      </c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 s="35" customFormat="true" ht="15" hidden="false" customHeight="false" outlineLevel="0" collapsed="false">
      <c r="A246" s="35" t="s">
        <v>102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customFormat="false" ht="15" hidden="false" customHeight="false" outlineLevel="0" collapsed="false">
      <c r="A247" s="35" t="n">
        <v>2003</v>
      </c>
      <c r="B247" s="41" t="n">
        <f aca="false">SUM(C247:Z247)</f>
        <v>2229.56767266678</v>
      </c>
      <c r="C247" s="42" t="n">
        <f aca="false">LOOKUP($A247,PopActBIT!$A$6:$A$18,PopActBIT!E$6:E$18)*$B$9/100*C245</f>
        <v>49.3559473491756</v>
      </c>
      <c r="D247" s="42" t="n">
        <f aca="false">LOOKUP($A247,PopActBIT!$A$6:$A$18,PopActBIT!F$6:F$18)*$B$9/100*D245</f>
        <v>194.872178873469</v>
      </c>
      <c r="E247" s="42" t="n">
        <f aca="false">LOOKUP($A247,PopActBIT!$A$6:$A$18,PopActBIT!G$6:G$18)*$B$9/100*E245</f>
        <v>168.791394268501</v>
      </c>
      <c r="F247" s="42" t="n">
        <f aca="false">LOOKUP($A247,PopActBIT!$A$6:$A$18,PopActBIT!H$6:H$18)*$B$9/100*F245</f>
        <v>163.564544354619</v>
      </c>
      <c r="G247" s="42" t="n">
        <f aca="false">LOOKUP($A247,PopActBIT!$A$6:$A$18,PopActBIT!I$6:I$18)*$B$9/100*G245</f>
        <v>142.463599475584</v>
      </c>
      <c r="H247" s="42" t="n">
        <f aca="false">LOOKUP($A247,PopActBIT!$A$6:$A$18,PopActBIT!J$6:J$18)*$B$9/100*H245</f>
        <v>133.742663043494</v>
      </c>
      <c r="I247" s="42" t="n">
        <f aca="false">LOOKUP($A247,PopActBIT!$A$6:$A$18,PopActBIT!K$6:K$18)*$B$9/100*I245</f>
        <v>116.156031165102</v>
      </c>
      <c r="J247" s="42" t="n">
        <f aca="false">LOOKUP($A247,PopActBIT!$A$6:$A$18,PopActBIT!L$6:L$18)*$B$9/100*J245</f>
        <v>83.9428015781131</v>
      </c>
      <c r="K247" s="42" t="n">
        <f aca="false">LOOKUP($A247,PopActBIT!$A$6:$A$18,PopActBIT!M$6:M$18)*$B$9/100*K245</f>
        <v>58.1717104540476</v>
      </c>
      <c r="L247" s="42" t="n">
        <f aca="false">LOOKUP($A247,PopActBIT!$A$6:$A$18,PopActBIT!N$6:N$18)*$B$9/100*L245</f>
        <v>4.50341267596783</v>
      </c>
      <c r="M247" s="42" t="n">
        <f aca="false">LOOKUP($A247,PopActBIT!$A$6:$A$18,PopActBIT!O$6:O$18)*$B$9/100*M245</f>
        <v>0.349568757278977</v>
      </c>
      <c r="N247" s="42" t="n">
        <f aca="false">LOOKUP($A247,PopActBIT!$A$6:$A$18,PopActBIT!P$6:P$18)*$B$9/100*N245</f>
        <v>0.187898386900563</v>
      </c>
      <c r="O247" s="42" t="n">
        <f aca="false">LOOKUP($A247,PopActBIT!$A$6:$A$18,PopActBIT!Q$6:Q$18)*$B$9/100*O245</f>
        <v>66.8519409347867</v>
      </c>
      <c r="P247" s="42" t="n">
        <f aca="false">LOOKUP($A247,PopActBIT!$A$6:$A$18,PopActBIT!R$6:R$18)*$B$9/100*P245</f>
        <v>201.040700224554</v>
      </c>
      <c r="Q247" s="42" t="n">
        <f aca="false">LOOKUP($A247,PopActBIT!$A$6:$A$18,PopActBIT!S$6:S$18)*$B$9/100*Q245</f>
        <v>169.15146805263</v>
      </c>
      <c r="R247" s="42" t="n">
        <f aca="false">LOOKUP($A247,PopActBIT!$A$6:$A$18,PopActBIT!T$6:T$18)*$B$9/100*R245</f>
        <v>154.049884522892</v>
      </c>
      <c r="S247" s="42" t="n">
        <f aca="false">LOOKUP($A247,PopActBIT!$A$6:$A$18,PopActBIT!U$6:U$18)*$B$9/100*S245</f>
        <v>121.430159624704</v>
      </c>
      <c r="T247" s="42" t="n">
        <f aca="false">LOOKUP($A247,PopActBIT!$A$6:$A$18,PopActBIT!V$6:V$18)*$B$9/100*T245</f>
        <v>123.326984290201</v>
      </c>
      <c r="U247" s="42" t="n">
        <f aca="false">LOOKUP($A247,PopActBIT!$A$6:$A$18,PopActBIT!W$6:W$18)*$B$9/100*U245</f>
        <v>107.729680755035</v>
      </c>
      <c r="V247" s="42" t="n">
        <f aca="false">LOOKUP($A247,PopActBIT!$A$6:$A$18,PopActBIT!X$6:X$18)*$B$9/100*V245</f>
        <v>104.811475927289</v>
      </c>
      <c r="W247" s="42" t="n">
        <f aca="false">LOOKUP($A247,PopActBIT!$A$6:$A$18,PopActBIT!Y$6:Y$18)*$B$9/100*W245</f>
        <v>58.5474620452803</v>
      </c>
      <c r="X247" s="42" t="n">
        <f aca="false">LOOKUP($A247,PopActBIT!$A$6:$A$18,PopActBIT!Z$6:Z$18)*$B$9/100*X245</f>
        <v>5.90310103110163</v>
      </c>
      <c r="Y247" s="42" t="n">
        <f aca="false">LOOKUP($A247,PopActBIT!$A$6:$A$18,PopActBIT!AA$6:AA$18)*$B$9/100*Y245</f>
        <v>0.530048535442711</v>
      </c>
      <c r="Z247" s="42" t="n">
        <f aca="false">LOOKUP($A247,PopActBIT!$A$6:$A$18,PopActBIT!AB$6:AB$18)*$B$9/100*Z245</f>
        <v>0.0930163406123403</v>
      </c>
      <c r="AA247" s="43" t="n">
        <f aca="false">C247+O247</f>
        <v>116.207888283962</v>
      </c>
      <c r="AB247" s="43" t="n">
        <f aca="false">D247+P247</f>
        <v>395.912879098023</v>
      </c>
      <c r="AC247" s="43" t="n">
        <f aca="false">E247+Q247</f>
        <v>337.942862321131</v>
      </c>
      <c r="AD247" s="43" t="n">
        <f aca="false">F247+R247</f>
        <v>317.614428877511</v>
      </c>
      <c r="AE247" s="43" t="n">
        <f aca="false">G247+S247</f>
        <v>263.893759100288</v>
      </c>
      <c r="AF247" s="43" t="n">
        <f aca="false">H247+T247</f>
        <v>257.069647333696</v>
      </c>
      <c r="AG247" s="43" t="n">
        <f aca="false">I247+U247</f>
        <v>223.885711920136</v>
      </c>
      <c r="AH247" s="43" t="n">
        <f aca="false">J247+V247</f>
        <v>188.754277505402</v>
      </c>
      <c r="AI247" s="43" t="n">
        <f aca="false">K247+W247</f>
        <v>116.719172499328</v>
      </c>
      <c r="AJ247" s="43" t="n">
        <f aca="false">L247+X247</f>
        <v>10.4065137070695</v>
      </c>
      <c r="AK247" s="43" t="n">
        <f aca="false">M247+Y247</f>
        <v>0.879617292721688</v>
      </c>
      <c r="AL247" s="43" t="n">
        <f aca="false">N247+Z247</f>
        <v>0.280914727512904</v>
      </c>
    </row>
    <row r="248" customFormat="false" ht="15" hidden="false" customHeight="false" outlineLevel="0" collapsed="false">
      <c r="A248" s="35" t="n">
        <v>2004</v>
      </c>
      <c r="B248" s="41" t="n">
        <f aca="false">SUM(C248:Z248)</f>
        <v>2352.59898987024</v>
      </c>
      <c r="C248" s="42" t="n">
        <f aca="false">LOOKUP($A248,PopActBIT!$A$6:$A$18,PopActBIT!E$6:E$18)*$B$10/100*C245</f>
        <v>52.9992746655969</v>
      </c>
      <c r="D248" s="42" t="n">
        <f aca="false">LOOKUP($A248,PopActBIT!$A$6:$A$18,PopActBIT!F$6:F$18)*$B$10/100*D245</f>
        <v>205.508305099529</v>
      </c>
      <c r="E248" s="42" t="n">
        <f aca="false">LOOKUP($A248,PopActBIT!$A$6:$A$18,PopActBIT!G$6:G$18)*$B$10/100*E245</f>
        <v>173.847580958961</v>
      </c>
      <c r="F248" s="42" t="n">
        <f aca="false">LOOKUP($A248,PopActBIT!$A$6:$A$18,PopActBIT!H$6:H$18)*$B$10/100*F245</f>
        <v>171.553982307117</v>
      </c>
      <c r="G248" s="42" t="n">
        <f aca="false">LOOKUP($A248,PopActBIT!$A$6:$A$18,PopActBIT!I$6:I$18)*$B$10/100*G245</f>
        <v>149.437332964484</v>
      </c>
      <c r="H248" s="42" t="n">
        <f aca="false">LOOKUP($A248,PopActBIT!$A$6:$A$18,PopActBIT!J$6:J$18)*$B$10/100*H245</f>
        <v>141.470359833642</v>
      </c>
      <c r="I248" s="42" t="n">
        <f aca="false">LOOKUP($A248,PopActBIT!$A$6:$A$18,PopActBIT!K$6:K$18)*$B$10/100*I245</f>
        <v>124.078928870836</v>
      </c>
      <c r="J248" s="42" t="n">
        <f aca="false">LOOKUP($A248,PopActBIT!$A$6:$A$18,PopActBIT!L$6:L$18)*$B$10/100*J245</f>
        <v>88.9613893793013</v>
      </c>
      <c r="K248" s="42" t="n">
        <f aca="false">LOOKUP($A248,PopActBIT!$A$6:$A$18,PopActBIT!M$6:M$18)*$B$10/100*K245</f>
        <v>67.5685099041418</v>
      </c>
      <c r="L248" s="42" t="n">
        <f aca="false">LOOKUP($A248,PopActBIT!$A$6:$A$18,PopActBIT!N$6:N$18)*$B$10/100*L245</f>
        <v>5.14760508467777</v>
      </c>
      <c r="M248" s="42" t="n">
        <f aca="false">LOOKUP($A248,PopActBIT!$A$6:$A$18,PopActBIT!O$6:O$18)*$B$10/100*M245</f>
        <v>0.356260477206391</v>
      </c>
      <c r="N248" s="42" t="n">
        <f aca="false">LOOKUP($A248,PopActBIT!$A$6:$A$18,PopActBIT!P$6:P$18)*$B$10/100*N245</f>
        <v>0.200004594664346</v>
      </c>
      <c r="O248" s="42" t="n">
        <f aca="false">LOOKUP($A248,PopActBIT!$A$6:$A$18,PopActBIT!Q$6:Q$18)*$B$10/100*O245</f>
        <v>71.8833879925302</v>
      </c>
      <c r="P248" s="42" t="n">
        <f aca="false">LOOKUP($A248,PopActBIT!$A$6:$A$18,PopActBIT!R$6:R$18)*$B$10/100*P245</f>
        <v>212.059481217481</v>
      </c>
      <c r="Q248" s="42" t="n">
        <f aca="false">LOOKUP($A248,PopActBIT!$A$6:$A$18,PopActBIT!S$6:S$18)*$B$10/100*Q245</f>
        <v>173.976508687842</v>
      </c>
      <c r="R248" s="42" t="n">
        <f aca="false">LOOKUP($A248,PopActBIT!$A$6:$A$18,PopActBIT!T$6:T$18)*$B$10/100*R245</f>
        <v>161.074107653783</v>
      </c>
      <c r="S248" s="42" t="n">
        <f aca="false">LOOKUP($A248,PopActBIT!$A$6:$A$18,PopActBIT!U$6:U$18)*$B$10/100*S245</f>
        <v>126.367189591743</v>
      </c>
      <c r="T248" s="42" t="n">
        <f aca="false">LOOKUP($A248,PopActBIT!$A$6:$A$18,PopActBIT!V$6:V$18)*$B$10/100*T245</f>
        <v>130.344878542053</v>
      </c>
      <c r="U248" s="42" t="n">
        <f aca="false">LOOKUP($A248,PopActBIT!$A$6:$A$18,PopActBIT!W$6:W$18)*$B$10/100*U245</f>
        <v>113.448631374578</v>
      </c>
      <c r="V248" s="42" t="n">
        <f aca="false">LOOKUP($A248,PopActBIT!$A$6:$A$18,PopActBIT!X$6:X$18)*$B$10/100*V245</f>
        <v>109.09418488658</v>
      </c>
      <c r="W248" s="42" t="n">
        <f aca="false">LOOKUP($A248,PopActBIT!$A$6:$A$18,PopActBIT!Y$6:Y$18)*$B$10/100*W245</f>
        <v>65.8524165810954</v>
      </c>
      <c r="X248" s="42" t="n">
        <f aca="false">LOOKUP($A248,PopActBIT!$A$6:$A$18,PopActBIT!Z$6:Z$18)*$B$10/100*X245</f>
        <v>6.73978284231921</v>
      </c>
      <c r="Y248" s="42" t="n">
        <f aca="false">LOOKUP($A248,PopActBIT!$A$6:$A$18,PopActBIT!AA$6:AA$18)*$B$10/100*Y245</f>
        <v>0.531034639524725</v>
      </c>
      <c r="Z248" s="42" t="n">
        <f aca="false">LOOKUP($A248,PopActBIT!$A$6:$A$18,PopActBIT!AB$6:AB$18)*$B$10/100*Z245</f>
        <v>0.0978517205545818</v>
      </c>
      <c r="AA248" s="43" t="n">
        <f aca="false">C248+O248</f>
        <v>124.882662658127</v>
      </c>
      <c r="AB248" s="43" t="n">
        <f aca="false">D248+P248</f>
        <v>417.56778631701</v>
      </c>
      <c r="AC248" s="43" t="n">
        <f aca="false">E248+Q248</f>
        <v>347.824089646803</v>
      </c>
      <c r="AD248" s="43" t="n">
        <f aca="false">F248+R248</f>
        <v>332.6280899609</v>
      </c>
      <c r="AE248" s="43" t="n">
        <f aca="false">G248+S248</f>
        <v>275.804522556227</v>
      </c>
      <c r="AF248" s="43" t="n">
        <f aca="false">H248+T248</f>
        <v>271.815238375695</v>
      </c>
      <c r="AG248" s="43" t="n">
        <f aca="false">I248+U248</f>
        <v>237.527560245414</v>
      </c>
      <c r="AH248" s="43" t="n">
        <f aca="false">J248+V248</f>
        <v>198.055574265881</v>
      </c>
      <c r="AI248" s="43" t="n">
        <f aca="false">K248+W248</f>
        <v>133.420926485237</v>
      </c>
      <c r="AJ248" s="43" t="n">
        <f aca="false">L248+X248</f>
        <v>11.887387926997</v>
      </c>
      <c r="AK248" s="43" t="n">
        <f aca="false">M248+Y248</f>
        <v>0.887295116731116</v>
      </c>
      <c r="AL248" s="43" t="n">
        <f aca="false">N248+Z248</f>
        <v>0.297856315218928</v>
      </c>
    </row>
    <row r="249" customFormat="false" ht="15" hidden="false" customHeight="false" outlineLevel="0" collapsed="false">
      <c r="A249" s="35" t="n">
        <v>2005</v>
      </c>
      <c r="B249" s="41" t="n">
        <f aca="false">SUM(C249:Z249)</f>
        <v>2372.62436046345</v>
      </c>
      <c r="C249" s="42" t="n">
        <f aca="false">LOOKUP($A249,PopActBIT!$A$6:$A$18,PopActBIT!E$6:E$18)*$B$11/100*C245</f>
        <v>58.423929749263</v>
      </c>
      <c r="D249" s="42" t="n">
        <f aca="false">LOOKUP($A249,PopActBIT!$A$6:$A$18,PopActBIT!F$6:F$18)*$B$11/100*D245</f>
        <v>205.708704790539</v>
      </c>
      <c r="E249" s="42" t="n">
        <f aca="false">LOOKUP($A249,PopActBIT!$A$6:$A$18,PopActBIT!G$6:G$18)*$B$11/100*E245</f>
        <v>175.760312924711</v>
      </c>
      <c r="F249" s="42" t="n">
        <f aca="false">LOOKUP($A249,PopActBIT!$A$6:$A$18,PopActBIT!H$6:H$18)*$B$11/100*F245</f>
        <v>169.239851382949</v>
      </c>
      <c r="G249" s="42" t="n">
        <f aca="false">LOOKUP($A249,PopActBIT!$A$6:$A$18,PopActBIT!I$6:I$18)*$B$11/100*G245</f>
        <v>148.374611489774</v>
      </c>
      <c r="H249" s="42" t="n">
        <f aca="false">LOOKUP($A249,PopActBIT!$A$6:$A$18,PopActBIT!J$6:J$18)*$B$11/100*H245</f>
        <v>143.674586389462</v>
      </c>
      <c r="I249" s="42" t="n">
        <f aca="false">LOOKUP($A249,PopActBIT!$A$6:$A$18,PopActBIT!K$6:K$18)*$B$11/100*I245</f>
        <v>125.025970545186</v>
      </c>
      <c r="J249" s="42" t="n">
        <f aca="false">LOOKUP($A249,PopActBIT!$A$6:$A$18,PopActBIT!L$6:L$18)*$B$11/100*J245</f>
        <v>89.8026659182384</v>
      </c>
      <c r="K249" s="42" t="n">
        <f aca="false">LOOKUP($A249,PopActBIT!$A$6:$A$18,PopActBIT!M$6:M$18)*$B$11/100*K245</f>
        <v>74.2494868567576</v>
      </c>
      <c r="L249" s="42" t="n">
        <f aca="false">LOOKUP($A249,PopActBIT!$A$6:$A$18,PopActBIT!N$6:N$18)*$B$11/100*L245</f>
        <v>5.62378668421189</v>
      </c>
      <c r="M249" s="42" t="n">
        <f aca="false">LOOKUP($A249,PopActBIT!$A$6:$A$18,PopActBIT!O$6:O$18)*$B$11/100*M245</f>
        <v>0.361769655459885</v>
      </c>
      <c r="N249" s="42" t="n">
        <f aca="false">LOOKUP($A249,PopActBIT!$A$6:$A$18,PopActBIT!P$6:P$18)*$B$11/100*N245</f>
        <v>0.207660061257369</v>
      </c>
      <c r="O249" s="42" t="n">
        <f aca="false">LOOKUP($A249,PopActBIT!$A$6:$A$18,PopActBIT!Q$6:Q$18)*$B$11/100*O245</f>
        <v>74.6795105038653</v>
      </c>
      <c r="P249" s="42" t="n">
        <f aca="false">LOOKUP($A249,PopActBIT!$A$6:$A$18,PopActBIT!R$6:R$18)*$B$11/100*P245</f>
        <v>212.703177747031</v>
      </c>
      <c r="Q249" s="42" t="n">
        <f aca="false">LOOKUP($A249,PopActBIT!$A$6:$A$18,PopActBIT!S$6:S$18)*$B$11/100*Q245</f>
        <v>173.923029285425</v>
      </c>
      <c r="R249" s="42" t="n">
        <f aca="false">LOOKUP($A249,PopActBIT!$A$6:$A$18,PopActBIT!T$6:T$18)*$B$11/100*R245</f>
        <v>158.098481052796</v>
      </c>
      <c r="S249" s="42" t="n">
        <f aca="false">LOOKUP($A249,PopActBIT!$A$6:$A$18,PopActBIT!U$6:U$18)*$B$11/100*S245</f>
        <v>125.61514763003</v>
      </c>
      <c r="T249" s="42" t="n">
        <f aca="false">LOOKUP($A249,PopActBIT!$A$6:$A$18,PopActBIT!V$6:V$18)*$B$11/100*T245</f>
        <v>131.156859083054</v>
      </c>
      <c r="U249" s="42" t="n">
        <f aca="false">LOOKUP($A249,PopActBIT!$A$6:$A$18,PopActBIT!W$6:W$18)*$B$11/100*U245</f>
        <v>114.144399987164</v>
      </c>
      <c r="V249" s="42" t="n">
        <f aca="false">LOOKUP($A249,PopActBIT!$A$6:$A$18,PopActBIT!X$6:X$18)*$B$11/100*V245</f>
        <v>108.116329129257</v>
      </c>
      <c r="W249" s="42" t="n">
        <f aca="false">LOOKUP($A249,PopActBIT!$A$6:$A$18,PopActBIT!Y$6:Y$18)*$B$11/100*W245</f>
        <v>69.7428283098445</v>
      </c>
      <c r="X249" s="42" t="n">
        <f aca="false">LOOKUP($A249,PopActBIT!$A$6:$A$18,PopActBIT!Z$6:Z$18)*$B$11/100*X245</f>
        <v>7.35370429744375</v>
      </c>
      <c r="Y249" s="42" t="n">
        <f aca="false">LOOKUP($A249,PopActBIT!$A$6:$A$18,PopActBIT!AA$6:AA$18)*$B$11/100*Y245</f>
        <v>0.536623685938909</v>
      </c>
      <c r="Z249" s="42" t="n">
        <f aca="false">LOOKUP($A249,PopActBIT!$A$6:$A$18,PopActBIT!AB$6:AB$18)*$B$11/100*Z245</f>
        <v>0.100933303789443</v>
      </c>
      <c r="AA249" s="43" t="n">
        <f aca="false">C249+O249</f>
        <v>133.103440253128</v>
      </c>
      <c r="AB249" s="43" t="n">
        <f aca="false">D249+P249</f>
        <v>418.41188253757</v>
      </c>
      <c r="AC249" s="43" t="n">
        <f aca="false">E249+Q249</f>
        <v>349.683342210136</v>
      </c>
      <c r="AD249" s="43" t="n">
        <f aca="false">F249+R249</f>
        <v>327.338332435745</v>
      </c>
      <c r="AE249" s="43" t="n">
        <f aca="false">G249+S249</f>
        <v>273.989759119804</v>
      </c>
      <c r="AF249" s="43" t="n">
        <f aca="false">H249+T249</f>
        <v>274.831445472516</v>
      </c>
      <c r="AG249" s="43" t="n">
        <f aca="false">I249+U249</f>
        <v>239.17037053235</v>
      </c>
      <c r="AH249" s="43" t="n">
        <f aca="false">J249+V249</f>
        <v>197.918995047496</v>
      </c>
      <c r="AI249" s="43" t="n">
        <f aca="false">K249+W249</f>
        <v>143.992315166602</v>
      </c>
      <c r="AJ249" s="43" t="n">
        <f aca="false">L249+X249</f>
        <v>12.9774909816556</v>
      </c>
      <c r="AK249" s="43" t="n">
        <f aca="false">M249+Y249</f>
        <v>0.898393341398794</v>
      </c>
      <c r="AL249" s="43" t="n">
        <f aca="false">N249+Z249</f>
        <v>0.308593365046812</v>
      </c>
    </row>
    <row r="250" customFormat="false" ht="15" hidden="false" customHeight="false" outlineLevel="0" collapsed="false">
      <c r="A250" s="35" t="n">
        <v>2006</v>
      </c>
      <c r="B250" s="41" t="n">
        <f aca="false">SUM(C250:Z250)</f>
        <v>2352.93438746198</v>
      </c>
      <c r="C250" s="42" t="n">
        <f aca="false">LOOKUP($A250,PopActBIT!$A$6:$A$18,PopActBIT!E$6:E$18)*$B$12/100*C245</f>
        <v>57.0038677675569</v>
      </c>
      <c r="D250" s="42" t="n">
        <f aca="false">LOOKUP($A250,PopActBIT!$A$6:$A$18,PopActBIT!F$6:F$18)*$B$12/100*D245</f>
        <v>203.465890116721</v>
      </c>
      <c r="E250" s="42" t="n">
        <f aca="false">LOOKUP($A250,PopActBIT!$A$6:$A$18,PopActBIT!G$6:G$18)*$B$12/100*E245</f>
        <v>176.02156052509</v>
      </c>
      <c r="F250" s="42" t="n">
        <f aca="false">LOOKUP($A250,PopActBIT!$A$6:$A$18,PopActBIT!H$6:H$18)*$B$12/100*F245</f>
        <v>163.627829502201</v>
      </c>
      <c r="G250" s="42" t="n">
        <f aca="false">LOOKUP($A250,PopActBIT!$A$6:$A$18,PopActBIT!I$6:I$18)*$B$12/100*G245</f>
        <v>147.593251331369</v>
      </c>
      <c r="H250" s="42" t="n">
        <f aca="false">LOOKUP($A250,PopActBIT!$A$6:$A$18,PopActBIT!J$6:J$18)*$B$12/100*H245</f>
        <v>142.576958046963</v>
      </c>
      <c r="I250" s="42" t="n">
        <f aca="false">LOOKUP($A250,PopActBIT!$A$6:$A$18,PopActBIT!K$6:K$18)*$B$12/100*I245</f>
        <v>124.731985844812</v>
      </c>
      <c r="J250" s="42" t="n">
        <f aca="false">LOOKUP($A250,PopActBIT!$A$6:$A$18,PopActBIT!L$6:L$18)*$B$12/100*J245</f>
        <v>90.0919364987784</v>
      </c>
      <c r="K250" s="42" t="n">
        <f aca="false">LOOKUP($A250,PopActBIT!$A$6:$A$18,PopActBIT!M$6:M$18)*$B$12/100*K245</f>
        <v>77.1180770525315</v>
      </c>
      <c r="L250" s="42" t="n">
        <f aca="false">LOOKUP($A250,PopActBIT!$A$6:$A$18,PopActBIT!N$6:N$18)*$B$12/100*L245</f>
        <v>6.07562663894223</v>
      </c>
      <c r="M250" s="42" t="n">
        <f aca="false">LOOKUP($A250,PopActBIT!$A$6:$A$18,PopActBIT!O$6:O$18)*$B$12/100*M245</f>
        <v>0.389519535275262</v>
      </c>
      <c r="N250" s="42" t="n">
        <f aca="false">LOOKUP($A250,PopActBIT!$A$6:$A$18,PopActBIT!P$6:P$18)*$B$12/100*N245</f>
        <v>0.219555423346082</v>
      </c>
      <c r="O250" s="42" t="n">
        <f aca="false">LOOKUP($A250,PopActBIT!$A$6:$A$18,PopActBIT!Q$6:Q$18)*$B$12/100*O245</f>
        <v>72.9132346018138</v>
      </c>
      <c r="P250" s="42" t="n">
        <f aca="false">LOOKUP($A250,PopActBIT!$A$6:$A$18,PopActBIT!R$6:R$18)*$B$12/100*P245</f>
        <v>210.715428000748</v>
      </c>
      <c r="Q250" s="42" t="n">
        <f aca="false">LOOKUP($A250,PopActBIT!$A$6:$A$18,PopActBIT!S$6:S$18)*$B$12/100*Q245</f>
        <v>174.841544039638</v>
      </c>
      <c r="R250" s="42" t="n">
        <f aca="false">LOOKUP($A250,PopActBIT!$A$6:$A$18,PopActBIT!T$6:T$18)*$B$12/100*R245</f>
        <v>151.612479034567</v>
      </c>
      <c r="S250" s="42" t="n">
        <f aca="false">LOOKUP($A250,PopActBIT!$A$6:$A$18,PopActBIT!U$6:U$18)*$B$12/100*S245</f>
        <v>124.39498424967</v>
      </c>
      <c r="T250" s="42" t="n">
        <f aca="false">LOOKUP($A250,PopActBIT!$A$6:$A$18,PopActBIT!V$6:V$18)*$B$12/100*T245</f>
        <v>130.381828419627</v>
      </c>
      <c r="U250" s="42" t="n">
        <f aca="false">LOOKUP($A250,PopActBIT!$A$6:$A$18,PopActBIT!W$6:W$18)*$B$12/100*U245</f>
        <v>113.263541296675</v>
      </c>
      <c r="V250" s="42" t="n">
        <f aca="false">LOOKUP($A250,PopActBIT!$A$6:$A$18,PopActBIT!X$6:X$18)*$B$12/100*V245</f>
        <v>106.491618493292</v>
      </c>
      <c r="W250" s="42" t="n">
        <f aca="false">LOOKUP($A250,PopActBIT!$A$6:$A$18,PopActBIT!Y$6:Y$18)*$B$12/100*W245</f>
        <v>70.5524276600112</v>
      </c>
      <c r="X250" s="42" t="n">
        <f aca="false">LOOKUP($A250,PopActBIT!$A$6:$A$18,PopActBIT!Z$6:Z$18)*$B$12/100*X245</f>
        <v>8.19295595185569</v>
      </c>
      <c r="Y250" s="42" t="n">
        <f aca="false">LOOKUP($A250,PopActBIT!$A$6:$A$18,PopActBIT!AA$6:AA$18)*$B$12/100*Y245</f>
        <v>0.553839423774957</v>
      </c>
      <c r="Z250" s="42" t="n">
        <f aca="false">LOOKUP($A250,PopActBIT!$A$6:$A$18,PopActBIT!AB$6:AB$18)*$B$12/100*Z245</f>
        <v>0.104448006720221</v>
      </c>
      <c r="AA250" s="43" t="n">
        <f aca="false">C250+O250</f>
        <v>129.917102369371</v>
      </c>
      <c r="AB250" s="43" t="n">
        <f aca="false">D250+P250</f>
        <v>414.181318117469</v>
      </c>
      <c r="AC250" s="43" t="n">
        <f aca="false">E250+Q250</f>
        <v>350.863104564728</v>
      </c>
      <c r="AD250" s="43" t="n">
        <f aca="false">F250+R250</f>
        <v>315.240308536768</v>
      </c>
      <c r="AE250" s="43" t="n">
        <f aca="false">G250+S250</f>
        <v>271.98823558104</v>
      </c>
      <c r="AF250" s="43" t="n">
        <f aca="false">H250+T250</f>
        <v>272.95878646659</v>
      </c>
      <c r="AG250" s="43" t="n">
        <f aca="false">I250+U250</f>
        <v>237.995527141486</v>
      </c>
      <c r="AH250" s="43" t="n">
        <f aca="false">J250+V250</f>
        <v>196.58355499207</v>
      </c>
      <c r="AI250" s="43" t="n">
        <f aca="false">K250+W250</f>
        <v>147.670504712543</v>
      </c>
      <c r="AJ250" s="43" t="n">
        <f aca="false">L250+X250</f>
        <v>14.2685825907979</v>
      </c>
      <c r="AK250" s="43" t="n">
        <f aca="false">M250+Y250</f>
        <v>0.94335895905022</v>
      </c>
      <c r="AL250" s="43" t="n">
        <f aca="false">N250+Z250</f>
        <v>0.324003430066302</v>
      </c>
    </row>
    <row r="251" customFormat="false" ht="15" hidden="false" customHeight="false" outlineLevel="0" collapsed="false">
      <c r="A251" s="35" t="n">
        <v>2007</v>
      </c>
      <c r="B251" s="41" t="n">
        <f aca="false">SUM(C251:Z251)</f>
        <v>2162.83927867631</v>
      </c>
      <c r="C251" s="42" t="n">
        <f aca="false">LOOKUP($A251,PopActBIT!$A$6:$A$18,PopActBIT!E$6:E$18)*$B$13/100*C245</f>
        <v>50.6512938757499</v>
      </c>
      <c r="D251" s="42" t="n">
        <f aca="false">LOOKUP($A251,PopActBIT!$A$6:$A$18,PopActBIT!F$6:F$18)*$B$13/100*D245</f>
        <v>185.483127361903</v>
      </c>
      <c r="E251" s="42" t="n">
        <f aca="false">LOOKUP($A251,PopActBIT!$A$6:$A$18,PopActBIT!G$6:G$18)*$B$13/100*E245</f>
        <v>164.577126841454</v>
      </c>
      <c r="F251" s="42" t="n">
        <f aca="false">LOOKUP($A251,PopActBIT!$A$6:$A$18,PopActBIT!H$6:H$18)*$B$13/100*F245</f>
        <v>145.929564116832</v>
      </c>
      <c r="G251" s="42" t="n">
        <f aca="false">LOOKUP($A251,PopActBIT!$A$6:$A$18,PopActBIT!I$6:I$18)*$B$13/100*G245</f>
        <v>135.747355481496</v>
      </c>
      <c r="H251" s="42" t="n">
        <f aca="false">LOOKUP($A251,PopActBIT!$A$6:$A$18,PopActBIT!J$6:J$18)*$B$13/100*H245</f>
        <v>131.407725526775</v>
      </c>
      <c r="I251" s="42" t="n">
        <f aca="false">LOOKUP($A251,PopActBIT!$A$6:$A$18,PopActBIT!K$6:K$18)*$B$13/100*I245</f>
        <v>115.753909727633</v>
      </c>
      <c r="J251" s="42" t="n">
        <f aca="false">LOOKUP($A251,PopActBIT!$A$6:$A$18,PopActBIT!L$6:L$18)*$B$13/100*J245</f>
        <v>83.2441787077086</v>
      </c>
      <c r="K251" s="42" t="n">
        <f aca="false">LOOKUP($A251,PopActBIT!$A$6:$A$18,PopActBIT!M$6:M$18)*$B$13/100*K245</f>
        <v>72.900482190613</v>
      </c>
      <c r="L251" s="42" t="n">
        <f aca="false">LOOKUP($A251,PopActBIT!$A$6:$A$18,PopActBIT!N$6:N$18)*$B$13/100*L245</f>
        <v>6.29962832215988</v>
      </c>
      <c r="M251" s="42" t="n">
        <f aca="false">LOOKUP($A251,PopActBIT!$A$6:$A$18,PopActBIT!O$6:O$18)*$B$13/100*M245</f>
        <v>0.382482394684803</v>
      </c>
      <c r="N251" s="42" t="n">
        <f aca="false">LOOKUP($A251,PopActBIT!$A$6:$A$18,PopActBIT!P$6:P$18)*$B$13/100*N245</f>
        <v>0.212863829693126</v>
      </c>
      <c r="O251" s="42" t="n">
        <f aca="false">LOOKUP($A251,PopActBIT!$A$6:$A$18,PopActBIT!Q$6:Q$18)*$B$13/100*O245</f>
        <v>69.5509929431285</v>
      </c>
      <c r="P251" s="42" t="n">
        <f aca="false">LOOKUP($A251,PopActBIT!$A$6:$A$18,PopActBIT!R$6:R$18)*$B$13/100*P245</f>
        <v>192.101124779465</v>
      </c>
      <c r="Q251" s="42" t="n">
        <f aca="false">LOOKUP($A251,PopActBIT!$A$6:$A$18,PopActBIT!S$6:S$18)*$B$13/100*Q245</f>
        <v>162.271553422429</v>
      </c>
      <c r="R251" s="42" t="n">
        <f aca="false">LOOKUP($A251,PopActBIT!$A$6:$A$18,PopActBIT!T$6:T$18)*$B$13/100*R245</f>
        <v>135.434429221004</v>
      </c>
      <c r="S251" s="42" t="n">
        <f aca="false">LOOKUP($A251,PopActBIT!$A$6:$A$18,PopActBIT!U$6:U$18)*$B$13/100*S245</f>
        <v>114.916902034015</v>
      </c>
      <c r="T251" s="42" t="n">
        <f aca="false">LOOKUP($A251,PopActBIT!$A$6:$A$18,PopActBIT!V$6:V$18)*$B$13/100*T245</f>
        <v>119.637454085199</v>
      </c>
      <c r="U251" s="42" t="n">
        <f aca="false">LOOKUP($A251,PopActBIT!$A$6:$A$18,PopActBIT!W$6:W$18)*$B$13/100*U245</f>
        <v>104.219736865528</v>
      </c>
      <c r="V251" s="42" t="n">
        <f aca="false">LOOKUP($A251,PopActBIT!$A$6:$A$18,PopActBIT!X$6:X$18)*$B$13/100*V245</f>
        <v>97.8280341914822</v>
      </c>
      <c r="W251" s="42" t="n">
        <f aca="false">LOOKUP($A251,PopActBIT!$A$6:$A$18,PopActBIT!Y$6:Y$18)*$B$13/100*W245</f>
        <v>64.9480610856636</v>
      </c>
      <c r="X251" s="42" t="n">
        <f aca="false">LOOKUP($A251,PopActBIT!$A$6:$A$18,PopActBIT!Z$6:Z$18)*$B$13/100*X245</f>
        <v>8.7187377820439</v>
      </c>
      <c r="Y251" s="42" t="n">
        <f aca="false">LOOKUP($A251,PopActBIT!$A$6:$A$18,PopActBIT!AA$6:AA$18)*$B$13/100*Y245</f>
        <v>0.523642590542975</v>
      </c>
      <c r="Z251" s="42" t="n">
        <f aca="false">LOOKUP($A251,PopActBIT!$A$6:$A$18,PopActBIT!AB$6:AB$18)*$B$13/100*Z245</f>
        <v>0.098871299109387</v>
      </c>
      <c r="AA251" s="43" t="n">
        <f aca="false">C251+O251</f>
        <v>120.202286818878</v>
      </c>
      <c r="AB251" s="43" t="n">
        <f aca="false">D251+P251</f>
        <v>377.584252141368</v>
      </c>
      <c r="AC251" s="43" t="n">
        <f aca="false">E251+Q251</f>
        <v>326.848680263883</v>
      </c>
      <c r="AD251" s="43" t="n">
        <f aca="false">F251+R251</f>
        <v>281.363993337835</v>
      </c>
      <c r="AE251" s="43" t="n">
        <f aca="false">G251+S251</f>
        <v>250.664257515511</v>
      </c>
      <c r="AF251" s="43" t="n">
        <f aca="false">H251+T251</f>
        <v>251.045179611974</v>
      </c>
      <c r="AG251" s="43" t="n">
        <f aca="false">I251+U251</f>
        <v>219.973646593161</v>
      </c>
      <c r="AH251" s="43" t="n">
        <f aca="false">J251+V251</f>
        <v>181.072212899191</v>
      </c>
      <c r="AI251" s="43" t="n">
        <f aca="false">K251+W251</f>
        <v>137.848543276277</v>
      </c>
      <c r="AJ251" s="43" t="n">
        <f aca="false">L251+X251</f>
        <v>15.0183661042038</v>
      </c>
      <c r="AK251" s="43" t="n">
        <f aca="false">M251+Y251</f>
        <v>0.906124985227778</v>
      </c>
      <c r="AL251" s="43" t="n">
        <f aca="false">N251+Z251</f>
        <v>0.311735128802513</v>
      </c>
    </row>
    <row r="252" customFormat="false" ht="15" hidden="false" customHeight="false" outlineLevel="0" collapsed="false">
      <c r="A252" s="35" t="n">
        <v>2008</v>
      </c>
      <c r="B252" s="41" t="n">
        <f aca="false">SUM(C252:Z252)</f>
        <v>2000.67947707128</v>
      </c>
      <c r="C252" s="42" t="n">
        <f aca="false">LOOKUP($A252,PopActBIT!$A$6:$A$18,PopActBIT!E$6:E$18)*$B$14/100*C245</f>
        <v>51.0396242402676</v>
      </c>
      <c r="D252" s="42" t="n">
        <f aca="false">LOOKUP($A252,PopActBIT!$A$6:$A$18,PopActBIT!F$6:F$18)*$B$14/100*D245</f>
        <v>170.139455236776</v>
      </c>
      <c r="E252" s="42" t="n">
        <f aca="false">LOOKUP($A252,PopActBIT!$A$6:$A$18,PopActBIT!G$6:G$18)*$B$14/100*E245</f>
        <v>153.51898636854</v>
      </c>
      <c r="F252" s="42" t="n">
        <f aca="false">LOOKUP($A252,PopActBIT!$A$6:$A$18,PopActBIT!H$6:H$18)*$B$14/100*F245</f>
        <v>131.330232492384</v>
      </c>
      <c r="G252" s="42" t="n">
        <f aca="false">LOOKUP($A252,PopActBIT!$A$6:$A$18,PopActBIT!I$6:I$18)*$B$14/100*G245</f>
        <v>126.605030480866</v>
      </c>
      <c r="H252" s="42" t="n">
        <f aca="false">LOOKUP($A252,PopActBIT!$A$6:$A$18,PopActBIT!J$6:J$18)*$B$14/100*H245</f>
        <v>120.758007392285</v>
      </c>
      <c r="I252" s="42" t="n">
        <f aca="false">LOOKUP($A252,PopActBIT!$A$6:$A$18,PopActBIT!K$6:K$18)*$B$14/100*I245</f>
        <v>107.748324694979</v>
      </c>
      <c r="J252" s="42" t="n">
        <f aca="false">LOOKUP($A252,PopActBIT!$A$6:$A$18,PopActBIT!L$6:L$18)*$B$14/100*J245</f>
        <v>77.5892227173896</v>
      </c>
      <c r="K252" s="42" t="n">
        <f aca="false">LOOKUP($A252,PopActBIT!$A$6:$A$18,PopActBIT!M$6:M$18)*$B$14/100*K245</f>
        <v>68.7073975111389</v>
      </c>
      <c r="L252" s="42" t="n">
        <f aca="false">LOOKUP($A252,PopActBIT!$A$6:$A$18,PopActBIT!N$6:N$18)*$B$14/100*L245</f>
        <v>6.61800711657817</v>
      </c>
      <c r="M252" s="42" t="n">
        <f aca="false">LOOKUP($A252,PopActBIT!$A$6:$A$18,PopActBIT!O$6:O$18)*$B$14/100*M245</f>
        <v>0.372168826783404</v>
      </c>
      <c r="N252" s="42" t="n">
        <f aca="false">LOOKUP($A252,PopActBIT!$A$6:$A$18,PopActBIT!P$6:P$18)*$B$14/100*N245</f>
        <v>0.204028898622302</v>
      </c>
      <c r="O252" s="42" t="n">
        <f aca="false">LOOKUP($A252,PopActBIT!$A$6:$A$18,PopActBIT!Q$6:Q$18)*$B$14/100*O245</f>
        <v>62.4497367355539</v>
      </c>
      <c r="P252" s="42" t="n">
        <f aca="false">LOOKUP($A252,PopActBIT!$A$6:$A$18,PopActBIT!R$6:R$18)*$B$14/100*P245</f>
        <v>177.851763609296</v>
      </c>
      <c r="Q252" s="42" t="n">
        <f aca="false">LOOKUP($A252,PopActBIT!$A$6:$A$18,PopActBIT!S$6:S$18)*$B$14/100*Q245</f>
        <v>150.254382702677</v>
      </c>
      <c r="R252" s="42" t="n">
        <f aca="false">LOOKUP($A252,PopActBIT!$A$6:$A$18,PopActBIT!T$6:T$18)*$B$14/100*R245</f>
        <v>121.466027421972</v>
      </c>
      <c r="S252" s="42" t="n">
        <f aca="false">LOOKUP($A252,PopActBIT!$A$6:$A$18,PopActBIT!U$6:U$18)*$B$14/100*S245</f>
        <v>106.435644218943</v>
      </c>
      <c r="T252" s="42" t="n">
        <f aca="false">LOOKUP($A252,PopActBIT!$A$6:$A$18,PopActBIT!V$6:V$18)*$B$14/100*T245</f>
        <v>109.766845817682</v>
      </c>
      <c r="U252" s="42" t="n">
        <f aca="false">LOOKUP($A252,PopActBIT!$A$6:$A$18,PopActBIT!W$6:W$18)*$B$14/100*U245</f>
        <v>97.1024649526235</v>
      </c>
      <c r="V252" s="42" t="n">
        <f aca="false">LOOKUP($A252,PopActBIT!$A$6:$A$18,PopActBIT!X$6:X$18)*$B$14/100*V245</f>
        <v>90.0959380137323</v>
      </c>
      <c r="W252" s="42" t="n">
        <f aca="false">LOOKUP($A252,PopActBIT!$A$6:$A$18,PopActBIT!Y$6:Y$18)*$B$14/100*W245</f>
        <v>60.8413393307927</v>
      </c>
      <c r="X252" s="42" t="n">
        <f aca="false">LOOKUP($A252,PopActBIT!$A$6:$A$18,PopActBIT!Z$6:Z$18)*$B$14/100*X245</f>
        <v>9.15258233547447</v>
      </c>
      <c r="Y252" s="42" t="n">
        <f aca="false">LOOKUP($A252,PopActBIT!$A$6:$A$18,PopActBIT!AA$6:AA$18)*$B$14/100*Y245</f>
        <v>0.535468026311556</v>
      </c>
      <c r="Z252" s="42" t="n">
        <f aca="false">LOOKUP($A252,PopActBIT!$A$6:$A$18,PopActBIT!AB$6:AB$18)*$B$14/100*Z245</f>
        <v>0.0967979296140512</v>
      </c>
      <c r="AA252" s="43" t="n">
        <f aca="false">C252+O252</f>
        <v>113.489360975822</v>
      </c>
      <c r="AB252" s="43" t="n">
        <f aca="false">D252+P252</f>
        <v>347.991218846072</v>
      </c>
      <c r="AC252" s="43" t="n">
        <f aca="false">E252+Q252</f>
        <v>303.773369071218</v>
      </c>
      <c r="AD252" s="43" t="n">
        <f aca="false">F252+R252</f>
        <v>252.796259914356</v>
      </c>
      <c r="AE252" s="43" t="n">
        <f aca="false">G252+S252</f>
        <v>233.040674699809</v>
      </c>
      <c r="AF252" s="43" t="n">
        <f aca="false">H252+T252</f>
        <v>230.524853209967</v>
      </c>
      <c r="AG252" s="43" t="n">
        <f aca="false">I252+U252</f>
        <v>204.850789647602</v>
      </c>
      <c r="AH252" s="43" t="n">
        <f aca="false">J252+V252</f>
        <v>167.685160731122</v>
      </c>
      <c r="AI252" s="43" t="n">
        <f aca="false">K252+W252</f>
        <v>129.548736841932</v>
      </c>
      <c r="AJ252" s="43" t="n">
        <f aca="false">L252+X252</f>
        <v>15.7705894520526</v>
      </c>
      <c r="AK252" s="43" t="n">
        <f aca="false">M252+Y252</f>
        <v>0.90763685309496</v>
      </c>
      <c r="AL252" s="43" t="n">
        <f aca="false">N252+Z252</f>
        <v>0.300826828236354</v>
      </c>
    </row>
    <row r="253" customFormat="false" ht="15" hidden="false" customHeight="false" outlineLevel="0" collapsed="false">
      <c r="A253" s="35" t="s">
        <v>103</v>
      </c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customFormat="false" ht="15" hidden="false" customHeight="false" outlineLevel="0" collapsed="false">
      <c r="A254" s="35" t="n">
        <v>2003</v>
      </c>
      <c r="B254" s="42" t="n">
        <f aca="false">LOOKUP($A254,PopActBIT!$A$6:$A$18,PopActBIT!B$6:B$18)*B$9/100</f>
        <v>2231.82643692301</v>
      </c>
      <c r="C254" s="42" t="n">
        <f aca="false">$B254*C247/$B247</f>
        <v>49.405949621397</v>
      </c>
      <c r="D254" s="42" t="n">
        <f aca="false">$B254*D247/$B247</f>
        <v>195.06960293804</v>
      </c>
      <c r="E254" s="42" t="n">
        <f aca="false">$B254*E247/$B247</f>
        <v>168.962396015973</v>
      </c>
      <c r="F254" s="42" t="n">
        <f aca="false">$B254*F247/$B247</f>
        <v>163.730250805652</v>
      </c>
      <c r="G254" s="42" t="n">
        <f aca="false">$B254*G247/$B247</f>
        <v>142.607928661128</v>
      </c>
      <c r="H254" s="42" t="n">
        <f aca="false">$B254*H247/$B247</f>
        <v>133.878157090399</v>
      </c>
      <c r="I254" s="42" t="n">
        <f aca="false">$B254*I247/$B247</f>
        <v>116.273708280068</v>
      </c>
      <c r="J254" s="42" t="n">
        <f aca="false">$B254*J247/$B247</f>
        <v>84.0278436255456</v>
      </c>
      <c r="K254" s="42" t="n">
        <f aca="false">$B254*K247/$B247</f>
        <v>58.2306439333532</v>
      </c>
      <c r="L254" s="42" t="n">
        <f aca="false">$B254*L247/$B247</f>
        <v>4.50797506163042</v>
      </c>
      <c r="M254" s="42" t="n">
        <f aca="false">$B254*M247/$B247</f>
        <v>0.349922903701047</v>
      </c>
      <c r="N254" s="42" t="n">
        <f aca="false">$B254*N247/$B247</f>
        <v>0.18808874585012</v>
      </c>
      <c r="O254" s="42" t="n">
        <f aca="false">$B254*O247/$B247</f>
        <v>66.9196683137286</v>
      </c>
      <c r="P254" s="42" t="n">
        <f aca="false">$B254*P247/$B247</f>
        <v>201.244373588356</v>
      </c>
      <c r="Q254" s="42" t="n">
        <f aca="false">$B254*Q247/$B247</f>
        <v>169.322834589116</v>
      </c>
      <c r="R254" s="42" t="n">
        <f aca="false">$B254*R247/$B247</f>
        <v>154.205951717938</v>
      </c>
      <c r="S254" s="42" t="n">
        <f aca="false">$B254*S247/$B247</f>
        <v>121.553179933776</v>
      </c>
      <c r="T254" s="42" t="n">
        <f aca="false">$B254*T247/$B247</f>
        <v>123.451926263194</v>
      </c>
      <c r="U254" s="42" t="n">
        <f aca="false">$B254*U247/$B247</f>
        <v>107.83882117504</v>
      </c>
      <c r="V254" s="42" t="n">
        <f aca="false">$B254*V247/$B247</f>
        <v>104.917659928057</v>
      </c>
      <c r="W254" s="42" t="n">
        <f aca="false">$B254*W247/$B247</f>
        <v>58.6067761967108</v>
      </c>
      <c r="X254" s="42" t="n">
        <f aca="false">$B254*X247/$B247</f>
        <v>5.90908143428627</v>
      </c>
      <c r="Y254" s="42" t="n">
        <f aca="false">$B254*Y247/$B247</f>
        <v>0.530585525057606</v>
      </c>
      <c r="Z254" s="42" t="n">
        <f aca="false">$B254*Z247/$B247</f>
        <v>0.0931105750184078</v>
      </c>
      <c r="AA254" s="42" t="n">
        <f aca="false">$B254*AA247/$B247</f>
        <v>116.325617935126</v>
      </c>
      <c r="AB254" s="42" t="n">
        <f aca="false">$B254*AB247/$B247</f>
        <v>396.313976526396</v>
      </c>
      <c r="AC254" s="42" t="n">
        <f aca="false">$B254*AC247/$B247</f>
        <v>338.285230605089</v>
      </c>
      <c r="AD254" s="42" t="n">
        <f aca="false">$B254*AD247/$B247</f>
        <v>317.936202523589</v>
      </c>
      <c r="AE254" s="42" t="n">
        <f aca="false">$B254*AE247/$B247</f>
        <v>264.161108594904</v>
      </c>
      <c r="AF254" s="42" t="n">
        <f aca="false">$B254*AF247/$B247</f>
        <v>257.330083353593</v>
      </c>
      <c r="AG254" s="42" t="n">
        <f aca="false">$B254*AG247/$B247</f>
        <v>224.112529455108</v>
      </c>
      <c r="AH254" s="42" t="n">
        <f aca="false">$B254*AH247/$B247</f>
        <v>188.945503553603</v>
      </c>
      <c r="AI254" s="42" t="n">
        <f aca="false">$B254*AI247/$B247</f>
        <v>116.837420130064</v>
      </c>
      <c r="AJ254" s="42" t="n">
        <f aca="false">$B254*AJ247/$B247</f>
        <v>10.4170564959167</v>
      </c>
      <c r="AK254" s="42" t="n">
        <f aca="false">$B254*AK247/$B247</f>
        <v>0.880508428758653</v>
      </c>
      <c r="AL254" s="42" t="n">
        <f aca="false">$B254*AL247/$B247</f>
        <v>0.281199320868528</v>
      </c>
    </row>
    <row r="255" customFormat="false" ht="15" hidden="false" customHeight="false" outlineLevel="0" collapsed="false">
      <c r="A255" s="35" t="n">
        <v>2004</v>
      </c>
      <c r="B255" s="42" t="n">
        <f aca="false">LOOKUP($A255,PopActBIT!$A$6:$A$18,PopActBIT!B$6:B$18)*B$10/100</f>
        <v>2359.6212330871</v>
      </c>
      <c r="C255" s="42" t="n">
        <f aca="false">$B255*C248/$B248</f>
        <v>53.1574715357909</v>
      </c>
      <c r="D255" s="42" t="n">
        <f aca="false">$B255*D248/$B248</f>
        <v>206.121724261787</v>
      </c>
      <c r="E255" s="42" t="n">
        <f aca="false">$B255*E248/$B248</f>
        <v>174.366496422843</v>
      </c>
      <c r="F255" s="42" t="n">
        <f aca="false">$B255*F248/$B248</f>
        <v>172.066051637151</v>
      </c>
      <c r="G255" s="42" t="n">
        <f aca="false">$B255*G248/$B248</f>
        <v>149.883386585299</v>
      </c>
      <c r="H255" s="42" t="n">
        <f aca="false">$B255*H248/$B248</f>
        <v>141.892632936286</v>
      </c>
      <c r="I255" s="42" t="n">
        <f aca="false">$B255*I248/$B248</f>
        <v>124.449290509335</v>
      </c>
      <c r="J255" s="42" t="n">
        <f aca="false">$B255*J248/$B248</f>
        <v>89.2269291146413</v>
      </c>
      <c r="K255" s="42" t="n">
        <f aca="false">$B255*K248/$B248</f>
        <v>67.7701943018614</v>
      </c>
      <c r="L255" s="42" t="n">
        <f aca="false">$B255*L248/$B248</f>
        <v>5.16297010653003</v>
      </c>
      <c r="M255" s="42" t="n">
        <f aca="false">$B255*M248/$B248</f>
        <v>0.357323874636328</v>
      </c>
      <c r="N255" s="42" t="n">
        <f aca="false">$B255*N248/$B248</f>
        <v>0.200601585870357</v>
      </c>
      <c r="O255" s="42" t="n">
        <f aca="false">$B255*O248/$B248</f>
        <v>72.0979518157355</v>
      </c>
      <c r="P255" s="42" t="n">
        <f aca="false">$B255*P248/$B248</f>
        <v>212.692454903163</v>
      </c>
      <c r="Q255" s="42" t="n">
        <f aca="false">$B255*Q248/$B248</f>
        <v>174.495808986485</v>
      </c>
      <c r="R255" s="42" t="n">
        <f aca="false">$B255*R248/$B248</f>
        <v>161.554895737411</v>
      </c>
      <c r="S255" s="42" t="n">
        <f aca="false">$B255*S248/$B248</f>
        <v>126.744381430967</v>
      </c>
      <c r="T255" s="42" t="n">
        <f aca="false">$B255*T248/$B248</f>
        <v>130.733943335133</v>
      </c>
      <c r="U255" s="42" t="n">
        <f aca="false">$B255*U248/$B248</f>
        <v>113.787262771413</v>
      </c>
      <c r="V255" s="42" t="n">
        <f aca="false">$B255*V248/$B248</f>
        <v>109.419818750709</v>
      </c>
      <c r="W255" s="42" t="n">
        <f aca="false">$B255*W248/$B248</f>
        <v>66.0489786333796</v>
      </c>
      <c r="X255" s="42" t="n">
        <f aca="false">$B255*X248/$B248</f>
        <v>6.75990033559001</v>
      </c>
      <c r="Y255" s="42" t="n">
        <f aca="false">$B255*Y248/$B248</f>
        <v>0.532619718159621</v>
      </c>
      <c r="Z255" s="42" t="n">
        <f aca="false">$B255*Z248/$B248</f>
        <v>0.098143796927938</v>
      </c>
      <c r="AA255" s="42" t="n">
        <f aca="false">$B255*AA248/$B248</f>
        <v>125.255423351526</v>
      </c>
      <c r="AB255" s="42" t="n">
        <f aca="false">$B255*AB248/$B248</f>
        <v>418.81417916495</v>
      </c>
      <c r="AC255" s="42" t="n">
        <f aca="false">$B255*AC248/$B248</f>
        <v>348.862305409328</v>
      </c>
      <c r="AD255" s="42" t="n">
        <f aca="false">$B255*AD248/$B248</f>
        <v>333.620947374562</v>
      </c>
      <c r="AE255" s="42" t="n">
        <f aca="false">$B255*AE248/$B248</f>
        <v>276.627768016265</v>
      </c>
      <c r="AF255" s="42" t="n">
        <f aca="false">$B255*AF248/$B248</f>
        <v>272.626576271419</v>
      </c>
      <c r="AG255" s="42" t="n">
        <f aca="false">$B255*AG248/$B248</f>
        <v>238.236553280748</v>
      </c>
      <c r="AH255" s="42" t="n">
        <f aca="false">$B255*AH248/$B248</f>
        <v>198.646747865351</v>
      </c>
      <c r="AI255" s="42" t="n">
        <f aca="false">$B255*AI248/$B248</f>
        <v>133.819172935241</v>
      </c>
      <c r="AJ255" s="42" t="n">
        <f aca="false">$B255*AJ248/$B248</f>
        <v>11.92287044212</v>
      </c>
      <c r="AK255" s="42" t="n">
        <f aca="false">$B255*AK248/$B248</f>
        <v>0.889943592795948</v>
      </c>
      <c r="AL255" s="42" t="n">
        <f aca="false">$B255*AL248/$B248</f>
        <v>0.298745382798295</v>
      </c>
    </row>
    <row r="256" customFormat="false" ht="15" hidden="false" customHeight="false" outlineLevel="0" collapsed="false">
      <c r="A256" s="35" t="n">
        <v>2005</v>
      </c>
      <c r="B256" s="42" t="n">
        <f aca="false">LOOKUP($A256,PopActBIT!$A$6:$A$18,PopActBIT!B$6:B$18)*B$11/100</f>
        <v>2379.91537664019</v>
      </c>
      <c r="C256" s="42" t="n">
        <f aca="false">$B256*C249/$B249</f>
        <v>58.6034650452874</v>
      </c>
      <c r="D256" s="42" t="n">
        <f aca="false">$B256*D249/$B249</f>
        <v>206.340842569834</v>
      </c>
      <c r="E256" s="42" t="n">
        <f aca="false">$B256*E249/$B249</f>
        <v>176.300420034002</v>
      </c>
      <c r="F256" s="42" t="n">
        <f aca="false">$B256*F249/$B249</f>
        <v>169.759921274645</v>
      </c>
      <c r="G256" s="42" t="n">
        <f aca="false">$B256*G249/$B249</f>
        <v>148.830563013587</v>
      </c>
      <c r="H256" s="42" t="n">
        <f aca="false">$B256*H249/$B249</f>
        <v>144.116094851993</v>
      </c>
      <c r="I256" s="42" t="n">
        <f aca="false">$B256*I249/$B249</f>
        <v>125.410172270898</v>
      </c>
      <c r="J256" s="42" t="n">
        <f aca="false">$B256*J249/$B249</f>
        <v>90.0786272970536</v>
      </c>
      <c r="K256" s="42" t="n">
        <f aca="false">$B256*K249/$B249</f>
        <v>74.4776536996882</v>
      </c>
      <c r="L256" s="42" t="n">
        <f aca="false">$B256*L249/$B249</f>
        <v>5.6410684420714</v>
      </c>
      <c r="M256" s="42" t="n">
        <f aca="false">$B256*M249/$B249</f>
        <v>0.36288136469383</v>
      </c>
      <c r="N256" s="42" t="n">
        <f aca="false">$B256*N249/$B249</f>
        <v>0.208298195506987</v>
      </c>
      <c r="O256" s="42" t="n">
        <f aca="false">$B256*O249/$B249</f>
        <v>74.9089987988638</v>
      </c>
      <c r="P256" s="42" t="n">
        <f aca="false">$B256*P249/$B249</f>
        <v>213.356809369314</v>
      </c>
      <c r="Q256" s="42" t="n">
        <f aca="false">$B256*Q249/$B249</f>
        <v>174.457490467379</v>
      </c>
      <c r="R256" s="42" t="n">
        <f aca="false">$B256*R249/$B249</f>
        <v>158.584313788092</v>
      </c>
      <c r="S256" s="42" t="n">
        <f aca="false">$B256*S249/$B249</f>
        <v>126.001159882401</v>
      </c>
      <c r="T256" s="42" t="n">
        <f aca="false">$B256*T249/$B249</f>
        <v>131.559900878123</v>
      </c>
      <c r="U256" s="42" t="n">
        <f aca="false">$B256*U249/$B249</f>
        <v>114.495162914772</v>
      </c>
      <c r="V256" s="42" t="n">
        <f aca="false">$B256*V249/$B249</f>
        <v>108.448567943705</v>
      </c>
      <c r="W256" s="42" t="n">
        <f aca="false">$B256*W249/$B249</f>
        <v>69.9571463021453</v>
      </c>
      <c r="X256" s="42" t="n">
        <f aca="false">$B256*X249/$B249</f>
        <v>7.37630204948788</v>
      </c>
      <c r="Y256" s="42" t="n">
        <f aca="false">$B256*Y249/$B249</f>
        <v>0.538272717298528</v>
      </c>
      <c r="Z256" s="42" t="n">
        <f aca="false">$B256*Z249/$B249</f>
        <v>0.101243469344077</v>
      </c>
      <c r="AA256" s="42" t="n">
        <f aca="false">$B256*AA249/$B249</f>
        <v>133.512463844151</v>
      </c>
      <c r="AB256" s="42" t="n">
        <f aca="false">$B256*AB249/$B249</f>
        <v>419.697651939147</v>
      </c>
      <c r="AC256" s="42" t="n">
        <f aca="false">$B256*AC249/$B249</f>
        <v>350.757910501381</v>
      </c>
      <c r="AD256" s="42" t="n">
        <f aca="false">$B256*AD249/$B249</f>
        <v>328.344235062737</v>
      </c>
      <c r="AE256" s="42" t="n">
        <f aca="false">$B256*AE249/$B249</f>
        <v>274.831722895989</v>
      </c>
      <c r="AF256" s="42" t="n">
        <f aca="false">$B256*AF249/$B249</f>
        <v>275.675995730115</v>
      </c>
      <c r="AG256" s="42" t="n">
        <f aca="false">$B256*AG249/$B249</f>
        <v>239.90533518567</v>
      </c>
      <c r="AH256" s="42" t="n">
        <f aca="false">$B256*AH249/$B249</f>
        <v>198.527195240759</v>
      </c>
      <c r="AI256" s="42" t="n">
        <f aca="false">$B256*AI249/$B249</f>
        <v>144.434800001833</v>
      </c>
      <c r="AJ256" s="42" t="n">
        <f aca="false">$B256*AJ249/$B249</f>
        <v>13.0173704915593</v>
      </c>
      <c r="AK256" s="42" t="n">
        <f aca="false">$B256*AK249/$B249</f>
        <v>0.901154081992358</v>
      </c>
      <c r="AL256" s="42" t="n">
        <f aca="false">$B256*AL249/$B249</f>
        <v>0.309541664851064</v>
      </c>
    </row>
    <row r="257" customFormat="false" ht="15" hidden="false" customHeight="false" outlineLevel="0" collapsed="false">
      <c r="A257" s="35" t="n">
        <v>2006</v>
      </c>
      <c r="B257" s="42" t="n">
        <f aca="false">LOOKUP($A257,PopActBIT!$A$6:$A$18,PopActBIT!B$6:B$18)*B$12/100</f>
        <v>2366.06357147325</v>
      </c>
      <c r="C257" s="42" t="n">
        <f aca="false">$B257*C250/$B250</f>
        <v>57.3219447497553</v>
      </c>
      <c r="D257" s="42" t="n">
        <f aca="false">$B257*D250/$B250</f>
        <v>204.60121336483</v>
      </c>
      <c r="E257" s="42" t="n">
        <f aca="false">$B257*E250/$B250</f>
        <v>177.003746628706</v>
      </c>
      <c r="F257" s="42" t="n">
        <f aca="false">$B257*F250/$B250</f>
        <v>164.540859586825</v>
      </c>
      <c r="G257" s="42" t="n">
        <f aca="false">$B257*G250/$B250</f>
        <v>148.416809763716</v>
      </c>
      <c r="H257" s="42" t="n">
        <f aca="false">$B257*H250/$B250</f>
        <v>143.372525967574</v>
      </c>
      <c r="I257" s="42" t="n">
        <f aca="false">$B257*I250/$B250</f>
        <v>125.42798026054</v>
      </c>
      <c r="J257" s="42" t="n">
        <f aca="false">$B257*J250/$B250</f>
        <v>90.5946422344451</v>
      </c>
      <c r="K257" s="42" t="n">
        <f aca="false">$B257*K250/$B250</f>
        <v>77.5483896994176</v>
      </c>
      <c r="L257" s="42" t="n">
        <f aca="false">$B257*L250/$B250</f>
        <v>6.10952814531297</v>
      </c>
      <c r="M257" s="42" t="n">
        <f aca="false">$B257*M250/$B250</f>
        <v>0.3916930228497</v>
      </c>
      <c r="N257" s="42" t="n">
        <f aca="false">$B257*N250/$B250</f>
        <v>0.22078052489126</v>
      </c>
      <c r="O257" s="42" t="n">
        <f aca="false">$B257*O250/$B250</f>
        <v>73.3200845671361</v>
      </c>
      <c r="P257" s="42" t="n">
        <f aca="false">$B257*P250/$B250</f>
        <v>211.891203085246</v>
      </c>
      <c r="Q257" s="42" t="n">
        <f aca="false">$B257*Q250/$B250</f>
        <v>175.817145746487</v>
      </c>
      <c r="R257" s="42" t="n">
        <f aca="false">$B257*R250/$B250</f>
        <v>152.458464433164</v>
      </c>
      <c r="S257" s="42" t="n">
        <f aca="false">$B257*S250/$B250</f>
        <v>125.089098223692</v>
      </c>
      <c r="T257" s="42" t="n">
        <f aca="false">$B257*T250/$B250</f>
        <v>131.109348501007</v>
      </c>
      <c r="U257" s="42" t="n">
        <f aca="false">$B257*U250/$B250</f>
        <v>113.895542717274</v>
      </c>
      <c r="V257" s="42" t="n">
        <f aca="false">$B257*V250/$B250</f>
        <v>107.085833131111</v>
      </c>
      <c r="W257" s="42" t="n">
        <f aca="false">$B257*W250/$B250</f>
        <v>70.9461045131042</v>
      </c>
      <c r="X257" s="42" t="n">
        <f aca="false">$B257*X250/$B250</f>
        <v>8.23867198493395</v>
      </c>
      <c r="Y257" s="42" t="n">
        <f aca="false">$B257*Y250/$B250</f>
        <v>0.556929803067379</v>
      </c>
      <c r="Z257" s="42" t="n">
        <f aca="false">$B257*Z250/$B250</f>
        <v>0.105030818169255</v>
      </c>
      <c r="AA257" s="42" t="n">
        <f aca="false">$B257*AA250/$B250</f>
        <v>130.642029316891</v>
      </c>
      <c r="AB257" s="42" t="n">
        <f aca="false">$B257*AB250/$B250</f>
        <v>416.492416450076</v>
      </c>
      <c r="AC257" s="42" t="n">
        <f aca="false">$B257*AC250/$B250</f>
        <v>352.820892375193</v>
      </c>
      <c r="AD257" s="42" t="n">
        <f aca="false">$B257*AD250/$B250</f>
        <v>316.999324019989</v>
      </c>
      <c r="AE257" s="42" t="n">
        <f aca="false">$B257*AE250/$B250</f>
        <v>273.505907987407</v>
      </c>
      <c r="AF257" s="42" t="n">
        <f aca="false">$B257*AF250/$B250</f>
        <v>274.481874468581</v>
      </c>
      <c r="AG257" s="42" t="n">
        <f aca="false">$B257*AG250/$B250</f>
        <v>239.323522977814</v>
      </c>
      <c r="AH257" s="42" t="n">
        <f aca="false">$B257*AH250/$B250</f>
        <v>197.680475365556</v>
      </c>
      <c r="AI257" s="42" t="n">
        <f aca="false">$B257*AI250/$B250</f>
        <v>148.494494212522</v>
      </c>
      <c r="AJ257" s="42" t="n">
        <f aca="false">$B257*AJ250/$B250</f>
        <v>14.3482001302469</v>
      </c>
      <c r="AK257" s="42" t="n">
        <f aca="false">$B257*AK250/$B250</f>
        <v>0.948622825917078</v>
      </c>
      <c r="AL257" s="42" t="n">
        <f aca="false">$B257*AL250/$B250</f>
        <v>0.325811343060516</v>
      </c>
    </row>
    <row r="258" customFormat="false" ht="15" hidden="false" customHeight="false" outlineLevel="0" collapsed="false">
      <c r="A258" s="35" t="n">
        <v>2007</v>
      </c>
      <c r="B258" s="42" t="n">
        <f aca="false">LOOKUP($A258,PopActBIT!$A$6:$A$18,PopActBIT!B$6:B$18)*B$13/100</f>
        <v>2180.28626411034</v>
      </c>
      <c r="C258" s="42" t="n">
        <f aca="false">$B258*C251/$B251</f>
        <v>51.0598828981417</v>
      </c>
      <c r="D258" s="42" t="n">
        <f aca="false">$B258*D251/$B251</f>
        <v>186.979364947953</v>
      </c>
      <c r="E258" s="42" t="n">
        <f aca="false">$B258*E251/$B251</f>
        <v>165.90472189814</v>
      </c>
      <c r="F258" s="42" t="n">
        <f aca="false">$B258*F251/$B251</f>
        <v>147.10673479458</v>
      </c>
      <c r="G258" s="42" t="n">
        <f aca="false">$B258*G251/$B251</f>
        <v>136.842389290593</v>
      </c>
      <c r="H258" s="42" t="n">
        <f aca="false">$B258*H251/$B251</f>
        <v>132.467752823204</v>
      </c>
      <c r="I258" s="42" t="n">
        <f aca="false">$B258*I251/$B251</f>
        <v>116.687662317047</v>
      </c>
      <c r="J258" s="42" t="n">
        <f aca="false">$B258*J251/$B251</f>
        <v>83.915684902228</v>
      </c>
      <c r="K258" s="42" t="n">
        <f aca="false">$B258*K251/$B251</f>
        <v>73.4885488414516</v>
      </c>
      <c r="L258" s="42" t="n">
        <f aca="false">$B258*L251/$B251</f>
        <v>6.35044556256241</v>
      </c>
      <c r="M258" s="42" t="n">
        <f aca="false">$B258*M251/$B251</f>
        <v>0.385567767155439</v>
      </c>
      <c r="N258" s="42" t="n">
        <f aca="false">$B258*N251/$B251</f>
        <v>0.214580939315049</v>
      </c>
      <c r="O258" s="42" t="n">
        <f aca="false">$B258*O251/$B251</f>
        <v>70.1120402538393</v>
      </c>
      <c r="P258" s="42" t="n">
        <f aca="false">$B258*P251/$B251</f>
        <v>193.650747795346</v>
      </c>
      <c r="Q258" s="42" t="n">
        <f aca="false">$B258*Q251/$B251</f>
        <v>163.580550099542</v>
      </c>
      <c r="R258" s="42" t="n">
        <f aca="false">$B258*R251/$B251</f>
        <v>136.526938746414</v>
      </c>
      <c r="S258" s="42" t="n">
        <f aca="false">$B258*S251/$B251</f>
        <v>115.843902729664</v>
      </c>
      <c r="T258" s="42" t="n">
        <f aca="false">$B258*T251/$B251</f>
        <v>120.602534079523</v>
      </c>
      <c r="U258" s="42" t="n">
        <f aca="false">$B258*U251/$B251</f>
        <v>105.060446690321</v>
      </c>
      <c r="V258" s="42" t="n">
        <f aca="false">$B258*V251/$B251</f>
        <v>98.61718403928</v>
      </c>
      <c r="W258" s="42" t="n">
        <f aca="false">$B258*W251/$B251</f>
        <v>65.4719779050509</v>
      </c>
      <c r="X258" s="42" t="n">
        <f aca="false">$B258*X251/$B251</f>
        <v>8.78906926371532</v>
      </c>
      <c r="Y258" s="42" t="n">
        <f aca="false">$B258*Y251/$B251</f>
        <v>0.527866660606763</v>
      </c>
      <c r="Z258" s="42" t="n">
        <f aca="false">$B258*Z251/$B251</f>
        <v>0.0996688646670371</v>
      </c>
      <c r="AA258" s="42" t="n">
        <f aca="false">$B258*AA251/$B251</f>
        <v>121.171923151981</v>
      </c>
      <c r="AB258" s="42" t="n">
        <f aca="false">$B258*AB251/$B251</f>
        <v>380.630112743299</v>
      </c>
      <c r="AC258" s="42" t="n">
        <f aca="false">$B258*AC251/$B251</f>
        <v>329.485271997682</v>
      </c>
      <c r="AD258" s="42" t="n">
        <f aca="false">$B258*AD251/$B251</f>
        <v>283.633673540994</v>
      </c>
      <c r="AE258" s="42" t="n">
        <f aca="false">$B258*AE251/$B251</f>
        <v>252.686292020258</v>
      </c>
      <c r="AF258" s="42" t="n">
        <f aca="false">$B258*AF251/$B251</f>
        <v>253.070286902727</v>
      </c>
      <c r="AG258" s="42" t="n">
        <f aca="false">$B258*AG251/$B251</f>
        <v>221.748109007367</v>
      </c>
      <c r="AH258" s="42" t="n">
        <f aca="false">$B258*AH251/$B251</f>
        <v>182.532868941508</v>
      </c>
      <c r="AI258" s="42" t="n">
        <f aca="false">$B258*AI251/$B251</f>
        <v>138.960526746502</v>
      </c>
      <c r="AJ258" s="42" t="n">
        <f aca="false">$B258*AJ251/$B251</f>
        <v>15.1395148262777</v>
      </c>
      <c r="AK258" s="42" t="n">
        <f aca="false">$B258*AK251/$B251</f>
        <v>0.913434427762202</v>
      </c>
      <c r="AL258" s="42" t="n">
        <f aca="false">$B258*AL251/$B251</f>
        <v>0.314249803982086</v>
      </c>
    </row>
    <row r="259" customFormat="false" ht="15" hidden="false" customHeight="false" outlineLevel="0" collapsed="false">
      <c r="A259" s="35" t="n">
        <v>2008</v>
      </c>
      <c r="B259" s="42" t="n">
        <f aca="false">LOOKUP($A259,PopActBIT!$A$6:$A$18,PopActBIT!B$6:B$18)*B$14/100</f>
        <v>2020.2809885917</v>
      </c>
      <c r="C259" s="42" t="n">
        <f aca="false">$B259*C252/$B252</f>
        <v>51.5396812429054</v>
      </c>
      <c r="D259" s="42" t="n">
        <f aca="false">$B259*D252/$B252</f>
        <v>171.806384162734</v>
      </c>
      <c r="E259" s="42" t="n">
        <f aca="false">$B259*E252/$B252</f>
        <v>155.023077460788</v>
      </c>
      <c r="F259" s="42" t="n">
        <f aca="false">$B259*F252/$B252</f>
        <v>132.616930883946</v>
      </c>
      <c r="G259" s="42" t="n">
        <f aca="false">$B259*G252/$B252</f>
        <v>127.845434049731</v>
      </c>
      <c r="H259" s="42" t="n">
        <f aca="false">$B259*H252/$B252</f>
        <v>121.941125178122</v>
      </c>
      <c r="I259" s="42" t="n">
        <f aca="false">$B259*I252/$B252</f>
        <v>108.803981061737</v>
      </c>
      <c r="J259" s="42" t="n">
        <f aca="false">$B259*J252/$B252</f>
        <v>78.349397478207</v>
      </c>
      <c r="K259" s="42" t="n">
        <f aca="false">$B259*K252/$B252</f>
        <v>69.3805532361248</v>
      </c>
      <c r="L259" s="42" t="n">
        <f aca="false">$B259*L252/$B252</f>
        <v>6.68284655948968</v>
      </c>
      <c r="M259" s="42" t="n">
        <f aca="false">$B259*M252/$B252</f>
        <v>0.375815123768673</v>
      </c>
      <c r="N259" s="42" t="n">
        <f aca="false">$B259*N252/$B252</f>
        <v>0.206027856902565</v>
      </c>
      <c r="O259" s="42" t="n">
        <f aca="false">$B259*O252/$B252</f>
        <v>63.0615834846697</v>
      </c>
      <c r="P259" s="42" t="n">
        <f aca="false">$B259*P252/$B252</f>
        <v>179.594253315052</v>
      </c>
      <c r="Q259" s="42" t="n">
        <f aca="false">$B259*Q252/$B252</f>
        <v>151.726489078183</v>
      </c>
      <c r="R259" s="42" t="n">
        <f aca="false">$B259*R252/$B252</f>
        <v>122.656081982504</v>
      </c>
      <c r="S259" s="42" t="n">
        <f aca="false">$B259*S252/$B252</f>
        <v>107.478439694305</v>
      </c>
      <c r="T259" s="42" t="n">
        <f aca="false">$B259*T252/$B252</f>
        <v>110.842278498186</v>
      </c>
      <c r="U259" s="42" t="n">
        <f aca="false">$B259*U252/$B252</f>
        <v>98.053819283611</v>
      </c>
      <c r="V259" s="42" t="n">
        <f aca="false">$B259*V252/$B252</f>
        <v>90.9786464071347</v>
      </c>
      <c r="W259" s="42" t="n">
        <f aca="false">$B259*W252/$B252</f>
        <v>61.4374279234321</v>
      </c>
      <c r="X259" s="42" t="n">
        <f aca="false">$B259*X252/$B252</f>
        <v>9.24225409456752</v>
      </c>
      <c r="Y259" s="42" t="n">
        <f aca="false">$B259*Y252/$B252</f>
        <v>0.540714235315471</v>
      </c>
      <c r="Z259" s="42" t="n">
        <f aca="false">$B259*Z252/$B252</f>
        <v>0.0977463002822302</v>
      </c>
      <c r="AA259" s="42" t="n">
        <f aca="false">$B259*AA252/$B252</f>
        <v>114.601264727575</v>
      </c>
      <c r="AB259" s="42" t="n">
        <f aca="false">$B259*AB252/$B252</f>
        <v>351.400637477786</v>
      </c>
      <c r="AC259" s="42" t="n">
        <f aca="false">$B259*AC252/$B252</f>
        <v>306.74956653897</v>
      </c>
      <c r="AD259" s="42" t="n">
        <f aca="false">$B259*AD252/$B252</f>
        <v>255.273012866449</v>
      </c>
      <c r="AE259" s="42" t="n">
        <f aca="false">$B259*AE252/$B252</f>
        <v>235.323873744036</v>
      </c>
      <c r="AF259" s="42" t="n">
        <f aca="false">$B259*AF252/$B252</f>
        <v>232.783403676307</v>
      </c>
      <c r="AG259" s="42" t="n">
        <f aca="false">$B259*AG252/$B252</f>
        <v>206.857800345348</v>
      </c>
      <c r="AH259" s="42" t="n">
        <f aca="false">$B259*AH252/$B252</f>
        <v>169.328043885342</v>
      </c>
      <c r="AI259" s="42" t="n">
        <f aca="false">$B259*AI252/$B252</f>
        <v>130.817981159557</v>
      </c>
      <c r="AJ259" s="42" t="n">
        <f aca="false">$B259*AJ252/$B252</f>
        <v>15.9251006540572</v>
      </c>
      <c r="AK259" s="42" t="n">
        <f aca="false">$B259*AK252/$B252</f>
        <v>0.916529359084144</v>
      </c>
      <c r="AL259" s="42" t="n">
        <f aca="false">$B259*AL252/$B252</f>
        <v>0.303774157184795</v>
      </c>
    </row>
    <row r="260" customFormat="false" ht="15" hidden="false" customHeight="false" outlineLevel="0" collapsed="false">
      <c r="A260" s="35" t="s">
        <v>104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customFormat="false" ht="15" hidden="false" customHeight="false" outlineLevel="0" collapsed="false">
      <c r="A261" s="35" t="n">
        <v>2003</v>
      </c>
      <c r="B261" s="42" t="n">
        <f aca="false">B254*100/LOOKUP($A261,PopActBIT!$A$6:$A$18,PopActBIT!B$6:B$18)</f>
        <v>8.1</v>
      </c>
      <c r="C261" s="42" t="n">
        <f aca="false">C254*100/LOOKUP($A261,PopActBIT!$A$6:$A$18,PopActBIT!E$6:E$18)</f>
        <v>25.9910974329131</v>
      </c>
      <c r="D261" s="42" t="n">
        <f aca="false">D254*100/LOOKUP($A261,PopActBIT!$A$6:$A$18,PopActBIT!F$6:F$18)</f>
        <v>17.8604723590173</v>
      </c>
      <c r="E261" s="42" t="n">
        <f aca="false">E254*100/LOOKUP($A261,PopActBIT!$A$6:$A$18,PopActBIT!G$6:G$18)</f>
        <v>10.9031084400863</v>
      </c>
      <c r="F261" s="42" t="n">
        <f aca="false">F254*100/LOOKUP($A261,PopActBIT!$A$6:$A$18,PopActBIT!H$6:H$18)</f>
        <v>9.26652122392531</v>
      </c>
      <c r="G261" s="42" t="n">
        <f aca="false">G254*100/LOOKUP($A261,PopActBIT!$A$6:$A$18,PopActBIT!I$6:I$18)</f>
        <v>7.71213701862171</v>
      </c>
      <c r="H261" s="42" t="n">
        <f aca="false">H254*100/LOOKUP($A261,PopActBIT!$A$6:$A$18,PopActBIT!J$6:J$18)</f>
        <v>7.13671594261989</v>
      </c>
      <c r="I261" s="42" t="n">
        <f aca="false">I254*100/LOOKUP($A261,PopActBIT!$A$6:$A$18,PopActBIT!K$6:K$18)</f>
        <v>6.53887586365697</v>
      </c>
      <c r="J261" s="42" t="n">
        <f aca="false">J254*100/LOOKUP($A261,PopActBIT!$A$6:$A$18,PopActBIT!L$6:L$18)</f>
        <v>5.19373568599039</v>
      </c>
      <c r="K261" s="42" t="n">
        <f aca="false">K254*100/LOOKUP($A261,PopActBIT!$A$6:$A$18,PopActBIT!M$6:M$18)</f>
        <v>6.41930784786439</v>
      </c>
      <c r="L261" s="42" t="n">
        <f aca="false">L254*100/LOOKUP($A261,PopActBIT!$A$6:$A$18,PopActBIT!N$6:N$18)</f>
        <v>2.71269935829426</v>
      </c>
      <c r="M261" s="42" t="n">
        <f aca="false">M254*100/LOOKUP($A261,PopActBIT!$A$6:$A$18,PopActBIT!O$6:O$18)</f>
        <v>1.18820715693881</v>
      </c>
      <c r="N261" s="42" t="n">
        <f aca="false">N254*100/LOOKUP($A261,PopActBIT!$A$6:$A$18,PopActBIT!P$6:P$18)</f>
        <v>1.30030217174436</v>
      </c>
      <c r="O261" s="42" t="n">
        <f aca="false">O254*100/LOOKUP($A261,PopActBIT!$A$6:$A$18,PopActBIT!Q$6:Q$18)</f>
        <v>20.1098456561153</v>
      </c>
      <c r="P261" s="42" t="n">
        <f aca="false">P254*100/LOOKUP($A261,PopActBIT!$A$6:$A$18,PopActBIT!R$6:R$18)</f>
        <v>16.4032371665452</v>
      </c>
      <c r="Q261" s="42" t="n">
        <f aca="false">Q254*100/LOOKUP($A261,PopActBIT!$A$6:$A$18,PopActBIT!S$6:S$18)</f>
        <v>9.67753627821232</v>
      </c>
      <c r="R261" s="42" t="n">
        <f aca="false">R254*100/LOOKUP($A261,PopActBIT!$A$6:$A$18,PopActBIT!T$6:T$18)</f>
        <v>7.4655279860495</v>
      </c>
      <c r="S261" s="42" t="n">
        <f aca="false">S254*100/LOOKUP($A261,PopActBIT!$A$6:$A$18,PopActBIT!U$6:U$18)</f>
        <v>5.76915676199221</v>
      </c>
      <c r="T261" s="42" t="n">
        <f aca="false">T254*100/LOOKUP($A261,PopActBIT!$A$6:$A$18,PopActBIT!V$6:V$18)</f>
        <v>6.00081979259034</v>
      </c>
      <c r="U261" s="42" t="n">
        <f aca="false">U254*100/LOOKUP($A261,PopActBIT!$A$6:$A$18,PopActBIT!W$6:W$18)</f>
        <v>5.50012872645889</v>
      </c>
      <c r="V261" s="42" t="n">
        <f aca="false">V254*100/LOOKUP($A261,PopActBIT!$A$6:$A$18,PopActBIT!X$6:X$18)</f>
        <v>5.58980473830333</v>
      </c>
      <c r="W261" s="42" t="n">
        <f aca="false">W254*100/LOOKUP($A261,PopActBIT!$A$6:$A$18,PopActBIT!Y$6:Y$18)</f>
        <v>5.36561470869223</v>
      </c>
      <c r="X261" s="42" t="n">
        <f aca="false">X254*100/LOOKUP($A261,PopActBIT!$A$6:$A$18,PopActBIT!Z$6:Z$18)</f>
        <v>3.34043144120533</v>
      </c>
      <c r="Y261" s="42" t="n">
        <f aca="false">Y254*100/LOOKUP($A261,PopActBIT!$A$6:$A$18,PopActBIT!AA$6:AA$18)</f>
        <v>1.1657881539777</v>
      </c>
      <c r="Z261" s="42" t="n">
        <f aca="false">Z254*100/LOOKUP($A261,PopActBIT!$A$6:$A$18,PopActBIT!AB$6:AB$18)</f>
        <v>0.373650049351827</v>
      </c>
      <c r="AA261" s="42" t="n">
        <f aca="false">AA254*100/(LOOKUP($A261,PopActBIT!$A$6:$A$18,PopActBIT!E$6:E$18)+LOOKUP($A261,PopActBIT!$A$6:$A$18,PopActBIT!Q$6:Q$18))</f>
        <v>22.2480052381988</v>
      </c>
      <c r="AB261" s="42" t="n">
        <f aca="false">AB254*100/(LOOKUP($A261,PopActBIT!$A$6:$A$18,PopActBIT!F$6:F$18)+LOOKUP($A261,PopActBIT!$A$6:$A$18,PopActBIT!R$6:R$18))</f>
        <v>17.0895424742967</v>
      </c>
      <c r="AC261" s="42" t="n">
        <f aca="false">AC254*100/(LOOKUP($A261,PopActBIT!$A$6:$A$18,PopActBIT!G$6:G$18)+LOOKUP($A261,PopActBIT!$A$6:$A$18,PopActBIT!S$6:S$18))</f>
        <v>10.2531805447066</v>
      </c>
      <c r="AD261" s="42" t="n">
        <f aca="false">AD254*100/(LOOKUP($A261,PopActBIT!$A$6:$A$18,PopActBIT!H$6:H$18)+LOOKUP($A261,PopActBIT!$A$6:$A$18,PopActBIT!T$6:T$18))</f>
        <v>8.29584711138624</v>
      </c>
      <c r="AE261" s="42" t="n">
        <f aca="false">AE254*100/(LOOKUP($A261,PopActBIT!$A$6:$A$18,PopActBIT!I$6:I$18)+LOOKUP($A261,PopActBIT!$A$6:$A$18,PopActBIT!U$6:U$18))</f>
        <v>6.67733625444006</v>
      </c>
      <c r="AF261" s="42" t="n">
        <f aca="false">AF254*100/(LOOKUP($A261,PopActBIT!$A$6:$A$18,PopActBIT!J$6:J$18)+LOOKUP($A261,PopActBIT!$A$6:$A$18,PopActBIT!V$6:V$18))</f>
        <v>6.54258179545981</v>
      </c>
      <c r="AG261" s="42" t="n">
        <f aca="false">AG254*100/(LOOKUP($A261,PopActBIT!$A$6:$A$18,PopActBIT!K$6:K$18)+LOOKUP($A261,PopActBIT!$A$6:$A$18,PopActBIT!W$6:W$18))</f>
        <v>5.99415506942402</v>
      </c>
      <c r="AH261" s="42" t="n">
        <f aca="false">AH254*100/(LOOKUP($A261,PopActBIT!$A$6:$A$18,PopActBIT!L$6:L$18)+LOOKUP($A261,PopActBIT!$A$6:$A$18,PopActBIT!X$6:X$18))</f>
        <v>5.40645090829384</v>
      </c>
      <c r="AI261" s="42" t="n">
        <f aca="false">AI254*100/(LOOKUP($A261,PopActBIT!$A$6:$A$18,PopActBIT!M$6:M$18)+LOOKUP($A261,PopActBIT!$A$6:$A$18,PopActBIT!Y$6:Y$18))</f>
        <v>5.84367375952689</v>
      </c>
      <c r="AJ261" s="42" t="n">
        <f aca="false">AJ254*100/(LOOKUP($A261,PopActBIT!$A$6:$A$18,PopActBIT!N$6:N$18)+LOOKUP($A261,PopActBIT!$A$6:$A$18,PopActBIT!Z$6:Z$18))</f>
        <v>3.03636841629918</v>
      </c>
      <c r="AK261" s="42" t="n">
        <f aca="false">AK254*100/(LOOKUP($A261,PopActBIT!$A$6:$A$18,PopActBIT!O$6:O$18)+LOOKUP($A261,PopActBIT!$A$6:$A$18,PopActBIT!AA$6:AA$18))</f>
        <v>1.17459562782406</v>
      </c>
      <c r="AL261" s="42" t="n">
        <f aca="false">AL254*100/(LOOKUP($A261,PopActBIT!$A$6:$A$18,PopActBIT!P$6:P$18)+LOOKUP($A261,PopActBIT!$A$6:$A$18,PopActBIT!AB$6:AB$18))</f>
        <v>0.713990266068202</v>
      </c>
    </row>
    <row r="262" customFormat="false" ht="15" hidden="false" customHeight="false" outlineLevel="0" collapsed="false">
      <c r="A262" s="35" t="n">
        <v>2004</v>
      </c>
      <c r="B262" s="42" t="n">
        <f aca="false">B255*100/LOOKUP($A262,PopActBIT!$A$6:$A$18,PopActBIT!B$6:B$18)</f>
        <v>8.5</v>
      </c>
      <c r="C262" s="42" t="n">
        <f aca="false">C255*100/LOOKUP($A262,PopActBIT!$A$6:$A$18,PopActBIT!E$6:E$18)</f>
        <v>27.3283338505985</v>
      </c>
      <c r="D262" s="42" t="n">
        <f aca="false">D255*100/LOOKUP($A262,PopActBIT!$A$6:$A$18,PopActBIT!F$6:F$18)</f>
        <v>18.7793898513314</v>
      </c>
      <c r="E262" s="42" t="n">
        <f aca="false">E255*100/LOOKUP($A262,PopActBIT!$A$6:$A$18,PopActBIT!G$6:G$18)</f>
        <v>11.4640710431349</v>
      </c>
      <c r="F262" s="42" t="n">
        <f aca="false">F255*100/LOOKUP($A262,PopActBIT!$A$6:$A$18,PopActBIT!H$6:H$18)</f>
        <v>9.74328176387068</v>
      </c>
      <c r="G262" s="42" t="n">
        <f aca="false">G255*100/LOOKUP($A262,PopActBIT!$A$6:$A$18,PopActBIT!I$6:I$18)</f>
        <v>8.1089248228343</v>
      </c>
      <c r="H262" s="42" t="n">
        <f aca="false">H255*100/LOOKUP($A262,PopActBIT!$A$6:$A$18,PopActBIT!J$6:J$18)</f>
        <v>7.50389845523911</v>
      </c>
      <c r="I262" s="42" t="n">
        <f aca="false">I255*100/LOOKUP($A262,PopActBIT!$A$6:$A$18,PopActBIT!K$6:K$18)</f>
        <v>6.87529963176358</v>
      </c>
      <c r="J262" s="42" t="n">
        <f aca="false">J255*100/LOOKUP($A262,PopActBIT!$A$6:$A$18,PopActBIT!L$6:L$18)</f>
        <v>5.46095227894364</v>
      </c>
      <c r="K262" s="42" t="n">
        <f aca="false">K255*100/LOOKUP($A262,PopActBIT!$A$6:$A$18,PopActBIT!M$6:M$18)</f>
        <v>6.74957986706847</v>
      </c>
      <c r="L262" s="42" t="n">
        <f aca="false">L255*100/LOOKUP($A262,PopActBIT!$A$6:$A$18,PopActBIT!N$6:N$18)</f>
        <v>2.8522671615202</v>
      </c>
      <c r="M262" s="42" t="n">
        <f aca="false">M255*100/LOOKUP($A262,PopActBIT!$A$6:$A$18,PopActBIT!O$6:O$18)</f>
        <v>1.24934016165761</v>
      </c>
      <c r="N262" s="42" t="n">
        <f aca="false">N255*100/LOOKUP($A262,PopActBIT!$A$6:$A$18,PopActBIT!P$6:P$18)</f>
        <v>1.36720244105927</v>
      </c>
      <c r="O262" s="42" t="n">
        <f aca="false">O255*100/LOOKUP($A262,PopActBIT!$A$6:$A$18,PopActBIT!Q$6:Q$18)</f>
        <v>21.1444929246581</v>
      </c>
      <c r="P262" s="42" t="n">
        <f aca="false">P255*100/LOOKUP($A262,PopActBIT!$A$6:$A$18,PopActBIT!R$6:R$18)</f>
        <v>17.2471802191098</v>
      </c>
      <c r="Q262" s="42" t="n">
        <f aca="false">Q255*100/LOOKUP($A262,PopActBIT!$A$6:$A$18,PopActBIT!S$6:S$18)</f>
        <v>10.1754434550101</v>
      </c>
      <c r="R262" s="42" t="n">
        <f aca="false">R255*100/LOOKUP($A262,PopActBIT!$A$6:$A$18,PopActBIT!T$6:T$18)</f>
        <v>7.84962780815064</v>
      </c>
      <c r="S262" s="42" t="n">
        <f aca="false">S255*100/LOOKUP($A262,PopActBIT!$A$6:$A$18,PopActBIT!U$6:U$18)</f>
        <v>6.06597864653884</v>
      </c>
      <c r="T262" s="42" t="n">
        <f aca="false">T255*100/LOOKUP($A262,PopActBIT!$A$6:$A$18,PopActBIT!V$6:V$18)</f>
        <v>6.3095606906356</v>
      </c>
      <c r="U262" s="42" t="n">
        <f aca="false">U255*100/LOOKUP($A262,PopActBIT!$A$6:$A$18,PopActBIT!W$6:W$18)</f>
        <v>5.78310917597485</v>
      </c>
      <c r="V262" s="42" t="n">
        <f aca="false">V255*100/LOOKUP($A262,PopActBIT!$A$6:$A$18,PopActBIT!X$6:X$18)</f>
        <v>5.87739899949618</v>
      </c>
      <c r="W262" s="42" t="n">
        <f aca="false">W255*100/LOOKUP($A262,PopActBIT!$A$6:$A$18,PopActBIT!Y$6:Y$18)</f>
        <v>5.64167444069286</v>
      </c>
      <c r="X262" s="42" t="n">
        <f aca="false">X255*100/LOOKUP($A262,PopActBIT!$A$6:$A$18,PopActBIT!Z$6:Z$18)</f>
        <v>3.51229592616951</v>
      </c>
      <c r="Y262" s="42" t="n">
        <f aca="false">Y255*100/LOOKUP($A262,PopActBIT!$A$6:$A$18,PopActBIT!AA$6:AA$18)</f>
        <v>1.22576770577728</v>
      </c>
      <c r="Z262" s="42" t="n">
        <f aca="false">Z255*100/LOOKUP($A262,PopActBIT!$A$6:$A$18,PopActBIT!AB$6:AB$18)</f>
        <v>0.392874264672205</v>
      </c>
      <c r="AA262" s="42" t="n">
        <f aca="false">AA255*100/(LOOKUP($A262,PopActBIT!$A$6:$A$18,PopActBIT!E$6:E$18)+LOOKUP($A262,PopActBIT!$A$6:$A$18,PopActBIT!Q$6:Q$18))</f>
        <v>23.3907363823856</v>
      </c>
      <c r="AB262" s="42" t="n">
        <f aca="false">AB255*100/(LOOKUP($A262,PopActBIT!$A$6:$A$18,PopActBIT!F$6:F$18)+LOOKUP($A262,PopActBIT!$A$6:$A$18,PopActBIT!R$6:R$18))</f>
        <v>17.968713010243</v>
      </c>
      <c r="AC262" s="42" t="n">
        <f aca="false">AC255*100/(LOOKUP($A262,PopActBIT!$A$6:$A$18,PopActBIT!G$6:G$18)+LOOKUP($A262,PopActBIT!$A$6:$A$18,PopActBIT!S$6:S$18))</f>
        <v>10.7811505512063</v>
      </c>
      <c r="AD262" s="42" t="n">
        <f aca="false">AD255*100/(LOOKUP($A262,PopActBIT!$A$6:$A$18,PopActBIT!H$6:H$18)+LOOKUP($A262,PopActBIT!$A$6:$A$18,PopActBIT!T$6:T$18))</f>
        <v>8.72412656570473</v>
      </c>
      <c r="AE262" s="42" t="n">
        <f aca="false">AE255*100/(LOOKUP($A262,PopActBIT!$A$6:$A$18,PopActBIT!I$6:I$18)+LOOKUP($A262,PopActBIT!$A$6:$A$18,PopActBIT!U$6:U$18))</f>
        <v>7.02492181719323</v>
      </c>
      <c r="AF262" s="42" t="n">
        <f aca="false">AF255*100/(LOOKUP($A262,PopActBIT!$A$6:$A$18,PopActBIT!J$6:J$18)+LOOKUP($A262,PopActBIT!$A$6:$A$18,PopActBIT!V$6:V$18))</f>
        <v>6.87944296470338</v>
      </c>
      <c r="AG262" s="42" t="n">
        <f aca="false">AG255*100/(LOOKUP($A262,PopActBIT!$A$6:$A$18,PopActBIT!K$6:K$18)+LOOKUP($A262,PopActBIT!$A$6:$A$18,PopActBIT!W$6:W$18))</f>
        <v>6.30643832836265</v>
      </c>
      <c r="AH262" s="42" t="n">
        <f aca="false">AH255*100/(LOOKUP($A262,PopActBIT!$A$6:$A$18,PopActBIT!L$6:L$18)+LOOKUP($A262,PopActBIT!$A$6:$A$18,PopActBIT!X$6:X$18))</f>
        <v>5.6827448314359</v>
      </c>
      <c r="AI262" s="42" t="n">
        <f aca="false">AI255*100/(LOOKUP($A262,PopActBIT!$A$6:$A$18,PopActBIT!M$6:M$18)+LOOKUP($A262,PopActBIT!$A$6:$A$18,PopActBIT!Y$6:Y$18))</f>
        <v>6.15317434761974</v>
      </c>
      <c r="AJ262" s="42" t="n">
        <f aca="false">AJ255*100/(LOOKUP($A262,PopActBIT!$A$6:$A$18,PopActBIT!N$6:N$18)+LOOKUP($A262,PopActBIT!$A$6:$A$18,PopActBIT!Z$6:Z$18))</f>
        <v>3.19239997360055</v>
      </c>
      <c r="AK262" s="42" t="n">
        <f aca="false">AK255*100/(LOOKUP($A262,PopActBIT!$A$6:$A$18,PopActBIT!O$6:O$18)+LOOKUP($A262,PopActBIT!$A$6:$A$18,PopActBIT!AA$6:AA$18))</f>
        <v>1.23512465939894</v>
      </c>
      <c r="AL262" s="42" t="n">
        <f aca="false">AL255*100/(LOOKUP($A262,PopActBIT!$A$6:$A$18,PopActBIT!P$6:P$18)+LOOKUP($A262,PopActBIT!$A$6:$A$18,PopActBIT!AB$6:AB$18))</f>
        <v>0.753391947561917</v>
      </c>
    </row>
    <row r="263" customFormat="false" ht="15" hidden="false" customHeight="false" outlineLevel="0" collapsed="false">
      <c r="A263" s="35" t="n">
        <v>2005</v>
      </c>
      <c r="B263" s="42" t="n">
        <f aca="false">B256*100/LOOKUP($A263,PopActBIT!$A$6:$A$18,PopActBIT!B$6:B$18)</f>
        <v>8.5</v>
      </c>
      <c r="C263" s="42" t="n">
        <f aca="false">C256*100/LOOKUP($A263,PopActBIT!$A$6:$A$18,PopActBIT!E$6:E$18)</f>
        <v>27.3307339818431</v>
      </c>
      <c r="D263" s="42" t="n">
        <f aca="false">D256*100/LOOKUP($A263,PopActBIT!$A$6:$A$18,PopActBIT!F$6:F$18)</f>
        <v>18.7810391652113</v>
      </c>
      <c r="E263" s="42" t="n">
        <f aca="false">E256*100/LOOKUP($A263,PopActBIT!$A$6:$A$18,PopActBIT!G$6:G$18)</f>
        <v>11.4650778837001</v>
      </c>
      <c r="F263" s="42" t="n">
        <f aca="false">F256*100/LOOKUP($A263,PopActBIT!$A$6:$A$18,PopActBIT!H$6:H$18)</f>
        <v>9.74413747483768</v>
      </c>
      <c r="G263" s="42" t="n">
        <f aca="false">G256*100/LOOKUP($A263,PopActBIT!$A$6:$A$18,PopActBIT!I$6:I$18)</f>
        <v>8.10963699518749</v>
      </c>
      <c r="H263" s="42" t="n">
        <f aca="false">H256*100/LOOKUP($A263,PopActBIT!$A$6:$A$18,PopActBIT!J$6:J$18)</f>
        <v>7.5045574907016</v>
      </c>
      <c r="I263" s="42" t="n">
        <f aca="false">I256*100/LOOKUP($A263,PopActBIT!$A$6:$A$18,PopActBIT!K$6:K$18)</f>
        <v>6.87590346006691</v>
      </c>
      <c r="J263" s="42" t="n">
        <f aca="false">J256*100/LOOKUP($A263,PopActBIT!$A$6:$A$18,PopActBIT!L$6:L$18)</f>
        <v>5.46143189113886</v>
      </c>
      <c r="K263" s="42" t="n">
        <f aca="false">K256*100/LOOKUP($A263,PopActBIT!$A$6:$A$18,PopActBIT!M$6:M$18)</f>
        <v>6.75017265393997</v>
      </c>
      <c r="L263" s="42" t="n">
        <f aca="false">L256*100/LOOKUP($A263,PopActBIT!$A$6:$A$18,PopActBIT!N$6:N$18)</f>
        <v>2.8525176640049</v>
      </c>
      <c r="M263" s="42" t="n">
        <f aca="false">M256*100/LOOKUP($A263,PopActBIT!$A$6:$A$18,PopActBIT!O$6:O$18)</f>
        <v>1.24944988588644</v>
      </c>
      <c r="N263" s="42" t="n">
        <f aca="false">N256*100/LOOKUP($A263,PopActBIT!$A$6:$A$18,PopActBIT!P$6:P$18)</f>
        <v>1.36732251663045</v>
      </c>
      <c r="O263" s="42" t="n">
        <f aca="false">O256*100/LOOKUP($A263,PopActBIT!$A$6:$A$18,PopActBIT!Q$6:Q$18)</f>
        <v>21.1463499554744</v>
      </c>
      <c r="P263" s="42" t="n">
        <f aca="false">P256*100/LOOKUP($A263,PopActBIT!$A$6:$A$18,PopActBIT!R$6:R$18)</f>
        <v>17.2486949655393</v>
      </c>
      <c r="Q263" s="42" t="n">
        <f aca="false">Q256*100/LOOKUP($A263,PopActBIT!$A$6:$A$18,PopActBIT!S$6:S$18)</f>
        <v>10.176337120899</v>
      </c>
      <c r="R263" s="42" t="n">
        <f aca="false">R256*100/LOOKUP($A263,PopActBIT!$A$6:$A$18,PopActBIT!T$6:T$18)</f>
        <v>7.85031720755068</v>
      </c>
      <c r="S263" s="42" t="n">
        <f aca="false">S256*100/LOOKUP($A263,PopActBIT!$A$6:$A$18,PopActBIT!U$6:U$18)</f>
        <v>6.06651139562475</v>
      </c>
      <c r="T263" s="42" t="n">
        <f aca="false">T256*100/LOOKUP($A263,PopActBIT!$A$6:$A$18,PopActBIT!V$6:V$18)</f>
        <v>6.31011483249569</v>
      </c>
      <c r="U263" s="42" t="n">
        <f aca="false">U256*100/LOOKUP($A263,PopActBIT!$A$6:$A$18,PopActBIT!W$6:W$18)</f>
        <v>5.78361708183914</v>
      </c>
      <c r="V263" s="42" t="n">
        <f aca="false">V256*100/LOOKUP($A263,PopActBIT!$A$6:$A$18,PopActBIT!X$6:X$18)</f>
        <v>5.87791518643434</v>
      </c>
      <c r="W263" s="42" t="n">
        <f aca="false">W256*100/LOOKUP($A263,PopActBIT!$A$6:$A$18,PopActBIT!Y$6:Y$18)</f>
        <v>5.64216992494633</v>
      </c>
      <c r="X263" s="42" t="n">
        <f aca="false">X256*100/LOOKUP($A263,PopActBIT!$A$6:$A$18,PopActBIT!Z$6:Z$18)</f>
        <v>3.51260439617132</v>
      </c>
      <c r="Y263" s="42" t="n">
        <f aca="false">Y256*100/LOOKUP($A263,PopActBIT!$A$6:$A$18,PopActBIT!AA$6:AA$18)</f>
        <v>1.22587535973764</v>
      </c>
      <c r="Z263" s="42" t="n">
        <f aca="false">Z256*100/LOOKUP($A263,PopActBIT!$A$6:$A$18,PopActBIT!AB$6:AB$18)</f>
        <v>0.392908769146681</v>
      </c>
      <c r="AA263" s="42" t="n">
        <f aca="false">AA256*100/(LOOKUP($A263,PopActBIT!$A$6:$A$18,PopActBIT!E$6:E$18)+LOOKUP($A263,PopActBIT!$A$6:$A$18,PopActBIT!Q$6:Q$18))</f>
        <v>23.4782644957265</v>
      </c>
      <c r="AB263" s="42" t="n">
        <f aca="false">AB256*100/(LOOKUP($A263,PopActBIT!$A$6:$A$18,PopActBIT!F$6:F$18)+LOOKUP($A263,PopActBIT!$A$6:$A$18,PopActBIT!R$6:R$18))</f>
        <v>17.9695061421754</v>
      </c>
      <c r="AC263" s="42" t="n">
        <f aca="false">AC256*100/(LOOKUP($A263,PopActBIT!$A$6:$A$18,PopActBIT!G$6:G$18)+LOOKUP($A263,PopActBIT!$A$6:$A$18,PopActBIT!S$6:S$18))</f>
        <v>10.7857100690426</v>
      </c>
      <c r="AD263" s="42" t="n">
        <f aca="false">AD256*100/(LOOKUP($A263,PopActBIT!$A$6:$A$18,PopActBIT!H$6:H$18)+LOOKUP($A263,PopActBIT!$A$6:$A$18,PopActBIT!T$6:T$18))</f>
        <v>8.72727746155916</v>
      </c>
      <c r="AE263" s="42" t="n">
        <f aca="false">AE256*100/(LOOKUP($A263,PopActBIT!$A$6:$A$18,PopActBIT!I$6:I$18)+LOOKUP($A263,PopActBIT!$A$6:$A$18,PopActBIT!U$6:U$18))</f>
        <v>7.02494451665738</v>
      </c>
      <c r="AF263" s="42" t="n">
        <f aca="false">AF256*100/(LOOKUP($A263,PopActBIT!$A$6:$A$18,PopActBIT!J$6:J$18)+LOOKUP($A263,PopActBIT!$A$6:$A$18,PopActBIT!V$6:V$18))</f>
        <v>6.88280426446127</v>
      </c>
      <c r="AG263" s="42" t="n">
        <f aca="false">AG256*100/(LOOKUP($A263,PopActBIT!$A$6:$A$18,PopActBIT!K$6:K$18)+LOOKUP($A263,PopActBIT!$A$6:$A$18,PopActBIT!W$6:W$18))</f>
        <v>6.30739822211303</v>
      </c>
      <c r="AH263" s="42" t="n">
        <f aca="false">AH256*100/(LOOKUP($A263,PopActBIT!$A$6:$A$18,PopActBIT!L$6:L$18)+LOOKUP($A263,PopActBIT!$A$6:$A$18,PopActBIT!X$6:X$18))</f>
        <v>5.68133348054445</v>
      </c>
      <c r="AI263" s="42" t="n">
        <f aca="false">AI256*100/(LOOKUP($A263,PopActBIT!$A$6:$A$18,PopActBIT!M$6:M$18)+LOOKUP($A263,PopActBIT!$A$6:$A$18,PopActBIT!Y$6:Y$18))</f>
        <v>6.1638866173673</v>
      </c>
      <c r="AJ263" s="42" t="n">
        <f aca="false">AJ256*100/(LOOKUP($A263,PopActBIT!$A$6:$A$18,PopActBIT!N$6:N$18)+LOOKUP($A263,PopActBIT!$A$6:$A$18,PopActBIT!Z$6:Z$18))</f>
        <v>3.19246648224539</v>
      </c>
      <c r="AK263" s="42" t="n">
        <f aca="false">AK256*100/(LOOKUP($A263,PopActBIT!$A$6:$A$18,PopActBIT!O$6:O$18)+LOOKUP($A263,PopActBIT!$A$6:$A$18,PopActBIT!AA$6:AA$18))</f>
        <v>1.2352606639457</v>
      </c>
      <c r="AL263" s="42" t="n">
        <f aca="false">AL256*100/(LOOKUP($A263,PopActBIT!$A$6:$A$18,PopActBIT!P$6:P$18)+LOOKUP($A263,PopActBIT!$A$6:$A$18,PopActBIT!AB$6:AB$18))</f>
        <v>0.754948377699771</v>
      </c>
    </row>
    <row r="264" customFormat="false" ht="15" hidden="false" customHeight="false" outlineLevel="0" collapsed="false">
      <c r="A264" s="35" t="n">
        <v>2006</v>
      </c>
      <c r="B264" s="42" t="n">
        <f aca="false">B257*100/LOOKUP($A264,PopActBIT!$A$6:$A$18,PopActBIT!B$6:B$18)</f>
        <v>8.4</v>
      </c>
      <c r="C264" s="42" t="n">
        <f aca="false">C257*100/LOOKUP($A264,PopActBIT!$A$6:$A$18,PopActBIT!E$6:E$18)</f>
        <v>27.0766990400649</v>
      </c>
      <c r="D264" s="42" t="n">
        <f aca="false">D257*100/LOOKUP($A264,PopActBIT!$A$6:$A$18,PopActBIT!F$6:F$18)</f>
        <v>18.6064723133281</v>
      </c>
      <c r="E264" s="42" t="n">
        <f aca="false">E257*100/LOOKUP($A264,PopActBIT!$A$6:$A$18,PopActBIT!G$6:G$18)</f>
        <v>11.3585117594752</v>
      </c>
      <c r="F264" s="42" t="n">
        <f aca="false">F257*100/LOOKUP($A264,PopActBIT!$A$6:$A$18,PopActBIT!H$6:H$18)</f>
        <v>9.65356722532505</v>
      </c>
      <c r="G264" s="42" t="n">
        <f aca="false">G257*100/LOOKUP($A264,PopActBIT!$A$6:$A$18,PopActBIT!I$6:I$18)</f>
        <v>8.03425917462536</v>
      </c>
      <c r="H264" s="42" t="n">
        <f aca="false">H257*100/LOOKUP($A264,PopActBIT!$A$6:$A$18,PopActBIT!J$6:J$18)</f>
        <v>7.43480379047211</v>
      </c>
      <c r="I264" s="42" t="n">
        <f aca="false">I257*100/LOOKUP($A264,PopActBIT!$A$6:$A$18,PopActBIT!K$6:K$18)</f>
        <v>6.81199300174146</v>
      </c>
      <c r="J264" s="42" t="n">
        <f aca="false">J257*100/LOOKUP($A264,PopActBIT!$A$6:$A$18,PopActBIT!L$6:L$18)</f>
        <v>5.41066872709751</v>
      </c>
      <c r="K264" s="42" t="n">
        <f aca="false">K257*100/LOOKUP($A264,PopActBIT!$A$6:$A$18,PopActBIT!M$6:M$18)</f>
        <v>6.68743084399534</v>
      </c>
      <c r="L264" s="42" t="n">
        <f aca="false">L257*100/LOOKUP($A264,PopActBIT!$A$6:$A$18,PopActBIT!N$6:N$18)</f>
        <v>2.82600395386532</v>
      </c>
      <c r="M264" s="42" t="n">
        <f aca="false">M257*100/LOOKUP($A264,PopActBIT!$A$6:$A$18,PopActBIT!O$6:O$18)</f>
        <v>1.23783644260216</v>
      </c>
      <c r="N264" s="42" t="n">
        <f aca="false">N257*100/LOOKUP($A264,PopActBIT!$A$6:$A$18,PopActBIT!P$6:P$18)</f>
        <v>1.35461346548916</v>
      </c>
      <c r="O264" s="42" t="n">
        <f aca="false">O257*100/LOOKUP($A264,PopActBIT!$A$6:$A$18,PopActBIT!Q$6:Q$18)</f>
        <v>20.9497979059272</v>
      </c>
      <c r="P264" s="42" t="n">
        <f aca="false">P257*100/LOOKUP($A264,PopActBIT!$A$6:$A$18,PopActBIT!R$6:R$18)</f>
        <v>17.0883710157972</v>
      </c>
      <c r="Q264" s="42" t="n">
        <f aca="false">Q257*100/LOOKUP($A264,PopActBIT!$A$6:$A$18,PopActBIT!S$6:S$18)</f>
        <v>10.0817496425774</v>
      </c>
      <c r="R264" s="42" t="n">
        <f aca="false">R257*100/LOOKUP($A264,PopActBIT!$A$6:$A$18,PopActBIT!T$6:T$18)</f>
        <v>7.77734972427397</v>
      </c>
      <c r="S264" s="42" t="n">
        <f aca="false">S257*100/LOOKUP($A264,PopActBIT!$A$6:$A$18,PopActBIT!U$6:U$18)</f>
        <v>6.01012411125075</v>
      </c>
      <c r="T264" s="42" t="n">
        <f aca="false">T257*100/LOOKUP($A264,PopActBIT!$A$6:$A$18,PopActBIT!V$6:V$18)</f>
        <v>6.25146329188388</v>
      </c>
      <c r="U264" s="42" t="n">
        <f aca="false">U257*100/LOOKUP($A264,PopActBIT!$A$6:$A$18,PopActBIT!W$6:W$18)</f>
        <v>5.72985925632196</v>
      </c>
      <c r="V264" s="42" t="n">
        <f aca="false">V257*100/LOOKUP($A264,PopActBIT!$A$6:$A$18,PopActBIT!X$6:X$18)</f>
        <v>5.82328087463156</v>
      </c>
      <c r="W264" s="42" t="n">
        <f aca="false">W257*100/LOOKUP($A264,PopActBIT!$A$6:$A$18,PopActBIT!Y$6:Y$18)</f>
        <v>5.58972682885757</v>
      </c>
      <c r="X264" s="42" t="n">
        <f aca="false">X257*100/LOOKUP($A264,PopActBIT!$A$6:$A$18,PopActBIT!Z$6:Z$18)</f>
        <v>3.4799552820325</v>
      </c>
      <c r="Y264" s="42" t="n">
        <f aca="false">Y257*100/LOOKUP($A264,PopActBIT!$A$6:$A$18,PopActBIT!AA$6:AA$18)</f>
        <v>1.21448103802476</v>
      </c>
      <c r="Z264" s="42" t="n">
        <f aca="false">Z257*100/LOOKUP($A264,PopActBIT!$A$6:$A$18,PopActBIT!AB$6:AB$18)</f>
        <v>0.389256742956655</v>
      </c>
      <c r="AA264" s="42" t="n">
        <f aca="false">AA257*100/(LOOKUP($A264,PopActBIT!$A$6:$A$18,PopActBIT!E$6:E$18)+LOOKUP($A264,PopActBIT!$A$6:$A$18,PopActBIT!Q$6:Q$18))</f>
        <v>23.2590723100979</v>
      </c>
      <c r="AB264" s="42" t="n">
        <f aca="false">AB257*100/(LOOKUP($A264,PopActBIT!$A$6:$A$18,PopActBIT!F$6:F$18)+LOOKUP($A264,PopActBIT!$A$6:$A$18,PopActBIT!R$6:R$18))</f>
        <v>17.8018872576523</v>
      </c>
      <c r="AC264" s="42" t="n">
        <f aca="false">AC257*100/(LOOKUP($A264,PopActBIT!$A$6:$A$18,PopActBIT!G$6:G$18)+LOOKUP($A264,PopActBIT!$A$6:$A$18,PopActBIT!S$6:S$18))</f>
        <v>10.6842550779065</v>
      </c>
      <c r="AD264" s="42" t="n">
        <f aca="false">AD257*100/(LOOKUP($A264,PopActBIT!$A$6:$A$18,PopActBIT!H$6:H$18)+LOOKUP($A264,PopActBIT!$A$6:$A$18,PopActBIT!T$6:T$18))</f>
        <v>8.64997018891843</v>
      </c>
      <c r="AE264" s="42" t="n">
        <f aca="false">AE257*100/(LOOKUP($A264,PopActBIT!$A$6:$A$18,PopActBIT!I$6:I$18)+LOOKUP($A264,PopActBIT!$A$6:$A$18,PopActBIT!U$6:U$18))</f>
        <v>6.9619079028392</v>
      </c>
      <c r="AF264" s="42" t="n">
        <f aca="false">AF257*100/(LOOKUP($A264,PopActBIT!$A$6:$A$18,PopActBIT!J$6:J$18)+LOOKUP($A264,PopActBIT!$A$6:$A$18,PopActBIT!V$6:V$18))</f>
        <v>6.8183151195434</v>
      </c>
      <c r="AG264" s="42" t="n">
        <f aca="false">AG257*100/(LOOKUP($A264,PopActBIT!$A$6:$A$18,PopActBIT!K$6:K$18)+LOOKUP($A264,PopActBIT!$A$6:$A$18,PopActBIT!W$6:W$18))</f>
        <v>6.25022858369173</v>
      </c>
      <c r="AH264" s="42" t="n">
        <f aca="false">AH257*100/(LOOKUP($A264,PopActBIT!$A$6:$A$18,PopActBIT!L$6:L$18)+LOOKUP($A264,PopActBIT!$A$6:$A$18,PopActBIT!X$6:X$18))</f>
        <v>5.62663775363857</v>
      </c>
      <c r="AI264" s="42" t="n">
        <f aca="false">AI257*100/(LOOKUP($A264,PopActBIT!$A$6:$A$18,PopActBIT!M$6:M$18)+LOOKUP($A264,PopActBIT!$A$6:$A$18,PopActBIT!Y$6:Y$18))</f>
        <v>6.11381013874758</v>
      </c>
      <c r="AJ264" s="42" t="n">
        <f aca="false">AJ257*100/(LOOKUP($A264,PopActBIT!$A$6:$A$18,PopActBIT!N$6:N$18)+LOOKUP($A264,PopActBIT!$A$6:$A$18,PopActBIT!Z$6:Z$18))</f>
        <v>3.16781964672377</v>
      </c>
      <c r="AK264" s="42" t="n">
        <f aca="false">AK257*100/(LOOKUP($A264,PopActBIT!$A$6:$A$18,PopActBIT!O$6:O$18)+LOOKUP($A264,PopActBIT!$A$6:$A$18,PopActBIT!AA$6:AA$18))</f>
        <v>1.22401698527262</v>
      </c>
      <c r="AL264" s="42" t="n">
        <f aca="false">AL257*100/(LOOKUP($A264,PopActBIT!$A$6:$A$18,PopActBIT!P$6:P$18)+LOOKUP($A264,PopActBIT!$A$6:$A$18,PopActBIT!AB$6:AB$18))</f>
        <v>0.752784645196977</v>
      </c>
    </row>
    <row r="265" customFormat="false" ht="15" hidden="false" customHeight="false" outlineLevel="0" collapsed="false">
      <c r="A265" s="35" t="n">
        <v>2007</v>
      </c>
      <c r="B265" s="42" t="n">
        <f aca="false">B258*100/LOOKUP($A265,PopActBIT!$A$6:$A$18,PopActBIT!B$6:B$18)</f>
        <v>7.7</v>
      </c>
      <c r="C265" s="42" t="n">
        <f aca="false">C258*100/LOOKUP($A265,PopActBIT!$A$6:$A$18,PopActBIT!E$6:E$18)</f>
        <v>24.8816877305726</v>
      </c>
      <c r="D265" s="42" t="n">
        <f aca="false">D258*100/LOOKUP($A265,PopActBIT!$A$6:$A$18,PopActBIT!F$6:F$18)</f>
        <v>17.0981120402727</v>
      </c>
      <c r="E265" s="42" t="n">
        <f aca="false">E258*100/LOOKUP($A265,PopActBIT!$A$6:$A$18,PopActBIT!G$6:G$18)</f>
        <v>10.437717768518</v>
      </c>
      <c r="F265" s="42" t="n">
        <f aca="false">F258*100/LOOKUP($A265,PopActBIT!$A$6:$A$18,PopActBIT!H$6:H$18)</f>
        <v>8.87098699997413</v>
      </c>
      <c r="G265" s="42" t="n">
        <f aca="false">G258*100/LOOKUP($A265,PopActBIT!$A$6:$A$18,PopActBIT!I$6:I$18)</f>
        <v>7.38295047094621</v>
      </c>
      <c r="H265" s="42" t="n">
        <f aca="false">H258*100/LOOKUP($A265,PopActBIT!$A$6:$A$18,PopActBIT!J$6:J$18)</f>
        <v>6.83209079433492</v>
      </c>
      <c r="I265" s="42" t="n">
        <f aca="false">I258*100/LOOKUP($A265,PopActBIT!$A$6:$A$18,PopActBIT!K$6:K$18)</f>
        <v>6.2597690524011</v>
      </c>
      <c r="J265" s="42" t="n">
        <f aca="false">J258*100/LOOKUP($A265,PopActBIT!$A$6:$A$18,PopActBIT!L$6:L$18)</f>
        <v>4.97204513305002</v>
      </c>
      <c r="K265" s="42" t="n">
        <f aca="false">K258*100/LOOKUP($A265,PopActBIT!$A$6:$A$18,PopActBIT!M$6:M$18)</f>
        <v>6.14530470401434</v>
      </c>
      <c r="L265" s="42" t="n">
        <f aca="false">L258*100/LOOKUP($A265,PopActBIT!$A$6:$A$18,PopActBIT!N$6:N$18)</f>
        <v>2.59690990402469</v>
      </c>
      <c r="M265" s="42" t="n">
        <f aca="false">M258*100/LOOKUP($A265,PopActBIT!$A$6:$A$18,PopActBIT!O$6:O$18)</f>
        <v>1.13748946209346</v>
      </c>
      <c r="N265" s="42" t="n">
        <f aca="false">N258*100/LOOKUP($A265,PopActBIT!$A$6:$A$18,PopActBIT!P$6:P$18)</f>
        <v>1.24479978870605</v>
      </c>
      <c r="O265" s="42" t="n">
        <f aca="false">O258*100/LOOKUP($A265,PopActBIT!$A$6:$A$18,PopActBIT!Q$6:Q$18)</f>
        <v>19.2514725942987</v>
      </c>
      <c r="P265" s="42" t="n">
        <f aca="false">P258*100/LOOKUP($A265,PopActBIT!$A$6:$A$18,PopActBIT!R$6:R$18)</f>
        <v>15.7030777943091</v>
      </c>
      <c r="Q265" s="42" t="n">
        <f aca="false">Q258*100/LOOKUP($A265,PopActBIT!$A$6:$A$18,PopActBIT!S$6:S$18)</f>
        <v>9.26445819755363</v>
      </c>
      <c r="R265" s="42" t="n">
        <f aca="false">R258*100/LOOKUP($A265,PopActBIT!$A$6:$A$18,PopActBIT!T$6:T$18)</f>
        <v>7.14686775239851</v>
      </c>
      <c r="S265" s="42" t="n">
        <f aca="false">S258*100/LOOKUP($A265,PopActBIT!$A$6:$A$18,PopActBIT!U$6:U$18)</f>
        <v>5.52290480966132</v>
      </c>
      <c r="T265" s="42" t="n">
        <f aca="false">T258*100/LOOKUP($A265,PopActBIT!$A$6:$A$18,PopActBIT!V$6:V$18)</f>
        <v>5.74467948466067</v>
      </c>
      <c r="U265" s="42" t="n">
        <f aca="false">U258*100/LOOKUP($A265,PopActBIT!$A$6:$A$18,PopActBIT!W$6:W$18)</f>
        <v>5.2653600257911</v>
      </c>
      <c r="V265" s="42" t="n">
        <f aca="false">V258*100/LOOKUP($A265,PopActBIT!$A$6:$A$18,PopActBIT!X$6:X$18)</f>
        <v>5.35120828708117</v>
      </c>
      <c r="W265" s="42" t="n">
        <f aca="false">W258*100/LOOKUP($A265,PopActBIT!$A$6:$A$18,PopActBIT!Y$6:Y$18)</f>
        <v>5.13658763385599</v>
      </c>
      <c r="X265" s="42" t="n">
        <f aca="false">X258*100/LOOKUP($A265,PopActBIT!$A$6:$A$18,PopActBIT!Z$6:Z$18)</f>
        <v>3.19784773305519</v>
      </c>
      <c r="Y265" s="42" t="n">
        <f aca="false">Y258*100/LOOKUP($A265,PopActBIT!$A$6:$A$18,PopActBIT!AA$6:AA$18)</f>
        <v>1.11602739677094</v>
      </c>
      <c r="Z265" s="42" t="n">
        <f aca="false">Z258*100/LOOKUP($A265,PopActBIT!$A$6:$A$18,PopActBIT!AB$6:AB$18)</f>
        <v>0.357701088708634</v>
      </c>
      <c r="AA265" s="42" t="n">
        <f aca="false">AA258*100/(LOOKUP($A265,PopActBIT!$A$6:$A$18,PopActBIT!E$6:E$18)+LOOKUP($A265,PopActBIT!$A$6:$A$18,PopActBIT!Q$6:Q$18))</f>
        <v>21.2805871938421</v>
      </c>
      <c r="AB265" s="42" t="n">
        <f aca="false">AB258*100/(LOOKUP($A265,PopActBIT!$A$6:$A$18,PopActBIT!F$6:F$18)+LOOKUP($A265,PopActBIT!$A$6:$A$18,PopActBIT!R$6:R$18))</f>
        <v>16.3587351980978</v>
      </c>
      <c r="AC265" s="42" t="n">
        <f aca="false">AC258*100/(LOOKUP($A265,PopActBIT!$A$6:$A$18,PopActBIT!G$6:G$18)+LOOKUP($A265,PopActBIT!$A$6:$A$18,PopActBIT!S$6:S$18))</f>
        <v>9.82027944264512</v>
      </c>
      <c r="AD265" s="42" t="n">
        <f aca="false">AD258*100/(LOOKUP($A265,PopActBIT!$A$6:$A$18,PopActBIT!H$6:H$18)+LOOKUP($A265,PopActBIT!$A$6:$A$18,PopActBIT!T$6:T$18))</f>
        <v>7.94804876137627</v>
      </c>
      <c r="AE265" s="42" t="n">
        <f aca="false">AE258*100/(LOOKUP($A265,PopActBIT!$A$6:$A$18,PopActBIT!I$6:I$18)+LOOKUP($A265,PopActBIT!$A$6:$A$18,PopActBIT!U$6:U$18))</f>
        <v>6.39548674970872</v>
      </c>
      <c r="AF265" s="42" t="n">
        <f aca="false">AF258*100/(LOOKUP($A265,PopActBIT!$A$6:$A$18,PopActBIT!J$6:J$18)+LOOKUP($A265,PopActBIT!$A$6:$A$18,PopActBIT!V$6:V$18))</f>
        <v>6.26677941614699</v>
      </c>
      <c r="AG265" s="42" t="n">
        <f aca="false">AG258*100/(LOOKUP($A265,PopActBIT!$A$6:$A$18,PopActBIT!K$6:K$18)+LOOKUP($A265,PopActBIT!$A$6:$A$18,PopActBIT!W$6:W$18))</f>
        <v>5.74565893959996</v>
      </c>
      <c r="AH265" s="42" t="n">
        <f aca="false">AH258*100/(LOOKUP($A265,PopActBIT!$A$6:$A$18,PopActBIT!L$6:L$18)+LOOKUP($A265,PopActBIT!$A$6:$A$18,PopActBIT!X$6:X$18))</f>
        <v>5.16995741915096</v>
      </c>
      <c r="AI265" s="42" t="n">
        <f aca="false">AI258*100/(LOOKUP($A265,PopActBIT!$A$6:$A$18,PopActBIT!M$6:M$18)+LOOKUP($A265,PopActBIT!$A$6:$A$18,PopActBIT!Y$6:Y$18))</f>
        <v>5.6248646048562</v>
      </c>
      <c r="AJ265" s="42" t="n">
        <f aca="false">AJ258*100/(LOOKUP($A265,PopActBIT!$A$6:$A$18,PopActBIT!N$6:N$18)+LOOKUP($A265,PopActBIT!$A$6:$A$18,PopActBIT!Z$6:Z$18))</f>
        <v>2.91491048606971</v>
      </c>
      <c r="AK265" s="42" t="n">
        <f aca="false">AK258*100/(LOOKUP($A265,PopActBIT!$A$6:$A$18,PopActBIT!O$6:O$18)+LOOKUP($A265,PopActBIT!$A$6:$A$18,PopActBIT!AA$6:AA$18))</f>
        <v>1.12498712895179</v>
      </c>
      <c r="AL265" s="42" t="n">
        <f aca="false">AL258*100/(LOOKUP($A265,PopActBIT!$A$6:$A$18,PopActBIT!P$6:P$18)+LOOKUP($A265,PopActBIT!$A$6:$A$18,PopActBIT!AB$6:AB$18))</f>
        <v>0.696754845960102</v>
      </c>
    </row>
    <row r="266" customFormat="false" ht="15" hidden="false" customHeight="false" outlineLevel="0" collapsed="false">
      <c r="A266" s="35" t="n">
        <v>2008</v>
      </c>
      <c r="B266" s="42" t="n">
        <f aca="false">B259*100/LOOKUP($A266,PopActBIT!$A$6:$A$18,PopActBIT!B$6:B$18)</f>
        <v>7.1</v>
      </c>
      <c r="C266" s="42" t="n">
        <f aca="false">C259*100/LOOKUP($A266,PopActBIT!$A$6:$A$18,PopActBIT!E$6:E$18)</f>
        <v>22.9822448918971</v>
      </c>
      <c r="D266" s="42" t="n">
        <f aca="false">D259*100/LOOKUP($A266,PopActBIT!$A$6:$A$18,PopActBIT!F$6:F$18)</f>
        <v>15.7928594858062</v>
      </c>
      <c r="E266" s="42" t="n">
        <f aca="false">E259*100/LOOKUP($A266,PopActBIT!$A$6:$A$18,PopActBIT!G$6:G$18)</f>
        <v>9.64091296643987</v>
      </c>
      <c r="F266" s="42" t="n">
        <f aca="false">F259*100/LOOKUP($A266,PopActBIT!$A$6:$A$18,PopActBIT!H$6:H$18)</f>
        <v>8.19378483782415</v>
      </c>
      <c r="G266" s="42" t="n">
        <f aca="false">G259*100/LOOKUP($A266,PopActBIT!$A$6:$A$18,PopActBIT!I$6:I$18)</f>
        <v>6.81934351018913</v>
      </c>
      <c r="H266" s="42" t="n">
        <f aca="false">H259*100/LOOKUP($A266,PopActBIT!$A$6:$A$18,PopActBIT!J$6:J$18)</f>
        <v>6.31053590332424</v>
      </c>
      <c r="I266" s="42" t="n">
        <f aca="false">I259*100/LOOKUP($A266,PopActBIT!$A$6:$A$18,PopActBIT!K$6:K$18)</f>
        <v>5.78190462346462</v>
      </c>
      <c r="J266" s="42" t="n">
        <f aca="false">J259*100/LOOKUP($A266,PopActBIT!$A$6:$A$18,PopActBIT!L$6:L$18)</f>
        <v>4.59248424378047</v>
      </c>
      <c r="K266" s="42" t="n">
        <f aca="false">K259*100/LOOKUP($A266,PopActBIT!$A$6:$A$18,PopActBIT!M$6:M$18)</f>
        <v>5.6761783674927</v>
      </c>
      <c r="L266" s="42" t="n">
        <f aca="false">L259*100/LOOKUP($A266,PopActBIT!$A$6:$A$18,PopActBIT!N$6:N$18)</f>
        <v>2.39866443236304</v>
      </c>
      <c r="M266" s="42" t="n">
        <f aca="false">M259*100/LOOKUP($A266,PopActBIT!$A$6:$A$18,PopActBIT!O$6:O$18)</f>
        <v>1.050654668721</v>
      </c>
      <c r="N266" s="42" t="n">
        <f aca="false">N259*100/LOOKUP($A266,PopActBIT!$A$6:$A$18,PopActBIT!P$6:P$18)</f>
        <v>1.14977303369468</v>
      </c>
      <c r="O266" s="42" t="n">
        <f aca="false">O259*100/LOOKUP($A266,PopActBIT!$A$6:$A$18,PopActBIT!Q$6:Q$18)</f>
        <v>17.7818346762781</v>
      </c>
      <c r="P266" s="42" t="n">
        <f aca="false">P259*100/LOOKUP($A266,PopActBIT!$A$6:$A$18,PopActBIT!R$6:R$18)</f>
        <v>14.5043207411484</v>
      </c>
      <c r="Q266" s="42" t="n">
        <f aca="false">Q259*100/LOOKUP($A266,PopActBIT!$A$6:$A$18,PopActBIT!S$6:S$18)</f>
        <v>8.55721884272764</v>
      </c>
      <c r="R266" s="42" t="n">
        <f aca="false">R259*100/LOOKUP($A266,PopActBIT!$A$6:$A$18,PopActBIT!T$6:T$18)</f>
        <v>6.60128310724704</v>
      </c>
      <c r="S266" s="42" t="n">
        <f aca="false">S259*100/LOOKUP($A266,PopActBIT!$A$6:$A$18,PopActBIT!U$6:U$18)</f>
        <v>5.10129185064536</v>
      </c>
      <c r="T266" s="42" t="n">
        <f aca="false">T259*100/LOOKUP($A266,PopActBIT!$A$6:$A$18,PopActBIT!V$6:V$18)</f>
        <v>5.30613647159096</v>
      </c>
      <c r="U266" s="42" t="n">
        <f aca="false">U259*100/LOOKUP($A266,PopActBIT!$A$6:$A$18,PopActBIT!W$6:W$18)</f>
        <v>4.86340777470853</v>
      </c>
      <c r="V266" s="42" t="n">
        <f aca="false">V259*100/LOOKUP($A266,PopActBIT!$A$6:$A$18,PopActBIT!X$6:X$18)</f>
        <v>4.94270246668747</v>
      </c>
      <c r="W266" s="42" t="n">
        <f aca="false">W259*100/LOOKUP($A266,PopActBIT!$A$6:$A$18,PopActBIT!Y$6:Y$18)</f>
        <v>4.74446573674011</v>
      </c>
      <c r="X266" s="42" t="n">
        <f aca="false">X259*100/LOOKUP($A266,PopActBIT!$A$6:$A$18,PopActBIT!Z$6:Z$18)</f>
        <v>2.95372727621564</v>
      </c>
      <c r="Y266" s="42" t="n">
        <f aca="false">Y259*100/LOOKUP($A266,PopActBIT!$A$6:$A$18,PopActBIT!AA$6:AA$18)</f>
        <v>1.03083099572626</v>
      </c>
      <c r="Z266" s="42" t="n">
        <f aca="false">Z259*100/LOOKUP($A266,PopActBIT!$A$6:$A$18,PopActBIT!AB$6:AB$18)</f>
        <v>0.330394549912264</v>
      </c>
      <c r="AA266" s="42" t="n">
        <f aca="false">AA259*100/(LOOKUP($A266,PopActBIT!$A$6:$A$18,PopActBIT!E$6:E$18)+LOOKUP($A266,PopActBIT!$A$6:$A$18,PopActBIT!Q$6:Q$18))</f>
        <v>19.7964120773379</v>
      </c>
      <c r="AB266" s="42" t="n">
        <f aca="false">AB259*100/(LOOKUP($A266,PopActBIT!$A$6:$A$18,PopActBIT!F$6:F$18)+LOOKUP($A266,PopActBIT!$A$6:$A$18,PopActBIT!R$6:R$18))</f>
        <v>15.1069500596405</v>
      </c>
      <c r="AC266" s="42" t="n">
        <f aca="false">AC259*100/(LOOKUP($A266,PopActBIT!$A$6:$A$18,PopActBIT!G$6:G$18)+LOOKUP($A266,PopActBIT!$A$6:$A$18,PopActBIT!S$6:S$18))</f>
        <v>9.0726052591642</v>
      </c>
      <c r="AD266" s="42" t="n">
        <f aca="false">AD259*100/(LOOKUP($A266,PopActBIT!$A$6:$A$18,PopActBIT!H$6:H$18)+LOOKUP($A266,PopActBIT!$A$6:$A$18,PopActBIT!T$6:T$18))</f>
        <v>7.34266721386108</v>
      </c>
      <c r="AE266" s="42" t="n">
        <f aca="false">AE259*100/(LOOKUP($A266,PopActBIT!$A$6:$A$18,PopActBIT!I$6:I$18)+LOOKUP($A266,PopActBIT!$A$6:$A$18,PopActBIT!U$6:U$18))</f>
        <v>5.91023420537228</v>
      </c>
      <c r="AF266" s="42" t="n">
        <f aca="false">AF259*100/(LOOKUP($A266,PopActBIT!$A$6:$A$18,PopActBIT!J$6:J$18)+LOOKUP($A266,PopActBIT!$A$6:$A$18,PopActBIT!V$6:V$18))</f>
        <v>5.78877873647627</v>
      </c>
      <c r="AG266" s="42" t="n">
        <f aca="false">AG259*100/(LOOKUP($A266,PopActBIT!$A$6:$A$18,PopActBIT!K$6:K$18)+LOOKUP($A266,PopActBIT!$A$6:$A$18,PopActBIT!W$6:W$18))</f>
        <v>5.30682704723155</v>
      </c>
      <c r="AH266" s="42" t="n">
        <f aca="false">AH259*100/(LOOKUP($A266,PopActBIT!$A$6:$A$18,PopActBIT!L$6:L$18)+LOOKUP($A266,PopActBIT!$A$6:$A$18,PopActBIT!X$6:X$18))</f>
        <v>4.77424040229466</v>
      </c>
      <c r="AI266" s="42" t="n">
        <f aca="false">AI259*100/(LOOKUP($A266,PopActBIT!$A$6:$A$18,PopActBIT!M$6:M$18)+LOOKUP($A266,PopActBIT!$A$6:$A$18,PopActBIT!Y$6:Y$18))</f>
        <v>5.19688304096254</v>
      </c>
      <c r="AJ266" s="42" t="n">
        <f aca="false">AJ259*100/(LOOKUP($A266,PopActBIT!$A$6:$A$18,PopActBIT!N$6:N$18)+LOOKUP($A266,PopActBIT!$A$6:$A$18,PopActBIT!Z$6:Z$18))</f>
        <v>2.69228654719371</v>
      </c>
      <c r="AK266" s="42" t="n">
        <f aca="false">AK259*100/(LOOKUP($A266,PopActBIT!$A$6:$A$18,PopActBIT!O$6:O$18)+LOOKUP($A266,PopActBIT!$A$6:$A$18,PopActBIT!AA$6:AA$18))</f>
        <v>1.03886833892099</v>
      </c>
      <c r="AL266" s="42" t="n">
        <f aca="false">AL259*100/(LOOKUP($A266,PopActBIT!$A$6:$A$18,PopActBIT!P$6:P$18)+LOOKUP($A266,PopActBIT!$A$6:$A$18,PopActBIT!AB$6:AB$18))</f>
        <v>0.639474437871162</v>
      </c>
    </row>
    <row r="267" customFormat="false" ht="15" hidden="false" customHeight="false" outlineLevel="0" collapsed="false">
      <c r="A267" s="35" t="s">
        <v>99</v>
      </c>
      <c r="B267" s="39" t="n">
        <f aca="false">AVERAGE(B261:B266)</f>
        <v>8.05</v>
      </c>
      <c r="C267" s="39" t="n">
        <f aca="false">AVERAGE(C261:C266)</f>
        <v>25.9317994879816</v>
      </c>
      <c r="D267" s="39" t="n">
        <f aca="false">AVERAGE(D261:D266)</f>
        <v>17.8197242024945</v>
      </c>
      <c r="E267" s="39" t="n">
        <f aca="false">AVERAGE(E261:E266)</f>
        <v>10.8782333102257</v>
      </c>
      <c r="F267" s="39" t="n">
        <f aca="false">AVERAGE(F261:F266)</f>
        <v>9.2453799209595</v>
      </c>
      <c r="G267" s="39" t="n">
        <f aca="false">AVERAGE(G261:G266)</f>
        <v>7.69454199873404</v>
      </c>
      <c r="H267" s="39" t="n">
        <f aca="false">AVERAGE(H261:H266)</f>
        <v>7.12043372944865</v>
      </c>
      <c r="I267" s="39" t="n">
        <f aca="false">AVERAGE(I261:I266)</f>
        <v>6.52395760551577</v>
      </c>
      <c r="J267" s="39" t="n">
        <f aca="false">AVERAGE(J261:J266)</f>
        <v>5.18188632666682</v>
      </c>
      <c r="K267" s="39" t="n">
        <f aca="false">AVERAGE(K261:K266)</f>
        <v>6.4046623807292</v>
      </c>
      <c r="L267" s="39" t="n">
        <f aca="false">AVERAGE(L261:L266)</f>
        <v>2.7065104123454</v>
      </c>
      <c r="M267" s="39" t="n">
        <f aca="false">AVERAGE(M261:M266)</f>
        <v>1.18549629631658</v>
      </c>
      <c r="N267" s="39" t="n">
        <f aca="false">AVERAGE(N261:N266)</f>
        <v>1.29733556955399</v>
      </c>
      <c r="O267" s="39" t="n">
        <f aca="false">AVERAGE(O261:O266)</f>
        <v>20.0639656187919</v>
      </c>
      <c r="P267" s="39" t="n">
        <f aca="false">AVERAGE(P261:P266)</f>
        <v>16.3658136504081</v>
      </c>
      <c r="Q267" s="39" t="n">
        <f aca="false">AVERAGE(Q261:Q266)</f>
        <v>9.65545725616335</v>
      </c>
      <c r="R267" s="39" t="n">
        <f aca="false">AVERAGE(R261:R266)</f>
        <v>7.44849559761172</v>
      </c>
      <c r="S267" s="39" t="n">
        <f aca="false">AVERAGE(S261:S266)</f>
        <v>5.7559945959522</v>
      </c>
      <c r="T267" s="39" t="n">
        <f aca="false">AVERAGE(T261:T266)</f>
        <v>5.98712909397619</v>
      </c>
      <c r="U267" s="39" t="n">
        <f aca="false">AVERAGE(U261:U266)</f>
        <v>5.48758034018241</v>
      </c>
      <c r="V267" s="39" t="n">
        <f aca="false">AVERAGE(V261:V266)</f>
        <v>5.57705175877234</v>
      </c>
      <c r="W267" s="39" t="n">
        <f aca="false">AVERAGE(W261:W266)</f>
        <v>5.35337321229752</v>
      </c>
      <c r="X267" s="39" t="n">
        <f aca="false">AVERAGE(X261:X266)</f>
        <v>3.33281034247492</v>
      </c>
      <c r="Y267" s="39" t="n">
        <f aca="false">AVERAGE(Y261:Y266)</f>
        <v>1.1631284416691</v>
      </c>
      <c r="Z267" s="39" t="n">
        <f aca="false">AVERAGE(Z261:Z266)</f>
        <v>0.372797577458044</v>
      </c>
      <c r="AA267" s="39" t="n">
        <f aca="false">AVERAGE(AA261:AA266)</f>
        <v>22.2421796162648</v>
      </c>
      <c r="AB267" s="39" t="n">
        <f aca="false">AVERAGE(AB261:AB266)</f>
        <v>17.0492223570176</v>
      </c>
      <c r="AC267" s="39" t="n">
        <f aca="false">AVERAGE(AC261:AC266)</f>
        <v>10.2328634907786</v>
      </c>
      <c r="AD267" s="39" t="n">
        <f aca="false">AVERAGE(AD261:AD266)</f>
        <v>8.28132288380099</v>
      </c>
      <c r="AE267" s="39" t="n">
        <f aca="false">AVERAGE(AE261:AE266)</f>
        <v>6.66580524103514</v>
      </c>
      <c r="AF267" s="39" t="n">
        <f aca="false">AVERAGE(AF261:AF266)</f>
        <v>6.52978371613185</v>
      </c>
      <c r="AG267" s="39" t="n">
        <f aca="false">AVERAGE(AG261:AG266)</f>
        <v>5.98511769840382</v>
      </c>
      <c r="AH267" s="39" t="n">
        <f aca="false">AVERAGE(AH261:AH266)</f>
        <v>5.39022746589306</v>
      </c>
      <c r="AI267" s="39" t="n">
        <f aca="false">AVERAGE(AI261:AI266)</f>
        <v>5.84938208484671</v>
      </c>
      <c r="AJ267" s="39" t="n">
        <f aca="false">AVERAGE(AJ261:AJ266)</f>
        <v>3.03270859202205</v>
      </c>
      <c r="AK267" s="39" t="n">
        <f aca="false">AVERAGE(AK261:AK266)</f>
        <v>1.17214223405235</v>
      </c>
      <c r="AL267" s="39" t="n">
        <f aca="false">AVERAGE(AL261:AL266)</f>
        <v>0.718557420059689</v>
      </c>
    </row>
    <row r="268" customFormat="false" ht="15" hidden="false" customHeight="false" outlineLevel="0" collapsed="false">
      <c r="A268" s="35" t="s">
        <v>105</v>
      </c>
      <c r="C268" s="44" t="n">
        <f aca="false">C267-C$15</f>
        <v>-4.05153384535177</v>
      </c>
      <c r="D268" s="44" t="n">
        <f aca="false">D267-D$15</f>
        <v>-0.180275797505487</v>
      </c>
      <c r="E268" s="44" t="n">
        <f aca="false">E267-E$15</f>
        <v>0.528233310225732</v>
      </c>
      <c r="F268" s="44" t="n">
        <f aca="false">F267-F$15</f>
        <v>-0.171286745707166</v>
      </c>
      <c r="G268" s="44" t="n">
        <f aca="false">G267-G$15</f>
        <v>-0.805458001265965</v>
      </c>
      <c r="H268" s="44" t="n">
        <f aca="false">H267-H$15</f>
        <v>0.00376706278197947</v>
      </c>
      <c r="I268" s="44" t="n">
        <f aca="false">I267-I$15</f>
        <v>0.290624272182439</v>
      </c>
      <c r="J268" s="44" t="n">
        <f aca="false">J267-J$15</f>
        <v>-0.451447006666518</v>
      </c>
      <c r="K268" s="44" t="n">
        <f aca="false">K267-K$15</f>
        <v>1.88799571406253</v>
      </c>
      <c r="L268" s="44" t="n">
        <f aca="false">L267-L$15</f>
        <v>-1.01015625432127</v>
      </c>
      <c r="M268" s="44" t="n">
        <f aca="false">M267-M$15</f>
        <v>-0.914503703683419</v>
      </c>
      <c r="N268" s="44" t="n">
        <f aca="false">N267-N$15</f>
        <v>0.614002236220661</v>
      </c>
      <c r="O268" s="44" t="n">
        <f aca="false">O267-O$15</f>
        <v>-2.75270104787472</v>
      </c>
      <c r="P268" s="44" t="n">
        <f aca="false">P267-P$15</f>
        <v>-1.41751968292519</v>
      </c>
      <c r="Q268" s="44" t="n">
        <f aca="false">Q267-Q$15</f>
        <v>-0.177876077169985</v>
      </c>
      <c r="R268" s="44" t="n">
        <f aca="false">R267-R$15</f>
        <v>0.898495597611722</v>
      </c>
      <c r="S268" s="44" t="n">
        <f aca="false">S267-S$15</f>
        <v>-0.527338737381129</v>
      </c>
      <c r="T268" s="44" t="n">
        <f aca="false">T267-T$15</f>
        <v>0.570462427309524</v>
      </c>
      <c r="U268" s="44" t="n">
        <f aca="false">U267-U$15</f>
        <v>0.570913673515745</v>
      </c>
      <c r="V268" s="44" t="n">
        <f aca="false">V267-V$15</f>
        <v>0.610385092105676</v>
      </c>
      <c r="W268" s="44" t="n">
        <f aca="false">W267-W$15</f>
        <v>0.520039878964182</v>
      </c>
      <c r="X268" s="44" t="n">
        <f aca="false">X267-X$15</f>
        <v>-0.200522990858417</v>
      </c>
      <c r="Y268" s="44" t="n">
        <f aca="false">Y267-Y$15</f>
        <v>-0.236871558330902</v>
      </c>
      <c r="Z268" s="44" t="n">
        <f aca="false">Z267-Z$15</f>
        <v>0.0727975774580442</v>
      </c>
      <c r="AA268" s="44" t="n">
        <f aca="false">AA267-AA$15</f>
        <v>-0.574487050401864</v>
      </c>
      <c r="AB268" s="44" t="n">
        <f aca="false">AB267-AB$15</f>
        <v>-0.734110976315737</v>
      </c>
      <c r="AC268" s="44" t="n">
        <f aca="false">AC267-AC$15</f>
        <v>0.399530157445238</v>
      </c>
      <c r="AD268" s="44" t="n">
        <f aca="false">AD267-AD$15</f>
        <v>1.73132288380099</v>
      </c>
      <c r="AE268" s="44" t="n">
        <f aca="false">AE267-AE$15</f>
        <v>0.382471907701811</v>
      </c>
      <c r="AF268" s="44" t="n">
        <f aca="false">AF267-AF$15</f>
        <v>1.11311704946519</v>
      </c>
      <c r="AG268" s="44" t="n">
        <f aca="false">AG267-AG$15</f>
        <v>1.06845103173716</v>
      </c>
      <c r="AH268" s="44" t="n">
        <f aca="false">AH267-AH$15</f>
        <v>0.423560799226396</v>
      </c>
      <c r="AI268" s="44" t="n">
        <f aca="false">AI267-AI$15</f>
        <v>1.01604875151338</v>
      </c>
      <c r="AJ268" s="44" t="n">
        <f aca="false">AJ267-AJ$15</f>
        <v>-0.500624741311281</v>
      </c>
      <c r="AK268" s="44" t="n">
        <f aca="false">AK267-AK$15</f>
        <v>-0.227857765947651</v>
      </c>
      <c r="AL268" s="44" t="n">
        <f aca="false">AL267-AL$15</f>
        <v>0.418557420059688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Q51" activePane="bottomRight" state="frozen"/>
      <selection pane="topLeft" activeCell="A1" activeCellId="0" sqref="A1"/>
      <selection pane="topRight" activeCell="Q1" activeCellId="0" sqref="Q1"/>
      <selection pane="bottomLeft" activeCell="A51" activeCellId="0" sqref="A51"/>
      <selection pane="bottomRight" activeCell="Z62" activeCellId="1" sqref="A1:N6 Z6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113</v>
      </c>
      <c r="B1" s="0" t="s">
        <v>114</v>
      </c>
    </row>
    <row r="2" customFormat="false" ht="15" hidden="false" customHeight="false" outlineLevel="0" collapsed="false">
      <c r="B2" s="0" t="s">
        <v>115</v>
      </c>
    </row>
    <row r="3" customFormat="false" ht="15" hidden="false" customHeight="false" outlineLevel="0" collapsed="false">
      <c r="A3" s="0" t="s">
        <v>116</v>
      </c>
    </row>
    <row r="4" customFormat="false" ht="25.5" hidden="false" customHeight="false" outlineLevel="0" collapsed="false">
      <c r="A4" s="30" t="s">
        <v>117</v>
      </c>
      <c r="B4" s="30" t="s">
        <v>19</v>
      </c>
      <c r="C4" s="30" t="s">
        <v>118</v>
      </c>
      <c r="D4" s="30" t="s">
        <v>119</v>
      </c>
      <c r="E4" s="30" t="s">
        <v>26</v>
      </c>
      <c r="F4" s="30" t="s">
        <v>27</v>
      </c>
      <c r="G4" s="30" t="s">
        <v>28</v>
      </c>
      <c r="H4" s="30" t="s">
        <v>29</v>
      </c>
      <c r="I4" s="30" t="s">
        <v>30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38</v>
      </c>
      <c r="R4" s="30" t="s">
        <v>39</v>
      </c>
      <c r="S4" s="30" t="s">
        <v>40</v>
      </c>
      <c r="T4" s="30" t="s">
        <v>41</v>
      </c>
      <c r="U4" s="30" t="s">
        <v>42</v>
      </c>
      <c r="V4" s="30" t="s">
        <v>43</v>
      </c>
      <c r="W4" s="30" t="s">
        <v>44</v>
      </c>
      <c r="X4" s="30" t="s">
        <v>45</v>
      </c>
      <c r="Y4" s="30" t="s">
        <v>46</v>
      </c>
      <c r="Z4" s="30" t="s">
        <v>47</v>
      </c>
      <c r="AA4" s="30" t="s">
        <v>48</v>
      </c>
      <c r="AB4" s="30" t="s">
        <v>49</v>
      </c>
      <c r="AD4" s="30" t="s">
        <v>120</v>
      </c>
      <c r="AE4" s="30" t="s">
        <v>121</v>
      </c>
      <c r="AF4" s="30" t="s">
        <v>122</v>
      </c>
      <c r="AG4" s="30" t="s">
        <v>123</v>
      </c>
      <c r="AH4" s="30" t="s">
        <v>23</v>
      </c>
      <c r="AI4" s="30" t="s">
        <v>124</v>
      </c>
      <c r="AJ4" s="30" t="s">
        <v>125</v>
      </c>
      <c r="AK4" s="30" t="s">
        <v>126</v>
      </c>
      <c r="AL4" s="30" t="s">
        <v>127</v>
      </c>
      <c r="AM4" s="30" t="s">
        <v>25</v>
      </c>
      <c r="AO4" s="30" t="s">
        <v>128</v>
      </c>
      <c r="AP4" s="30" t="s">
        <v>129</v>
      </c>
      <c r="AQ4" s="30" t="s">
        <v>130</v>
      </c>
      <c r="AR4" s="30" t="s">
        <v>131</v>
      </c>
      <c r="AS4" s="30" t="s">
        <v>132</v>
      </c>
      <c r="AT4" s="30" t="s">
        <v>133</v>
      </c>
      <c r="AU4" s="30" t="s">
        <v>134</v>
      </c>
      <c r="AV4" s="30" t="s">
        <v>135</v>
      </c>
      <c r="AW4" s="30" t="s">
        <v>136</v>
      </c>
    </row>
    <row r="5" customFormat="false" ht="15" hidden="false" customHeight="false" outlineLevel="0" collapsed="false">
      <c r="A5" s="0" t="n">
        <v>2014</v>
      </c>
      <c r="B5" s="47" t="n">
        <f aca="false">Scénarios!B4/100*PopActBIT!B16</f>
        <v>3023.22415775201</v>
      </c>
      <c r="C5" s="47" t="n">
        <f aca="false">SUM(E5:P5)</f>
        <v>1585.65981861888</v>
      </c>
      <c r="D5" s="47" t="n">
        <f aca="false">SUM(Q5:AB5)</f>
        <v>1437.56433913313</v>
      </c>
      <c r="E5" s="48" t="n">
        <f aca="false">$B5*E65/$B65</f>
        <v>78.821335605985</v>
      </c>
      <c r="F5" s="48" t="n">
        <f aca="false">$B5*F65/$B65</f>
        <v>240.192566442427</v>
      </c>
      <c r="G5" s="48" t="n">
        <f aca="false">$B5*G65/$B65</f>
        <v>221.193553623897</v>
      </c>
      <c r="H5" s="48" t="n">
        <f aca="false">$B5*H65/$B65</f>
        <v>216.382452595612</v>
      </c>
      <c r="I5" s="48" t="n">
        <f aca="false">$B5*I65/$B65</f>
        <v>192.441783760509</v>
      </c>
      <c r="J5" s="48" t="n">
        <f aca="false">$B5*J65/$B65</f>
        <v>196.141528264179</v>
      </c>
      <c r="K5" s="48" t="n">
        <f aca="false">$B5*K65/$B65</f>
        <v>170.74686573683</v>
      </c>
      <c r="L5" s="48" t="n">
        <f aca="false">$B5*L65/$B65</f>
        <v>137.266656880022</v>
      </c>
      <c r="M5" s="48" t="n">
        <f aca="false">$B5*M65/$B65</f>
        <v>104.777736714084</v>
      </c>
      <c r="N5" s="48" t="n">
        <f aca="false">$B5*N65/$B65</f>
        <v>25.4415984391288</v>
      </c>
      <c r="O5" s="48" t="n">
        <f aca="false">$B5*O65/$B65</f>
        <v>2.03265509678497</v>
      </c>
      <c r="P5" s="48" t="n">
        <f aca="false">$B5*P65/$B65</f>
        <v>0.221085459417899</v>
      </c>
      <c r="Q5" s="48" t="n">
        <f aca="false">$B5*Q65/$B65</f>
        <v>90.8962106041171</v>
      </c>
      <c r="R5" s="48" t="n">
        <f aca="false">$B5*R65/$B65</f>
        <v>269.507459988268</v>
      </c>
      <c r="S5" s="48" t="n">
        <f aca="false">$B5*S65/$B65</f>
        <v>217.21573364725</v>
      </c>
      <c r="T5" s="48" t="n">
        <f aca="false">$B5*T65/$B65</f>
        <v>166.600840904848</v>
      </c>
      <c r="U5" s="48" t="n">
        <f aca="false">$B5*U65/$B65</f>
        <v>149.864995742215</v>
      </c>
      <c r="V5" s="48" t="n">
        <f aca="false">$B5*V65/$B65</f>
        <v>152.334802237074</v>
      </c>
      <c r="W5" s="48" t="n">
        <f aca="false">$B5*W65/$B65</f>
        <v>134.619425080452</v>
      </c>
      <c r="X5" s="48" t="n">
        <f aca="false">$B5*X65/$B65</f>
        <v>130.886904166318</v>
      </c>
      <c r="Y5" s="48" t="n">
        <f aca="false">$B5*Y65/$B65</f>
        <v>100.70190339289</v>
      </c>
      <c r="Z5" s="48" t="n">
        <f aca="false">$B5*Z65/$B65</f>
        <v>23.1445794941569</v>
      </c>
      <c r="AA5" s="48" t="n">
        <f aca="false">$B5*AA65/$B65</f>
        <v>1.49107342619257</v>
      </c>
      <c r="AB5" s="48" t="n">
        <f aca="false">$B5*AB65/$B65</f>
        <v>0.300410449348609</v>
      </c>
      <c r="AC5" s="47"/>
      <c r="AD5" s="47" t="n">
        <f aca="false">E5+F5</f>
        <v>319.013902048412</v>
      </c>
      <c r="AE5" s="47" t="n">
        <f aca="false">G5+H5</f>
        <v>437.576006219509</v>
      </c>
      <c r="AF5" s="47" t="n">
        <f aca="false">I5+J5</f>
        <v>388.583312024689</v>
      </c>
      <c r="AG5" s="47" t="n">
        <f aca="false">K5+L5</f>
        <v>308.013522616852</v>
      </c>
      <c r="AH5" s="47" t="n">
        <f aca="false">M5+N5+O5+P5</f>
        <v>132.473075709416</v>
      </c>
      <c r="AI5" s="47" t="n">
        <f aca="false">Q5+R5</f>
        <v>360.403670592385</v>
      </c>
      <c r="AJ5" s="47" t="n">
        <f aca="false">S5+T5</f>
        <v>383.816574552098</v>
      </c>
      <c r="AK5" s="47" t="n">
        <f aca="false">U5+V5</f>
        <v>302.199797979289</v>
      </c>
      <c r="AL5" s="47" t="n">
        <f aca="false">W5+X5</f>
        <v>265.50632924677</v>
      </c>
      <c r="AM5" s="47" t="n">
        <f aca="false">Y5+Z5+AA5+AB5</f>
        <v>125.637966762588</v>
      </c>
      <c r="AO5" s="49" t="n">
        <f aca="false">SUM(E5:F5)</f>
        <v>319.013902048412</v>
      </c>
      <c r="AP5" s="49" t="n">
        <f aca="false">SUM(G5:L5)</f>
        <v>1134.17284086105</v>
      </c>
      <c r="AQ5" s="49" t="n">
        <f aca="false">SUM(M5:N5)</f>
        <v>130.219335153213</v>
      </c>
      <c r="AR5" s="49" t="n">
        <f aca="false">SUM(Q5:R5)</f>
        <v>360.403670592385</v>
      </c>
      <c r="AS5" s="49" t="n">
        <f aca="false">SUM(S5:X5)</f>
        <v>951.522701778157</v>
      </c>
      <c r="AT5" s="49" t="n">
        <f aca="false">SUM(Y5:Z5)</f>
        <v>123.846482887047</v>
      </c>
      <c r="AU5" s="49" t="n">
        <f aca="false">AO5+AR5</f>
        <v>679.417572640797</v>
      </c>
      <c r="AV5" s="49" t="n">
        <f aca="false">AP5+AS5</f>
        <v>2085.69554263921</v>
      </c>
      <c r="AW5" s="49" t="n">
        <f aca="false">AQ5+AT5</f>
        <v>254.065818040259</v>
      </c>
    </row>
    <row r="6" customFormat="false" ht="15" hidden="false" customHeight="false" outlineLevel="0" collapsed="false">
      <c r="A6" s="0" t="n">
        <v>2015</v>
      </c>
      <c r="B6" s="47" t="n">
        <f aca="false">Scénarios!B5/100*PopActBIT!B17</f>
        <v>3067.97053205887</v>
      </c>
      <c r="C6" s="47" t="n">
        <f aca="false">SUM(E6:P6)</f>
        <v>1610.90676160126</v>
      </c>
      <c r="D6" s="47" t="n">
        <f aca="false">SUM(Q6:AB6)</f>
        <v>1457.06377045762</v>
      </c>
      <c r="E6" s="48" t="n">
        <f aca="false">$B6*E66/$B66</f>
        <v>81.1035258652052</v>
      </c>
      <c r="F6" s="48" t="n">
        <f aca="false">$B6*F66/$B66</f>
        <v>241.309138084896</v>
      </c>
      <c r="G6" s="48" t="n">
        <f aca="false">$B6*G66/$B66</f>
        <v>223.618053476548</v>
      </c>
      <c r="H6" s="48" t="n">
        <f aca="false">$B6*H66/$B66</f>
        <v>218.631136007957</v>
      </c>
      <c r="I6" s="48" t="n">
        <f aca="false">$B6*I66/$B66</f>
        <v>196.520395755802</v>
      </c>
      <c r="J6" s="48" t="n">
        <f aca="false">$B6*J66/$B66</f>
        <v>196.407624415164</v>
      </c>
      <c r="K6" s="48" t="n">
        <f aca="false">$B6*K66/$B66</f>
        <v>172.734829153819</v>
      </c>
      <c r="L6" s="48" t="n">
        <f aca="false">$B6*L66/$B66</f>
        <v>140.728408513303</v>
      </c>
      <c r="M6" s="48" t="n">
        <f aca="false">$B6*M66/$B66</f>
        <v>108.148485525052</v>
      </c>
      <c r="N6" s="48" t="n">
        <f aca="false">$B6*N66/$B66</f>
        <v>29.2919390849426</v>
      </c>
      <c r="O6" s="48" t="n">
        <f aca="false">$B6*O66/$B66</f>
        <v>2.18758686493583</v>
      </c>
      <c r="P6" s="48" t="n">
        <f aca="false">$B6*P66/$B66</f>
        <v>0.225638853631526</v>
      </c>
      <c r="Q6" s="48" t="n">
        <f aca="false">$B6*Q66/$B66</f>
        <v>93.3974568186671</v>
      </c>
      <c r="R6" s="48" t="n">
        <f aca="false">$B6*R66/$B66</f>
        <v>269.715649546845</v>
      </c>
      <c r="S6" s="48" t="n">
        <f aca="false">$B6*S66/$B66</f>
        <v>221.076571321181</v>
      </c>
      <c r="T6" s="48" t="n">
        <f aca="false">$B6*T66/$B66</f>
        <v>167.903951891636</v>
      </c>
      <c r="U6" s="48" t="n">
        <f aca="false">$B6*U66/$B66</f>
        <v>151.533799375544</v>
      </c>
      <c r="V6" s="48" t="n">
        <f aca="false">$B6*V66/$B66</f>
        <v>152.571875152277</v>
      </c>
      <c r="W6" s="48" t="n">
        <f aca="false">$B6*W66/$B66</f>
        <v>136.438252917877</v>
      </c>
      <c r="X6" s="48" t="n">
        <f aca="false">$B6*X66/$B66</f>
        <v>133.795534698017</v>
      </c>
      <c r="Y6" s="48" t="n">
        <f aca="false">$B6*Y66/$B66</f>
        <v>103.284945604188</v>
      </c>
      <c r="Z6" s="48" t="n">
        <f aca="false">$B6*Z66/$B66</f>
        <v>25.4358545973505</v>
      </c>
      <c r="AA6" s="48" t="n">
        <f aca="false">$B6*AA66/$B66</f>
        <v>1.59973971106958</v>
      </c>
      <c r="AB6" s="48" t="n">
        <f aca="false">$B6*AB66/$B66</f>
        <v>0.310138822966705</v>
      </c>
      <c r="AC6" s="47"/>
      <c r="AD6" s="47" t="n">
        <f aca="false">E6+F6</f>
        <v>322.412663950101</v>
      </c>
      <c r="AE6" s="47" t="n">
        <f aca="false">G6+H6</f>
        <v>442.249189484505</v>
      </c>
      <c r="AF6" s="47" t="n">
        <f aca="false">I6+J6</f>
        <v>392.928020170965</v>
      </c>
      <c r="AG6" s="47" t="n">
        <f aca="false">K6+L6</f>
        <v>313.463237667122</v>
      </c>
      <c r="AH6" s="47" t="n">
        <f aca="false">M6+N6+O6+P6</f>
        <v>139.853650328562</v>
      </c>
      <c r="AI6" s="47" t="n">
        <f aca="false">Q6+R6</f>
        <v>363.113106365512</v>
      </c>
      <c r="AJ6" s="47" t="n">
        <f aca="false">S6+T6</f>
        <v>388.980523212817</v>
      </c>
      <c r="AK6" s="47" t="n">
        <f aca="false">U6+V6</f>
        <v>304.105674527821</v>
      </c>
      <c r="AL6" s="47" t="n">
        <f aca="false">W6+X6</f>
        <v>270.233787615894</v>
      </c>
      <c r="AM6" s="47" t="n">
        <f aca="false">Y6+Z6+AA6+AB6</f>
        <v>130.630678735575</v>
      </c>
      <c r="AO6" s="49" t="n">
        <f aca="false">SUM(E6:F6)</f>
        <v>322.412663950101</v>
      </c>
      <c r="AP6" s="49" t="n">
        <f aca="false">SUM(G6:L6)</f>
        <v>1148.64044732259</v>
      </c>
      <c r="AQ6" s="49" t="n">
        <f aca="false">SUM(M6:N6)</f>
        <v>137.440424609995</v>
      </c>
      <c r="AR6" s="49" t="n">
        <f aca="false">SUM(Q6:R6)</f>
        <v>363.113106365512</v>
      </c>
      <c r="AS6" s="49" t="n">
        <f aca="false">SUM(S6:X6)</f>
        <v>963.319985356531</v>
      </c>
      <c r="AT6" s="49" t="n">
        <f aca="false">SUM(Y6:Z6)</f>
        <v>128.720800201538</v>
      </c>
      <c r="AU6" s="49" t="n">
        <f aca="false">AO6+AR6</f>
        <v>685.525770315613</v>
      </c>
      <c r="AV6" s="49" t="n">
        <f aca="false">AP6+AS6</f>
        <v>2111.96043267912</v>
      </c>
      <c r="AW6" s="49" t="n">
        <f aca="false">AQ6+AT6</f>
        <v>266.161224811533</v>
      </c>
    </row>
    <row r="7" customFormat="false" ht="15" hidden="false" customHeight="false" outlineLevel="0" collapsed="false">
      <c r="A7" s="0" t="n">
        <v>2016</v>
      </c>
      <c r="B7" s="47" t="n">
        <f aca="false">Scénarios!B6/100*PopActBIT!B18</f>
        <v>2991.69250882225</v>
      </c>
      <c r="C7" s="47" t="n">
        <f aca="false">SUM(E7:P7)</f>
        <v>1572.05024887435</v>
      </c>
      <c r="D7" s="47" t="n">
        <f aca="false">SUM(Q7:AB7)</f>
        <v>1419.6422599479</v>
      </c>
      <c r="E7" s="48" t="n">
        <f aca="false">$B7*E67/$B67</f>
        <v>80.2503026821453</v>
      </c>
      <c r="F7" s="48" t="n">
        <f aca="false">$B7*F67/$B67</f>
        <v>233.248799533683</v>
      </c>
      <c r="G7" s="48" t="n">
        <f aca="false">$B7*G67/$B67</f>
        <v>216.769559962516</v>
      </c>
      <c r="H7" s="48" t="n">
        <f aca="false">$B7*H67/$B67</f>
        <v>211.793172832844</v>
      </c>
      <c r="I7" s="48" t="n">
        <f aca="false">$B7*I67/$B67</f>
        <v>195.392791534217</v>
      </c>
      <c r="J7" s="48" t="n">
        <f aca="false">$B7*J67/$B67</f>
        <v>187.154612178716</v>
      </c>
      <c r="K7" s="48" t="n">
        <f aca="false">$B7*K67/$B67</f>
        <v>168.928080349241</v>
      </c>
      <c r="L7" s="48" t="n">
        <f aca="false">$B7*L67/$B67</f>
        <v>138.222650791588</v>
      </c>
      <c r="M7" s="48" t="n">
        <f aca="false">$B7*M67/$B67</f>
        <v>106.504619163034</v>
      </c>
      <c r="N7" s="48" t="n">
        <f aca="false">$B7*N67/$B67</f>
        <v>31.3607836588585</v>
      </c>
      <c r="O7" s="48" t="n">
        <f aca="false">$B7*O67/$B67</f>
        <v>2.20170028718186</v>
      </c>
      <c r="P7" s="48" t="n">
        <f aca="false">$B7*P67/$B67</f>
        <v>0.223175900323066</v>
      </c>
      <c r="Q7" s="48" t="n">
        <f aca="false">$B7*Q67/$B67</f>
        <v>92.4283363408967</v>
      </c>
      <c r="R7" s="48" t="n">
        <f aca="false">$B7*R67/$B67</f>
        <v>260.453815788454</v>
      </c>
      <c r="S7" s="48" t="n">
        <f aca="false">$B7*S67/$B67</f>
        <v>214.561765835492</v>
      </c>
      <c r="T7" s="48" t="n">
        <f aca="false">$B7*T67/$B67</f>
        <v>162.389352650198</v>
      </c>
      <c r="U7" s="48" t="n">
        <f aca="false">$B7*U67/$B67</f>
        <v>149.989180727755</v>
      </c>
      <c r="V7" s="48" t="n">
        <f aca="false">$B7*V67/$B67</f>
        <v>145.009756783686</v>
      </c>
      <c r="W7" s="48" t="n">
        <f aca="false">$B7*W67/$B67</f>
        <v>133.357208330886</v>
      </c>
      <c r="X7" s="48" t="n">
        <f aca="false">$B7*X67/$B67</f>
        <v>131.290035469827</v>
      </c>
      <c r="Y7" s="48" t="n">
        <f aca="false">$B7*Y67/$B67</f>
        <v>101.529414265944</v>
      </c>
      <c r="Z7" s="48" t="n">
        <f aca="false">$B7*Z67/$B67</f>
        <v>26.680986787076</v>
      </c>
      <c r="AA7" s="48" t="n">
        <f aca="false">$B7*AA67/$B67</f>
        <v>1.63799821277022</v>
      </c>
      <c r="AB7" s="48" t="n">
        <f aca="false">$B7*AB67/$B67</f>
        <v>0.314408754913834</v>
      </c>
      <c r="AC7" s="47"/>
      <c r="AD7" s="47" t="n">
        <f aca="false">E7+F7</f>
        <v>313.499102215829</v>
      </c>
      <c r="AE7" s="47" t="n">
        <f aca="false">G7+H7</f>
        <v>428.56273279536</v>
      </c>
      <c r="AF7" s="47" t="n">
        <f aca="false">I7+J7</f>
        <v>382.547403712933</v>
      </c>
      <c r="AG7" s="47" t="n">
        <f aca="false">K7+L7</f>
        <v>307.150731140828</v>
      </c>
      <c r="AH7" s="47" t="n">
        <f aca="false">M7+N7+O7+P7</f>
        <v>140.290279009398</v>
      </c>
      <c r="AI7" s="47" t="n">
        <f aca="false">Q7+R7</f>
        <v>352.88215212935</v>
      </c>
      <c r="AJ7" s="47" t="n">
        <f aca="false">S7+T7</f>
        <v>376.95111848569</v>
      </c>
      <c r="AK7" s="47" t="n">
        <f aca="false">U7+V7</f>
        <v>294.998937511441</v>
      </c>
      <c r="AL7" s="47" t="n">
        <f aca="false">W7+X7</f>
        <v>264.647243800714</v>
      </c>
      <c r="AM7" s="47" t="n">
        <f aca="false">Y7+Z7+AA7+AB7</f>
        <v>130.162808020704</v>
      </c>
      <c r="AO7" s="49" t="n">
        <f aca="false">SUM(E7:F7)</f>
        <v>313.499102215829</v>
      </c>
      <c r="AP7" s="49" t="n">
        <f aca="false">SUM(G7:L7)</f>
        <v>1118.26086764912</v>
      </c>
      <c r="AQ7" s="49" t="n">
        <f aca="false">SUM(M7:N7)</f>
        <v>137.865402821893</v>
      </c>
      <c r="AR7" s="49" t="n">
        <f aca="false">SUM(Q7:R7)</f>
        <v>352.88215212935</v>
      </c>
      <c r="AS7" s="49" t="n">
        <f aca="false">SUM(S7:X7)</f>
        <v>936.597299797845</v>
      </c>
      <c r="AT7" s="49" t="n">
        <f aca="false">SUM(Y7:Z7)</f>
        <v>128.21040105302</v>
      </c>
      <c r="AU7" s="49" t="n">
        <f aca="false">AO7+AR7</f>
        <v>666.381254345179</v>
      </c>
      <c r="AV7" s="49" t="n">
        <f aca="false">AP7+AS7</f>
        <v>2054.85816744697</v>
      </c>
      <c r="AW7" s="49" t="n">
        <f aca="false">AQ7+AT7</f>
        <v>266.075803874913</v>
      </c>
    </row>
    <row r="8" customFormat="false" ht="15" hidden="false" customHeight="false" outlineLevel="0" collapsed="false">
      <c r="A8" s="0" t="n">
        <v>2017</v>
      </c>
      <c r="B8" s="47" t="n">
        <f aca="false">Scénarios!B7/100*PopActBIT!B19</f>
        <v>2794.03183696544</v>
      </c>
      <c r="C8" s="47" t="n">
        <f aca="false">SUM(E8:P8)</f>
        <v>1468.77651475264</v>
      </c>
      <c r="D8" s="47" t="n">
        <f aca="false">SUM(Q8:AB8)</f>
        <v>1325.2553222128</v>
      </c>
      <c r="E8" s="48" t="n">
        <f aca="false">$B8*E68/$B68</f>
        <v>75.8010327551191</v>
      </c>
      <c r="F8" s="48" t="n">
        <f aca="false">$B8*F68/$B68</f>
        <v>216.998102544195</v>
      </c>
      <c r="G8" s="48" t="n">
        <f aca="false">$B8*G68/$B68</f>
        <v>200.533240768095</v>
      </c>
      <c r="H8" s="48" t="n">
        <f aca="false">$B8*H68/$B68</f>
        <v>196.653311168944</v>
      </c>
      <c r="I8" s="48" t="n">
        <f aca="false">$B8*I68/$B68</f>
        <v>185.779324365918</v>
      </c>
      <c r="J8" s="48" t="n">
        <f aca="false">$B8*J68/$B68</f>
        <v>170.239776985017</v>
      </c>
      <c r="K8" s="48" t="n">
        <f aca="false">$B8*K68/$B68</f>
        <v>159.094028944334</v>
      </c>
      <c r="L8" s="48" t="n">
        <f aca="false">$B8*L68/$B68</f>
        <v>129.654547104626</v>
      </c>
      <c r="M8" s="48" t="n">
        <f aca="false">$B8*M68/$B68</f>
        <v>100.095252271271</v>
      </c>
      <c r="N8" s="48" t="n">
        <f aca="false">$B8*N68/$B68</f>
        <v>31.6511908614625</v>
      </c>
      <c r="O8" s="48" t="n">
        <f aca="false">$B8*O68/$B68</f>
        <v>2.06261269098934</v>
      </c>
      <c r="P8" s="48" t="n">
        <f aca="false">$B8*P68/$B68</f>
        <v>0.21409429267494</v>
      </c>
      <c r="Q8" s="48" t="n">
        <f aca="false">$B8*Q68/$B68</f>
        <v>87.2660386327005</v>
      </c>
      <c r="R8" s="48" t="n">
        <f aca="false">$B8*R68/$B68</f>
        <v>242.185575102938</v>
      </c>
      <c r="S8" s="48" t="n">
        <f aca="false">$B8*S68/$B68</f>
        <v>198.764696718915</v>
      </c>
      <c r="T8" s="48" t="n">
        <f aca="false">$B8*T68/$B68</f>
        <v>150.659434601276</v>
      </c>
      <c r="U8" s="48" t="n">
        <f aca="false">$B8*U68/$B68</f>
        <v>141.909778886624</v>
      </c>
      <c r="V8" s="48" t="n">
        <f aca="false">$B8*V68/$B68</f>
        <v>131.610241790008</v>
      </c>
      <c r="W8" s="48" t="n">
        <f aca="false">$B8*W68/$B68</f>
        <v>125.596091848804</v>
      </c>
      <c r="X8" s="48" t="n">
        <f aca="false">$B8*X68/$B68</f>
        <v>123.006779863934</v>
      </c>
      <c r="Y8" s="48" t="n">
        <f aca="false">$B8*Y68/$B68</f>
        <v>95.5032061544547</v>
      </c>
      <c r="Z8" s="48" t="n">
        <f aca="false">$B8*Z68/$B68</f>
        <v>26.8076356001734</v>
      </c>
      <c r="AA8" s="48" t="n">
        <f aca="false">$B8*AA68/$B68</f>
        <v>1.62809540746367</v>
      </c>
      <c r="AB8" s="48" t="n">
        <f aca="false">$B8*AB68/$B68</f>
        <v>0.317747605503197</v>
      </c>
      <c r="AC8" s="47"/>
      <c r="AD8" s="47" t="n">
        <f aca="false">E8+F8</f>
        <v>292.799135299314</v>
      </c>
      <c r="AE8" s="47" t="n">
        <f aca="false">G8+H8</f>
        <v>397.186551937038</v>
      </c>
      <c r="AF8" s="47" t="n">
        <f aca="false">I8+J8</f>
        <v>356.019101350935</v>
      </c>
      <c r="AG8" s="47" t="n">
        <f aca="false">K8+L8</f>
        <v>288.74857604896</v>
      </c>
      <c r="AH8" s="47" t="n">
        <f aca="false">M8+N8+O8+P8</f>
        <v>134.023150116398</v>
      </c>
      <c r="AI8" s="47" t="n">
        <f aca="false">Q8+R8</f>
        <v>329.451613735638</v>
      </c>
      <c r="AJ8" s="47" t="n">
        <f aca="false">S8+T8</f>
        <v>349.424131320191</v>
      </c>
      <c r="AK8" s="47" t="n">
        <f aca="false">U8+V8</f>
        <v>273.520020676632</v>
      </c>
      <c r="AL8" s="47" t="n">
        <f aca="false">W8+X8</f>
        <v>248.602871712739</v>
      </c>
      <c r="AM8" s="47" t="n">
        <f aca="false">Y8+Z8+AA8+AB8</f>
        <v>124.256684767595</v>
      </c>
      <c r="AO8" s="49" t="n">
        <f aca="false">SUM(E8:F8)</f>
        <v>292.799135299314</v>
      </c>
      <c r="AP8" s="49" t="n">
        <f aca="false">SUM(G8:L8)</f>
        <v>1041.95422933693</v>
      </c>
      <c r="AQ8" s="49" t="n">
        <f aca="false">SUM(M8:N8)</f>
        <v>131.746443132734</v>
      </c>
      <c r="AR8" s="49" t="n">
        <f aca="false">SUM(Q8:R8)</f>
        <v>329.451613735638</v>
      </c>
      <c r="AS8" s="49" t="n">
        <f aca="false">SUM(S8:X8)</f>
        <v>871.547023709562</v>
      </c>
      <c r="AT8" s="49" t="n">
        <f aca="false">SUM(Y8:Z8)</f>
        <v>122.310841754628</v>
      </c>
      <c r="AU8" s="49" t="n">
        <f aca="false">AO8+AR8</f>
        <v>622.250749034952</v>
      </c>
      <c r="AV8" s="49" t="n">
        <f aca="false">AP8+AS8</f>
        <v>1913.50125304649</v>
      </c>
      <c r="AW8" s="49" t="n">
        <f aca="false">AQ8+AT8</f>
        <v>254.057284887362</v>
      </c>
    </row>
    <row r="9" customFormat="false" ht="15" hidden="false" customHeight="false" outlineLevel="0" collapsed="false">
      <c r="A9" s="0" t="n">
        <v>2018</v>
      </c>
      <c r="B9" s="47" t="n">
        <f aca="false">Scénarios!B8/100*PopActBIT!B20</f>
        <v>2623.74115690913</v>
      </c>
      <c r="C9" s="47" t="n">
        <f aca="false">SUM(E9:P9)</f>
        <v>1379.53390285301</v>
      </c>
      <c r="D9" s="47" t="n">
        <f aca="false">SUM(Q9:AB9)</f>
        <v>1244.20725405612</v>
      </c>
      <c r="E9" s="48" t="n">
        <f aca="false">$B9*E69/$B69</f>
        <v>71.7366751928641</v>
      </c>
      <c r="F9" s="48" t="n">
        <f aca="false">$B9*F69/$B69</f>
        <v>204.771713208961</v>
      </c>
      <c r="G9" s="48" t="n">
        <f aca="false">$B9*G69/$B69</f>
        <v>185.391464758923</v>
      </c>
      <c r="H9" s="48" t="n">
        <f aca="false">$B9*H69/$B69</f>
        <v>184.4971554118</v>
      </c>
      <c r="I9" s="48" t="n">
        <f aca="false">$B9*I69/$B69</f>
        <v>176.023965372413</v>
      </c>
      <c r="J9" s="48" t="n">
        <f aca="false">$B9*J69/$B69</f>
        <v>156.171176094342</v>
      </c>
      <c r="K9" s="48" t="n">
        <f aca="false">$B9*K69/$B69</f>
        <v>150.62155908979</v>
      </c>
      <c r="L9" s="48" t="n">
        <f aca="false">$B9*L69/$B69</f>
        <v>121.669207153702</v>
      </c>
      <c r="M9" s="48" t="n">
        <f aca="false">$B9*M69/$B69</f>
        <v>95.3372671191795</v>
      </c>
      <c r="N9" s="48" t="n">
        <f aca="false">$B9*N69/$B69</f>
        <v>30.968893851632</v>
      </c>
      <c r="O9" s="48" t="n">
        <f aca="false">$B9*O69/$B69</f>
        <v>2.12422110546154</v>
      </c>
      <c r="P9" s="48" t="n">
        <f aca="false">$B9*P69/$B69</f>
        <v>0.220604493942135</v>
      </c>
      <c r="Q9" s="48" t="n">
        <f aca="false">$B9*Q69/$B69</f>
        <v>82.5886943739361</v>
      </c>
      <c r="R9" s="48" t="n">
        <f aca="false">$B9*R69/$B69</f>
        <v>228.426274339667</v>
      </c>
      <c r="S9" s="48" t="n">
        <f aca="false">$B9*S69/$B69</f>
        <v>183.897988064159</v>
      </c>
      <c r="T9" s="48" t="n">
        <f aca="false">$B9*T69/$B69</f>
        <v>141.242665037482</v>
      </c>
      <c r="U9" s="48" t="n">
        <f aca="false">$B9*U69/$B69</f>
        <v>133.945944829208</v>
      </c>
      <c r="V9" s="48" t="n">
        <f aca="false">$B9*V69/$B69</f>
        <v>120.460489832413</v>
      </c>
      <c r="W9" s="48" t="n">
        <f aca="false">$B9*W69/$B69</f>
        <v>118.890078822554</v>
      </c>
      <c r="X9" s="48" t="n">
        <f aca="false">$B9*X69/$B69</f>
        <v>115.251027967811</v>
      </c>
      <c r="Y9" s="48" t="n">
        <f aca="false">$B9*Y69/$B69</f>
        <v>90.5591346067829</v>
      </c>
      <c r="Z9" s="48" t="n">
        <f aca="false">$B9*Z69/$B69</f>
        <v>26.9669805856459</v>
      </c>
      <c r="AA9" s="48" t="n">
        <f aca="false">$B9*AA69/$B69</f>
        <v>1.65064481147783</v>
      </c>
      <c r="AB9" s="48" t="n">
        <f aca="false">$B9*AB69/$B69</f>
        <v>0.327330784989085</v>
      </c>
      <c r="AC9" s="47"/>
      <c r="AD9" s="47" t="n">
        <f aca="false">E9+F9</f>
        <v>276.508388401825</v>
      </c>
      <c r="AE9" s="47" t="n">
        <f aca="false">G9+H9</f>
        <v>369.888620170723</v>
      </c>
      <c r="AF9" s="47" t="n">
        <f aca="false">I9+J9</f>
        <v>332.195141466755</v>
      </c>
      <c r="AG9" s="47" t="n">
        <f aca="false">K9+L9</f>
        <v>272.290766243492</v>
      </c>
      <c r="AH9" s="47" t="n">
        <f aca="false">M9+N9+O9+P9</f>
        <v>128.650986570215</v>
      </c>
      <c r="AI9" s="47" t="n">
        <f aca="false">Q9+R9</f>
        <v>311.014968713603</v>
      </c>
      <c r="AJ9" s="47" t="n">
        <f aca="false">S9+T9</f>
        <v>325.14065310164</v>
      </c>
      <c r="AK9" s="47" t="n">
        <f aca="false">U9+V9</f>
        <v>254.406434661621</v>
      </c>
      <c r="AL9" s="47" t="n">
        <f aca="false">W9+X9</f>
        <v>234.141106790365</v>
      </c>
      <c r="AM9" s="47" t="n">
        <f aca="false">Y9+Z9+AA9+AB9</f>
        <v>119.504090788896</v>
      </c>
      <c r="AO9" s="49" t="n">
        <f aca="false">SUM(E9:F9)</f>
        <v>276.508388401825</v>
      </c>
      <c r="AP9" s="49" t="n">
        <f aca="false">SUM(G9:L9)</f>
        <v>974.37452788097</v>
      </c>
      <c r="AQ9" s="49" t="n">
        <f aca="false">SUM(M9:N9)</f>
        <v>126.306160970812</v>
      </c>
      <c r="AR9" s="49" t="n">
        <f aca="false">SUM(Q9:R9)</f>
        <v>311.014968713603</v>
      </c>
      <c r="AS9" s="49" t="n">
        <f aca="false">SUM(S9:X9)</f>
        <v>813.688194553626</v>
      </c>
      <c r="AT9" s="49" t="n">
        <f aca="false">SUM(Y9:Z9)</f>
        <v>117.526115192429</v>
      </c>
      <c r="AU9" s="49" t="n">
        <f aca="false">AO9+AR9</f>
        <v>587.523357115428</v>
      </c>
      <c r="AV9" s="49" t="n">
        <f aca="false">AP9+AS9</f>
        <v>1788.0627224346</v>
      </c>
      <c r="AW9" s="49" t="n">
        <f aca="false">AQ9+AT9</f>
        <v>243.83227616324</v>
      </c>
    </row>
    <row r="10" customFormat="false" ht="15" hidden="false" customHeight="false" outlineLevel="0" collapsed="false">
      <c r="A10" s="0" t="n">
        <v>2019</v>
      </c>
      <c r="B10" s="47" t="n">
        <f aca="false">Scénarios!B9/100*PopActBIT!B21</f>
        <v>2481.5247651133</v>
      </c>
      <c r="C10" s="47" t="n">
        <f aca="false">SUM(E10:P10)</f>
        <v>1304.75692783833</v>
      </c>
      <c r="D10" s="47" t="n">
        <f aca="false">SUM(Q10:AB10)</f>
        <v>1176.76783727497</v>
      </c>
      <c r="E10" s="48" t="n">
        <f aca="false">$B10*E70/$B70</f>
        <v>68.210788478128</v>
      </c>
      <c r="F10" s="48" t="n">
        <f aca="false">$B10*F70/$B70</f>
        <v>196.047882323673</v>
      </c>
      <c r="G10" s="48" t="n">
        <f aca="false">$B10*G70/$B70</f>
        <v>171.829839901314</v>
      </c>
      <c r="H10" s="48" t="n">
        <f aca="false">$B10*H70/$B70</f>
        <v>174.762893217697</v>
      </c>
      <c r="I10" s="48" t="n">
        <f aca="false">$B10*I70/$B70</f>
        <v>166.980760087205</v>
      </c>
      <c r="J10" s="48" t="n">
        <f aca="false">$B10*J70/$B70</f>
        <v>145.733182622412</v>
      </c>
      <c r="K10" s="48" t="n">
        <f aca="false">$B10*K70/$B70</f>
        <v>142.338942539314</v>
      </c>
      <c r="L10" s="48" t="n">
        <f aca="false">$B10*L70/$B70</f>
        <v>114.553176820818</v>
      </c>
      <c r="M10" s="48" t="n">
        <f aca="false">$B10*M70/$B70</f>
        <v>91.6561259053209</v>
      </c>
      <c r="N10" s="48" t="n">
        <f aca="false">$B10*N70/$B70</f>
        <v>30.1777103368215</v>
      </c>
      <c r="O10" s="48" t="n">
        <f aca="false">$B10*O70/$B70</f>
        <v>2.23378165593509</v>
      </c>
      <c r="P10" s="48" t="n">
        <f aca="false">$B10*P70/$B70</f>
        <v>0.231843949685665</v>
      </c>
      <c r="Q10" s="48" t="n">
        <f aca="false">$B10*Q70/$B70</f>
        <v>78.4922930764865</v>
      </c>
      <c r="R10" s="48" t="n">
        <f aca="false">$B10*R70/$B70</f>
        <v>218.878057017172</v>
      </c>
      <c r="S10" s="48" t="n">
        <f aca="false">$B10*S70/$B70</f>
        <v>170.439435097021</v>
      </c>
      <c r="T10" s="48" t="n">
        <f aca="false">$B10*T70/$B70</f>
        <v>133.805456050407</v>
      </c>
      <c r="U10" s="48" t="n">
        <f aca="false">$B10*U70/$B70</f>
        <v>126.654382743768</v>
      </c>
      <c r="V10" s="48" t="n">
        <f aca="false">$B10*V70/$B70</f>
        <v>111.981860006143</v>
      </c>
      <c r="W10" s="48" t="n">
        <f aca="false">$B10*W70/$B70</f>
        <v>112.296566994489</v>
      </c>
      <c r="X10" s="48" t="n">
        <f aca="false">$B10*X70/$B70</f>
        <v>108.455003108622</v>
      </c>
      <c r="Y10" s="48" t="n">
        <f aca="false">$B10*Y70/$B70</f>
        <v>86.6535309457071</v>
      </c>
      <c r="Z10" s="48" t="n">
        <f aca="false">$B10*Z70/$B70</f>
        <v>27.0823666688298</v>
      </c>
      <c r="AA10" s="48" t="n">
        <f aca="false">$B10*AA70/$B70</f>
        <v>1.68910541947738</v>
      </c>
      <c r="AB10" s="48" t="n">
        <f aca="false">$B10*AB70/$B70</f>
        <v>0.339780146849215</v>
      </c>
      <c r="AC10" s="47"/>
      <c r="AD10" s="47" t="n">
        <f aca="false">E10+F10</f>
        <v>264.258670801801</v>
      </c>
      <c r="AE10" s="47" t="n">
        <f aca="false">G10+H10</f>
        <v>346.592733119011</v>
      </c>
      <c r="AF10" s="47" t="n">
        <f aca="false">I10+J10</f>
        <v>312.713942709617</v>
      </c>
      <c r="AG10" s="47" t="n">
        <f aca="false">K10+L10</f>
        <v>256.892119360133</v>
      </c>
      <c r="AH10" s="47" t="n">
        <f aca="false">M10+N10+O10+P10</f>
        <v>124.299461847763</v>
      </c>
      <c r="AI10" s="47" t="n">
        <f aca="false">Q10+R10</f>
        <v>297.370350093658</v>
      </c>
      <c r="AJ10" s="47" t="n">
        <f aca="false">S10+T10</f>
        <v>304.244891147427</v>
      </c>
      <c r="AK10" s="47" t="n">
        <f aca="false">U10+V10</f>
        <v>238.636242749911</v>
      </c>
      <c r="AL10" s="47" t="n">
        <f aca="false">W10+X10</f>
        <v>220.751570103111</v>
      </c>
      <c r="AM10" s="47" t="n">
        <f aca="false">Y10+Z10+AA10+AB10</f>
        <v>115.764783180864</v>
      </c>
      <c r="AO10" s="49" t="n">
        <f aca="false">SUM(E10:F10)</f>
        <v>264.258670801801</v>
      </c>
      <c r="AP10" s="49" t="n">
        <f aca="false">SUM(G10:L10)</f>
        <v>916.198795188761</v>
      </c>
      <c r="AQ10" s="49" t="n">
        <f aca="false">SUM(M10:N10)</f>
        <v>121.833836242142</v>
      </c>
      <c r="AR10" s="49" t="n">
        <f aca="false">SUM(Q10:R10)</f>
        <v>297.370350093658</v>
      </c>
      <c r="AS10" s="49" t="n">
        <f aca="false">SUM(S10:X10)</f>
        <v>763.632704000449</v>
      </c>
      <c r="AT10" s="49" t="n">
        <f aca="false">SUM(Y10:Z10)</f>
        <v>113.735897614537</v>
      </c>
      <c r="AU10" s="49" t="n">
        <f aca="false">AO10+AR10</f>
        <v>561.629020895459</v>
      </c>
      <c r="AV10" s="49" t="n">
        <f aca="false">AP10+AS10</f>
        <v>1679.83149918921</v>
      </c>
      <c r="AW10" s="49" t="n">
        <f aca="false">AQ10+AT10</f>
        <v>235.569733856679</v>
      </c>
    </row>
    <row r="11" customFormat="false" ht="15" hidden="false" customHeight="false" outlineLevel="0" collapsed="false">
      <c r="A11" s="0" t="n">
        <v>2020</v>
      </c>
      <c r="B11" s="47" t="n">
        <f aca="false">Scénarios!B10/100*PopActBIT!B22</f>
        <v>2337.50118733044</v>
      </c>
      <c r="C11" s="47" t="n">
        <f aca="false">SUM(E11:P11)</f>
        <v>1229.04415444565</v>
      </c>
      <c r="D11" s="47" t="n">
        <f aca="false">SUM(Q11:AB11)</f>
        <v>1108.45703288479</v>
      </c>
      <c r="E11" s="48" t="n">
        <f aca="false">$B11*E71/$B71</f>
        <v>64.3190038458834</v>
      </c>
      <c r="F11" s="48" t="n">
        <f aca="false">$B11*F71/$B71</f>
        <v>187.384008991583</v>
      </c>
      <c r="G11" s="48" t="n">
        <f aca="false">$B11*G71/$B71</f>
        <v>159.274121256847</v>
      </c>
      <c r="H11" s="48" t="n">
        <f aca="false">$B11*H71/$B71</f>
        <v>164.171758421403</v>
      </c>
      <c r="I11" s="48" t="n">
        <f aca="false">$B11*I71/$B71</f>
        <v>156.798134267261</v>
      </c>
      <c r="J11" s="48" t="n">
        <f aca="false">$B11*J71/$B71</f>
        <v>138.029668825826</v>
      </c>
      <c r="K11" s="48" t="n">
        <f aca="false">$B11*K71/$B71</f>
        <v>132.421847555004</v>
      </c>
      <c r="L11" s="48" t="n">
        <f aca="false">$B11*L71/$B71</f>
        <v>107.572017389392</v>
      </c>
      <c r="M11" s="48" t="n">
        <f aca="false">$B11*M71/$B71</f>
        <v>87.5109467989299</v>
      </c>
      <c r="N11" s="48" t="n">
        <f aca="false">$B11*N71/$B71</f>
        <v>29.081744363868</v>
      </c>
      <c r="O11" s="48" t="n">
        <f aca="false">$B11*O71/$B71</f>
        <v>2.24518525335461</v>
      </c>
      <c r="P11" s="48" t="n">
        <f aca="false">$B11*P71/$B71</f>
        <v>0.235717476297622</v>
      </c>
      <c r="Q11" s="48" t="n">
        <f aca="false">$B11*Q71/$B71</f>
        <v>73.9699999808333</v>
      </c>
      <c r="R11" s="48" t="n">
        <f aca="false">$B11*R71/$B71</f>
        <v>209.530618984612</v>
      </c>
      <c r="S11" s="48" t="n">
        <f aca="false">$B11*S71/$B71</f>
        <v>157.752265968295</v>
      </c>
      <c r="T11" s="48" t="n">
        <f aca="false">$B11*T71/$B71</f>
        <v>125.814988634405</v>
      </c>
      <c r="U11" s="48" t="n">
        <f aca="false">$B11*U71/$B71</f>
        <v>118.62304124035</v>
      </c>
      <c r="V11" s="48" t="n">
        <f aca="false">$B11*V71/$B71</f>
        <v>105.640899494016</v>
      </c>
      <c r="W11" s="48" t="n">
        <f aca="false">$B11*W71/$B71</f>
        <v>104.265769240696</v>
      </c>
      <c r="X11" s="48" t="n">
        <f aca="false">$B11*X71/$B71</f>
        <v>101.914578706426</v>
      </c>
      <c r="Y11" s="48" t="n">
        <f aca="false">$B11*Y71/$B71</f>
        <v>82.3213538813634</v>
      </c>
      <c r="Z11" s="48" t="n">
        <f aca="false">$B11*Z71/$B71</f>
        <v>26.5578178786435</v>
      </c>
      <c r="AA11" s="48" t="n">
        <f aca="false">$B11*AA71/$B71</f>
        <v>1.71566095767947</v>
      </c>
      <c r="AB11" s="48" t="n">
        <f aca="false">$B11*AB71/$B71</f>
        <v>0.350037917474411</v>
      </c>
      <c r="AC11" s="47"/>
      <c r="AD11" s="47" t="n">
        <f aca="false">E11+F11</f>
        <v>251.703012837466</v>
      </c>
      <c r="AE11" s="47" t="n">
        <f aca="false">G11+H11</f>
        <v>323.44587967825</v>
      </c>
      <c r="AF11" s="47" t="n">
        <f aca="false">I11+J11</f>
        <v>294.827803093087</v>
      </c>
      <c r="AG11" s="47" t="n">
        <f aca="false">K11+L11</f>
        <v>239.993864944396</v>
      </c>
      <c r="AH11" s="47" t="n">
        <f aca="false">M11+N11+O11+P11</f>
        <v>119.07359389245</v>
      </c>
      <c r="AI11" s="47" t="n">
        <f aca="false">Q11+R11</f>
        <v>283.500618965446</v>
      </c>
      <c r="AJ11" s="47" t="n">
        <f aca="false">S11+T11</f>
        <v>283.567254602699</v>
      </c>
      <c r="AK11" s="47" t="n">
        <f aca="false">U11+V11</f>
        <v>224.263940734366</v>
      </c>
      <c r="AL11" s="47" t="n">
        <f aca="false">W11+X11</f>
        <v>206.180347947122</v>
      </c>
      <c r="AM11" s="47" t="n">
        <f aca="false">Y11+Z11+AA11+AB11</f>
        <v>110.944870635161</v>
      </c>
      <c r="AO11" s="49" t="n">
        <f aca="false">SUM(E11:F11)</f>
        <v>251.703012837466</v>
      </c>
      <c r="AP11" s="49" t="n">
        <f aca="false">SUM(G11:L11)</f>
        <v>858.267547715733</v>
      </c>
      <c r="AQ11" s="49" t="n">
        <f aca="false">SUM(M11:N11)</f>
        <v>116.592691162798</v>
      </c>
      <c r="AR11" s="49" t="n">
        <f aca="false">SUM(Q11:R11)</f>
        <v>283.500618965446</v>
      </c>
      <c r="AS11" s="49" t="n">
        <f aca="false">SUM(S11:X11)</f>
        <v>714.011543284188</v>
      </c>
      <c r="AT11" s="49" t="n">
        <f aca="false">SUM(Y11:Z11)</f>
        <v>108.879171760007</v>
      </c>
      <c r="AU11" s="49" t="n">
        <f aca="false">AO11+AR11</f>
        <v>535.203631802912</v>
      </c>
      <c r="AV11" s="49" t="n">
        <f aca="false">AP11+AS11</f>
        <v>1572.27909099992</v>
      </c>
      <c r="AW11" s="49" t="n">
        <f aca="false">AQ11+AT11</f>
        <v>225.471862922805</v>
      </c>
    </row>
    <row r="12" customFormat="false" ht="15" hidden="false" customHeight="false" outlineLevel="0" collapsed="false">
      <c r="A12" s="0" t="n">
        <v>2021</v>
      </c>
      <c r="B12" s="47" t="n">
        <f aca="false">Scénarios!B11/100*PopActBIT!B23</f>
        <v>2221.93119539467</v>
      </c>
      <c r="C12" s="47" t="n">
        <f aca="false">SUM(E12:P12)</f>
        <v>1168.22101030754</v>
      </c>
      <c r="D12" s="47" t="n">
        <f aca="false">SUM(Q12:AB12)</f>
        <v>1053.71018508713</v>
      </c>
      <c r="E12" s="48" t="n">
        <f aca="false">$B12*E72/$B72</f>
        <v>61.1622106575296</v>
      </c>
      <c r="F12" s="48" t="n">
        <f aca="false">$B12*F72/$B72</f>
        <v>180.624688577465</v>
      </c>
      <c r="G12" s="48" t="n">
        <f aca="false">$B12*G72/$B72</f>
        <v>149.910909230236</v>
      </c>
      <c r="H12" s="48" t="n">
        <f aca="false">$B12*H72/$B72</f>
        <v>154.978468417353</v>
      </c>
      <c r="I12" s="48" t="n">
        <f aca="false">$B12*I72/$B72</f>
        <v>147.936819056313</v>
      </c>
      <c r="J12" s="48" t="n">
        <f aca="false">$B12*J72/$B72</f>
        <v>133.541314513156</v>
      </c>
      <c r="K12" s="48" t="n">
        <f aca="false">$B12*K72/$B72</f>
        <v>122.994002020921</v>
      </c>
      <c r="L12" s="48" t="n">
        <f aca="false">$B12*L72/$B72</f>
        <v>102.411273764251</v>
      </c>
      <c r="M12" s="48" t="n">
        <f aca="false">$B12*M72/$B72</f>
        <v>83.9669496039457</v>
      </c>
      <c r="N12" s="48" t="n">
        <f aca="false">$B12*N72/$B72</f>
        <v>28.2083015255926</v>
      </c>
      <c r="O12" s="48" t="n">
        <f aca="false">$B12*O72/$B72</f>
        <v>2.24753873875994</v>
      </c>
      <c r="P12" s="48" t="n">
        <f aca="false">$B12*P72/$B72</f>
        <v>0.238534202017984</v>
      </c>
      <c r="Q12" s="48" t="n">
        <f aca="false">$B12*Q72/$B72</f>
        <v>70.3565033073009</v>
      </c>
      <c r="R12" s="48" t="n">
        <f aca="false">$B12*R72/$B72</f>
        <v>202.06850113494</v>
      </c>
      <c r="S12" s="48" t="n">
        <f aca="false">$B12*S72/$B72</f>
        <v>148.252828546568</v>
      </c>
      <c r="T12" s="48" t="n">
        <f aca="false">$B12*T72/$B72</f>
        <v>118.889270679441</v>
      </c>
      <c r="U12" s="48" t="n">
        <f aca="false">$B12*U72/$B72</f>
        <v>111.774455932111</v>
      </c>
      <c r="V12" s="48" t="n">
        <f aca="false">$B12*V72/$B72</f>
        <v>101.834324489378</v>
      </c>
      <c r="W12" s="48" t="n">
        <f aca="false">$B12*W72/$B72</f>
        <v>96.5252290236906</v>
      </c>
      <c r="X12" s="48" t="n">
        <f aca="false">$B12*X72/$B72</f>
        <v>97.1233321476441</v>
      </c>
      <c r="Y12" s="48" t="n">
        <f aca="false">$B12*Y72/$B72</f>
        <v>78.6982270901382</v>
      </c>
      <c r="Z12" s="48" t="n">
        <f aca="false">$B12*Z72/$B72</f>
        <v>26.0797602584083</v>
      </c>
      <c r="AA12" s="48" t="n">
        <f aca="false">$B12*AA72/$B72</f>
        <v>1.74720535424397</v>
      </c>
      <c r="AB12" s="48" t="n">
        <f aca="false">$B12*AB72/$B72</f>
        <v>0.360547123266553</v>
      </c>
      <c r="AC12" s="47"/>
      <c r="AD12" s="47" t="n">
        <f aca="false">E12+F12</f>
        <v>241.786899234995</v>
      </c>
      <c r="AE12" s="47" t="n">
        <f aca="false">G12+H12</f>
        <v>304.889377647589</v>
      </c>
      <c r="AF12" s="47" t="n">
        <f aca="false">I12+J12</f>
        <v>281.478133569469</v>
      </c>
      <c r="AG12" s="47" t="n">
        <f aca="false">K12+L12</f>
        <v>225.405275785172</v>
      </c>
      <c r="AH12" s="47" t="n">
        <f aca="false">M12+N12+O12+P12</f>
        <v>114.661324070316</v>
      </c>
      <c r="AI12" s="47" t="n">
        <f aca="false">Q12+R12</f>
        <v>272.425004442241</v>
      </c>
      <c r="AJ12" s="47" t="n">
        <f aca="false">S12+T12</f>
        <v>267.142099226009</v>
      </c>
      <c r="AK12" s="47" t="n">
        <f aca="false">U12+V12</f>
        <v>213.608780421489</v>
      </c>
      <c r="AL12" s="47" t="n">
        <f aca="false">W12+X12</f>
        <v>193.648561171335</v>
      </c>
      <c r="AM12" s="47" t="n">
        <f aca="false">Y12+Z12+AA12+AB12</f>
        <v>106.885739826057</v>
      </c>
      <c r="AO12" s="49" t="n">
        <f aca="false">SUM(E12:F12)</f>
        <v>241.786899234995</v>
      </c>
      <c r="AP12" s="49" t="n">
        <f aca="false">SUM(G12:L12)</f>
        <v>811.77278700223</v>
      </c>
      <c r="AQ12" s="49" t="n">
        <f aca="false">SUM(M12:N12)</f>
        <v>112.175251129538</v>
      </c>
      <c r="AR12" s="49" t="n">
        <f aca="false">SUM(Q12:R12)</f>
        <v>272.425004442241</v>
      </c>
      <c r="AS12" s="49" t="n">
        <f aca="false">SUM(S12:X12)</f>
        <v>674.399440818832</v>
      </c>
      <c r="AT12" s="49" t="n">
        <f aca="false">SUM(Y12:Z12)</f>
        <v>104.777987348546</v>
      </c>
      <c r="AU12" s="49" t="n">
        <f aca="false">AO12+AR12</f>
        <v>514.211903677235</v>
      </c>
      <c r="AV12" s="49" t="n">
        <f aca="false">AP12+AS12</f>
        <v>1486.17222782106</v>
      </c>
      <c r="AW12" s="49" t="n">
        <f aca="false">AQ12+AT12</f>
        <v>216.953238478085</v>
      </c>
    </row>
    <row r="13" customFormat="false" ht="15" hidden="false" customHeight="false" outlineLevel="0" collapsed="false">
      <c r="A13" s="0" t="n">
        <v>2022</v>
      </c>
      <c r="B13" s="47" t="n">
        <f aca="false">Scénarios!B12/100*PopActBIT!B24</f>
        <v>2105.99118699503</v>
      </c>
      <c r="C13" s="47" t="n">
        <f aca="false">SUM(E13:P13)</f>
        <v>1107.28649919578</v>
      </c>
      <c r="D13" s="47" t="n">
        <f aca="false">SUM(Q13:AB13)</f>
        <v>998.704687799251</v>
      </c>
      <c r="E13" s="48" t="n">
        <f aca="false">$B13*E73/$B73</f>
        <v>58.2628849200962</v>
      </c>
      <c r="F13" s="48" t="n">
        <f aca="false">$B13*F73/$B73</f>
        <v>173.054275880247</v>
      </c>
      <c r="G13" s="48" t="n">
        <f aca="false">$B13*G73/$B73</f>
        <v>141.42203926852</v>
      </c>
      <c r="H13" s="48" t="n">
        <f aca="false">$B13*H73/$B73</f>
        <v>145.415215924181</v>
      </c>
      <c r="I13" s="48" t="n">
        <f aca="false">$B13*I73/$B73</f>
        <v>139.313070961666</v>
      </c>
      <c r="J13" s="48" t="n">
        <f aca="false">$B13*J73/$B73</f>
        <v>128.668334164901</v>
      </c>
      <c r="K13" s="48" t="n">
        <f aca="false">$B13*K73/$B73</f>
        <v>113.558727342222</v>
      </c>
      <c r="L13" s="48" t="n">
        <f aca="false">$B13*L73/$B73</f>
        <v>97.7681958454182</v>
      </c>
      <c r="M13" s="48" t="n">
        <f aca="false">$B13*M73/$B73</f>
        <v>79.9205813311555</v>
      </c>
      <c r="N13" s="48" t="n">
        <f aca="false">$B13*N73/$B73</f>
        <v>27.4774669001791</v>
      </c>
      <c r="O13" s="48" t="n">
        <f aca="false">$B13*O73/$B73</f>
        <v>2.19009233916593</v>
      </c>
      <c r="P13" s="48" t="n">
        <f aca="false">$B13*P73/$B73</f>
        <v>0.235614318022781</v>
      </c>
      <c r="Q13" s="48" t="n">
        <f aca="false">$B13*Q73/$B73</f>
        <v>67.0130892091981</v>
      </c>
      <c r="R13" s="48" t="n">
        <f aca="false">$B13*R73/$B73</f>
        <v>193.561873671431</v>
      </c>
      <c r="S13" s="48" t="n">
        <f aca="false">$B13*S73/$B73</f>
        <v>139.744499667889</v>
      </c>
      <c r="T13" s="48" t="n">
        <f aca="false">$B13*T73/$B73</f>
        <v>111.676800636944</v>
      </c>
      <c r="U13" s="48" t="n">
        <f aca="false">$B13*U73/$B73</f>
        <v>105.200339134336</v>
      </c>
      <c r="V13" s="48" t="n">
        <f aca="false">$B13*V73/$B73</f>
        <v>97.712542567612</v>
      </c>
      <c r="W13" s="48" t="n">
        <f aca="false">$B13*W73/$B73</f>
        <v>88.8625000634831</v>
      </c>
      <c r="X13" s="48" t="n">
        <f aca="false">$B13*X73/$B73</f>
        <v>92.8528904091067</v>
      </c>
      <c r="Y13" s="48" t="n">
        <f aca="false">$B13*Y73/$B73</f>
        <v>74.812763130809</v>
      </c>
      <c r="Z13" s="48" t="n">
        <f aca="false">$B13*Z73/$B73</f>
        <v>25.1583162178806</v>
      </c>
      <c r="AA13" s="48" t="n">
        <f aca="false">$B13*AA73/$B73</f>
        <v>1.74514533898494</v>
      </c>
      <c r="AB13" s="48" t="n">
        <f aca="false">$B13*AB73/$B73</f>
        <v>0.363927751575812</v>
      </c>
      <c r="AC13" s="47"/>
      <c r="AD13" s="47" t="n">
        <f aca="false">E13+F13</f>
        <v>231.317160800344</v>
      </c>
      <c r="AE13" s="47" t="n">
        <f aca="false">G13+H13</f>
        <v>286.837255192701</v>
      </c>
      <c r="AF13" s="47" t="n">
        <f aca="false">I13+J13</f>
        <v>267.981405126567</v>
      </c>
      <c r="AG13" s="47" t="n">
        <f aca="false">K13+L13</f>
        <v>211.32692318764</v>
      </c>
      <c r="AH13" s="47" t="n">
        <f aca="false">M13+N13+O13+P13</f>
        <v>109.823754888523</v>
      </c>
      <c r="AI13" s="47" t="n">
        <f aca="false">Q13+R13</f>
        <v>260.574962880629</v>
      </c>
      <c r="AJ13" s="47" t="n">
        <f aca="false">S13+T13</f>
        <v>251.421300304834</v>
      </c>
      <c r="AK13" s="47" t="n">
        <f aca="false">U13+V13</f>
        <v>202.912881701948</v>
      </c>
      <c r="AL13" s="47" t="n">
        <f aca="false">W13+X13</f>
        <v>181.71539047259</v>
      </c>
      <c r="AM13" s="47" t="n">
        <f aca="false">Y13+Z13+AA13+AB13</f>
        <v>102.08015243925</v>
      </c>
      <c r="AO13" s="49" t="n">
        <f aca="false">SUM(E13:F13)</f>
        <v>231.317160800344</v>
      </c>
      <c r="AP13" s="49" t="n">
        <f aca="false">SUM(G13:L13)</f>
        <v>766.145583506908</v>
      </c>
      <c r="AQ13" s="49" t="n">
        <f aca="false">SUM(M13:N13)</f>
        <v>107.398048231335</v>
      </c>
      <c r="AR13" s="49" t="n">
        <f aca="false">SUM(Q13:R13)</f>
        <v>260.574962880629</v>
      </c>
      <c r="AS13" s="49" t="n">
        <f aca="false">SUM(S13:X13)</f>
        <v>636.049572479371</v>
      </c>
      <c r="AT13" s="49" t="n">
        <f aca="false">SUM(Y13:Z13)</f>
        <v>99.9710793486896</v>
      </c>
      <c r="AU13" s="49" t="n">
        <f aca="false">AO13+AR13</f>
        <v>491.892123680973</v>
      </c>
      <c r="AV13" s="49" t="n">
        <f aca="false">AP13+AS13</f>
        <v>1402.19515598628</v>
      </c>
      <c r="AW13" s="49" t="n">
        <f aca="false">AQ13+AT13</f>
        <v>207.369127580024</v>
      </c>
    </row>
    <row r="14" customFormat="false" ht="15" hidden="false" customHeight="false" outlineLevel="0" collapsed="false">
      <c r="A14" s="0" t="n">
        <v>2023</v>
      </c>
      <c r="B14" s="47" t="n">
        <f aca="false">Scénarios!B13/100*PopActBIT!B25</f>
        <v>2147.89361169037</v>
      </c>
      <c r="C14" s="47" t="n">
        <f aca="false">SUM(E14:P14)</f>
        <v>1129.17483247994</v>
      </c>
      <c r="D14" s="47" t="n">
        <f aca="false">SUM(Q14:AB14)</f>
        <v>1018.71877921043</v>
      </c>
      <c r="E14" s="48" t="n">
        <f aca="false">$B14*E74/$B74</f>
        <v>59.8098048384062</v>
      </c>
      <c r="F14" s="48" t="n">
        <f aca="false">$B14*F74/$B74</f>
        <v>177.834385247467</v>
      </c>
      <c r="G14" s="48" t="n">
        <f aca="false">$B14*G74/$B74</f>
        <v>144.888267484476</v>
      </c>
      <c r="H14" s="48" t="n">
        <f aca="false">$B14*H74/$B74</f>
        <v>146.014796541462</v>
      </c>
      <c r="I14" s="48" t="n">
        <f aca="false">$B14*I74/$B74</f>
        <v>141.895811360227</v>
      </c>
      <c r="J14" s="48" t="n">
        <f aca="false">$B14*J74/$B74</f>
        <v>132.290098949393</v>
      </c>
      <c r="K14" s="48" t="n">
        <f aca="false">$B14*K74/$B74</f>
        <v>113.200016111602</v>
      </c>
      <c r="L14" s="48" t="n">
        <f aca="false">$B14*L74/$B74</f>
        <v>100.452096634076</v>
      </c>
      <c r="M14" s="48" t="n">
        <f aca="false">$B14*M74/$B74</f>
        <v>81.3738085029246</v>
      </c>
      <c r="N14" s="48" t="n">
        <f aca="false">$B14*N74/$B74</f>
        <v>28.8931347190344</v>
      </c>
      <c r="O14" s="48" t="n">
        <f aca="false">$B14*O74/$B74</f>
        <v>2.27423628607898</v>
      </c>
      <c r="P14" s="48" t="n">
        <f aca="false">$B14*P74/$B74</f>
        <v>0.248375804789975</v>
      </c>
      <c r="Q14" s="48" t="n">
        <f aca="false">$B14*Q74/$B74</f>
        <v>68.773681476544</v>
      </c>
      <c r="R14" s="48" t="n">
        <f aca="false">$B14*R74/$B74</f>
        <v>198.951267898352</v>
      </c>
      <c r="S14" s="48" t="n">
        <f aca="false">$B14*S74/$B74</f>
        <v>143.111949267147</v>
      </c>
      <c r="T14" s="48" t="n">
        <f aca="false">$B14*T74/$B74</f>
        <v>112.186037126469</v>
      </c>
      <c r="U14" s="48" t="n">
        <f aca="false">$B14*U74/$B74</f>
        <v>107.097238660036</v>
      </c>
      <c r="V14" s="48" t="n">
        <f aca="false">$B14*V74/$B74</f>
        <v>100.154887872878</v>
      </c>
      <c r="W14" s="48" t="n">
        <f aca="false">$B14*W74/$B74</f>
        <v>88.3283209558993</v>
      </c>
      <c r="X14" s="48" t="n">
        <f aca="false">$B14*X74/$B74</f>
        <v>95.5151495299971</v>
      </c>
      <c r="Y14" s="48" t="n">
        <f aca="false">$B14*Y74/$B74</f>
        <v>76.1485689662932</v>
      </c>
      <c r="Z14" s="48" t="n">
        <f aca="false">$B14*Z74/$B74</f>
        <v>26.2087337343916</v>
      </c>
      <c r="AA14" s="48" t="n">
        <f aca="false">$B14*AA74/$B74</f>
        <v>1.85231103283451</v>
      </c>
      <c r="AB14" s="48" t="n">
        <f aca="false">$B14*AB74/$B74</f>
        <v>0.390632689586621</v>
      </c>
      <c r="AC14" s="47"/>
      <c r="AD14" s="47" t="n">
        <f aca="false">E14+F14</f>
        <v>237.644190085873</v>
      </c>
      <c r="AE14" s="47" t="n">
        <f aca="false">G14+H14</f>
        <v>290.903064025939</v>
      </c>
      <c r="AF14" s="47" t="n">
        <f aca="false">I14+J14</f>
        <v>274.18591030962</v>
      </c>
      <c r="AG14" s="47" t="n">
        <f aca="false">K14+L14</f>
        <v>213.652112745678</v>
      </c>
      <c r="AH14" s="47" t="n">
        <f aca="false">M14+N14+O14+P14</f>
        <v>112.789555312828</v>
      </c>
      <c r="AI14" s="47" t="n">
        <f aca="false">Q14+R14</f>
        <v>267.724949374896</v>
      </c>
      <c r="AJ14" s="47" t="n">
        <f aca="false">S14+T14</f>
        <v>255.297986393615</v>
      </c>
      <c r="AK14" s="47" t="n">
        <f aca="false">U14+V14</f>
        <v>207.252126532914</v>
      </c>
      <c r="AL14" s="47" t="n">
        <f aca="false">W14+X14</f>
        <v>183.843470485896</v>
      </c>
      <c r="AM14" s="47" t="n">
        <f aca="false">Y14+Z14+AA14+AB14</f>
        <v>104.600246423106</v>
      </c>
      <c r="AO14" s="49" t="n">
        <f aca="false">SUM(E14:F14)</f>
        <v>237.644190085873</v>
      </c>
      <c r="AP14" s="49" t="n">
        <f aca="false">SUM(G14:L14)</f>
        <v>778.741087081237</v>
      </c>
      <c r="AQ14" s="49" t="n">
        <f aca="false">SUM(M14:N14)</f>
        <v>110.266943221959</v>
      </c>
      <c r="AR14" s="49" t="n">
        <f aca="false">SUM(Q14:R14)</f>
        <v>267.724949374896</v>
      </c>
      <c r="AS14" s="49" t="n">
        <f aca="false">SUM(S14:X14)</f>
        <v>646.393583412426</v>
      </c>
      <c r="AT14" s="49" t="n">
        <f aca="false">SUM(Y14:Z14)</f>
        <v>102.357302700685</v>
      </c>
      <c r="AU14" s="49" t="n">
        <f aca="false">AO14+AR14</f>
        <v>505.369139460769</v>
      </c>
      <c r="AV14" s="49" t="n">
        <f aca="false">AP14+AS14</f>
        <v>1425.13467049366</v>
      </c>
      <c r="AW14" s="49" t="n">
        <f aca="false">AQ14+AT14</f>
        <v>212.624245922644</v>
      </c>
    </row>
    <row r="15" customFormat="false" ht="15" hidden="false" customHeight="false" outlineLevel="0" collapsed="false">
      <c r="A15" s="0" t="n">
        <v>2024</v>
      </c>
      <c r="B15" s="47" t="n">
        <f aca="false">Scénarios!B14/100*PopActBIT!B26</f>
        <v>2195.15113012888</v>
      </c>
      <c r="C15" s="47" t="n">
        <f aca="false">SUM(E15:P15)</f>
        <v>1153.58738870621</v>
      </c>
      <c r="D15" s="47" t="n">
        <f aca="false">SUM(Q15:AB15)</f>
        <v>1041.56374142267</v>
      </c>
      <c r="E15" s="48" t="n">
        <f aca="false">$B15*E75/$B75</f>
        <v>61.5076691216707</v>
      </c>
      <c r="F15" s="48" t="n">
        <f aca="false">$B15*F75/$B75</f>
        <v>182.688074604271</v>
      </c>
      <c r="G15" s="48" t="n">
        <f aca="false">$B15*G75/$B75</f>
        <v>149.86060670577</v>
      </c>
      <c r="H15" s="48" t="n">
        <f aca="false">$B15*H75/$B75</f>
        <v>146.288317759777</v>
      </c>
      <c r="I15" s="48" t="n">
        <f aca="false">$B15*I75/$B75</f>
        <v>145.185376839382</v>
      </c>
      <c r="J15" s="48" t="n">
        <f aca="false">$B15*J75/$B75</f>
        <v>135.51928994853</v>
      </c>
      <c r="K15" s="48" t="n">
        <f aca="false">$B15*K75/$B75</f>
        <v>114.204289322363</v>
      </c>
      <c r="L15" s="48" t="n">
        <f aca="false">$B15*L75/$B75</f>
        <v>102.513006119053</v>
      </c>
      <c r="M15" s="48" t="n">
        <f aca="false">$B15*M75/$B75</f>
        <v>82.5679829212739</v>
      </c>
      <c r="N15" s="48" t="n">
        <f aca="false">$B15*N75/$B75</f>
        <v>30.6314263413814</v>
      </c>
      <c r="O15" s="48" t="n">
        <f aca="false">$B15*O75/$B75</f>
        <v>2.36026193823409</v>
      </c>
      <c r="P15" s="48" t="n">
        <f aca="false">$B15*P75/$B75</f>
        <v>0.261087084507118</v>
      </c>
      <c r="Q15" s="48" t="n">
        <f aca="false">$B15*Q75/$B75</f>
        <v>70.751694477052</v>
      </c>
      <c r="R15" s="48" t="n">
        <f aca="false">$B15*R75/$B75</f>
        <v>204.311340467617</v>
      </c>
      <c r="S15" s="48" t="n">
        <f aca="false">$B15*S75/$B75</f>
        <v>148.220504742409</v>
      </c>
      <c r="T15" s="48" t="n">
        <f aca="false">$B15*T75/$B75</f>
        <v>112.349748831853</v>
      </c>
      <c r="U15" s="48" t="n">
        <f aca="false">$B15*U75/$B75</f>
        <v>109.613362195678</v>
      </c>
      <c r="V15" s="48" t="n">
        <f aca="false">$B15*V75/$B75</f>
        <v>102.341301212779</v>
      </c>
      <c r="W15" s="48" t="n">
        <f aca="false">$B15*W75/$B75</f>
        <v>88.7237703925578</v>
      </c>
      <c r="X15" s="48" t="n">
        <f aca="false">$B15*X75/$B75</f>
        <v>97.5541628889224</v>
      </c>
      <c r="Y15" s="48" t="n">
        <f aca="false">$B15*Y75/$B75</f>
        <v>77.4648370596662</v>
      </c>
      <c r="Z15" s="48" t="n">
        <f aca="false">$B15*Z75/$B75</f>
        <v>27.9021219161437</v>
      </c>
      <c r="AA15" s="48" t="n">
        <f aca="false">$B15*AA75/$B75</f>
        <v>1.91984674167938</v>
      </c>
      <c r="AB15" s="48" t="n">
        <f aca="false">$B15*AB75/$B75</f>
        <v>0.411050496316387</v>
      </c>
      <c r="AC15" s="47"/>
      <c r="AD15" s="47" t="n">
        <f aca="false">E15+F15</f>
        <v>244.195743725942</v>
      </c>
      <c r="AE15" s="47" t="n">
        <f aca="false">G15+H15</f>
        <v>296.148924465546</v>
      </c>
      <c r="AF15" s="47" t="n">
        <f aca="false">I15+J15</f>
        <v>280.704666787911</v>
      </c>
      <c r="AG15" s="47" t="n">
        <f aca="false">K15+L15</f>
        <v>216.717295441416</v>
      </c>
      <c r="AH15" s="47" t="n">
        <f aca="false">M15+N15+O15+P15</f>
        <v>115.820758285396</v>
      </c>
      <c r="AI15" s="47" t="n">
        <f aca="false">Q15+R15</f>
        <v>275.063034944669</v>
      </c>
      <c r="AJ15" s="47" t="n">
        <f aca="false">S15+T15</f>
        <v>260.570253574262</v>
      </c>
      <c r="AK15" s="47" t="n">
        <f aca="false">U15+V15</f>
        <v>211.954663408456</v>
      </c>
      <c r="AL15" s="47" t="n">
        <f aca="false">W15+X15</f>
        <v>186.27793328148</v>
      </c>
      <c r="AM15" s="47" t="n">
        <f aca="false">Y15+Z15+AA15+AB15</f>
        <v>107.697856213806</v>
      </c>
      <c r="AO15" s="49" t="n">
        <f aca="false">SUM(E15:F15)</f>
        <v>244.195743725942</v>
      </c>
      <c r="AP15" s="49" t="n">
        <f aca="false">SUM(G15:L15)</f>
        <v>793.570886694874</v>
      </c>
      <c r="AQ15" s="49" t="n">
        <f aca="false">SUM(M15:N15)</f>
        <v>113.199409262655</v>
      </c>
      <c r="AR15" s="49" t="n">
        <f aca="false">SUM(Q15:R15)</f>
        <v>275.063034944669</v>
      </c>
      <c r="AS15" s="49" t="n">
        <f aca="false">SUM(S15:X15)</f>
        <v>658.802850264198</v>
      </c>
      <c r="AT15" s="49" t="n">
        <f aca="false">SUM(Y15:Z15)</f>
        <v>105.36695897581</v>
      </c>
      <c r="AU15" s="49" t="n">
        <f aca="false">AO15+AR15</f>
        <v>519.25877867061</v>
      </c>
      <c r="AV15" s="49" t="n">
        <f aca="false">AP15+AS15</f>
        <v>1452.37373695907</v>
      </c>
      <c r="AW15" s="49" t="n">
        <f aca="false">AQ15+AT15</f>
        <v>218.566368238465</v>
      </c>
    </row>
    <row r="16" customFormat="false" ht="15" hidden="false" customHeight="false" outlineLevel="0" collapsed="false">
      <c r="A16" s="0" t="n">
        <v>2025</v>
      </c>
      <c r="B16" s="47" t="n">
        <f aca="false">Scénarios!B15/100*PopActBIT!B27</f>
        <v>2242.9667371046</v>
      </c>
      <c r="C16" s="47" t="n">
        <f aca="false">SUM(E16:P16)</f>
        <v>1178.36926660677</v>
      </c>
      <c r="D16" s="47" t="n">
        <f aca="false">SUM(Q16:AB16)</f>
        <v>1064.59747049783</v>
      </c>
      <c r="E16" s="48" t="n">
        <f aca="false">$B16*E76/$B76</f>
        <v>63.1685309364203</v>
      </c>
      <c r="F16" s="48" t="n">
        <f aca="false">$B16*F76/$B76</f>
        <v>186.864589363689</v>
      </c>
      <c r="G16" s="48" t="n">
        <f aca="false">$B16*G76/$B76</f>
        <v>155.389182038305</v>
      </c>
      <c r="H16" s="48" t="n">
        <f aca="false">$B16*H76/$B76</f>
        <v>147.16032364189</v>
      </c>
      <c r="I16" s="48" t="n">
        <f aca="false">$B16*I76/$B76</f>
        <v>147.950825662506</v>
      </c>
      <c r="J16" s="48" t="n">
        <f aca="false">$B16*J76/$B76</f>
        <v>138.00925165973</v>
      </c>
      <c r="K16" s="48" t="n">
        <f aca="false">$B16*K76/$B76</f>
        <v>117.405165378011</v>
      </c>
      <c r="L16" s="48" t="n">
        <f aca="false">$B16*L76/$B76</f>
        <v>103.421762283244</v>
      </c>
      <c r="M16" s="48" t="n">
        <f aca="false">$B16*M76/$B76</f>
        <v>83.9309004253325</v>
      </c>
      <c r="N16" s="48" t="n">
        <f aca="false">$B16*N76/$B76</f>
        <v>32.3461939004351</v>
      </c>
      <c r="O16" s="48" t="n">
        <f aca="false">$B16*O76/$B76</f>
        <v>2.4484753201448</v>
      </c>
      <c r="P16" s="48" t="n">
        <f aca="false">$B16*P76/$B76</f>
        <v>0.27406599705809</v>
      </c>
      <c r="Q16" s="48" t="n">
        <f aca="false">$B16*Q76/$B76</f>
        <v>72.6897437470109</v>
      </c>
      <c r="R16" s="48" t="n">
        <f aca="false">$B16*R76/$B76</f>
        <v>208.866977908849</v>
      </c>
      <c r="S16" s="48" t="n">
        <f aca="false">$B16*S76/$B76</f>
        <v>154.026837730287</v>
      </c>
      <c r="T16" s="48" t="n">
        <f aca="false">$B16*T76/$B76</f>
        <v>112.819384304034</v>
      </c>
      <c r="U16" s="48" t="n">
        <f aca="false">$B16*U76/$B76</f>
        <v>111.82596340796</v>
      </c>
      <c r="V16" s="48" t="n">
        <f aca="false">$B16*V76/$B76</f>
        <v>104.023480919542</v>
      </c>
      <c r="W16" s="48" t="n">
        <f aca="false">$B16*W76/$B76</f>
        <v>90.7952780009587</v>
      </c>
      <c r="X16" s="48" t="n">
        <f aca="false">$B16*X76/$B76</f>
        <v>98.3540903449461</v>
      </c>
      <c r="Y16" s="48" t="n">
        <f aca="false">$B16*Y76/$B76</f>
        <v>79.0156838584196</v>
      </c>
      <c r="Z16" s="48" t="n">
        <f aca="false">$B16*Z76/$B76</f>
        <v>29.7702453496372</v>
      </c>
      <c r="AA16" s="48" t="n">
        <f aca="false">$B16*AA76/$B76</f>
        <v>1.97986132009551</v>
      </c>
      <c r="AB16" s="48" t="n">
        <f aca="false">$B16*AB76/$B76</f>
        <v>0.429923606088472</v>
      </c>
      <c r="AC16" s="47"/>
      <c r="AD16" s="47" t="n">
        <f aca="false">E16+F16</f>
        <v>250.03312030011</v>
      </c>
      <c r="AE16" s="47" t="n">
        <f aca="false">G16+H16</f>
        <v>302.549505680195</v>
      </c>
      <c r="AF16" s="47" t="n">
        <f aca="false">I16+J16</f>
        <v>285.960077322236</v>
      </c>
      <c r="AG16" s="47" t="n">
        <f aca="false">K16+L16</f>
        <v>220.826927661255</v>
      </c>
      <c r="AH16" s="47" t="n">
        <f aca="false">M16+N16+O16+P16</f>
        <v>118.99963564297</v>
      </c>
      <c r="AI16" s="47" t="n">
        <f aca="false">Q16+R16</f>
        <v>281.55672165586</v>
      </c>
      <c r="AJ16" s="47" t="n">
        <f aca="false">S16+T16</f>
        <v>266.846222034321</v>
      </c>
      <c r="AK16" s="47" t="n">
        <f aca="false">U16+V16</f>
        <v>215.849444327502</v>
      </c>
      <c r="AL16" s="47" t="n">
        <f aca="false">W16+X16</f>
        <v>189.149368345905</v>
      </c>
      <c r="AM16" s="47" t="n">
        <f aca="false">Y16+Z16+AA16+AB16</f>
        <v>111.195714134241</v>
      </c>
      <c r="AO16" s="49" t="n">
        <f aca="false">SUM(E16:F16)</f>
        <v>250.03312030011</v>
      </c>
      <c r="AP16" s="49" t="n">
        <f aca="false">SUM(G16:L16)</f>
        <v>809.336510663686</v>
      </c>
      <c r="AQ16" s="49" t="n">
        <f aca="false">SUM(M16:N16)</f>
        <v>116.277094325768</v>
      </c>
      <c r="AR16" s="49" t="n">
        <f aca="false">SUM(Q16:R16)</f>
        <v>281.55672165586</v>
      </c>
      <c r="AS16" s="49" t="n">
        <f aca="false">SUM(S16:X16)</f>
        <v>671.845034707728</v>
      </c>
      <c r="AT16" s="49" t="n">
        <f aca="false">SUM(Y16:Z16)</f>
        <v>108.785929208057</v>
      </c>
      <c r="AU16" s="49" t="n">
        <f aca="false">AO16+AR16</f>
        <v>531.589841955969</v>
      </c>
      <c r="AV16" s="49" t="n">
        <f aca="false">AP16+AS16</f>
        <v>1481.18154537141</v>
      </c>
      <c r="AW16" s="49" t="n">
        <f aca="false">AQ16+AT16</f>
        <v>225.063023533824</v>
      </c>
    </row>
    <row r="17" customFormat="false" ht="15" hidden="false" customHeight="false" outlineLevel="0" collapsed="false">
      <c r="A17" s="0" t="n">
        <v>2026</v>
      </c>
      <c r="B17" s="47" t="n">
        <f aca="false">Scénarios!B16/100*PopActBIT!B28</f>
        <v>2291.89175883294</v>
      </c>
      <c r="C17" s="47" t="n">
        <f aca="false">SUM(E17:P17)</f>
        <v>1203.62310271989</v>
      </c>
      <c r="D17" s="47" t="n">
        <f aca="false">SUM(Q17:AB17)</f>
        <v>1088.26865611305</v>
      </c>
      <c r="E17" s="48" t="n">
        <f aca="false">$B17*E77/$B77</f>
        <v>64.6109801709292</v>
      </c>
      <c r="F17" s="48" t="n">
        <f aca="false">$B17*F77/$B77</f>
        <v>191.016598181108</v>
      </c>
      <c r="G17" s="48" t="n">
        <f aca="false">$B17*G77/$B77</f>
        <v>161.027100977842</v>
      </c>
      <c r="H17" s="48" t="n">
        <f aca="false">$B17*H77/$B77</f>
        <v>148.930928459478</v>
      </c>
      <c r="I17" s="48" t="n">
        <f aca="false">$B17*I77/$B77</f>
        <v>150.163442916663</v>
      </c>
      <c r="J17" s="48" t="n">
        <f aca="false">$B17*J77/$B77</f>
        <v>139.956808874446</v>
      </c>
      <c r="K17" s="48" t="n">
        <f aca="false">$B17*K77/$B77</f>
        <v>122.160689065357</v>
      </c>
      <c r="L17" s="48" t="n">
        <f aca="false">$B17*L77/$B77</f>
        <v>103.236323871863</v>
      </c>
      <c r="M17" s="48" t="n">
        <f aca="false">$B17*M77/$B77</f>
        <v>85.7360841257878</v>
      </c>
      <c r="N17" s="48" t="n">
        <f aca="false">$B17*N77/$B77</f>
        <v>33.9397671286507</v>
      </c>
      <c r="O17" s="48" t="n">
        <f aca="false">$B17*O77/$B77</f>
        <v>2.55561682657568</v>
      </c>
      <c r="P17" s="48" t="n">
        <f aca="false">$B17*P77/$B77</f>
        <v>0.288762121194994</v>
      </c>
      <c r="Q17" s="48" t="n">
        <f aca="false">$B17*Q77/$B77</f>
        <v>74.3211886236334</v>
      </c>
      <c r="R17" s="48" t="n">
        <f aca="false">$B17*R77/$B77</f>
        <v>213.577611742426</v>
      </c>
      <c r="S17" s="48" t="n">
        <f aca="false">$B17*S77/$B77</f>
        <v>159.785636072679</v>
      </c>
      <c r="T17" s="48" t="n">
        <f aca="false">$B17*T77/$B77</f>
        <v>113.977586979593</v>
      </c>
      <c r="U17" s="48" t="n">
        <f aca="false">$B17*U77/$B77</f>
        <v>113.633174719341</v>
      </c>
      <c r="V17" s="48" t="n">
        <f aca="false">$B17*V77/$B77</f>
        <v>105.422954338334</v>
      </c>
      <c r="W17" s="48" t="n">
        <f aca="false">$B17*W77/$B77</f>
        <v>94.0736097752241</v>
      </c>
      <c r="X17" s="48" t="n">
        <f aca="false">$B17*X77/$B77</f>
        <v>97.9879502989765</v>
      </c>
      <c r="Y17" s="48" t="n">
        <f aca="false">$B17*Y77/$B77</f>
        <v>80.9967239754472</v>
      </c>
      <c r="Z17" s="48" t="n">
        <f aca="false">$B17*Z77/$B77</f>
        <v>31.9975338178426</v>
      </c>
      <c r="AA17" s="48" t="n">
        <f aca="false">$B17*AA77/$B77</f>
        <v>2.04534078405581</v>
      </c>
      <c r="AB17" s="48" t="n">
        <f aca="false">$B17*AB77/$B77</f>
        <v>0.449344985493081</v>
      </c>
      <c r="AC17" s="47"/>
      <c r="AD17" s="47" t="n">
        <f aca="false">E17+F17</f>
        <v>255.627578352037</v>
      </c>
      <c r="AE17" s="47" t="n">
        <f aca="false">G17+H17</f>
        <v>309.958029437319</v>
      </c>
      <c r="AF17" s="47" t="n">
        <f aca="false">I17+J17</f>
        <v>290.120251791109</v>
      </c>
      <c r="AG17" s="47" t="n">
        <f aca="false">K17+L17</f>
        <v>225.397012937219</v>
      </c>
      <c r="AH17" s="47" t="n">
        <f aca="false">M17+N17+O17+P17</f>
        <v>122.520230202209</v>
      </c>
      <c r="AI17" s="47" t="n">
        <f aca="false">Q17+R17</f>
        <v>287.898800366059</v>
      </c>
      <c r="AJ17" s="47" t="n">
        <f aca="false">S17+T17</f>
        <v>273.763223052272</v>
      </c>
      <c r="AK17" s="47" t="n">
        <f aca="false">U17+V17</f>
        <v>219.056129057675</v>
      </c>
      <c r="AL17" s="47" t="n">
        <f aca="false">W17+X17</f>
        <v>192.061560074201</v>
      </c>
      <c r="AM17" s="47" t="n">
        <f aca="false">Y17+Z17+AA17+AB17</f>
        <v>115.488943562839</v>
      </c>
      <c r="AO17" s="49" t="n">
        <f aca="false">SUM(E17:F17)</f>
        <v>255.627578352037</v>
      </c>
      <c r="AP17" s="49" t="n">
        <f aca="false">SUM(G17:L17)</f>
        <v>825.475294165647</v>
      </c>
      <c r="AQ17" s="49" t="n">
        <f aca="false">SUM(M17:N17)</f>
        <v>119.675851254439</v>
      </c>
      <c r="AR17" s="49" t="n">
        <f aca="false">SUM(Q17:R17)</f>
        <v>287.898800366059</v>
      </c>
      <c r="AS17" s="49" t="n">
        <f aca="false">SUM(S17:X17)</f>
        <v>684.880912184147</v>
      </c>
      <c r="AT17" s="49" t="n">
        <f aca="false">SUM(Y17:Z17)</f>
        <v>112.99425779329</v>
      </c>
      <c r="AU17" s="49" t="n">
        <f aca="false">AO17+AR17</f>
        <v>543.526378718096</v>
      </c>
      <c r="AV17" s="49" t="n">
        <f aca="false">AP17+AS17</f>
        <v>1510.35620634979</v>
      </c>
      <c r="AW17" s="49" t="n">
        <f aca="false">AQ17+AT17</f>
        <v>232.670109047728</v>
      </c>
    </row>
    <row r="18" customFormat="false" ht="15" hidden="false" customHeight="false" outlineLevel="0" collapsed="false">
      <c r="A18" s="0" t="n">
        <v>2027</v>
      </c>
      <c r="B18" s="47" t="n">
        <f aca="false">Scénarios!B17/100*PopActBIT!B29</f>
        <v>2342.61565745926</v>
      </c>
      <c r="C18" s="47" t="n">
        <f aca="false">SUM(E18:P18)</f>
        <v>1229.68830648086</v>
      </c>
      <c r="D18" s="47" t="n">
        <f aca="false">SUM(Q18:AB18)</f>
        <v>1112.9273509784</v>
      </c>
      <c r="E18" s="48" t="n">
        <f aca="false">$B18*E78/$B78</f>
        <v>65.7615294744947</v>
      </c>
      <c r="F18" s="48" t="n">
        <f aca="false">$B18*F78/$B78</f>
        <v>196.143165660467</v>
      </c>
      <c r="G18" s="48" t="n">
        <f aca="false">$B18*G78/$B78</f>
        <v>166.292631923383</v>
      </c>
      <c r="H18" s="48" t="n">
        <f aca="false">$B18*H78/$B78</f>
        <v>151.441304496999</v>
      </c>
      <c r="I18" s="48" t="n">
        <f aca="false">$B18*I78/$B78</f>
        <v>151.905797735794</v>
      </c>
      <c r="J18" s="48" t="n">
        <f aca="false">$B18*J78/$B78</f>
        <v>142.039947716899</v>
      </c>
      <c r="K18" s="48" t="n">
        <f aca="false">$B18*K78/$B78</f>
        <v>126.916221143405</v>
      </c>
      <c r="L18" s="48" t="n">
        <f aca="false">$B18*L78/$B78</f>
        <v>102.714997404511</v>
      </c>
      <c r="M18" s="48" t="n">
        <f aca="false">$B18*M78/$B78</f>
        <v>88.0723635349779</v>
      </c>
      <c r="N18" s="48" t="n">
        <f aca="false">$B18*N78/$B78</f>
        <v>35.4165650846571</v>
      </c>
      <c r="O18" s="48" t="n">
        <f aca="false">$B18*O78/$B78</f>
        <v>2.67849327576286</v>
      </c>
      <c r="P18" s="48" t="n">
        <f aca="false">$B18*P78/$B78</f>
        <v>0.30528902950869</v>
      </c>
      <c r="Q18" s="48" t="n">
        <f aca="false">$B18*Q78/$B78</f>
        <v>75.6479671234878</v>
      </c>
      <c r="R18" s="48" t="n">
        <f aca="false">$B18*R78/$B78</f>
        <v>219.320097237185</v>
      </c>
      <c r="S18" s="48" t="n">
        <f aca="false">$B18*S78/$B78</f>
        <v>165.048599541125</v>
      </c>
      <c r="T18" s="48" t="n">
        <f aca="false">$B18*T78/$B78</f>
        <v>115.782880315018</v>
      </c>
      <c r="U18" s="48" t="n">
        <f aca="false">$B18*U78/$B78</f>
        <v>115.100304892469</v>
      </c>
      <c r="V18" s="48" t="n">
        <f aca="false">$B18*V78/$B78</f>
        <v>106.995322119839</v>
      </c>
      <c r="W18" s="48" t="n">
        <f aca="false">$B18*W78/$B78</f>
        <v>97.2795660848342</v>
      </c>
      <c r="X18" s="48" t="n">
        <f aca="false">$B18*X78/$B78</f>
        <v>97.3404040972595</v>
      </c>
      <c r="Y18" s="48" t="n">
        <f aca="false">$B18*Y78/$B78</f>
        <v>83.5046465084301</v>
      </c>
      <c r="Z18" s="48" t="n">
        <f aca="false">$B18*Z78/$B78</f>
        <v>34.3201174191055</v>
      </c>
      <c r="AA18" s="48" t="n">
        <f aca="false">$B18*AA78/$B78</f>
        <v>2.11689685467646</v>
      </c>
      <c r="AB18" s="48" t="n">
        <f aca="false">$B18*AB78/$B78</f>
        <v>0.470548784965888</v>
      </c>
      <c r="AC18" s="47"/>
      <c r="AD18" s="47" t="n">
        <f aca="false">E18+F18</f>
        <v>261.904695134962</v>
      </c>
      <c r="AE18" s="47" t="n">
        <f aca="false">G18+H18</f>
        <v>317.733936420382</v>
      </c>
      <c r="AF18" s="47" t="n">
        <f aca="false">I18+J18</f>
        <v>293.945745452693</v>
      </c>
      <c r="AG18" s="47" t="n">
        <f aca="false">K18+L18</f>
        <v>229.631218547916</v>
      </c>
      <c r="AH18" s="47" t="n">
        <f aca="false">M18+N18+O18+P18</f>
        <v>126.472710924907</v>
      </c>
      <c r="AI18" s="47" t="n">
        <f aca="false">Q18+R18</f>
        <v>294.968064360673</v>
      </c>
      <c r="AJ18" s="47" t="n">
        <f aca="false">S18+T18</f>
        <v>280.831479856143</v>
      </c>
      <c r="AK18" s="47" t="n">
        <f aca="false">U18+V18</f>
        <v>222.095627012308</v>
      </c>
      <c r="AL18" s="47" t="n">
        <f aca="false">W18+X18</f>
        <v>194.619970182094</v>
      </c>
      <c r="AM18" s="47" t="n">
        <f aca="false">Y18+Z18+AA18+AB18</f>
        <v>120.412209567178</v>
      </c>
      <c r="AO18" s="49" t="n">
        <f aca="false">SUM(E18:F18)</f>
        <v>261.904695134962</v>
      </c>
      <c r="AP18" s="49" t="n">
        <f aca="false">SUM(G18:L18)</f>
        <v>841.310900420991</v>
      </c>
      <c r="AQ18" s="49" t="n">
        <f aca="false">SUM(M18:N18)</f>
        <v>123.488928619635</v>
      </c>
      <c r="AR18" s="49" t="n">
        <f aca="false">SUM(Q18:R18)</f>
        <v>294.968064360673</v>
      </c>
      <c r="AS18" s="49" t="n">
        <f aca="false">SUM(S18:X18)</f>
        <v>697.547077050545</v>
      </c>
      <c r="AT18" s="49" t="n">
        <f aca="false">SUM(Y18:Z18)</f>
        <v>117.824763927536</v>
      </c>
      <c r="AU18" s="49" t="n">
        <f aca="false">AO18+AR18</f>
        <v>556.872759495634</v>
      </c>
      <c r="AV18" s="49" t="n">
        <f aca="false">AP18+AS18</f>
        <v>1538.85797747154</v>
      </c>
      <c r="AW18" s="49" t="n">
        <f aca="false">AQ18+AT18</f>
        <v>241.313692547171</v>
      </c>
    </row>
    <row r="19" customFormat="false" ht="15" hidden="false" customHeight="false" outlineLevel="0" collapsed="false">
      <c r="A19" s="0" t="n">
        <v>2028</v>
      </c>
      <c r="B19" s="47" t="n">
        <f aca="false">Scénarios!B18/100*PopActBIT!B30</f>
        <v>2393.73873497708</v>
      </c>
      <c r="C19" s="47" t="n">
        <f aca="false">SUM(E19:P19)</f>
        <v>1255.84026670491</v>
      </c>
      <c r="D19" s="47" t="n">
        <f aca="false">SUM(Q19:AB19)</f>
        <v>1137.89846827217</v>
      </c>
      <c r="E19" s="48" t="n">
        <f aca="false">$B19*E79/$B79</f>
        <v>66.7692270936203</v>
      </c>
      <c r="F19" s="48" t="n">
        <f aca="false">$B19*F79/$B79</f>
        <v>201.633959648917</v>
      </c>
      <c r="G19" s="48" t="n">
        <f aca="false">$B19*G79/$B79</f>
        <v>171.107242271217</v>
      </c>
      <c r="H19" s="48" t="n">
        <f aca="false">$B19*H79/$B79</f>
        <v>155.307387784752</v>
      </c>
      <c r="I19" s="48" t="n">
        <f aca="false">$B19*I79/$B79</f>
        <v>152.79809874881</v>
      </c>
      <c r="J19" s="48" t="n">
        <f aca="false">$B19*J79/$B79</f>
        <v>144.830503454559</v>
      </c>
      <c r="K19" s="48" t="n">
        <f aca="false">$B19*K79/$B79</f>
        <v>130.710467366125</v>
      </c>
      <c r="L19" s="48" t="n">
        <f aca="false">$B19*L79/$B79</f>
        <v>102.503288986789</v>
      </c>
      <c r="M19" s="48" t="n">
        <f aca="false">$B19*M79/$B79</f>
        <v>90.4714895909298</v>
      </c>
      <c r="N19" s="48" t="n">
        <f aca="false">$B19*N79/$B79</f>
        <v>36.5334220004436</v>
      </c>
      <c r="O19" s="48" t="n">
        <f aca="false">$B19*O79/$B79</f>
        <v>2.84955705124941</v>
      </c>
      <c r="P19" s="48" t="n">
        <f aca="false">$B19*P79/$B79</f>
        <v>0.325622707498805</v>
      </c>
      <c r="Q19" s="48" t="n">
        <f aca="false">$B19*Q79/$B79</f>
        <v>76.8653502236775</v>
      </c>
      <c r="R19" s="48" t="n">
        <f aca="false">$B19*R79/$B79</f>
        <v>225.442132342923</v>
      </c>
      <c r="S19" s="48" t="n">
        <f aca="false">$B19*S79/$B79</f>
        <v>169.917677826041</v>
      </c>
      <c r="T19" s="48" t="n">
        <f aca="false">$B19*T79/$B79</f>
        <v>118.679117961671</v>
      </c>
      <c r="U19" s="48" t="n">
        <f aca="false">$B19*U79/$B79</f>
        <v>115.85210689868</v>
      </c>
      <c r="V19" s="48" t="n">
        <f aca="false">$B19*V79/$B79</f>
        <v>109.099417800555</v>
      </c>
      <c r="W19" s="48" t="n">
        <f aca="false">$B19*W79/$B79</f>
        <v>99.8344012704347</v>
      </c>
      <c r="X19" s="48" t="n">
        <f aca="false">$B19*X79/$B79</f>
        <v>96.9846548364444</v>
      </c>
      <c r="Y19" s="48" t="n">
        <f aca="false">$B19*Y79/$B79</f>
        <v>86.0473162119733</v>
      </c>
      <c r="Z19" s="48" t="n">
        <f aca="false">$B19*Z79/$B79</f>
        <v>36.4463898098454</v>
      </c>
      <c r="AA19" s="48" t="n">
        <f aca="false">$B19*AA79/$B79</f>
        <v>2.2319340979958</v>
      </c>
      <c r="AB19" s="48" t="n">
        <f aca="false">$B19*AB79/$B79</f>
        <v>0.497968991928919</v>
      </c>
      <c r="AC19" s="47"/>
      <c r="AD19" s="47" t="n">
        <f aca="false">E19+F19</f>
        <v>268.403186742537</v>
      </c>
      <c r="AE19" s="47" t="n">
        <f aca="false">G19+H19</f>
        <v>326.414630055968</v>
      </c>
      <c r="AF19" s="47" t="n">
        <f aca="false">I19+J19</f>
        <v>297.628602203369</v>
      </c>
      <c r="AG19" s="47" t="n">
        <f aca="false">K19+L19</f>
        <v>233.213756352914</v>
      </c>
      <c r="AH19" s="47" t="n">
        <f aca="false">M19+N19+O19+P19</f>
        <v>130.180091350122</v>
      </c>
      <c r="AI19" s="47" t="n">
        <f aca="false">Q19+R19</f>
        <v>302.307482566601</v>
      </c>
      <c r="AJ19" s="47" t="n">
        <f aca="false">S19+T19</f>
        <v>288.596795787711</v>
      </c>
      <c r="AK19" s="47" t="n">
        <f aca="false">U19+V19</f>
        <v>224.951524699235</v>
      </c>
      <c r="AL19" s="47" t="n">
        <f aca="false">W19+X19</f>
        <v>196.819056106879</v>
      </c>
      <c r="AM19" s="47" t="n">
        <f aca="false">Y19+Z19+AA19+AB19</f>
        <v>125.223609111743</v>
      </c>
      <c r="AO19" s="49" t="n">
        <f aca="false">SUM(E19:F19)</f>
        <v>268.403186742537</v>
      </c>
      <c r="AP19" s="49" t="n">
        <f aca="false">SUM(G19:L19)</f>
        <v>857.256988612252</v>
      </c>
      <c r="AQ19" s="49" t="n">
        <f aca="false">SUM(M19:N19)</f>
        <v>127.004911591373</v>
      </c>
      <c r="AR19" s="49" t="n">
        <f aca="false">SUM(Q19:R19)</f>
        <v>302.307482566601</v>
      </c>
      <c r="AS19" s="49" t="n">
        <f aca="false">SUM(S19:X19)</f>
        <v>710.367376593826</v>
      </c>
      <c r="AT19" s="49" t="n">
        <f aca="false">SUM(Y19:Z19)</f>
        <v>122.493706021819</v>
      </c>
      <c r="AU19" s="49" t="n">
        <f aca="false">AO19+AR19</f>
        <v>570.710669309137</v>
      </c>
      <c r="AV19" s="49" t="n">
        <f aca="false">AP19+AS19</f>
        <v>1567.62436520608</v>
      </c>
      <c r="AW19" s="49" t="n">
        <f aca="false">AQ19+AT19</f>
        <v>249.498617613192</v>
      </c>
    </row>
    <row r="20" customFormat="false" ht="15" hidden="false" customHeight="false" outlineLevel="0" collapsed="false">
      <c r="A20" s="0" t="n">
        <v>2029</v>
      </c>
      <c r="B20" s="47" t="n">
        <f aca="false">Scénarios!B19/100*PopActBIT!B31</f>
        <v>2331.81513313885</v>
      </c>
      <c r="C20" s="47" t="n">
        <f aca="false">SUM(E20:P20)</f>
        <v>1222.75275059202</v>
      </c>
      <c r="D20" s="47" t="n">
        <f aca="false">SUM(Q20:AB20)</f>
        <v>1109.06238254683</v>
      </c>
      <c r="E20" s="48" t="n">
        <f aca="false">$B20*E80/$B80</f>
        <v>64.5980585785049</v>
      </c>
      <c r="F20" s="48" t="n">
        <f aca="false">$B20*F80/$B80</f>
        <v>197.571051036558</v>
      </c>
      <c r="G20" s="48" t="n">
        <f aca="false">$B20*G80/$B80</f>
        <v>167.460868346783</v>
      </c>
      <c r="H20" s="48" t="n">
        <f aca="false">$B20*H80/$B80</f>
        <v>152.949709190406</v>
      </c>
      <c r="I20" s="48" t="n">
        <f aca="false">$B20*I80/$B80</f>
        <v>145.930039744022</v>
      </c>
      <c r="J20" s="48" t="n">
        <f aca="false">$B20*J80/$B80</f>
        <v>141.144294171676</v>
      </c>
      <c r="K20" s="48" t="n">
        <f aca="false">$B20*K80/$B80</f>
        <v>127.618937662421</v>
      </c>
      <c r="L20" s="48" t="n">
        <f aca="false">$B20*L80/$B80</f>
        <v>98.5002103558525</v>
      </c>
      <c r="M20" s="48" t="n">
        <f aca="false">$B20*M80/$B80</f>
        <v>87.9555818040009</v>
      </c>
      <c r="N20" s="48" t="n">
        <f aca="false">$B20*N80/$B80</f>
        <v>35.7809049280786</v>
      </c>
      <c r="O20" s="48" t="n">
        <f aca="false">$B20*O80/$B80</f>
        <v>2.91076257930118</v>
      </c>
      <c r="P20" s="48" t="n">
        <f aca="false">$B20*P80/$B80</f>
        <v>0.332332194411807</v>
      </c>
      <c r="Q20" s="48" t="n">
        <f aca="false">$B20*Q80/$B80</f>
        <v>74.3948123324031</v>
      </c>
      <c r="R20" s="48" t="n">
        <f aca="false">$B20*R80/$B80</f>
        <v>221.029146286652</v>
      </c>
      <c r="S20" s="48" t="n">
        <f aca="false">$B20*S80/$B80</f>
        <v>166.275447868265</v>
      </c>
      <c r="T20" s="48" t="n">
        <f aca="false">$B20*T80/$B80</f>
        <v>117.026475288289</v>
      </c>
      <c r="U20" s="48" t="n">
        <f aca="false">$B20*U80/$B80</f>
        <v>110.627503803834</v>
      </c>
      <c r="V20" s="48" t="n">
        <f aca="false">$B20*V80/$B80</f>
        <v>106.402330117822</v>
      </c>
      <c r="W20" s="48" t="n">
        <f aca="false">$B20*W80/$B80</f>
        <v>97.1884201169828</v>
      </c>
      <c r="X20" s="48" t="n">
        <f aca="false">$B20*X80/$B80</f>
        <v>92.8985382407944</v>
      </c>
      <c r="Y20" s="48" t="n">
        <f aca="false">$B20*Y80/$B80</f>
        <v>83.7674160534029</v>
      </c>
      <c r="Z20" s="48" t="n">
        <f aca="false">$B20*Z80/$B80</f>
        <v>36.6914863791464</v>
      </c>
      <c r="AA20" s="48" t="n">
        <f aca="false">$B20*AA80/$B80</f>
        <v>2.26582358164867</v>
      </c>
      <c r="AB20" s="48" t="n">
        <f aca="false">$B20*AB80/$B80</f>
        <v>0.494982477594438</v>
      </c>
      <c r="AC20" s="47"/>
      <c r="AD20" s="47" t="n">
        <f aca="false">E20+F20</f>
        <v>262.169109615062</v>
      </c>
      <c r="AE20" s="47" t="n">
        <f aca="false">G20+H20</f>
        <v>320.410577537189</v>
      </c>
      <c r="AF20" s="47" t="n">
        <f aca="false">I20+J20</f>
        <v>287.074333915698</v>
      </c>
      <c r="AG20" s="47" t="n">
        <f aca="false">K20+L20</f>
        <v>226.119148018273</v>
      </c>
      <c r="AH20" s="47" t="n">
        <f aca="false">M20+N20+O20+P20</f>
        <v>126.979581505793</v>
      </c>
      <c r="AI20" s="47" t="n">
        <f aca="false">Q20+R20</f>
        <v>295.423958619055</v>
      </c>
      <c r="AJ20" s="47" t="n">
        <f aca="false">S20+T20</f>
        <v>283.301923156554</v>
      </c>
      <c r="AK20" s="47" t="n">
        <f aca="false">U20+V20</f>
        <v>217.029833921655</v>
      </c>
      <c r="AL20" s="47" t="n">
        <f aca="false">W20+X20</f>
        <v>190.086958357777</v>
      </c>
      <c r="AM20" s="47" t="n">
        <f aca="false">Y20+Z20+AA20+AB20</f>
        <v>123.219708491792</v>
      </c>
      <c r="AO20" s="49" t="n">
        <f aca="false">SUM(E20:F20)</f>
        <v>262.169109615062</v>
      </c>
      <c r="AP20" s="49" t="n">
        <f aca="false">SUM(G20:L20)</f>
        <v>833.604059471161</v>
      </c>
      <c r="AQ20" s="49" t="n">
        <f aca="false">SUM(M20:N20)</f>
        <v>123.73648673208</v>
      </c>
      <c r="AR20" s="49" t="n">
        <f aca="false">SUM(Q20:R20)</f>
        <v>295.423958619055</v>
      </c>
      <c r="AS20" s="49" t="n">
        <f aca="false">SUM(S20:X20)</f>
        <v>690.418715435987</v>
      </c>
      <c r="AT20" s="49" t="n">
        <f aca="false">SUM(Y20:Z20)</f>
        <v>120.458902432549</v>
      </c>
      <c r="AU20" s="49" t="n">
        <f aca="false">AO20+AR20</f>
        <v>557.593068234118</v>
      </c>
      <c r="AV20" s="49" t="n">
        <f aca="false">AP20+AS20</f>
        <v>1524.02277490715</v>
      </c>
      <c r="AW20" s="49" t="n">
        <f aca="false">AQ20+AT20</f>
        <v>244.195389164629</v>
      </c>
    </row>
    <row r="21" customFormat="false" ht="15" hidden="false" customHeight="false" outlineLevel="0" collapsed="false">
      <c r="A21" s="0" t="n">
        <v>2030</v>
      </c>
      <c r="B21" s="47" t="n">
        <f aca="false">Scénarios!B20/100*PopActBIT!B32</f>
        <v>2269.54382375326</v>
      </c>
      <c r="C21" s="47" t="n">
        <f aca="false">SUM(E21:P21)</f>
        <v>1189.99505603872</v>
      </c>
      <c r="D21" s="47" t="n">
        <f aca="false">SUM(Q21:AB21)</f>
        <v>1079.54876771454</v>
      </c>
      <c r="E21" s="48" t="n">
        <f aca="false">$B21*E81/$B81</f>
        <v>62.2919894117727</v>
      </c>
      <c r="F21" s="48" t="n">
        <f aca="false">$B21*F81/$B81</f>
        <v>193.22009422654</v>
      </c>
      <c r="G21" s="48" t="n">
        <f aca="false">$B21*G81/$B81</f>
        <v>163.093851564975</v>
      </c>
      <c r="H21" s="48" t="n">
        <f aca="false">$B21*H81/$B81</f>
        <v>150.907750092904</v>
      </c>
      <c r="I21" s="48" t="n">
        <f aca="false">$B21*I81/$B81</f>
        <v>139.845517057867</v>
      </c>
      <c r="J21" s="48" t="n">
        <f aca="false">$B21*J81/$B81</f>
        <v>136.934155067645</v>
      </c>
      <c r="K21" s="48" t="n">
        <f aca="false">$B21*K81/$B81</f>
        <v>123.801698803608</v>
      </c>
      <c r="L21" s="48" t="n">
        <f aca="false">$B21*L81/$B81</f>
        <v>96.392736014187</v>
      </c>
      <c r="M21" s="48" t="n">
        <f aca="false">$B21*M81/$B81</f>
        <v>85.0992711414061</v>
      </c>
      <c r="N21" s="48" t="n">
        <f aca="false">$B21*N81/$B81</f>
        <v>35.0646987332833</v>
      </c>
      <c r="O21" s="48" t="n">
        <f aca="false">$B21*O81/$B81</f>
        <v>3.00080838673597</v>
      </c>
      <c r="P21" s="48" t="n">
        <f aca="false">$B21*P81/$B81</f>
        <v>0.34248553779372</v>
      </c>
      <c r="Q21" s="48" t="n">
        <f aca="false">$B21*Q81/$B81</f>
        <v>71.7695686148254</v>
      </c>
      <c r="R21" s="48" t="n">
        <f aca="false">$B21*R81/$B81</f>
        <v>216.286677252314</v>
      </c>
      <c r="S21" s="48" t="n">
        <f aca="false">$B21*S81/$B81</f>
        <v>161.859789894928</v>
      </c>
      <c r="T21" s="48" t="n">
        <f aca="false">$B21*T81/$B81</f>
        <v>115.713136980248</v>
      </c>
      <c r="U21" s="48" t="n">
        <f aca="false">$B21*U81/$B81</f>
        <v>105.858172084946</v>
      </c>
      <c r="V21" s="48" t="n">
        <f aca="false">$B21*V81/$B81</f>
        <v>103.386664397036</v>
      </c>
      <c r="W21" s="48" t="n">
        <f aca="false">$B21*W81/$B81</f>
        <v>94.0708055347401</v>
      </c>
      <c r="X21" s="48" t="n">
        <f aca="false">$B21*X81/$B81</f>
        <v>90.5846713512641</v>
      </c>
      <c r="Y21" s="48" t="n">
        <f aca="false">$B21*Y81/$B81</f>
        <v>80.4633609517083</v>
      </c>
      <c r="Z21" s="48" t="n">
        <f aca="false">$B21*Z81/$B81</f>
        <v>36.7528174246323</v>
      </c>
      <c r="AA21" s="48" t="n">
        <f aca="false">$B21*AA81/$B81</f>
        <v>2.31151480414035</v>
      </c>
      <c r="AB21" s="48" t="n">
        <f aca="false">$B21*AB81/$B81</f>
        <v>0.491588423755437</v>
      </c>
      <c r="AC21" s="47"/>
      <c r="AD21" s="47" t="n">
        <f aca="false">E21+F21</f>
        <v>255.512083638313</v>
      </c>
      <c r="AE21" s="47" t="n">
        <f aca="false">G21+H21</f>
        <v>314.001601657879</v>
      </c>
      <c r="AF21" s="47" t="n">
        <f aca="false">I21+J21</f>
        <v>276.779672125512</v>
      </c>
      <c r="AG21" s="47" t="n">
        <f aca="false">K21+L21</f>
        <v>220.194434817795</v>
      </c>
      <c r="AH21" s="47" t="n">
        <f aca="false">M21+N21+O21+P21</f>
        <v>123.507263799219</v>
      </c>
      <c r="AI21" s="47" t="n">
        <f aca="false">Q21+R21</f>
        <v>288.056245867139</v>
      </c>
      <c r="AJ21" s="47" t="n">
        <f aca="false">S21+T21</f>
        <v>277.572926875177</v>
      </c>
      <c r="AK21" s="47" t="n">
        <f aca="false">U21+V21</f>
        <v>209.244836481983</v>
      </c>
      <c r="AL21" s="47" t="n">
        <f aca="false">W21+X21</f>
        <v>184.655476886004</v>
      </c>
      <c r="AM21" s="47" t="n">
        <f aca="false">Y21+Z21+AA21+AB21</f>
        <v>120.019281604236</v>
      </c>
      <c r="AO21" s="49" t="n">
        <f aca="false">SUM(E21:F21)</f>
        <v>255.512083638313</v>
      </c>
      <c r="AP21" s="49" t="n">
        <f aca="false">SUM(G21:L21)</f>
        <v>810.975708601186</v>
      </c>
      <c r="AQ21" s="49" t="n">
        <f aca="false">SUM(M21:N21)</f>
        <v>120.163969874689</v>
      </c>
      <c r="AR21" s="49" t="n">
        <f aca="false">SUM(Q21:R21)</f>
        <v>288.056245867139</v>
      </c>
      <c r="AS21" s="49" t="n">
        <f aca="false">SUM(S21:X21)</f>
        <v>671.473240243164</v>
      </c>
      <c r="AT21" s="49" t="n">
        <f aca="false">SUM(Y21:Z21)</f>
        <v>117.216178376341</v>
      </c>
      <c r="AU21" s="49" t="n">
        <f aca="false">AO21+AR21</f>
        <v>543.568329505452</v>
      </c>
      <c r="AV21" s="49" t="n">
        <f aca="false">AP21+AS21</f>
        <v>1482.44894884435</v>
      </c>
      <c r="AW21" s="49" t="n">
        <f aca="false">AQ21+AT21</f>
        <v>237.38014825103</v>
      </c>
    </row>
    <row r="22" customFormat="false" ht="15" hidden="false" customHeight="false" outlineLevel="0" collapsed="false">
      <c r="A22" s="0" t="n">
        <v>2031</v>
      </c>
      <c r="B22" s="47" t="n">
        <f aca="false">Scénarios!B21/100*PopActBIT!B33</f>
        <v>2208.06988032499</v>
      </c>
      <c r="C22" s="47" t="n">
        <f aca="false">SUM(E22:P22)</f>
        <v>1157.85242007359</v>
      </c>
      <c r="D22" s="47" t="n">
        <f aca="false">SUM(Q22:AB22)</f>
        <v>1050.21746025141</v>
      </c>
      <c r="E22" s="48" t="n">
        <f aca="false">$B22*E82/$B82</f>
        <v>59.9282919408571</v>
      </c>
      <c r="F22" s="48" t="n">
        <f aca="false">$B22*F82/$B82</f>
        <v>188.272103619757</v>
      </c>
      <c r="G22" s="48" t="n">
        <f aca="false">$B22*G82/$B82</f>
        <v>158.817558657675</v>
      </c>
      <c r="H22" s="48" t="n">
        <f aca="false">$B22*H82/$B82</f>
        <v>148.881201452645</v>
      </c>
      <c r="I22" s="48" t="n">
        <f aca="false">$B22*I82/$B82</f>
        <v>134.860389712838</v>
      </c>
      <c r="J22" s="48" t="n">
        <f aca="false">$B22*J82/$B82</f>
        <v>132.391113428516</v>
      </c>
      <c r="K22" s="48" t="n">
        <f aca="false">$B22*K82/$B82</f>
        <v>119.654738160765</v>
      </c>
      <c r="L22" s="48" t="n">
        <f aca="false">$B22*L82/$B82</f>
        <v>95.5171252346993</v>
      </c>
      <c r="M22" s="48" t="n">
        <f aca="false">$B22*M82/$B82</f>
        <v>81.2997800949535</v>
      </c>
      <c r="N22" s="48" t="n">
        <f aca="false">$B22*N82/$B82</f>
        <v>34.8494608017566</v>
      </c>
      <c r="O22" s="48" t="n">
        <f aca="false">$B22*O82/$B82</f>
        <v>3.03256440703627</v>
      </c>
      <c r="P22" s="48" t="n">
        <f aca="false">$B22*P82/$B82</f>
        <v>0.348092562089573</v>
      </c>
      <c r="Q22" s="48" t="n">
        <f aca="false">$B22*Q82/$B82</f>
        <v>69.1227760916285</v>
      </c>
      <c r="R22" s="48" t="n">
        <f aca="false">$B22*R82/$B82</f>
        <v>210.682930166074</v>
      </c>
      <c r="S22" s="48" t="n">
        <f aca="false">$B22*S82/$B82</f>
        <v>157.682183421855</v>
      </c>
      <c r="T22" s="48" t="n">
        <f aca="false">$B22*T82/$B82</f>
        <v>114.279659964641</v>
      </c>
      <c r="U22" s="48" t="n">
        <f aca="false">$B22*U82/$B82</f>
        <v>101.934063666349</v>
      </c>
      <c r="V22" s="48" t="n">
        <f aca="false">$B22*V82/$B82</f>
        <v>100.115632450966</v>
      </c>
      <c r="W22" s="48" t="n">
        <f aca="false">$B22*W82/$B82</f>
        <v>90.8351031735426</v>
      </c>
      <c r="X22" s="48" t="n">
        <f aca="false">$B22*X82/$B82</f>
        <v>89.4539909408664</v>
      </c>
      <c r="Y22" s="48" t="n">
        <f aca="false">$B22*Y82/$B82</f>
        <v>76.4230112997206</v>
      </c>
      <c r="Z22" s="48" t="n">
        <f aca="false">$B22*Z82/$B82</f>
        <v>36.8378780807718</v>
      </c>
      <c r="AA22" s="48" t="n">
        <f aca="false">$B22*AA82/$B82</f>
        <v>2.36225179930446</v>
      </c>
      <c r="AB22" s="48" t="n">
        <f aca="false">$B22*AB82/$B82</f>
        <v>0.487979195685771</v>
      </c>
      <c r="AC22" s="47"/>
      <c r="AD22" s="47" t="n">
        <f aca="false">E22+F22</f>
        <v>248.200395560614</v>
      </c>
      <c r="AE22" s="47" t="n">
        <f aca="false">G22+H22</f>
        <v>307.69876011032</v>
      </c>
      <c r="AF22" s="47" t="n">
        <f aca="false">I22+J22</f>
        <v>267.251503141354</v>
      </c>
      <c r="AG22" s="47" t="n">
        <f aca="false">K22+L22</f>
        <v>215.171863395464</v>
      </c>
      <c r="AH22" s="47" t="n">
        <f aca="false">M22+N22+O22+P22</f>
        <v>119.529897865836</v>
      </c>
      <c r="AI22" s="47" t="n">
        <f aca="false">Q22+R22</f>
        <v>279.805706257703</v>
      </c>
      <c r="AJ22" s="47" t="n">
        <f aca="false">S22+T22</f>
        <v>271.961843386496</v>
      </c>
      <c r="AK22" s="47" t="n">
        <f aca="false">U22+V22</f>
        <v>202.049696117315</v>
      </c>
      <c r="AL22" s="47" t="n">
        <f aca="false">W22+X22</f>
        <v>180.289094114409</v>
      </c>
      <c r="AM22" s="47" t="n">
        <f aca="false">Y22+Z22+AA22+AB22</f>
        <v>116.111120375483</v>
      </c>
      <c r="AO22" s="49" t="n">
        <f aca="false">SUM(E22:F22)</f>
        <v>248.200395560614</v>
      </c>
      <c r="AP22" s="49" t="n">
        <f aca="false">SUM(G22:L22)</f>
        <v>790.122126647138</v>
      </c>
      <c r="AQ22" s="49" t="n">
        <f aca="false">SUM(M22:N22)</f>
        <v>116.14924089671</v>
      </c>
      <c r="AR22" s="49" t="n">
        <f aca="false">SUM(Q22:R22)</f>
        <v>279.805706257703</v>
      </c>
      <c r="AS22" s="49" t="n">
        <f aca="false">SUM(S22:X22)</f>
        <v>654.30063361822</v>
      </c>
      <c r="AT22" s="49" t="n">
        <f aca="false">SUM(Y22:Z22)</f>
        <v>113.260889380492</v>
      </c>
      <c r="AU22" s="49" t="n">
        <f aca="false">AO22+AR22</f>
        <v>528.006101818317</v>
      </c>
      <c r="AV22" s="49" t="n">
        <f aca="false">AP22+AS22</f>
        <v>1444.42276026536</v>
      </c>
      <c r="AW22" s="49" t="n">
        <f aca="false">AQ22+AT22</f>
        <v>229.410130277203</v>
      </c>
    </row>
    <row r="23" customFormat="false" ht="15" hidden="false" customHeight="false" outlineLevel="0" collapsed="false">
      <c r="A23" s="0" t="n">
        <v>2032</v>
      </c>
      <c r="B23" s="47" t="n">
        <f aca="false">Scénarios!B22/100*PopActBIT!B34</f>
        <v>2146.38101377382</v>
      </c>
      <c r="C23" s="47" t="n">
        <f aca="false">SUM(E23:P23)</f>
        <v>1125.59095692833</v>
      </c>
      <c r="D23" s="47" t="n">
        <f aca="false">SUM(Q23:AB23)</f>
        <v>1020.79005684548</v>
      </c>
      <c r="E23" s="48" t="n">
        <f aca="false">$B23*E83/$B83</f>
        <v>57.7886454891837</v>
      </c>
      <c r="F23" s="48" t="n">
        <f aca="false">$B23*F83/$B83</f>
        <v>182.430890468136</v>
      </c>
      <c r="G23" s="48" t="n">
        <f aca="false">$B23*G83/$B83</f>
        <v>155.27473049603</v>
      </c>
      <c r="H23" s="48" t="n">
        <f aca="false">$B23*H83/$B83</f>
        <v>146.318328761212</v>
      </c>
      <c r="I23" s="48" t="n">
        <f aca="false">$B23*I83/$B83</f>
        <v>130.584028322053</v>
      </c>
      <c r="J23" s="48" t="n">
        <f aca="false">$B23*J83/$B83</f>
        <v>127.519126524831</v>
      </c>
      <c r="K23" s="48" t="n">
        <f aca="false">$B23*K83/$B83</f>
        <v>115.670503393028</v>
      </c>
      <c r="L23" s="48" t="n">
        <f aca="false">$B23*L83/$B83</f>
        <v>94.4578314849079</v>
      </c>
      <c r="M23" s="48" t="n">
        <f aca="false">$B23*M83/$B83</f>
        <v>77.3015639496447</v>
      </c>
      <c r="N23" s="48" t="n">
        <f aca="false">$B23*N83/$B83</f>
        <v>34.8510814056228</v>
      </c>
      <c r="O23" s="48" t="n">
        <f aca="false">$B23*O83/$B83</f>
        <v>3.04197302714409</v>
      </c>
      <c r="P23" s="48" t="n">
        <f aca="false">$B23*P83/$B83</f>
        <v>0.352253606540877</v>
      </c>
      <c r="Q23" s="48" t="n">
        <f aca="false">$B23*Q83/$B83</f>
        <v>66.7032541820139</v>
      </c>
      <c r="R23" s="48" t="n">
        <f aca="false">$B23*R83/$B83</f>
        <v>204.150572334665</v>
      </c>
      <c r="S23" s="48" t="n">
        <f aca="false">$B23*S83/$B83</f>
        <v>154.210827175728</v>
      </c>
      <c r="T23" s="48" t="n">
        <f aca="false">$B23*T83/$B83</f>
        <v>112.335475870644</v>
      </c>
      <c r="U23" s="48" t="n">
        <f aca="false">$B23*U83/$B83</f>
        <v>98.6251644395587</v>
      </c>
      <c r="V23" s="48" t="n">
        <f aca="false">$B23*V83/$B83</f>
        <v>96.5937520066794</v>
      </c>
      <c r="W23" s="48" t="n">
        <f aca="false">$B23*W83/$B83</f>
        <v>87.7906325291594</v>
      </c>
      <c r="X23" s="48" t="n">
        <f aca="false">$B23*X83/$B83</f>
        <v>88.1152721270217</v>
      </c>
      <c r="Y23" s="48" t="n">
        <f aca="false">$B23*Y83/$B83</f>
        <v>72.3441633796406</v>
      </c>
      <c r="Z23" s="48" t="n">
        <f aca="false">$B23*Z83/$B83</f>
        <v>37.0189198120389</v>
      </c>
      <c r="AA23" s="48" t="n">
        <f aca="false">$B23*AA83/$B83</f>
        <v>2.41825390697486</v>
      </c>
      <c r="AB23" s="48" t="n">
        <f aca="false">$B23*AB83/$B83</f>
        <v>0.483769081361142</v>
      </c>
      <c r="AC23" s="47"/>
      <c r="AD23" s="47" t="n">
        <f aca="false">E23+F23</f>
        <v>240.21953595732</v>
      </c>
      <c r="AE23" s="47" t="n">
        <f aca="false">G23+H23</f>
        <v>301.593059257242</v>
      </c>
      <c r="AF23" s="47" t="n">
        <f aca="false">I23+J23</f>
        <v>258.103154846884</v>
      </c>
      <c r="AG23" s="47" t="n">
        <f aca="false">K23+L23</f>
        <v>210.128334877935</v>
      </c>
      <c r="AH23" s="47" t="n">
        <f aca="false">M23+N23+O23+P23</f>
        <v>115.546871988952</v>
      </c>
      <c r="AI23" s="47" t="n">
        <f aca="false">Q23+R23</f>
        <v>270.853826516679</v>
      </c>
      <c r="AJ23" s="47" t="n">
        <f aca="false">S23+T23</f>
        <v>266.546303046371</v>
      </c>
      <c r="AK23" s="47" t="n">
        <f aca="false">U23+V23</f>
        <v>195.218916446238</v>
      </c>
      <c r="AL23" s="47" t="n">
        <f aca="false">W23+X23</f>
        <v>175.905904656181</v>
      </c>
      <c r="AM23" s="47" t="n">
        <f aca="false">Y23+Z23+AA23+AB23</f>
        <v>112.265106180015</v>
      </c>
      <c r="AO23" s="49" t="n">
        <f aca="false">SUM(E23:F23)</f>
        <v>240.21953595732</v>
      </c>
      <c r="AP23" s="49" t="n">
        <f aca="false">SUM(G23:L23)</f>
        <v>769.824548982061</v>
      </c>
      <c r="AQ23" s="49" t="n">
        <f aca="false">SUM(M23:N23)</f>
        <v>112.152645355267</v>
      </c>
      <c r="AR23" s="49" t="n">
        <f aca="false">SUM(Q23:R23)</f>
        <v>270.853826516679</v>
      </c>
      <c r="AS23" s="49" t="n">
        <f aca="false">SUM(S23:X23)</f>
        <v>637.67112414879</v>
      </c>
      <c r="AT23" s="49" t="n">
        <f aca="false">SUM(Y23:Z23)</f>
        <v>109.363083191679</v>
      </c>
      <c r="AU23" s="49" t="n">
        <f aca="false">AO23+AR23</f>
        <v>511.073362473999</v>
      </c>
      <c r="AV23" s="49" t="n">
        <f aca="false">AP23+AS23</f>
        <v>1407.49567313085</v>
      </c>
      <c r="AW23" s="49" t="n">
        <f aca="false">AQ23+AT23</f>
        <v>221.515728546947</v>
      </c>
    </row>
    <row r="24" customFormat="false" ht="15" hidden="false" customHeight="false" outlineLevel="0" collapsed="false">
      <c r="A24" s="0" t="n">
        <v>2033</v>
      </c>
      <c r="B24" s="47" t="n">
        <f aca="false">Scénarios!B23/100*PopActBIT!B35</f>
        <v>2151.66163028583</v>
      </c>
      <c r="C24" s="47" t="n">
        <f aca="false">SUM(E24:P24)</f>
        <v>1128.32402899681</v>
      </c>
      <c r="D24" s="47" t="n">
        <f aca="false">SUM(Q24:AB24)</f>
        <v>1023.33760128902</v>
      </c>
      <c r="E24" s="48" t="n">
        <f aca="false">$B24*E84/$B84</f>
        <v>57.5758156909818</v>
      </c>
      <c r="F24" s="48" t="n">
        <f aca="false">$B24*F84/$B84</f>
        <v>181.906995077564</v>
      </c>
      <c r="G24" s="48" t="n">
        <f aca="false">$B24*G84/$B84</f>
        <v>156.789469473883</v>
      </c>
      <c r="H24" s="48" t="n">
        <f aca="false">$B24*H84/$B84</f>
        <v>147.828479612017</v>
      </c>
      <c r="I24" s="48" t="n">
        <f aca="false">$B24*I84/$B84</f>
        <v>131.514873572596</v>
      </c>
      <c r="J24" s="48" t="n">
        <f aca="false">$B24*J84/$B84</f>
        <v>126.007898111407</v>
      </c>
      <c r="K24" s="48" t="n">
        <f aca="false">$B24*K84/$B84</f>
        <v>115.88910684065</v>
      </c>
      <c r="L24" s="48" t="n">
        <f aca="false">$B24*L84/$B84</f>
        <v>95.5306563060479</v>
      </c>
      <c r="M24" s="48" t="n">
        <f aca="false">$B24*M84/$B84</f>
        <v>75.7279108598352</v>
      </c>
      <c r="N24" s="48" t="n">
        <f aca="false">$B24*N84/$B84</f>
        <v>36.0712665110725</v>
      </c>
      <c r="O24" s="48" t="n">
        <f aca="false">$B24*O84/$B84</f>
        <v>3.11550946232075</v>
      </c>
      <c r="P24" s="48" t="n">
        <f aca="false">$B24*P84/$B84</f>
        <v>0.366047478435864</v>
      </c>
      <c r="Q24" s="48" t="n">
        <f aca="false">$B24*Q84/$B84</f>
        <v>66.4530937918792</v>
      </c>
      <c r="R24" s="48" t="n">
        <f aca="false">$B24*R84/$B84</f>
        <v>203.710231668671</v>
      </c>
      <c r="S24" s="48" t="n">
        <f aca="false">$B24*S84/$B84</f>
        <v>155.749912181464</v>
      </c>
      <c r="T24" s="48" t="n">
        <f aca="false">$B24*T84/$B84</f>
        <v>113.548173680931</v>
      </c>
      <c r="U24" s="48" t="n">
        <f aca="false">$B24*U84/$B84</f>
        <v>99.2954624893103</v>
      </c>
      <c r="V24" s="48" t="n">
        <f aca="false">$B24*V84/$B84</f>
        <v>95.5500468916157</v>
      </c>
      <c r="W24" s="48" t="n">
        <f aca="false">$B24*W84/$B84</f>
        <v>87.9362875942703</v>
      </c>
      <c r="X24" s="48" t="n">
        <f aca="false">$B24*X84/$B84</f>
        <v>88.8670334916321</v>
      </c>
      <c r="Y24" s="48" t="n">
        <f aca="false">$B24*Y84/$B84</f>
        <v>70.8591544424981</v>
      </c>
      <c r="Z24" s="48" t="n">
        <f aca="false">$B24*Z84/$B84</f>
        <v>38.2968036045057</v>
      </c>
      <c r="AA24" s="48" t="n">
        <f aca="false">$B24*AA84/$B84</f>
        <v>2.57664587591386</v>
      </c>
      <c r="AB24" s="48" t="n">
        <f aca="false">$B24*AB84/$B84</f>
        <v>0.494755576329386</v>
      </c>
      <c r="AC24" s="47"/>
      <c r="AD24" s="47" t="n">
        <f aca="false">E24+F24</f>
        <v>239.482810768546</v>
      </c>
      <c r="AE24" s="47" t="n">
        <f aca="false">G24+H24</f>
        <v>304.6179490859</v>
      </c>
      <c r="AF24" s="47" t="n">
        <f aca="false">I24+J24</f>
        <v>257.522771684003</v>
      </c>
      <c r="AG24" s="47" t="n">
        <f aca="false">K24+L24</f>
        <v>211.419763146698</v>
      </c>
      <c r="AH24" s="47" t="n">
        <f aca="false">M24+N24+O24+P24</f>
        <v>115.280734311664</v>
      </c>
      <c r="AI24" s="47" t="n">
        <f aca="false">Q24+R24</f>
        <v>270.16332546055</v>
      </c>
      <c r="AJ24" s="47" t="n">
        <f aca="false">S24+T24</f>
        <v>269.298085862395</v>
      </c>
      <c r="AK24" s="47" t="n">
        <f aca="false">U24+V24</f>
        <v>194.845509380926</v>
      </c>
      <c r="AL24" s="47" t="n">
        <f aca="false">W24+X24</f>
        <v>176.803321085902</v>
      </c>
      <c r="AM24" s="47" t="n">
        <f aca="false">Y24+Z24+AA24+AB24</f>
        <v>112.227359499247</v>
      </c>
      <c r="AO24" s="49" t="n">
        <f aca="false">SUM(E24:F24)</f>
        <v>239.482810768546</v>
      </c>
      <c r="AP24" s="49" t="n">
        <f aca="false">SUM(G24:L24)</f>
        <v>773.560483916602</v>
      </c>
      <c r="AQ24" s="49" t="n">
        <f aca="false">SUM(M24:N24)</f>
        <v>111.799177370908</v>
      </c>
      <c r="AR24" s="49" t="n">
        <f aca="false">SUM(Q24:R24)</f>
        <v>270.16332546055</v>
      </c>
      <c r="AS24" s="49" t="n">
        <f aca="false">SUM(S24:X24)</f>
        <v>640.946916329224</v>
      </c>
      <c r="AT24" s="49" t="n">
        <f aca="false">SUM(Y24:Z24)</f>
        <v>109.155958047004</v>
      </c>
      <c r="AU24" s="49" t="n">
        <f aca="false">AO24+AR24</f>
        <v>509.646136229096</v>
      </c>
      <c r="AV24" s="49" t="n">
        <f aca="false">AP24+AS24</f>
        <v>1414.50740024583</v>
      </c>
      <c r="AW24" s="49" t="n">
        <f aca="false">AQ24+AT24</f>
        <v>220.955135417911</v>
      </c>
    </row>
    <row r="25" customFormat="false" ht="15" hidden="false" customHeight="false" outlineLevel="0" collapsed="false">
      <c r="A25" s="0" t="n">
        <v>2034</v>
      </c>
      <c r="B25" s="47" t="n">
        <f aca="false">Scénarios!B24/100*PopActBIT!B36</f>
        <v>2156.90857684735</v>
      </c>
      <c r="C25" s="47" t="n">
        <f aca="false">SUM(E25:P25)</f>
        <v>1131.05211871406</v>
      </c>
      <c r="D25" s="47" t="n">
        <f aca="false">SUM(Q25:AB25)</f>
        <v>1025.8564581333</v>
      </c>
      <c r="E25" s="48" t="n">
        <f aca="false">$B25*E85/$B85</f>
        <v>57.2849090301252</v>
      </c>
      <c r="F25" s="48" t="n">
        <f aca="false">$B25*F85/$B85</f>
        <v>181.275462349929</v>
      </c>
      <c r="G25" s="48" t="n">
        <f aca="false">$B25*G85/$B85</f>
        <v>158.272409125387</v>
      </c>
      <c r="H25" s="48" t="n">
        <f aca="false">$B25*H85/$B85</f>
        <v>149.006616033088</v>
      </c>
      <c r="I25" s="48" t="n">
        <f aca="false">$B25*I85/$B85</f>
        <v>133.370741784956</v>
      </c>
      <c r="J25" s="48" t="n">
        <f aca="false">$B25*J85/$B85</f>
        <v>124.006986408745</v>
      </c>
      <c r="K25" s="48" t="n">
        <f aca="false">$B25*K85/$B85</f>
        <v>116.385187598673</v>
      </c>
      <c r="L25" s="48" t="n">
        <f aca="false">$B25*L85/$B85</f>
        <v>96.0676733380138</v>
      </c>
      <c r="M25" s="48" t="n">
        <f aca="false">$B25*M85/$B85</f>
        <v>74.9287224501096</v>
      </c>
      <c r="N25" s="48" t="n">
        <f aca="false">$B25*N85/$B85</f>
        <v>36.915625165572</v>
      </c>
      <c r="O25" s="48" t="n">
        <f aca="false">$B25*O85/$B85</f>
        <v>3.16457119632498</v>
      </c>
      <c r="P25" s="48" t="n">
        <f aca="false">$B25*P85/$B85</f>
        <v>0.37321423313333</v>
      </c>
      <c r="Q25" s="48" t="n">
        <f aca="false">$B25*Q85/$B85</f>
        <v>66.1190970627719</v>
      </c>
      <c r="R25" s="48" t="n">
        <f aca="false">$B25*R85/$B85</f>
        <v>203.068626624867</v>
      </c>
      <c r="S25" s="48" t="n">
        <f aca="false">$B25*S85/$B85</f>
        <v>157.366633423944</v>
      </c>
      <c r="T25" s="48" t="n">
        <f aca="false">$B25*T85/$B85</f>
        <v>114.43158573443</v>
      </c>
      <c r="U25" s="48" t="n">
        <f aca="false">$B25*U85/$B85</f>
        <v>100.832718900691</v>
      </c>
      <c r="V25" s="48" t="n">
        <f aca="false">$B25*V85/$B85</f>
        <v>94.0576193155528</v>
      </c>
      <c r="W25" s="48" t="n">
        <f aca="false">$B25*W85/$B85</f>
        <v>88.3569831367372</v>
      </c>
      <c r="X25" s="48" t="n">
        <f aca="false">$B25*X85/$B85</f>
        <v>89.1685002238678</v>
      </c>
      <c r="Y25" s="48" t="n">
        <f aca="false">$B25*Y85/$B85</f>
        <v>69.9750485269517</v>
      </c>
      <c r="Z25" s="48" t="n">
        <f aca="false">$B25*Z85/$B85</f>
        <v>39.2367392044515</v>
      </c>
      <c r="AA25" s="48" t="n">
        <f aca="false">$B25*AA85/$B85</f>
        <v>2.73683846224637</v>
      </c>
      <c r="AB25" s="48" t="n">
        <f aca="false">$B25*AB85/$B85</f>
        <v>0.506067516785435</v>
      </c>
      <c r="AC25" s="47"/>
      <c r="AD25" s="47" t="n">
        <f aca="false">E25+F25</f>
        <v>238.560371380054</v>
      </c>
      <c r="AE25" s="47" t="n">
        <f aca="false">G25+H25</f>
        <v>307.279025158475</v>
      </c>
      <c r="AF25" s="47" t="n">
        <f aca="false">I25+J25</f>
        <v>257.377728193701</v>
      </c>
      <c r="AG25" s="47" t="n">
        <f aca="false">K25+L25</f>
        <v>212.452860936687</v>
      </c>
      <c r="AH25" s="47" t="n">
        <f aca="false">M25+N25+O25+P25</f>
        <v>115.38213304514</v>
      </c>
      <c r="AI25" s="47" t="n">
        <f aca="false">Q25+R25</f>
        <v>269.187723687639</v>
      </c>
      <c r="AJ25" s="47" t="n">
        <f aca="false">S25+T25</f>
        <v>271.798219158375</v>
      </c>
      <c r="AK25" s="47" t="n">
        <f aca="false">U25+V25</f>
        <v>194.890338216244</v>
      </c>
      <c r="AL25" s="47" t="n">
        <f aca="false">W25+X25</f>
        <v>177.525483360605</v>
      </c>
      <c r="AM25" s="47" t="n">
        <f aca="false">Y25+Z25+AA25+AB25</f>
        <v>112.454693710435</v>
      </c>
      <c r="AO25" s="49" t="n">
        <f aca="false">SUM(E25:F25)</f>
        <v>238.560371380054</v>
      </c>
      <c r="AP25" s="49" t="n">
        <f aca="false">SUM(G25:L25)</f>
        <v>777.109614288863</v>
      </c>
      <c r="AQ25" s="49" t="n">
        <f aca="false">SUM(M25:N25)</f>
        <v>111.844347615682</v>
      </c>
      <c r="AR25" s="49" t="n">
        <f aca="false">SUM(Q25:R25)</f>
        <v>269.187723687639</v>
      </c>
      <c r="AS25" s="49" t="n">
        <f aca="false">SUM(S25:X25)</f>
        <v>644.214040735224</v>
      </c>
      <c r="AT25" s="49" t="n">
        <f aca="false">SUM(Y25:Z25)</f>
        <v>109.211787731403</v>
      </c>
      <c r="AU25" s="49" t="n">
        <f aca="false">AO25+AR25</f>
        <v>507.748095067692</v>
      </c>
      <c r="AV25" s="49" t="n">
        <f aca="false">AP25+AS25</f>
        <v>1421.32365502409</v>
      </c>
      <c r="AW25" s="49" t="n">
        <f aca="false">AQ25+AT25</f>
        <v>221.056135347085</v>
      </c>
    </row>
    <row r="26" customFormat="false" ht="15" hidden="false" customHeight="false" outlineLevel="0" collapsed="false">
      <c r="A26" s="0" t="n">
        <v>2035</v>
      </c>
      <c r="B26" s="47" t="n">
        <f aca="false">Scénarios!B25/100*PopActBIT!B37</f>
        <v>2162.24254362739</v>
      </c>
      <c r="C26" s="47" t="n">
        <f aca="false">SUM(E26:P26)</f>
        <v>1133.53423118036</v>
      </c>
      <c r="D26" s="47" t="n">
        <f aca="false">SUM(Q26:AB26)</f>
        <v>1028.70831244704</v>
      </c>
      <c r="E26" s="48" t="n">
        <f aca="false">$B26*E86/$B86</f>
        <v>57.0803932199853</v>
      </c>
      <c r="F26" s="48" t="n">
        <f aca="false">$B26*F86/$B86</f>
        <v>180.259704561673</v>
      </c>
      <c r="G26" s="48" t="n">
        <f aca="false">$B26*G86/$B86</f>
        <v>159.657168185821</v>
      </c>
      <c r="H26" s="48" t="n">
        <f aca="false">$B26*H86/$B86</f>
        <v>149.666608231099</v>
      </c>
      <c r="I26" s="48" t="n">
        <f aca="false">$B26*I86/$B86</f>
        <v>135.657746378891</v>
      </c>
      <c r="J26" s="48" t="n">
        <f aca="false">$B26*J86/$B86</f>
        <v>122.595172250591</v>
      </c>
      <c r="K26" s="48" t="n">
        <f aca="false">$B26*K86/$B86</f>
        <v>116.500634578899</v>
      </c>
      <c r="L26" s="48" t="n">
        <f aca="false">$B26*L86/$B86</f>
        <v>96.109930426771</v>
      </c>
      <c r="M26" s="48" t="n">
        <f aca="false">$B26*M86/$B86</f>
        <v>75.5918099888631</v>
      </c>
      <c r="N26" s="48" t="n">
        <f aca="false">$B26*N86/$B86</f>
        <v>36.8488356870452</v>
      </c>
      <c r="O26" s="48" t="n">
        <f aca="false">$B26*O86/$B86</f>
        <v>3.18596876583634</v>
      </c>
      <c r="P26" s="48" t="n">
        <f aca="false">$B26*P86/$B86</f>
        <v>0.380258904883142</v>
      </c>
      <c r="Q26" s="48" t="n">
        <f aca="false">$B26*Q86/$B86</f>
        <v>65.8854865859671</v>
      </c>
      <c r="R26" s="48" t="n">
        <f aca="false">$B26*R86/$B86</f>
        <v>201.991988137167</v>
      </c>
      <c r="S26" s="48" t="n">
        <f aca="false">$B26*S86/$B86</f>
        <v>158.880698182683</v>
      </c>
      <c r="T26" s="48" t="n">
        <f aca="false">$B26*T86/$B86</f>
        <v>114.871876081853</v>
      </c>
      <c r="U26" s="48" t="n">
        <f aca="false">$B26*U86/$B86</f>
        <v>102.786271426467</v>
      </c>
      <c r="V26" s="48" t="n">
        <f aca="false">$B26*V86/$B86</f>
        <v>92.8874063547219</v>
      </c>
      <c r="W26" s="48" t="n">
        <f aca="false">$B26*W86/$B86</f>
        <v>88.561140201836</v>
      </c>
      <c r="X26" s="48" t="n">
        <f aca="false">$B26*X86/$B86</f>
        <v>89.071110688792</v>
      </c>
      <c r="Y26" s="48" t="n">
        <f aca="false">$B26*Y86/$B86</f>
        <v>70.4133338712502</v>
      </c>
      <c r="Z26" s="48" t="n">
        <f aca="false">$B26*Z86/$B86</f>
        <v>39.9388818189667</v>
      </c>
      <c r="AA26" s="48" t="n">
        <f aca="false">$B26*AA86/$B86</f>
        <v>2.90279097625827</v>
      </c>
      <c r="AB26" s="48" t="n">
        <f aca="false">$B26*AB86/$B86</f>
        <v>0.517328121073252</v>
      </c>
      <c r="AC26" s="47"/>
      <c r="AD26" s="47" t="n">
        <f aca="false">E26+F26</f>
        <v>237.340097781658</v>
      </c>
      <c r="AE26" s="47" t="n">
        <f aca="false">G26+H26</f>
        <v>309.32377641692</v>
      </c>
      <c r="AF26" s="47" t="n">
        <f aca="false">I26+J26</f>
        <v>258.252918629482</v>
      </c>
      <c r="AG26" s="47" t="n">
        <f aca="false">K26+L26</f>
        <v>212.61056500567</v>
      </c>
      <c r="AH26" s="47" t="n">
        <f aca="false">M26+N26+O26+P26</f>
        <v>116.006873346628</v>
      </c>
      <c r="AI26" s="47" t="n">
        <f aca="false">Q26+R26</f>
        <v>267.877474723134</v>
      </c>
      <c r="AJ26" s="47" t="n">
        <f aca="false">S26+T26</f>
        <v>273.752574264537</v>
      </c>
      <c r="AK26" s="47" t="n">
        <f aca="false">U26+V26</f>
        <v>195.673677781189</v>
      </c>
      <c r="AL26" s="47" t="n">
        <f aca="false">W26+X26</f>
        <v>177.632250890628</v>
      </c>
      <c r="AM26" s="47" t="n">
        <f aca="false">Y26+Z26+AA26+AB26</f>
        <v>113.772334787548</v>
      </c>
      <c r="AO26" s="49" t="n">
        <f aca="false">SUM(E26:F26)</f>
        <v>237.340097781658</v>
      </c>
      <c r="AP26" s="49" t="n">
        <f aca="false">SUM(G26:L26)</f>
        <v>780.187260052072</v>
      </c>
      <c r="AQ26" s="49" t="n">
        <f aca="false">SUM(M26:N26)</f>
        <v>112.440645675908</v>
      </c>
      <c r="AR26" s="49" t="n">
        <f aca="false">SUM(Q26:R26)</f>
        <v>267.877474723134</v>
      </c>
      <c r="AS26" s="49" t="n">
        <f aca="false">SUM(S26:X26)</f>
        <v>647.058502936354</v>
      </c>
      <c r="AT26" s="49" t="n">
        <f aca="false">SUM(Y26:Z26)</f>
        <v>110.352215690217</v>
      </c>
      <c r="AU26" s="49" t="n">
        <f aca="false">AO26+AR26</f>
        <v>505.217572504793</v>
      </c>
      <c r="AV26" s="49" t="n">
        <f aca="false">AP26+AS26</f>
        <v>1427.24576298843</v>
      </c>
      <c r="AW26" s="49" t="n">
        <f aca="false">AQ26+AT26</f>
        <v>222.792861366125</v>
      </c>
    </row>
    <row r="27" customFormat="false" ht="15" hidden="false" customHeight="false" outlineLevel="0" collapsed="false">
      <c r="A27" s="0" t="n">
        <v>2036</v>
      </c>
      <c r="B27" s="47" t="n">
        <f aca="false">Scénarios!B26/100*PopActBIT!B38</f>
        <v>2166.70102538459</v>
      </c>
      <c r="C27" s="47" t="n">
        <f aca="false">SUM(E27:P27)</f>
        <v>1135.6652389352</v>
      </c>
      <c r="D27" s="47" t="n">
        <f aca="false">SUM(Q27:AB27)</f>
        <v>1031.03578644939</v>
      </c>
      <c r="E27" s="48" t="n">
        <f aca="false">$B27*E87/$B87</f>
        <v>57.0166762715626</v>
      </c>
      <c r="F27" s="48" t="n">
        <f aca="false">$B27*F87/$B87</f>
        <v>178.804922903206</v>
      </c>
      <c r="G27" s="48" t="n">
        <f aca="false">$B27*G87/$B87</f>
        <v>160.44610900447</v>
      </c>
      <c r="H27" s="48" t="n">
        <f aca="false">$B27*H87/$B87</f>
        <v>150.296680292312</v>
      </c>
      <c r="I27" s="48" t="n">
        <f aca="false">$B27*I87/$B87</f>
        <v>137.963144199903</v>
      </c>
      <c r="J27" s="48" t="n">
        <f aca="false">$B27*J87/$B87</f>
        <v>121.941132765338</v>
      </c>
      <c r="K27" s="48" t="n">
        <f aca="false">$B27*K87/$B87</f>
        <v>116.203840397426</v>
      </c>
      <c r="L27" s="48" t="n">
        <f aca="false">$B27*L87/$B87</f>
        <v>95.7926012638482</v>
      </c>
      <c r="M27" s="48" t="n">
        <f aca="false">$B27*M87/$B87</f>
        <v>77.2137081088279</v>
      </c>
      <c r="N27" s="48" t="n">
        <f aca="false">$B27*N87/$B87</f>
        <v>36.3791879465362</v>
      </c>
      <c r="O27" s="48" t="n">
        <f aca="false">$B27*O87/$B87</f>
        <v>3.22031928486383</v>
      </c>
      <c r="P27" s="48" t="n">
        <f aca="false">$B27*P87/$B87</f>
        <v>0.386916496908963</v>
      </c>
      <c r="Q27" s="48" t="n">
        <f aca="false">$B27*Q87/$B87</f>
        <v>65.814203633623</v>
      </c>
      <c r="R27" s="48" t="n">
        <f aca="false">$B27*R87/$B87</f>
        <v>200.553696069235</v>
      </c>
      <c r="S27" s="48" t="n">
        <f aca="false">$B27*S87/$B87</f>
        <v>159.633759742267</v>
      </c>
      <c r="T27" s="48" t="n">
        <f aca="false">$B27*T87/$B87</f>
        <v>115.391849255475</v>
      </c>
      <c r="U27" s="48" t="n">
        <f aca="false">$B27*U87/$B87</f>
        <v>104.650554525951</v>
      </c>
      <c r="V27" s="48" t="n">
        <f aca="false">$B27*V87/$B87</f>
        <v>92.2887841980034</v>
      </c>
      <c r="W27" s="48" t="n">
        <f aca="false">$B27*W87/$B87</f>
        <v>88.4609942644662</v>
      </c>
      <c r="X27" s="48" t="n">
        <f aca="false">$B27*X87/$B87</f>
        <v>88.7551328885935</v>
      </c>
      <c r="Y27" s="48" t="n">
        <f aca="false">$B27*Y87/$B87</f>
        <v>71.7364450952352</v>
      </c>
      <c r="Z27" s="48" t="n">
        <f aca="false">$B27*Z87/$B87</f>
        <v>40.1542887429251</v>
      </c>
      <c r="AA27" s="48" t="n">
        <f aca="false">$B27*AA87/$B87</f>
        <v>3.06792084581906</v>
      </c>
      <c r="AB27" s="48" t="n">
        <f aca="false">$B27*AB87/$B87</f>
        <v>0.528157187795243</v>
      </c>
      <c r="AC27" s="47"/>
      <c r="AD27" s="47" t="n">
        <f aca="false">E27+F27</f>
        <v>235.821599174769</v>
      </c>
      <c r="AE27" s="47" t="n">
        <f aca="false">G27+H27</f>
        <v>310.742789296782</v>
      </c>
      <c r="AF27" s="47" t="n">
        <f aca="false">I27+J27</f>
        <v>259.904276965242</v>
      </c>
      <c r="AG27" s="47" t="n">
        <f aca="false">K27+L27</f>
        <v>211.996441661274</v>
      </c>
      <c r="AH27" s="47" t="n">
        <f aca="false">M27+N27+O27+P27</f>
        <v>117.200131837137</v>
      </c>
      <c r="AI27" s="47" t="n">
        <f aca="false">Q27+R27</f>
        <v>266.367899702858</v>
      </c>
      <c r="AJ27" s="47" t="n">
        <f aca="false">S27+T27</f>
        <v>275.025608997742</v>
      </c>
      <c r="AK27" s="47" t="n">
        <f aca="false">U27+V27</f>
        <v>196.939338723954</v>
      </c>
      <c r="AL27" s="47" t="n">
        <f aca="false">W27+X27</f>
        <v>177.21612715306</v>
      </c>
      <c r="AM27" s="47" t="n">
        <f aca="false">Y27+Z27+AA27+AB27</f>
        <v>115.486811871775</v>
      </c>
      <c r="AO27" s="49" t="n">
        <f aca="false">SUM(E27:F27)</f>
        <v>235.821599174769</v>
      </c>
      <c r="AP27" s="49" t="n">
        <f aca="false">SUM(G27:L27)</f>
        <v>782.643507923298</v>
      </c>
      <c r="AQ27" s="49" t="n">
        <f aca="false">SUM(M27:N27)</f>
        <v>113.592896055364</v>
      </c>
      <c r="AR27" s="49" t="n">
        <f aca="false">SUM(Q27:R27)</f>
        <v>266.367899702858</v>
      </c>
      <c r="AS27" s="49" t="n">
        <f aca="false">SUM(S27:X27)</f>
        <v>649.181074874756</v>
      </c>
      <c r="AT27" s="49" t="n">
        <f aca="false">SUM(Y27:Z27)</f>
        <v>111.89073383816</v>
      </c>
      <c r="AU27" s="49" t="n">
        <f aca="false">AO27+AR27</f>
        <v>502.189498877627</v>
      </c>
      <c r="AV27" s="49" t="n">
        <f aca="false">AP27+AS27</f>
        <v>1431.82458279805</v>
      </c>
      <c r="AW27" s="49" t="n">
        <f aca="false">AQ27+AT27</f>
        <v>225.483629893524</v>
      </c>
    </row>
    <row r="28" customFormat="false" ht="15" hidden="false" customHeight="false" outlineLevel="0" collapsed="false">
      <c r="A28" s="0" t="n">
        <v>2037</v>
      </c>
      <c r="B28" s="47" t="n">
        <f aca="false">Scénarios!B27/100*PopActBIT!B39</f>
        <v>2170.18077784637</v>
      </c>
      <c r="C28" s="47" t="n">
        <f aca="false">SUM(E28:P28)</f>
        <v>1137.5011891075</v>
      </c>
      <c r="D28" s="47" t="n">
        <f aca="false">SUM(Q28:AB28)</f>
        <v>1032.67958873886</v>
      </c>
      <c r="E28" s="48" t="n">
        <f aca="false">$B28*E88/$B88</f>
        <v>56.9631487671866</v>
      </c>
      <c r="F28" s="48" t="n">
        <f aca="false">$B28*F88/$B88</f>
        <v>177.799677305114</v>
      </c>
      <c r="G28" s="48" t="n">
        <f aca="false">$B28*G88/$B88</f>
        <v>160.348877760589</v>
      </c>
      <c r="H28" s="48" t="n">
        <f aca="false">$B28*H88/$B88</f>
        <v>151.52283569581</v>
      </c>
      <c r="I28" s="48" t="n">
        <f aca="false">$B28*I88/$B88</f>
        <v>139.79539160294</v>
      </c>
      <c r="J28" s="48" t="n">
        <f aca="false">$B28*J88/$B88</f>
        <v>121.784557477067</v>
      </c>
      <c r="K28" s="48" t="n">
        <f aca="false">$B28*K88/$B88</f>
        <v>115.481668640037</v>
      </c>
      <c r="L28" s="48" t="n">
        <f aca="false">$B28*L88/$B88</f>
        <v>95.503705282704</v>
      </c>
      <c r="M28" s="48" t="n">
        <f aca="false">$B28*M88/$B88</f>
        <v>78.7208121571037</v>
      </c>
      <c r="N28" s="48" t="n">
        <f aca="false">$B28*N88/$B88</f>
        <v>35.8859547180729</v>
      </c>
      <c r="O28" s="48" t="n">
        <f aca="false">$B28*O88/$B88</f>
        <v>3.30162006597874</v>
      </c>
      <c r="P28" s="48" t="n">
        <f aca="false">$B28*P88/$B88</f>
        <v>0.392939634897606</v>
      </c>
      <c r="Q28" s="48" t="n">
        <f aca="false">$B28*Q88/$B88</f>
        <v>65.7550038415521</v>
      </c>
      <c r="R28" s="48" t="n">
        <f aca="false">$B28*R88/$B88</f>
        <v>199.549363235144</v>
      </c>
      <c r="S28" s="48" t="n">
        <f aca="false">$B28*S88/$B88</f>
        <v>159.529571398872</v>
      </c>
      <c r="T28" s="48" t="n">
        <f aca="false">$B28*T88/$B88</f>
        <v>116.362421945731</v>
      </c>
      <c r="U28" s="48" t="n">
        <f aca="false">$B28*U88/$B88</f>
        <v>106.073401259454</v>
      </c>
      <c r="V28" s="48" t="n">
        <f aca="false">$B28*V88/$B88</f>
        <v>92.1262637688746</v>
      </c>
      <c r="W28" s="48" t="n">
        <f aca="false">$B28*W88/$B88</f>
        <v>88.0473378335137</v>
      </c>
      <c r="X28" s="48" t="n">
        <f aca="false">$B28*X88/$B88</f>
        <v>88.5231274604767</v>
      </c>
      <c r="Y28" s="48" t="n">
        <f aca="false">$B28*Y88/$B88</f>
        <v>72.9043927599961</v>
      </c>
      <c r="Z28" s="48" t="n">
        <f aca="false">$B28*Z88/$B88</f>
        <v>40.0819943061241</v>
      </c>
      <c r="AA28" s="48" t="n">
        <f aca="false">$B28*AA88/$B88</f>
        <v>3.18861998317318</v>
      </c>
      <c r="AB28" s="48" t="n">
        <f aca="false">$B28*AB88/$B88</f>
        <v>0.538090945951642</v>
      </c>
      <c r="AC28" s="47"/>
      <c r="AD28" s="47" t="n">
        <f aca="false">E28+F28</f>
        <v>234.762826072301</v>
      </c>
      <c r="AE28" s="47" t="n">
        <f aca="false">G28+H28</f>
        <v>311.8717134564</v>
      </c>
      <c r="AF28" s="47" t="n">
        <f aca="false">I28+J28</f>
        <v>261.579949080007</v>
      </c>
      <c r="AG28" s="47" t="n">
        <f aca="false">K28+L28</f>
        <v>210.985373922741</v>
      </c>
      <c r="AH28" s="47" t="n">
        <f aca="false">M28+N28+O28+P28</f>
        <v>118.301326576053</v>
      </c>
      <c r="AI28" s="47" t="n">
        <f aca="false">Q28+R28</f>
        <v>265.304367076696</v>
      </c>
      <c r="AJ28" s="47" t="n">
        <f aca="false">S28+T28</f>
        <v>275.891993344604</v>
      </c>
      <c r="AK28" s="47" t="n">
        <f aca="false">U28+V28</f>
        <v>198.199665028329</v>
      </c>
      <c r="AL28" s="47" t="n">
        <f aca="false">W28+X28</f>
        <v>176.57046529399</v>
      </c>
      <c r="AM28" s="47" t="n">
        <f aca="false">Y28+Z28+AA28+AB28</f>
        <v>116.713097995245</v>
      </c>
      <c r="AO28" s="49" t="n">
        <f aca="false">SUM(E28:F28)</f>
        <v>234.762826072301</v>
      </c>
      <c r="AP28" s="49" t="n">
        <f aca="false">SUM(G28:L28)</f>
        <v>784.437036459148</v>
      </c>
      <c r="AQ28" s="49" t="n">
        <f aca="false">SUM(M28:N28)</f>
        <v>114.606766875177</v>
      </c>
      <c r="AR28" s="49" t="n">
        <f aca="false">SUM(Q28:R28)</f>
        <v>265.304367076696</v>
      </c>
      <c r="AS28" s="49" t="n">
        <f aca="false">SUM(S28:X28)</f>
        <v>650.662123666923</v>
      </c>
      <c r="AT28" s="49" t="n">
        <f aca="false">SUM(Y28:Z28)</f>
        <v>112.98638706612</v>
      </c>
      <c r="AU28" s="49" t="n">
        <f aca="false">AO28+AR28</f>
        <v>500.067193148997</v>
      </c>
      <c r="AV28" s="49" t="n">
        <f aca="false">AP28+AS28</f>
        <v>1435.09916012607</v>
      </c>
      <c r="AW28" s="49" t="n">
        <f aca="false">AQ28+AT28</f>
        <v>227.593153941297</v>
      </c>
    </row>
    <row r="29" customFormat="false" ht="15" hidden="false" customHeight="false" outlineLevel="0" collapsed="false">
      <c r="A29" s="0" t="n">
        <v>2038</v>
      </c>
      <c r="B29" s="47" t="n">
        <f aca="false">Scénarios!B28/100*PopActBIT!B40</f>
        <v>2172.38137167095</v>
      </c>
      <c r="C29" s="47" t="n">
        <f aca="false">SUM(E29:P29)</f>
        <v>1138.80758386555</v>
      </c>
      <c r="D29" s="47" t="n">
        <f aca="false">SUM(Q29:AB29)</f>
        <v>1033.5737878054</v>
      </c>
      <c r="E29" s="48" t="n">
        <f aca="false">$B29*E89/$B89</f>
        <v>56.8758644297932</v>
      </c>
      <c r="F29" s="48" t="n">
        <f aca="false">$B29*F89/$B89</f>
        <v>176.999148538365</v>
      </c>
      <c r="G29" s="48" t="n">
        <f aca="false">$B29*G89/$B89</f>
        <v>159.778514923991</v>
      </c>
      <c r="H29" s="48" t="n">
        <f aca="false">$B29*H89/$B89</f>
        <v>152.856558886847</v>
      </c>
      <c r="I29" s="48" t="n">
        <f aca="false">$B29*I89/$B89</f>
        <v>141.108400587341</v>
      </c>
      <c r="J29" s="48" t="n">
        <f aca="false">$B29*J89/$B89</f>
        <v>122.553808696467</v>
      </c>
      <c r="K29" s="48" t="n">
        <f aca="false">$B29*K89/$B89</f>
        <v>114.077733074876</v>
      </c>
      <c r="L29" s="48" t="n">
        <f aca="false">$B29*L89/$B89</f>
        <v>95.6120862089297</v>
      </c>
      <c r="M29" s="48" t="n">
        <f aca="false">$B29*M89/$B89</f>
        <v>79.5337403373168</v>
      </c>
      <c r="N29" s="48" t="n">
        <f aca="false">$B29*N89/$B89</f>
        <v>35.6224140207887</v>
      </c>
      <c r="O29" s="48" t="n">
        <f aca="false">$B29*O89/$B89</f>
        <v>3.3910293272425</v>
      </c>
      <c r="P29" s="48" t="n">
        <f aca="false">$B29*P89/$B89</f>
        <v>0.398284833588709</v>
      </c>
      <c r="Q29" s="48" t="n">
        <f aca="false">$B29*Q89/$B89</f>
        <v>65.6567131835334</v>
      </c>
      <c r="R29" s="48" t="n">
        <f aca="false">$B29*R89/$B89</f>
        <v>198.616261913822</v>
      </c>
      <c r="S29" s="48" t="n">
        <f aca="false">$B29*S89/$B89</f>
        <v>159.056563960803</v>
      </c>
      <c r="T29" s="48" t="n">
        <f aca="false">$B29*T89/$B89</f>
        <v>117.40964738165</v>
      </c>
      <c r="U29" s="48" t="n">
        <f aca="false">$B29*U89/$B89</f>
        <v>107.130687280634</v>
      </c>
      <c r="V29" s="48" t="n">
        <f aca="false">$B29*V89/$B89</f>
        <v>92.6980645117883</v>
      </c>
      <c r="W29" s="48" t="n">
        <f aca="false">$B29*W89/$B89</f>
        <v>87.0614308641166</v>
      </c>
      <c r="X29" s="48" t="n">
        <f aca="false">$B29*X89/$B89</f>
        <v>88.6520700762078</v>
      </c>
      <c r="Y29" s="48" t="n">
        <f aca="false">$B29*Y89/$B89</f>
        <v>73.5035030780545</v>
      </c>
      <c r="Z29" s="48" t="n">
        <f aca="false">$B29*Z89/$B89</f>
        <v>39.9573709471896</v>
      </c>
      <c r="AA29" s="48" t="n">
        <f aca="false">$B29*AA89/$B89</f>
        <v>3.28434949694382</v>
      </c>
      <c r="AB29" s="48" t="n">
        <f aca="false">$B29*AB89/$B89</f>
        <v>0.547125110660262</v>
      </c>
      <c r="AC29" s="47"/>
      <c r="AD29" s="47" t="n">
        <f aca="false">E29+F29</f>
        <v>233.875012968158</v>
      </c>
      <c r="AE29" s="47" t="n">
        <f aca="false">G29+H29</f>
        <v>312.635073810838</v>
      </c>
      <c r="AF29" s="47" t="n">
        <f aca="false">I29+J29</f>
        <v>263.662209283807</v>
      </c>
      <c r="AG29" s="47" t="n">
        <f aca="false">K29+L29</f>
        <v>209.689819283806</v>
      </c>
      <c r="AH29" s="47" t="n">
        <f aca="false">M29+N29+O29+P29</f>
        <v>118.945468518937</v>
      </c>
      <c r="AI29" s="47" t="n">
        <f aca="false">Q29+R29</f>
        <v>264.272975097355</v>
      </c>
      <c r="AJ29" s="47" t="n">
        <f aca="false">S29+T29</f>
        <v>276.466211342453</v>
      </c>
      <c r="AK29" s="47" t="n">
        <f aca="false">U29+V29</f>
        <v>199.828751792423</v>
      </c>
      <c r="AL29" s="47" t="n">
        <f aca="false">W29+X29</f>
        <v>175.713500940324</v>
      </c>
      <c r="AM29" s="47" t="n">
        <f aca="false">Y29+Z29+AA29+AB29</f>
        <v>117.292348632848</v>
      </c>
      <c r="AO29" s="49" t="n">
        <f aca="false">SUM(E29:F29)</f>
        <v>233.875012968158</v>
      </c>
      <c r="AP29" s="49" t="n">
        <f aca="false">SUM(G29:L29)</f>
        <v>785.987102378451</v>
      </c>
      <c r="AQ29" s="49" t="n">
        <f aca="false">SUM(M29:N29)</f>
        <v>115.156154358105</v>
      </c>
      <c r="AR29" s="49" t="n">
        <f aca="false">SUM(Q29:R29)</f>
        <v>264.272975097355</v>
      </c>
      <c r="AS29" s="49" t="n">
        <f aca="false">SUM(S29:X29)</f>
        <v>652.0084640752</v>
      </c>
      <c r="AT29" s="49" t="n">
        <f aca="false">SUM(Y29:Z29)</f>
        <v>113.460874025244</v>
      </c>
      <c r="AU29" s="49" t="n">
        <f aca="false">AO29+AR29</f>
        <v>498.147988065514</v>
      </c>
      <c r="AV29" s="49" t="n">
        <f aca="false">AP29+AS29</f>
        <v>1437.99556645365</v>
      </c>
      <c r="AW29" s="49" t="n">
        <f aca="false">AQ29+AT29</f>
        <v>228.61702838335</v>
      </c>
    </row>
    <row r="30" customFormat="false" ht="15" hidden="false" customHeight="false" outlineLevel="0" collapsed="false">
      <c r="A30" s="0" t="n">
        <v>2039</v>
      </c>
      <c r="B30" s="47" t="n">
        <f aca="false">Scénarios!B29/100*PopActBIT!B41</f>
        <v>2174.41264713703</v>
      </c>
      <c r="C30" s="47" t="n">
        <f aca="false">SUM(E30:P30)</f>
        <v>1140.54145705375</v>
      </c>
      <c r="D30" s="47" t="n">
        <f aca="false">SUM(Q30:AB30)</f>
        <v>1033.87119008328</v>
      </c>
      <c r="E30" s="48" t="n">
        <f aca="false">$B30*E90/$B90</f>
        <v>56.7860695786179</v>
      </c>
      <c r="F30" s="48" t="n">
        <f aca="false">$B30*F90/$B90</f>
        <v>175.947158196043</v>
      </c>
      <c r="G30" s="48" t="n">
        <f aca="false">$B30*G90/$B90</f>
        <v>159.107053251936</v>
      </c>
      <c r="H30" s="48" t="n">
        <f aca="false">$B30*H90/$B90</f>
        <v>154.150658170179</v>
      </c>
      <c r="I30" s="48" t="n">
        <f aca="false">$B30*I90/$B90</f>
        <v>142.105924836966</v>
      </c>
      <c r="J30" s="48" t="n">
        <f aca="false">$B30*J90/$B90</f>
        <v>124.161089533283</v>
      </c>
      <c r="K30" s="48" t="n">
        <f aca="false">$B30*K90/$B90</f>
        <v>112.228172246811</v>
      </c>
      <c r="L30" s="48" t="n">
        <f aca="false">$B30*L90/$B90</f>
        <v>95.9444266995171</v>
      </c>
      <c r="M30" s="48" t="n">
        <f aca="false">$B30*M90/$B90</f>
        <v>79.9017173496797</v>
      </c>
      <c r="N30" s="48" t="n">
        <f aca="false">$B30*N90/$B90</f>
        <v>36.3853991519316</v>
      </c>
      <c r="O30" s="48" t="n">
        <f aca="false">$B30*O90/$B90</f>
        <v>3.42043215139222</v>
      </c>
      <c r="P30" s="48" t="n">
        <f aca="false">$B30*P90/$B90</f>
        <v>0.403355887398897</v>
      </c>
      <c r="Q30" s="48" t="n">
        <f aca="false">$B30*Q90/$B90</f>
        <v>65.5553779113195</v>
      </c>
      <c r="R30" s="48" t="n">
        <f aca="false">$B30*R90/$B90</f>
        <v>197.415298002224</v>
      </c>
      <c r="S30" s="48" t="n">
        <f aca="false">$B30*S90/$B90</f>
        <v>158.415130992256</v>
      </c>
      <c r="T30" s="48" t="n">
        <f aca="false">$B30*T90/$B90</f>
        <v>118.507572793391</v>
      </c>
      <c r="U30" s="48" t="n">
        <f aca="false">$B30*U90/$B90</f>
        <v>107.88110566229</v>
      </c>
      <c r="V30" s="48" t="n">
        <f aca="false">$B30*V90/$B90</f>
        <v>94.0519129477374</v>
      </c>
      <c r="W30" s="48" t="n">
        <f aca="false">$B30*W90/$B90</f>
        <v>85.6690351417194</v>
      </c>
      <c r="X30" s="48" t="n">
        <f aca="false">$B30*X90/$B90</f>
        <v>89.0473077141771</v>
      </c>
      <c r="Y30" s="48" t="n">
        <f aca="false">$B30*Y90/$B90</f>
        <v>73.7290498811405</v>
      </c>
      <c r="Z30" s="48" t="n">
        <f aca="false">$B30*Z90/$B90</f>
        <v>39.7145850959814</v>
      </c>
      <c r="AA30" s="48" t="n">
        <f aca="false">$B30*AA90/$B90</f>
        <v>3.32877536000959</v>
      </c>
      <c r="AB30" s="48" t="n">
        <f aca="false">$B30*AB90/$B90</f>
        <v>0.556038581032336</v>
      </c>
      <c r="AC30" s="47"/>
      <c r="AD30" s="47" t="n">
        <f aca="false">E30+F30</f>
        <v>232.733227774661</v>
      </c>
      <c r="AE30" s="47" t="n">
        <f aca="false">G30+H30</f>
        <v>313.257711422114</v>
      </c>
      <c r="AF30" s="47" t="n">
        <f aca="false">I30+J30</f>
        <v>266.26701437025</v>
      </c>
      <c r="AG30" s="47" t="n">
        <f aca="false">K30+L30</f>
        <v>208.172598946328</v>
      </c>
      <c r="AH30" s="47" t="n">
        <f aca="false">M30+N30+O30+P30</f>
        <v>120.110904540403</v>
      </c>
      <c r="AI30" s="47" t="n">
        <f aca="false">Q30+R30</f>
        <v>262.970675913544</v>
      </c>
      <c r="AJ30" s="47" t="n">
        <f aca="false">S30+T30</f>
        <v>276.922703785647</v>
      </c>
      <c r="AK30" s="47" t="n">
        <f aca="false">U30+V30</f>
        <v>201.933018610027</v>
      </c>
      <c r="AL30" s="47" t="n">
        <f aca="false">W30+X30</f>
        <v>174.716342855896</v>
      </c>
      <c r="AM30" s="47" t="n">
        <f aca="false">Y30+Z30+AA30+AB30</f>
        <v>117.328448918164</v>
      </c>
      <c r="AO30" s="49" t="n">
        <f aca="false">SUM(E30:F30)</f>
        <v>232.733227774661</v>
      </c>
      <c r="AP30" s="49" t="n">
        <f aca="false">SUM(G30:L30)</f>
        <v>787.697324738692</v>
      </c>
      <c r="AQ30" s="49" t="n">
        <f aca="false">SUM(M30:N30)</f>
        <v>116.287116501611</v>
      </c>
      <c r="AR30" s="49" t="n">
        <f aca="false">SUM(Q30:R30)</f>
        <v>262.970675913544</v>
      </c>
      <c r="AS30" s="49" t="n">
        <f aca="false">SUM(S30:X30)</f>
        <v>653.572065251571</v>
      </c>
      <c r="AT30" s="49" t="n">
        <f aca="false">SUM(Y30:Z30)</f>
        <v>113.443634977122</v>
      </c>
      <c r="AU30" s="49" t="n">
        <f aca="false">AO30+AR30</f>
        <v>495.703903688205</v>
      </c>
      <c r="AV30" s="49" t="n">
        <f aca="false">AP30+AS30</f>
        <v>1441.26938999026</v>
      </c>
      <c r="AW30" s="49" t="n">
        <f aca="false">AQ30+AT30</f>
        <v>229.730751478733</v>
      </c>
    </row>
    <row r="31" customFormat="false" ht="15" hidden="false" customHeight="false" outlineLevel="0" collapsed="false">
      <c r="A31" s="0" t="n">
        <v>2040</v>
      </c>
      <c r="B31" s="47" t="n">
        <f aca="false">Scénarios!B30/100*PopActBIT!B42</f>
        <v>2177.56871377083</v>
      </c>
      <c r="C31" s="47" t="n">
        <f aca="false">SUM(E31:P31)</f>
        <v>1142.9452721765</v>
      </c>
      <c r="D31" s="47" t="n">
        <f aca="false">SUM(Q31:AB31)</f>
        <v>1034.62344159433</v>
      </c>
      <c r="E31" s="48" t="n">
        <f aca="false">$B31*E91/$B91</f>
        <v>56.7610136707232</v>
      </c>
      <c r="F31" s="48" t="n">
        <f aca="false">$B31*F91/$B91</f>
        <v>175.215850608269</v>
      </c>
      <c r="G31" s="48" t="n">
        <f aca="false">$B31*G91/$B91</f>
        <v>158.141307767004</v>
      </c>
      <c r="H31" s="48" t="n">
        <f aca="false">$B31*H91/$B91</f>
        <v>155.396276633696</v>
      </c>
      <c r="I31" s="48" t="n">
        <f aca="false">$B31*I91/$B91</f>
        <v>142.666033368029</v>
      </c>
      <c r="J31" s="48" t="n">
        <f aca="false">$B31*J91/$B91</f>
        <v>126.196562867164</v>
      </c>
      <c r="K31" s="48" t="n">
        <f aca="false">$B31*K91/$B91</f>
        <v>110.939548089533</v>
      </c>
      <c r="L31" s="48" t="n">
        <f aca="false">$B31*L91/$B91</f>
        <v>95.9920588118316</v>
      </c>
      <c r="M31" s="48" t="n">
        <f aca="false">$B31*M91/$B91</f>
        <v>79.8869417308134</v>
      </c>
      <c r="N31" s="48" t="n">
        <f aca="false">$B31*N91/$B91</f>
        <v>37.8982360317352</v>
      </c>
      <c r="O31" s="48" t="n">
        <f aca="false">$B31*O91/$B91</f>
        <v>3.44287892480865</v>
      </c>
      <c r="P31" s="48" t="n">
        <f aca="false">$B31*P91/$B91</f>
        <v>0.408563672889897</v>
      </c>
      <c r="Q31" s="48" t="n">
        <f aca="false">$B31*Q91/$B91</f>
        <v>65.528694129016</v>
      </c>
      <c r="R31" s="48" t="n">
        <f aca="false">$B31*R91/$B91</f>
        <v>196.581074646014</v>
      </c>
      <c r="S31" s="48" t="n">
        <f aca="false">$B31*S91/$B91</f>
        <v>157.462444488082</v>
      </c>
      <c r="T31" s="48" t="n">
        <f aca="false">$B31*T91/$B91</f>
        <v>119.56377369068</v>
      </c>
      <c r="U31" s="48" t="n">
        <f aca="false">$B31*U91/$B91</f>
        <v>108.259126482994</v>
      </c>
      <c r="V31" s="48" t="n">
        <f aca="false">$B31*V91/$B91</f>
        <v>95.8098873535177</v>
      </c>
      <c r="W31" s="48" t="n">
        <f aca="false">$B31*W91/$B91</f>
        <v>84.5930242007831</v>
      </c>
      <c r="X31" s="48" t="n">
        <f aca="false">$B31*X91/$B91</f>
        <v>89.2502838306444</v>
      </c>
      <c r="Y31" s="48" t="n">
        <f aca="false">$B31*Y91/$B91</f>
        <v>73.65115625709</v>
      </c>
      <c r="Z31" s="48" t="n">
        <f aca="false">$B31*Z91/$B91</f>
        <v>40.0329413821773</v>
      </c>
      <c r="AA31" s="48" t="n">
        <f aca="false">$B31*AA91/$B91</f>
        <v>3.3254355227921</v>
      </c>
      <c r="AB31" s="48" t="n">
        <f aca="false">$B31*AB91/$B91</f>
        <v>0.56559961053902</v>
      </c>
      <c r="AC31" s="47"/>
      <c r="AD31" s="47" t="n">
        <f aca="false">E31+F31</f>
        <v>231.976864278992</v>
      </c>
      <c r="AE31" s="47" t="n">
        <f aca="false">G31+H31</f>
        <v>313.5375844007</v>
      </c>
      <c r="AF31" s="47" t="n">
        <f aca="false">I31+J31</f>
        <v>268.862596235193</v>
      </c>
      <c r="AG31" s="47" t="n">
        <f aca="false">K31+L31</f>
        <v>206.931606901364</v>
      </c>
      <c r="AH31" s="47" t="n">
        <f aca="false">M31+N31+O31+P31</f>
        <v>121.636620360247</v>
      </c>
      <c r="AI31" s="47" t="n">
        <f aca="false">Q31+R31</f>
        <v>262.10976877503</v>
      </c>
      <c r="AJ31" s="47" t="n">
        <f aca="false">S31+T31</f>
        <v>277.026218178763</v>
      </c>
      <c r="AK31" s="47" t="n">
        <f aca="false">U31+V31</f>
        <v>204.069013836512</v>
      </c>
      <c r="AL31" s="47" t="n">
        <f aca="false">W31+X31</f>
        <v>173.843308031427</v>
      </c>
      <c r="AM31" s="47" t="n">
        <f aca="false">Y31+Z31+AA31+AB31</f>
        <v>117.575132772598</v>
      </c>
      <c r="AO31" s="49" t="n">
        <f aca="false">SUM(E31:F31)</f>
        <v>231.976864278992</v>
      </c>
      <c r="AP31" s="49" t="n">
        <f aca="false">SUM(G31:L31)</f>
        <v>789.331787537258</v>
      </c>
      <c r="AQ31" s="49" t="n">
        <f aca="false">SUM(M31:N31)</f>
        <v>117.785177762549</v>
      </c>
      <c r="AR31" s="49" t="n">
        <f aca="false">SUM(Q31:R31)</f>
        <v>262.10976877503</v>
      </c>
      <c r="AS31" s="49" t="n">
        <f aca="false">SUM(S31:X31)</f>
        <v>654.938540046702</v>
      </c>
      <c r="AT31" s="49" t="n">
        <f aca="false">SUM(Y31:Z31)</f>
        <v>113.684097639267</v>
      </c>
      <c r="AU31" s="49" t="n">
        <f aca="false">AO31+AR31</f>
        <v>494.086633054022</v>
      </c>
      <c r="AV31" s="49" t="n">
        <f aca="false">AP31+AS31</f>
        <v>1444.27032758396</v>
      </c>
      <c r="AW31" s="49" t="n">
        <f aca="false">AQ31+AT31</f>
        <v>231.469275401816</v>
      </c>
    </row>
    <row r="32" customFormat="false" ht="15" hidden="false" customHeight="false" outlineLevel="0" collapsed="false">
      <c r="A32" s="0" t="n">
        <v>2041</v>
      </c>
      <c r="B32" s="47" t="n">
        <f aca="false">Scénarios!B31/100*PopActBIT!B43</f>
        <v>2181.1424064374</v>
      </c>
      <c r="C32" s="47" t="n">
        <f aca="false">SUM(E32:P32)</f>
        <v>1145.37637798336</v>
      </c>
      <c r="D32" s="47" t="n">
        <f aca="false">SUM(Q32:AB32)</f>
        <v>1035.76602845405</v>
      </c>
      <c r="E32" s="48" t="n">
        <f aca="false">$B32*E92/$B92</f>
        <v>56.7916956612747</v>
      </c>
      <c r="F32" s="48" t="n">
        <f aca="false">$B32*F92/$B92</f>
        <v>174.968098077302</v>
      </c>
      <c r="G32" s="48" t="n">
        <f aca="false">$B32*G92/$B92</f>
        <v>156.824833982623</v>
      </c>
      <c r="H32" s="48" t="n">
        <f aca="false">$B32*H92/$B92</f>
        <v>156.116907493233</v>
      </c>
      <c r="I32" s="48" t="n">
        <f aca="false">$B32*I92/$B92</f>
        <v>143.231232710587</v>
      </c>
      <c r="J32" s="48" t="n">
        <f aca="false">$B32*J92/$B92</f>
        <v>128.277050585528</v>
      </c>
      <c r="K32" s="48" t="n">
        <f aca="false">$B32*K92/$B92</f>
        <v>110.355761277999</v>
      </c>
      <c r="L32" s="48" t="n">
        <f aca="false">$B32*L92/$B92</f>
        <v>95.7243221161236</v>
      </c>
      <c r="M32" s="48" t="n">
        <f aca="false">$B32*M92/$B92</f>
        <v>79.5972751552758</v>
      </c>
      <c r="N32" s="48" t="n">
        <f aca="false">$B32*N92/$B92</f>
        <v>39.5227566244135</v>
      </c>
      <c r="O32" s="48" t="n">
        <f aca="false">$B32*O92/$B92</f>
        <v>3.5524787092829</v>
      </c>
      <c r="P32" s="48" t="n">
        <f aca="false">$B32*P92/$B92</f>
        <v>0.413965589715821</v>
      </c>
      <c r="Q32" s="48" t="n">
        <f aca="false">$B32*Q92/$B92</f>
        <v>65.5661505357341</v>
      </c>
      <c r="R32" s="48" t="n">
        <f aca="false">$B32*R92/$B92</f>
        <v>196.299525846748</v>
      </c>
      <c r="S32" s="48" t="n">
        <f aca="false">$B32*S92/$B92</f>
        <v>156.251394651368</v>
      </c>
      <c r="T32" s="48" t="n">
        <f aca="false">$B32*T92/$B92</f>
        <v>120.088491887221</v>
      </c>
      <c r="U32" s="48" t="n">
        <f aca="false">$B32*U92/$B92</f>
        <v>108.733967606357</v>
      </c>
      <c r="V32" s="48" t="n">
        <f aca="false">$B32*V92/$B92</f>
        <v>97.5071553689923</v>
      </c>
      <c r="W32" s="48" t="n">
        <f aca="false">$B32*W92/$B92</f>
        <v>84.0515909918102</v>
      </c>
      <c r="X32" s="48" t="n">
        <f aca="false">$B32*X92/$B92</f>
        <v>89.1683803680027</v>
      </c>
      <c r="Y32" s="48" t="n">
        <f aca="false">$B32*Y92/$B92</f>
        <v>73.4128516568388</v>
      </c>
      <c r="Z32" s="48" t="n">
        <f aca="false">$B32*Z92/$B92</f>
        <v>40.8017566704745</v>
      </c>
      <c r="AA32" s="48" t="n">
        <f aca="false">$B32*AA92/$B92</f>
        <v>3.30896046886146</v>
      </c>
      <c r="AB32" s="48" t="n">
        <f aca="false">$B32*AB92/$B92</f>
        <v>0.575802401640095</v>
      </c>
      <c r="AC32" s="47"/>
      <c r="AD32" s="47" t="n">
        <f aca="false">E32+F32</f>
        <v>231.759793738577</v>
      </c>
      <c r="AE32" s="47" t="n">
        <f aca="false">G32+H32</f>
        <v>312.941741475856</v>
      </c>
      <c r="AF32" s="47" t="n">
        <f aca="false">I32+J32</f>
        <v>271.508283296115</v>
      </c>
      <c r="AG32" s="47" t="n">
        <f aca="false">K32+L32</f>
        <v>206.080083394122</v>
      </c>
      <c r="AH32" s="47" t="n">
        <f aca="false">M32+N32+O32+P32</f>
        <v>123.086476078688</v>
      </c>
      <c r="AI32" s="47" t="n">
        <f aca="false">Q32+R32</f>
        <v>261.865676382482</v>
      </c>
      <c r="AJ32" s="47" t="n">
        <f aca="false">S32+T32</f>
        <v>276.339886538588</v>
      </c>
      <c r="AK32" s="47" t="n">
        <f aca="false">U32+V32</f>
        <v>206.241122975349</v>
      </c>
      <c r="AL32" s="47" t="n">
        <f aca="false">W32+X32</f>
        <v>173.219971359813</v>
      </c>
      <c r="AM32" s="47" t="n">
        <f aca="false">Y32+Z32+AA32+AB32</f>
        <v>118.099371197815</v>
      </c>
      <c r="AO32" s="49" t="n">
        <f aca="false">SUM(E32:F32)</f>
        <v>231.759793738577</v>
      </c>
      <c r="AP32" s="49" t="n">
        <f aca="false">SUM(G32:L32)</f>
        <v>790.530108166093</v>
      </c>
      <c r="AQ32" s="49" t="n">
        <f aca="false">SUM(M32:N32)</f>
        <v>119.120031779689</v>
      </c>
      <c r="AR32" s="49" t="n">
        <f aca="false">SUM(Q32:R32)</f>
        <v>261.865676382482</v>
      </c>
      <c r="AS32" s="49" t="n">
        <f aca="false">SUM(S32:X32)</f>
        <v>655.80098087375</v>
      </c>
      <c r="AT32" s="49" t="n">
        <f aca="false">SUM(Y32:Z32)</f>
        <v>114.214608327313</v>
      </c>
      <c r="AU32" s="49" t="n">
        <f aca="false">AO32+AR32</f>
        <v>493.625470121058</v>
      </c>
      <c r="AV32" s="49" t="n">
        <f aca="false">AP32+AS32</f>
        <v>1446.33108903984</v>
      </c>
      <c r="AW32" s="49" t="n">
        <f aca="false">AQ32+AT32</f>
        <v>233.334640107003</v>
      </c>
    </row>
    <row r="33" customFormat="false" ht="15" hidden="false" customHeight="false" outlineLevel="0" collapsed="false">
      <c r="A33" s="0" t="n">
        <v>2042</v>
      </c>
      <c r="B33" s="47" t="n">
        <f aca="false">Scénarios!B32/100*PopActBIT!B44</f>
        <v>2184.82131662351</v>
      </c>
      <c r="C33" s="47" t="n">
        <f aca="false">SUM(E33:P33)</f>
        <v>1147.77571558821</v>
      </c>
      <c r="D33" s="47" t="n">
        <f aca="false">SUM(Q33:AB33)</f>
        <v>1037.0456010353</v>
      </c>
      <c r="E33" s="48" t="n">
        <f aca="false">$B33*E93/$B93</f>
        <v>56.8686816166117</v>
      </c>
      <c r="F33" s="48" t="n">
        <f aca="false">$B33*F93/$B93</f>
        <v>174.80224417722</v>
      </c>
      <c r="G33" s="48" t="n">
        <f aca="false">$B33*G93/$B93</f>
        <v>155.948519736587</v>
      </c>
      <c r="H33" s="48" t="n">
        <f aca="false">$B33*H93/$B93</f>
        <v>156.046327405975</v>
      </c>
      <c r="I33" s="48" t="n">
        <f aca="false">$B33*I93/$B93</f>
        <v>144.384056620285</v>
      </c>
      <c r="J33" s="48" t="n">
        <f aca="false">$B33*J93/$B93</f>
        <v>129.960187360122</v>
      </c>
      <c r="K33" s="48" t="n">
        <f aca="false">$B33*K93/$B93</f>
        <v>110.247223405872</v>
      </c>
      <c r="L33" s="48" t="n">
        <f aca="false">$B33*L93/$B93</f>
        <v>95.1347214612337</v>
      </c>
      <c r="M33" s="48" t="n">
        <f aca="false">$B33*M93/$B93</f>
        <v>79.4001050951565</v>
      </c>
      <c r="N33" s="48" t="n">
        <f aca="false">$B33*N93/$B93</f>
        <v>40.8802260720149</v>
      </c>
      <c r="O33" s="48" t="n">
        <f aca="false">$B33*O93/$B93</f>
        <v>3.68402976809621</v>
      </c>
      <c r="P33" s="48" t="n">
        <f aca="false">$B33*P93/$B93</f>
        <v>0.419392869035119</v>
      </c>
      <c r="Q33" s="48" t="n">
        <f aca="false">$B33*Q93/$B93</f>
        <v>65.6569171324424</v>
      </c>
      <c r="R33" s="48" t="n">
        <f aca="false">$B33*R93/$B93</f>
        <v>196.113280155984</v>
      </c>
      <c r="S33" s="48" t="n">
        <f aca="false">$B33*S93/$B93</f>
        <v>155.438528262758</v>
      </c>
      <c r="T33" s="48" t="n">
        <f aca="false">$B33*T93/$B93</f>
        <v>120.016678035916</v>
      </c>
      <c r="U33" s="48" t="n">
        <f aca="false">$B33*U93/$B93</f>
        <v>109.646828140977</v>
      </c>
      <c r="V33" s="48" t="n">
        <f aca="false">$B33*V93/$B93</f>
        <v>98.8280126627248</v>
      </c>
      <c r="W33" s="48" t="n">
        <f aca="false">$B33*W93/$B93</f>
        <v>83.9251549834006</v>
      </c>
      <c r="X33" s="48" t="n">
        <f aca="false">$B33*X93/$B93</f>
        <v>88.7959375319813</v>
      </c>
      <c r="Y33" s="48" t="n">
        <f aca="false">$B33*Y93/$B93</f>
        <v>73.2620735857801</v>
      </c>
      <c r="Z33" s="48" t="n">
        <f aca="false">$B33*Z93/$B93</f>
        <v>41.4925519868259</v>
      </c>
      <c r="AA33" s="48" t="n">
        <f aca="false">$B33*AA93/$B93</f>
        <v>3.28332729277417</v>
      </c>
      <c r="AB33" s="48" t="n">
        <f aca="false">$B33*AB93/$B93</f>
        <v>0.5863112637347</v>
      </c>
      <c r="AC33" s="47"/>
      <c r="AD33" s="47" t="n">
        <f aca="false">E33+F33</f>
        <v>231.670925793831</v>
      </c>
      <c r="AE33" s="47" t="n">
        <f aca="false">G33+H33</f>
        <v>311.994847142562</v>
      </c>
      <c r="AF33" s="47" t="n">
        <f aca="false">I33+J33</f>
        <v>274.344243980408</v>
      </c>
      <c r="AG33" s="47" t="n">
        <f aca="false">K33+L33</f>
        <v>205.381944867105</v>
      </c>
      <c r="AH33" s="47" t="n">
        <f aca="false">M33+N33+O33+P33</f>
        <v>124.383753804303</v>
      </c>
      <c r="AI33" s="47" t="n">
        <f aca="false">Q33+R33</f>
        <v>261.770197288426</v>
      </c>
      <c r="AJ33" s="47" t="n">
        <f aca="false">S33+T33</f>
        <v>275.455206298674</v>
      </c>
      <c r="AK33" s="47" t="n">
        <f aca="false">U33+V33</f>
        <v>208.474840803702</v>
      </c>
      <c r="AL33" s="47" t="n">
        <f aca="false">W33+X33</f>
        <v>172.721092515382</v>
      </c>
      <c r="AM33" s="47" t="n">
        <f aca="false">Y33+Z33+AA33+AB33</f>
        <v>118.624264129115</v>
      </c>
      <c r="AO33" s="49" t="n">
        <f aca="false">SUM(E33:F33)</f>
        <v>231.670925793831</v>
      </c>
      <c r="AP33" s="49" t="n">
        <f aca="false">SUM(G33:L33)</f>
        <v>791.721035990075</v>
      </c>
      <c r="AQ33" s="49" t="n">
        <f aca="false">SUM(M33:N33)</f>
        <v>120.280331167171</v>
      </c>
      <c r="AR33" s="49" t="n">
        <f aca="false">SUM(Q33:R33)</f>
        <v>261.770197288426</v>
      </c>
      <c r="AS33" s="49" t="n">
        <f aca="false">SUM(S33:X33)</f>
        <v>656.651139617758</v>
      </c>
      <c r="AT33" s="49" t="n">
        <f aca="false">SUM(Y33:Z33)</f>
        <v>114.754625572606</v>
      </c>
      <c r="AU33" s="49" t="n">
        <f aca="false">AO33+AR33</f>
        <v>493.441123082257</v>
      </c>
      <c r="AV33" s="49" t="n">
        <f aca="false">AP33+AS33</f>
        <v>1448.37217560783</v>
      </c>
      <c r="AW33" s="49" t="n">
        <f aca="false">AQ33+AT33</f>
        <v>235.034956739777</v>
      </c>
    </row>
    <row r="34" customFormat="false" ht="15" hidden="false" customHeight="false" outlineLevel="0" collapsed="false">
      <c r="A34" s="0" t="n">
        <v>2043</v>
      </c>
      <c r="B34" s="47" t="n">
        <f aca="false">Scénarios!B33/100*PopActBIT!B45</f>
        <v>2187.98175140843</v>
      </c>
      <c r="C34" s="47" t="n">
        <f aca="false">SUM(E34:P34)</f>
        <v>1149.78095563884</v>
      </c>
      <c r="D34" s="47" t="n">
        <f aca="false">SUM(Q34:AB34)</f>
        <v>1038.20079576959</v>
      </c>
      <c r="E34" s="48" t="n">
        <f aca="false">$B34*E94/$B94</f>
        <v>56.9841233862485</v>
      </c>
      <c r="F34" s="48" t="n">
        <f aca="false">$B34*F94/$B94</f>
        <v>174.598839676134</v>
      </c>
      <c r="G34" s="48" t="n">
        <f aca="false">$B34*G94/$B94</f>
        <v>155.311485539437</v>
      </c>
      <c r="H34" s="48" t="n">
        <f aca="false">$B34*H94/$B94</f>
        <v>155.585956056237</v>
      </c>
      <c r="I34" s="48" t="n">
        <f aca="false">$B34*I94/$B94</f>
        <v>145.687517118255</v>
      </c>
      <c r="J34" s="48" t="n">
        <f aca="false">$B34*J94/$B94</f>
        <v>131.217558377588</v>
      </c>
      <c r="K34" s="48" t="n">
        <f aca="false">$B34*K94/$B94</f>
        <v>111.010042199677</v>
      </c>
      <c r="L34" s="48" t="n">
        <f aca="false">$B34*L94/$B94</f>
        <v>94.0213831345784</v>
      </c>
      <c r="M34" s="48" t="n">
        <f aca="false">$B34*M94/$B94</f>
        <v>79.7323282660002</v>
      </c>
      <c r="N34" s="48" t="n">
        <f aca="false">$B34*N94/$B94</f>
        <v>41.3530823907075</v>
      </c>
      <c r="O34" s="48" t="n">
        <f aca="false">$B34*O94/$B94</f>
        <v>3.85430775211403</v>
      </c>
      <c r="P34" s="48" t="n">
        <f aca="false">$B34*P94/$B94</f>
        <v>0.424331741861099</v>
      </c>
      <c r="Q34" s="48" t="n">
        <f aca="false">$B34*Q94/$B94</f>
        <v>65.7918768342103</v>
      </c>
      <c r="R34" s="48" t="n">
        <f aca="false">$B34*R94/$B94</f>
        <v>195.88477397112</v>
      </c>
      <c r="S34" s="48" t="n">
        <f aca="false">$B34*S94/$B94</f>
        <v>154.745778343571</v>
      </c>
      <c r="T34" s="48" t="n">
        <f aca="false">$B34*T94/$B94</f>
        <v>119.717975265798</v>
      </c>
      <c r="U34" s="48" t="n">
        <f aca="false">$B34*U94/$B94</f>
        <v>110.668046945668</v>
      </c>
      <c r="V34" s="48" t="n">
        <f aca="false">$B34*V94/$B94</f>
        <v>99.851736383746</v>
      </c>
      <c r="W34" s="48" t="n">
        <f aca="false">$B34*W94/$B94</f>
        <v>84.4898951568489</v>
      </c>
      <c r="X34" s="48" t="n">
        <f aca="false">$B34*X94/$B94</f>
        <v>87.8820699993253</v>
      </c>
      <c r="Y34" s="48" t="n">
        <f aca="false">$B34*Y94/$B94</f>
        <v>73.4317941956939</v>
      </c>
      <c r="Z34" s="48" t="n">
        <f aca="false">$B34*Z94/$B94</f>
        <v>41.8754166642577</v>
      </c>
      <c r="AA34" s="48" t="n">
        <f aca="false">$B34*AA94/$B94</f>
        <v>3.26523359041011</v>
      </c>
      <c r="AB34" s="48" t="n">
        <f aca="false">$B34*AB94/$B94</f>
        <v>0.596198418942373</v>
      </c>
      <c r="AC34" s="47"/>
      <c r="AD34" s="47" t="n">
        <f aca="false">E34+F34</f>
        <v>231.582963062383</v>
      </c>
      <c r="AE34" s="47" t="n">
        <f aca="false">G34+H34</f>
        <v>310.897441595675</v>
      </c>
      <c r="AF34" s="47" t="n">
        <f aca="false">I34+J34</f>
        <v>276.905075495843</v>
      </c>
      <c r="AG34" s="47" t="n">
        <f aca="false">K34+L34</f>
        <v>205.031425334255</v>
      </c>
      <c r="AH34" s="47" t="n">
        <f aca="false">M34+N34+O34+P34</f>
        <v>125.364050150683</v>
      </c>
      <c r="AI34" s="47" t="n">
        <f aca="false">Q34+R34</f>
        <v>261.67665080533</v>
      </c>
      <c r="AJ34" s="47" t="n">
        <f aca="false">S34+T34</f>
        <v>274.463753609369</v>
      </c>
      <c r="AK34" s="47" t="n">
        <f aca="false">U34+V34</f>
        <v>210.519783329414</v>
      </c>
      <c r="AL34" s="47" t="n">
        <f aca="false">W34+X34</f>
        <v>172.371965156174</v>
      </c>
      <c r="AM34" s="47" t="n">
        <f aca="false">Y34+Z34+AA34+AB34</f>
        <v>119.168642869304</v>
      </c>
      <c r="AO34" s="49" t="n">
        <f aca="false">SUM(E34:F34)</f>
        <v>231.582963062383</v>
      </c>
      <c r="AP34" s="49" t="n">
        <f aca="false">SUM(G34:L34)</f>
        <v>792.833942425772</v>
      </c>
      <c r="AQ34" s="49" t="n">
        <f aca="false">SUM(M34:N34)</f>
        <v>121.085410656708</v>
      </c>
      <c r="AR34" s="49" t="n">
        <f aca="false">SUM(Q34:R34)</f>
        <v>261.67665080533</v>
      </c>
      <c r="AS34" s="49" t="n">
        <f aca="false">SUM(S34:X34)</f>
        <v>657.355502094957</v>
      </c>
      <c r="AT34" s="49" t="n">
        <f aca="false">SUM(Y34:Z34)</f>
        <v>115.307210859952</v>
      </c>
      <c r="AU34" s="49" t="n">
        <f aca="false">AO34+AR34</f>
        <v>493.259613867713</v>
      </c>
      <c r="AV34" s="49" t="n">
        <f aca="false">AP34+AS34</f>
        <v>1450.18944452073</v>
      </c>
      <c r="AW34" s="49" t="n">
        <f aca="false">AQ34+AT34</f>
        <v>236.392621516659</v>
      </c>
    </row>
    <row r="35" customFormat="false" ht="15" hidden="false" customHeight="false" outlineLevel="0" collapsed="false">
      <c r="A35" s="0" t="n">
        <v>2044</v>
      </c>
      <c r="B35" s="47" t="n">
        <f aca="false">Scénarios!B34/100*PopActBIT!B46</f>
        <v>2190.2031270827</v>
      </c>
      <c r="C35" s="47" t="n">
        <f aca="false">SUM(E35:P35)</f>
        <v>1151.28695031978</v>
      </c>
      <c r="D35" s="47" t="n">
        <f aca="false">SUM(Q35:AB35)</f>
        <v>1038.91617676292</v>
      </c>
      <c r="E35" s="48" t="n">
        <f aca="false">$B35*E95/$B95</f>
        <v>57.1285586127586</v>
      </c>
      <c r="F35" s="48" t="n">
        <f aca="false">$B35*F95/$B95</f>
        <v>174.351729744826</v>
      </c>
      <c r="G35" s="48" t="n">
        <f aca="false">$B35*G95/$B95</f>
        <v>154.419464672439</v>
      </c>
      <c r="H35" s="48" t="n">
        <f aca="false">$B35*H95/$B95</f>
        <v>154.995862137586</v>
      </c>
      <c r="I35" s="48" t="n">
        <f aca="false">$B35*I95/$B95</f>
        <v>146.923235917534</v>
      </c>
      <c r="J35" s="48" t="n">
        <f aca="false">$B35*J95/$B95</f>
        <v>132.159681251804</v>
      </c>
      <c r="K35" s="48" t="n">
        <f aca="false">$B35*K95/$B95</f>
        <v>112.501733929638</v>
      </c>
      <c r="L35" s="48" t="n">
        <f aca="false">$B35*L95/$B95</f>
        <v>92.5226518379663</v>
      </c>
      <c r="M35" s="48" t="n">
        <f aca="false">$B35*M95/$B95</f>
        <v>80.2488211391557</v>
      </c>
      <c r="N35" s="48" t="n">
        <f aca="false">$B35*N95/$B95</f>
        <v>41.5632213487247</v>
      </c>
      <c r="O35" s="48" t="n">
        <f aca="false">$B35*O95/$B95</f>
        <v>4.04391660054965</v>
      </c>
      <c r="P35" s="48" t="n">
        <f aca="false">$B35*P95/$B95</f>
        <v>0.428073126803285</v>
      </c>
      <c r="Q35" s="48" t="n">
        <f aca="false">$B35*Q95/$B95</f>
        <v>65.9600380675893</v>
      </c>
      <c r="R35" s="48" t="n">
        <f aca="false">$B35*R95/$B95</f>
        <v>195.607807385322</v>
      </c>
      <c r="S35" s="48" t="n">
        <f aca="false">$B35*S95/$B95</f>
        <v>153.803869655015</v>
      </c>
      <c r="T35" s="48" t="n">
        <f aca="false">$B35*T95/$B95</f>
        <v>119.270066080473</v>
      </c>
      <c r="U35" s="48" t="n">
        <f aca="false">$B35*U95/$B95</f>
        <v>111.711171793633</v>
      </c>
      <c r="V35" s="48" t="n">
        <f aca="false">$B35*V95/$B95</f>
        <v>100.574398298534</v>
      </c>
      <c r="W35" s="48" t="n">
        <f aca="false">$B35*W95/$B95</f>
        <v>85.7402128995989</v>
      </c>
      <c r="X35" s="48" t="n">
        <f aca="false">$B35*X95/$B95</f>
        <v>86.5405973170562</v>
      </c>
      <c r="Y35" s="48" t="n">
        <f aca="false">$B35*Y95/$B95</f>
        <v>73.8016394206643</v>
      </c>
      <c r="Z35" s="48" t="n">
        <f aca="false">$B35*Z95/$B95</f>
        <v>42.0364565129963</v>
      </c>
      <c r="AA35" s="48" t="n">
        <f aca="false">$B35*AA95/$B95</f>
        <v>3.26551627657832</v>
      </c>
      <c r="AB35" s="48" t="n">
        <f aca="false">$B35*AB95/$B95</f>
        <v>0.604403055458846</v>
      </c>
      <c r="AC35" s="47"/>
      <c r="AD35" s="47" t="n">
        <f aca="false">E35+F35</f>
        <v>231.480288357584</v>
      </c>
      <c r="AE35" s="47" t="n">
        <f aca="false">G35+H35</f>
        <v>309.415326810024</v>
      </c>
      <c r="AF35" s="47" t="n">
        <f aca="false">I35+J35</f>
        <v>279.082917169338</v>
      </c>
      <c r="AG35" s="47" t="n">
        <f aca="false">K35+L35</f>
        <v>205.024385767604</v>
      </c>
      <c r="AH35" s="47" t="n">
        <f aca="false">M35+N35+O35+P35</f>
        <v>126.284032215233</v>
      </c>
      <c r="AI35" s="47" t="n">
        <f aca="false">Q35+R35</f>
        <v>261.567845452912</v>
      </c>
      <c r="AJ35" s="47" t="n">
        <f aca="false">S35+T35</f>
        <v>273.073935735488</v>
      </c>
      <c r="AK35" s="47" t="n">
        <f aca="false">U35+V35</f>
        <v>212.285570092166</v>
      </c>
      <c r="AL35" s="47" t="n">
        <f aca="false">W35+X35</f>
        <v>172.280810216655</v>
      </c>
      <c r="AM35" s="47" t="n">
        <f aca="false">Y35+Z35+AA35+AB35</f>
        <v>119.708015265698</v>
      </c>
      <c r="AO35" s="49" t="n">
        <f aca="false">SUM(E35:F35)</f>
        <v>231.480288357584</v>
      </c>
      <c r="AP35" s="49" t="n">
        <f aca="false">SUM(G35:L35)</f>
        <v>793.522629746966</v>
      </c>
      <c r="AQ35" s="49" t="n">
        <f aca="false">SUM(M35:N35)</f>
        <v>121.81204248788</v>
      </c>
      <c r="AR35" s="49" t="n">
        <f aca="false">SUM(Q35:R35)</f>
        <v>261.567845452912</v>
      </c>
      <c r="AS35" s="49" t="n">
        <f aca="false">SUM(S35:X35)</f>
        <v>657.64031604431</v>
      </c>
      <c r="AT35" s="49" t="n">
        <f aca="false">SUM(Y35:Z35)</f>
        <v>115.838095933661</v>
      </c>
      <c r="AU35" s="49" t="n">
        <f aca="false">AO35+AR35</f>
        <v>493.048133810496</v>
      </c>
      <c r="AV35" s="49" t="n">
        <f aca="false">AP35+AS35</f>
        <v>1451.16294579128</v>
      </c>
      <c r="AW35" s="49" t="n">
        <f aca="false">AQ35+AT35</f>
        <v>237.650138421541</v>
      </c>
    </row>
    <row r="36" customFormat="false" ht="15" hidden="false" customHeight="false" outlineLevel="0" collapsed="false">
      <c r="A36" s="0" t="n">
        <v>2045</v>
      </c>
      <c r="B36" s="47" t="n">
        <f aca="false">Scénarios!B35/100*PopActBIT!B47</f>
        <v>2192.42202411077</v>
      </c>
      <c r="C36" s="47" t="n">
        <f aca="false">SUM(E36:P36)</f>
        <v>1152.72057814537</v>
      </c>
      <c r="D36" s="47" t="n">
        <f aca="false">SUM(Q36:AB36)</f>
        <v>1039.7014459654</v>
      </c>
      <c r="E36" s="48" t="n">
        <f aca="false">$B36*E96/$B96</f>
        <v>57.3475680349019</v>
      </c>
      <c r="F36" s="48" t="n">
        <f aca="false">$B36*F96/$B96</f>
        <v>174.246532268703</v>
      </c>
      <c r="G36" s="48" t="n">
        <f aca="false">$B36*G96/$B96</f>
        <v>153.757360152886</v>
      </c>
      <c r="H36" s="48" t="n">
        <f aca="false">$B36*H96/$B96</f>
        <v>154.080178870247</v>
      </c>
      <c r="I36" s="48" t="n">
        <f aca="false">$B36*I96/$B96</f>
        <v>148.067875744914</v>
      </c>
      <c r="J36" s="48" t="n">
        <f aca="false">$B36*J96/$B96</f>
        <v>132.660150158949</v>
      </c>
      <c r="K36" s="48" t="n">
        <f aca="false">$B36*K96/$B96</f>
        <v>114.340738457663</v>
      </c>
      <c r="L36" s="48" t="n">
        <f aca="false">$B36*L96/$B96</f>
        <v>91.4546640012845</v>
      </c>
      <c r="M36" s="48" t="n">
        <f aca="false">$B36*M96/$B96</f>
        <v>80.4929478661478</v>
      </c>
      <c r="N36" s="48" t="n">
        <f aca="false">$B36*N96/$B96</f>
        <v>41.561478920794</v>
      </c>
      <c r="O36" s="48" t="n">
        <f aca="false">$B36*O96/$B96</f>
        <v>4.28032036833022</v>
      </c>
      <c r="P36" s="48" t="n">
        <f aca="false">$B36*P96/$B96</f>
        <v>0.430763300552831</v>
      </c>
      <c r="Q36" s="48" t="n">
        <f aca="false">$B36*Q96/$B96</f>
        <v>66.2141741304499</v>
      </c>
      <c r="R36" s="48" t="n">
        <f aca="false">$B36*R96/$B96</f>
        <v>195.491281490386</v>
      </c>
      <c r="S36" s="48" t="n">
        <f aca="false">$B36*S96/$B96</f>
        <v>153.103160780194</v>
      </c>
      <c r="T36" s="48" t="n">
        <f aca="false">$B36*T96/$B96</f>
        <v>118.555722689738</v>
      </c>
      <c r="U36" s="48" t="n">
        <f aca="false">$B36*U96/$B96</f>
        <v>112.680856067559</v>
      </c>
      <c r="V36" s="48" t="n">
        <f aca="false">$B36*V96/$B96</f>
        <v>100.925366089663</v>
      </c>
      <c r="W36" s="48" t="n">
        <f aca="false">$B36*W96/$B96</f>
        <v>87.3266124251157</v>
      </c>
      <c r="X36" s="48" t="n">
        <f aca="false">$B36*X96/$B96</f>
        <v>85.4856900980499</v>
      </c>
      <c r="Y36" s="48" t="n">
        <f aca="false">$B36*Y96/$B96</f>
        <v>73.9894260236457</v>
      </c>
      <c r="Z36" s="48" t="n">
        <f aca="false">$B36*Z96/$B96</f>
        <v>42.012228506624</v>
      </c>
      <c r="AA36" s="48" t="n">
        <f aca="false">$B36*AA96/$B96</f>
        <v>3.30590762089467</v>
      </c>
      <c r="AB36" s="48" t="n">
        <f aca="false">$B36*AB96/$B96</f>
        <v>0.611020043079337</v>
      </c>
      <c r="AC36" s="47"/>
      <c r="AD36" s="47" t="n">
        <f aca="false">E36+F36</f>
        <v>231.594100303605</v>
      </c>
      <c r="AE36" s="47" t="n">
        <f aca="false">G36+H36</f>
        <v>307.837539023133</v>
      </c>
      <c r="AF36" s="47" t="n">
        <f aca="false">I36+J36</f>
        <v>280.728025903863</v>
      </c>
      <c r="AG36" s="47" t="n">
        <f aca="false">K36+L36</f>
        <v>205.795402458947</v>
      </c>
      <c r="AH36" s="47" t="n">
        <f aca="false">M36+N36+O36+P36</f>
        <v>126.765510455825</v>
      </c>
      <c r="AI36" s="47" t="n">
        <f aca="false">Q36+R36</f>
        <v>261.705455620836</v>
      </c>
      <c r="AJ36" s="47" t="n">
        <f aca="false">S36+T36</f>
        <v>271.658883469931</v>
      </c>
      <c r="AK36" s="47" t="n">
        <f aca="false">U36+V36</f>
        <v>213.606222157222</v>
      </c>
      <c r="AL36" s="47" t="n">
        <f aca="false">W36+X36</f>
        <v>172.812302523166</v>
      </c>
      <c r="AM36" s="47" t="n">
        <f aca="false">Y36+Z36+AA36+AB36</f>
        <v>119.918582194244</v>
      </c>
      <c r="AO36" s="49" t="n">
        <f aca="false">SUM(E36:F36)</f>
        <v>231.594100303605</v>
      </c>
      <c r="AP36" s="49" t="n">
        <f aca="false">SUM(G36:L36)</f>
        <v>794.360967385944</v>
      </c>
      <c r="AQ36" s="49" t="n">
        <f aca="false">SUM(M36:N36)</f>
        <v>122.054426786942</v>
      </c>
      <c r="AR36" s="49" t="n">
        <f aca="false">SUM(Q36:R36)</f>
        <v>261.705455620836</v>
      </c>
      <c r="AS36" s="49" t="n">
        <f aca="false">SUM(S36:X36)</f>
        <v>658.077408150319</v>
      </c>
      <c r="AT36" s="49" t="n">
        <f aca="false">SUM(Y36:Z36)</f>
        <v>116.00165453027</v>
      </c>
      <c r="AU36" s="49" t="n">
        <f aca="false">AO36+AR36</f>
        <v>493.299555924441</v>
      </c>
      <c r="AV36" s="49" t="n">
        <f aca="false">AP36+AS36</f>
        <v>1452.43837553626</v>
      </c>
      <c r="AW36" s="49" t="n">
        <f aca="false">AQ36+AT36</f>
        <v>238.056081317212</v>
      </c>
    </row>
    <row r="37" customFormat="false" ht="15" hidden="false" customHeight="false" outlineLevel="0" collapsed="false">
      <c r="A37" s="0" t="n">
        <v>2046</v>
      </c>
      <c r="B37" s="47" t="n">
        <f aca="false">Scénarios!B36/100*PopActBIT!B48</f>
        <v>2193.5109303499</v>
      </c>
      <c r="C37" s="47" t="n">
        <f aca="false">SUM(E37:P37)</f>
        <v>1153.18694332643</v>
      </c>
      <c r="D37" s="47" t="n">
        <f aca="false">SUM(Q37:AB37)</f>
        <v>1040.32398702347</v>
      </c>
      <c r="E37" s="48" t="n">
        <f aca="false">$B37*E97/$B97</f>
        <v>57.5911191261209</v>
      </c>
      <c r="F37" s="48" t="n">
        <f aca="false">$B37*F97/$B97</f>
        <v>174.189640978157</v>
      </c>
      <c r="G37" s="48" t="n">
        <f aca="false">$B37*G97/$B97</f>
        <v>153.410580871486</v>
      </c>
      <c r="H37" s="48" t="n">
        <f aca="false">$B37*H97/$B97</f>
        <v>152.726247176539</v>
      </c>
      <c r="I37" s="48" t="n">
        <f aca="false">$B37*I97/$B97</f>
        <v>148.62153839272</v>
      </c>
      <c r="J37" s="48" t="n">
        <f aca="false">$B37*J97/$B97</f>
        <v>133.070459227814</v>
      </c>
      <c r="K37" s="48" t="n">
        <f aca="false">$B37*K97/$B97</f>
        <v>116.135454334315</v>
      </c>
      <c r="L37" s="48" t="n">
        <f aca="false">$B37*L97/$B97</f>
        <v>90.9010128879567</v>
      </c>
      <c r="M37" s="48" t="n">
        <f aca="false">$B37*M97/$B97</f>
        <v>80.3499005893829</v>
      </c>
      <c r="N37" s="48" t="n">
        <f aca="false">$B37*N97/$B97</f>
        <v>41.3878399261274</v>
      </c>
      <c r="O37" s="48" t="n">
        <f aca="false">$B37*O97/$B97</f>
        <v>4.37070313232121</v>
      </c>
      <c r="P37" s="48" t="n">
        <f aca="false">$B37*P97/$B97</f>
        <v>0.432446683492208</v>
      </c>
      <c r="Q37" s="48" t="n">
        <f aca="false">$B37*Q97/$B97</f>
        <v>66.4966172874063</v>
      </c>
      <c r="R37" s="48" t="n">
        <f aca="false">$B37*R97/$B97</f>
        <v>195.431331366697</v>
      </c>
      <c r="S37" s="48" t="n">
        <f aca="false">$B37*S97/$B97</f>
        <v>152.739313140438</v>
      </c>
      <c r="T37" s="48" t="n">
        <f aca="false">$B37*T97/$B97</f>
        <v>117.568320391888</v>
      </c>
      <c r="U37" s="48" t="n">
        <f aca="false">$B37*U97/$B97</f>
        <v>113.085331302558</v>
      </c>
      <c r="V37" s="48" t="n">
        <f aca="false">$B37*V97/$B97</f>
        <v>101.291750462465</v>
      </c>
      <c r="W37" s="48" t="n">
        <f aca="false">$B37*W97/$B97</f>
        <v>88.7944012054137</v>
      </c>
      <c r="X37" s="48" t="n">
        <f aca="false">$B37*X97/$B97</f>
        <v>84.9034415349563</v>
      </c>
      <c r="Y37" s="48" t="n">
        <f aca="false">$B37*Y97/$B97</f>
        <v>73.8900017224404</v>
      </c>
      <c r="Z37" s="48" t="n">
        <f aca="false">$B37*Z97/$B97</f>
        <v>42.1376626549637</v>
      </c>
      <c r="AA37" s="48" t="n">
        <f aca="false">$B37*AA97/$B97</f>
        <v>3.36976552763838</v>
      </c>
      <c r="AB37" s="48" t="n">
        <f aca="false">$B37*AB97/$B97</f>
        <v>0.616050426601732</v>
      </c>
      <c r="AC37" s="47"/>
      <c r="AD37" s="47" t="n">
        <f aca="false">E37+F37</f>
        <v>231.780760104278</v>
      </c>
      <c r="AE37" s="47" t="n">
        <f aca="false">G37+H37</f>
        <v>306.136828048024</v>
      </c>
      <c r="AF37" s="47" t="n">
        <f aca="false">I37+J37</f>
        <v>281.691997620534</v>
      </c>
      <c r="AG37" s="47" t="n">
        <f aca="false">K37+L37</f>
        <v>207.036467222272</v>
      </c>
      <c r="AH37" s="47" t="n">
        <f aca="false">M37+N37+O37+P37</f>
        <v>126.540890331324</v>
      </c>
      <c r="AI37" s="47" t="n">
        <f aca="false">Q37+R37</f>
        <v>261.927948654104</v>
      </c>
      <c r="AJ37" s="47" t="n">
        <f aca="false">S37+T37</f>
        <v>270.307633532327</v>
      </c>
      <c r="AK37" s="47" t="n">
        <f aca="false">U37+V37</f>
        <v>214.377081765022</v>
      </c>
      <c r="AL37" s="47" t="n">
        <f aca="false">W37+X37</f>
        <v>173.69784274037</v>
      </c>
      <c r="AM37" s="47" t="n">
        <f aca="false">Y37+Z37+AA37+AB37</f>
        <v>120.013480331644</v>
      </c>
      <c r="AO37" s="49" t="n">
        <f aca="false">SUM(E37:F37)</f>
        <v>231.780760104278</v>
      </c>
      <c r="AP37" s="49" t="n">
        <f aca="false">SUM(G37:L37)</f>
        <v>794.86529289083</v>
      </c>
      <c r="AQ37" s="49" t="n">
        <f aca="false">SUM(M37:N37)</f>
        <v>121.73774051551</v>
      </c>
      <c r="AR37" s="49" t="n">
        <f aca="false">SUM(Q37:R37)</f>
        <v>261.927948654104</v>
      </c>
      <c r="AS37" s="49" t="n">
        <f aca="false">SUM(S37:X37)</f>
        <v>658.382558037719</v>
      </c>
      <c r="AT37" s="49" t="n">
        <f aca="false">SUM(Y37:Z37)</f>
        <v>116.027664377404</v>
      </c>
      <c r="AU37" s="49" t="n">
        <f aca="false">AO37+AR37</f>
        <v>493.708708758382</v>
      </c>
      <c r="AV37" s="49" t="n">
        <f aca="false">AP37+AS37</f>
        <v>1453.24785092855</v>
      </c>
      <c r="AW37" s="49" t="n">
        <f aca="false">AQ37+AT37</f>
        <v>237.765404892914</v>
      </c>
    </row>
    <row r="38" customFormat="false" ht="15" hidden="false" customHeight="false" outlineLevel="0" collapsed="false">
      <c r="A38" s="0" t="n">
        <v>2047</v>
      </c>
      <c r="B38" s="47" t="n">
        <f aca="false">Scénarios!B37/100*PopActBIT!B49</f>
        <v>2193.78173501476</v>
      </c>
      <c r="C38" s="47" t="n">
        <f aca="false">SUM(E38:P38)</f>
        <v>1153.16447764325</v>
      </c>
      <c r="D38" s="47" t="n">
        <f aca="false">SUM(Q38:AB38)</f>
        <v>1040.6172573715</v>
      </c>
      <c r="E38" s="48" t="n">
        <f aca="false">$B38*E98/$B98</f>
        <v>57.8352022936337</v>
      </c>
      <c r="F38" s="48" t="n">
        <f aca="false">$B38*F98/$B98</f>
        <v>174.169553776442</v>
      </c>
      <c r="G38" s="48" t="n">
        <f aca="false">$B38*G98/$B98</f>
        <v>153.040515521058</v>
      </c>
      <c r="H38" s="48" t="n">
        <f aca="false">$B38*H98/$B98</f>
        <v>151.692393489706</v>
      </c>
      <c r="I38" s="48" t="n">
        <f aca="false">$B38*I98/$B98</f>
        <v>148.351859673582</v>
      </c>
      <c r="J38" s="48" t="n">
        <f aca="false">$B38*J98/$B98</f>
        <v>133.931860763592</v>
      </c>
      <c r="K38" s="48" t="n">
        <f aca="false">$B38*K98/$B98</f>
        <v>117.495352863549</v>
      </c>
      <c r="L38" s="48" t="n">
        <f aca="false">$B38*L98/$B98</f>
        <v>90.6812768072788</v>
      </c>
      <c r="M38" s="48" t="n">
        <f aca="false">$B38*M98/$B98</f>
        <v>79.8668174935759</v>
      </c>
      <c r="N38" s="48" t="n">
        <f aca="false">$B38*N98/$B98</f>
        <v>41.2134464025952</v>
      </c>
      <c r="O38" s="48" t="n">
        <f aca="false">$B38*O98/$B98</f>
        <v>4.45243422558055</v>
      </c>
      <c r="P38" s="48" t="n">
        <f aca="false">$B38*P98/$B98</f>
        <v>0.433764332661902</v>
      </c>
      <c r="Q38" s="48" t="n">
        <f aca="false">$B38*Q98/$B98</f>
        <v>66.7794712785071</v>
      </c>
      <c r="R38" s="48" t="n">
        <f aca="false">$B38*R98/$B98</f>
        <v>195.416204926936</v>
      </c>
      <c r="S38" s="48" t="n">
        <f aca="false">$B38*S98/$B98</f>
        <v>152.358030439386</v>
      </c>
      <c r="T38" s="48" t="n">
        <f aca="false">$B38*T98/$B98</f>
        <v>116.801569689944</v>
      </c>
      <c r="U38" s="48" t="n">
        <f aca="false">$B38*U98/$B98</f>
        <v>112.875331461622</v>
      </c>
      <c r="V38" s="48" t="n">
        <f aca="false">$B38*V98/$B98</f>
        <v>101.990977544257</v>
      </c>
      <c r="W38" s="48" t="n">
        <f aca="false">$B38*W98/$B98</f>
        <v>89.864573949329</v>
      </c>
      <c r="X38" s="48" t="n">
        <f aca="false">$B38*X98/$B98</f>
        <v>84.6815496546987</v>
      </c>
      <c r="Y38" s="48" t="n">
        <f aca="false">$B38*Y98/$B98</f>
        <v>73.5056892202542</v>
      </c>
      <c r="Z38" s="48" t="n">
        <f aca="false">$B38*Z98/$B98</f>
        <v>42.2983595141293</v>
      </c>
      <c r="AA38" s="48" t="n">
        <f aca="false">$B38*AA98/$B98</f>
        <v>3.42477849224458</v>
      </c>
      <c r="AB38" s="48" t="n">
        <f aca="false">$B38*AB98/$B98</f>
        <v>0.620721200196081</v>
      </c>
      <c r="AC38" s="47"/>
      <c r="AD38" s="47" t="n">
        <f aca="false">E38+F38</f>
        <v>232.004756070075</v>
      </c>
      <c r="AE38" s="47" t="n">
        <f aca="false">G38+H38</f>
        <v>304.732909010764</v>
      </c>
      <c r="AF38" s="47" t="n">
        <f aca="false">I38+J38</f>
        <v>282.283720437174</v>
      </c>
      <c r="AG38" s="47" t="n">
        <f aca="false">K38+L38</f>
        <v>208.176629670828</v>
      </c>
      <c r="AH38" s="47" t="n">
        <f aca="false">M38+N38+O38+P38</f>
        <v>125.966462454414</v>
      </c>
      <c r="AI38" s="47" t="n">
        <f aca="false">Q38+R38</f>
        <v>262.195676205443</v>
      </c>
      <c r="AJ38" s="47" t="n">
        <f aca="false">S38+T38</f>
        <v>269.15960012933</v>
      </c>
      <c r="AK38" s="47" t="n">
        <f aca="false">U38+V38</f>
        <v>214.866309005879</v>
      </c>
      <c r="AL38" s="47" t="n">
        <f aca="false">W38+X38</f>
        <v>174.546123604028</v>
      </c>
      <c r="AM38" s="47" t="n">
        <f aca="false">Y38+Z38+AA38+AB38</f>
        <v>119.849548426824</v>
      </c>
      <c r="AO38" s="49" t="n">
        <f aca="false">SUM(E38:F38)</f>
        <v>232.004756070075</v>
      </c>
      <c r="AP38" s="49" t="n">
        <f aca="false">SUM(G38:L38)</f>
        <v>795.193259118766</v>
      </c>
      <c r="AQ38" s="49" t="n">
        <f aca="false">SUM(M38:N38)</f>
        <v>121.080263896171</v>
      </c>
      <c r="AR38" s="49" t="n">
        <f aca="false">SUM(Q38:R38)</f>
        <v>262.195676205443</v>
      </c>
      <c r="AS38" s="49" t="n">
        <f aca="false">SUM(S38:X38)</f>
        <v>658.572032739237</v>
      </c>
      <c r="AT38" s="49" t="n">
        <f aca="false">SUM(Y38:Z38)</f>
        <v>115.804048734383</v>
      </c>
      <c r="AU38" s="49" t="n">
        <f aca="false">AO38+AR38</f>
        <v>494.200432275519</v>
      </c>
      <c r="AV38" s="49" t="n">
        <f aca="false">AP38+AS38</f>
        <v>1453.765291858</v>
      </c>
      <c r="AW38" s="49" t="n">
        <f aca="false">AQ38+AT38</f>
        <v>236.884312630555</v>
      </c>
    </row>
    <row r="39" customFormat="false" ht="15" hidden="false" customHeight="false" outlineLevel="0" collapsed="false">
      <c r="A39" s="0" t="n">
        <v>2048</v>
      </c>
      <c r="B39" s="47" t="n">
        <f aca="false">Scénarios!B38/100*PopActBIT!B50</f>
        <v>2194.34412591689</v>
      </c>
      <c r="C39" s="47" t="n">
        <f aca="false">SUM(E39:P39)</f>
        <v>1153.2631550774</v>
      </c>
      <c r="D39" s="47" t="n">
        <f aca="false">SUM(Q39:AB39)</f>
        <v>1041.08097083949</v>
      </c>
      <c r="E39" s="48" t="n">
        <f aca="false">$B39*E99/$B99</f>
        <v>58.0904789320429</v>
      </c>
      <c r="F39" s="48" t="n">
        <f aca="false">$B39*F99/$B99</f>
        <v>174.271341701978</v>
      </c>
      <c r="G39" s="48" t="n">
        <f aca="false">$B39*G99/$B99</f>
        <v>152.638452648942</v>
      </c>
      <c r="H39" s="48" t="n">
        <f aca="false">$B39*H99/$B99</f>
        <v>150.883913783054</v>
      </c>
      <c r="I39" s="48" t="n">
        <f aca="false">$B39*I99/$B99</f>
        <v>147.722664194378</v>
      </c>
      <c r="J39" s="48" t="n">
        <f aca="false">$B39*J99/$B99</f>
        <v>134.926963593574</v>
      </c>
      <c r="K39" s="48" t="n">
        <f aca="false">$B39*K99/$B99</f>
        <v>118.468384686757</v>
      </c>
      <c r="L39" s="48" t="n">
        <f aca="false">$B39*L99/$B99</f>
        <v>91.1745160679926</v>
      </c>
      <c r="M39" s="48" t="n">
        <f aca="false">$B39*M99/$B99</f>
        <v>78.9298576058007</v>
      </c>
      <c r="N39" s="48" t="n">
        <f aca="false">$B39*N99/$B99</f>
        <v>41.2251118804226</v>
      </c>
      <c r="O39" s="48" t="n">
        <f aca="false">$B39*O99/$B99</f>
        <v>4.49631989667994</v>
      </c>
      <c r="P39" s="48" t="n">
        <f aca="false">$B39*P99/$B99</f>
        <v>0.435150085782739</v>
      </c>
      <c r="Q39" s="48" t="n">
        <f aca="false">$B39*Q99/$B99</f>
        <v>67.0750499425013</v>
      </c>
      <c r="R39" s="48" t="n">
        <f aca="false">$B39*R99/$B99</f>
        <v>195.541660424002</v>
      </c>
      <c r="S39" s="48" t="n">
        <f aca="false">$B39*S99/$B99</f>
        <v>151.944872579851</v>
      </c>
      <c r="T39" s="48" t="n">
        <f aca="false">$B39*T99/$B99</f>
        <v>116.124756549216</v>
      </c>
      <c r="U39" s="48" t="n">
        <f aca="false">$B39*U99/$B99</f>
        <v>112.458102364727</v>
      </c>
      <c r="V39" s="48" t="n">
        <f aca="false">$B39*V99/$B99</f>
        <v>102.785064983822</v>
      </c>
      <c r="W39" s="48" t="n">
        <f aca="false">$B39*W99/$B99</f>
        <v>90.6640676670529</v>
      </c>
      <c r="X39" s="48" t="n">
        <f aca="false">$B39*X99/$B99</f>
        <v>85.1467286044436</v>
      </c>
      <c r="Y39" s="48" t="n">
        <f aca="false">$B39*Y99/$B99</f>
        <v>72.6778177085969</v>
      </c>
      <c r="Z39" s="48" t="n">
        <f aca="false">$B39*Z99/$B99</f>
        <v>42.5833144131465</v>
      </c>
      <c r="AA39" s="48" t="n">
        <f aca="false">$B39*AA99/$B99</f>
        <v>3.45404233334546</v>
      </c>
      <c r="AB39" s="48" t="n">
        <f aca="false">$B39*AB99/$B99</f>
        <v>0.625493268782215</v>
      </c>
      <c r="AC39" s="47"/>
      <c r="AD39" s="47" t="n">
        <f aca="false">E39+F39</f>
        <v>232.361820634021</v>
      </c>
      <c r="AE39" s="47" t="n">
        <f aca="false">G39+H39</f>
        <v>303.522366431996</v>
      </c>
      <c r="AF39" s="47" t="n">
        <f aca="false">I39+J39</f>
        <v>282.649627787952</v>
      </c>
      <c r="AG39" s="47" t="n">
        <f aca="false">K39+L39</f>
        <v>209.642900754749</v>
      </c>
      <c r="AH39" s="47" t="n">
        <f aca="false">M39+N39+O39+P39</f>
        <v>125.086439468686</v>
      </c>
      <c r="AI39" s="47" t="n">
        <f aca="false">Q39+R39</f>
        <v>262.616710366503</v>
      </c>
      <c r="AJ39" s="47" t="n">
        <f aca="false">S39+T39</f>
        <v>268.069629129068</v>
      </c>
      <c r="AK39" s="47" t="n">
        <f aca="false">U39+V39</f>
        <v>215.243167348548</v>
      </c>
      <c r="AL39" s="47" t="n">
        <f aca="false">W39+X39</f>
        <v>175.810796271497</v>
      </c>
      <c r="AM39" s="47" t="n">
        <f aca="false">Y39+Z39+AA39+AB39</f>
        <v>119.340667723871</v>
      </c>
      <c r="AO39" s="49" t="n">
        <f aca="false">SUM(E39:F39)</f>
        <v>232.361820634021</v>
      </c>
      <c r="AP39" s="49" t="n">
        <f aca="false">SUM(G39:L39)</f>
        <v>795.814894974697</v>
      </c>
      <c r="AQ39" s="49" t="n">
        <f aca="false">SUM(M39:N39)</f>
        <v>120.154969486223</v>
      </c>
      <c r="AR39" s="49" t="n">
        <f aca="false">SUM(Q39:R39)</f>
        <v>262.616710366503</v>
      </c>
      <c r="AS39" s="49" t="n">
        <f aca="false">SUM(S39:X39)</f>
        <v>659.123592749113</v>
      </c>
      <c r="AT39" s="49" t="n">
        <f aca="false">SUM(Y39:Z39)</f>
        <v>115.261132121743</v>
      </c>
      <c r="AU39" s="49" t="n">
        <f aca="false">AO39+AR39</f>
        <v>494.978531000524</v>
      </c>
      <c r="AV39" s="49" t="n">
        <f aca="false">AP39+AS39</f>
        <v>1454.93848772381</v>
      </c>
      <c r="AW39" s="49" t="n">
        <f aca="false">AQ39+AT39</f>
        <v>235.416101607967</v>
      </c>
    </row>
    <row r="40" customFormat="false" ht="15" hidden="false" customHeight="false" outlineLevel="0" collapsed="false">
      <c r="A40" s="0" t="n">
        <v>2049</v>
      </c>
      <c r="B40" s="47" t="n">
        <f aca="false">Scénarios!B39/100*PopActBIT!B51</f>
        <v>2195.68261485593</v>
      </c>
      <c r="C40" s="47" t="n">
        <f aca="false">SUM(E40:P40)</f>
        <v>1153.70012746799</v>
      </c>
      <c r="D40" s="47" t="n">
        <f aca="false">SUM(Q40:AB40)</f>
        <v>1041.98248738794</v>
      </c>
      <c r="E40" s="48" t="n">
        <f aca="false">$B40*E100/$B100</f>
        <v>58.368389868067</v>
      </c>
      <c r="F40" s="48" t="n">
        <f aca="false">$B40*F100/$B100</f>
        <v>174.56684275467</v>
      </c>
      <c r="G40" s="48" t="n">
        <f aca="false">$B40*G100/$B100</f>
        <v>152.28760337529</v>
      </c>
      <c r="H40" s="48" t="n">
        <f aca="false">$B40*H100/$B100</f>
        <v>149.923235243239</v>
      </c>
      <c r="I40" s="48" t="n">
        <f aca="false">$B40*I100/$B100</f>
        <v>147.058920674896</v>
      </c>
      <c r="J40" s="48" t="n">
        <f aca="false">$B40*J100/$B100</f>
        <v>135.935038189439</v>
      </c>
      <c r="K40" s="48" t="n">
        <f aca="false">$B40*K100/$B100</f>
        <v>119.224264239893</v>
      </c>
      <c r="L40" s="48" t="n">
        <f aca="false">$B40*L100/$B100</f>
        <v>92.3147462178133</v>
      </c>
      <c r="M40" s="48" t="n">
        <f aca="false">$B40*M100/$B100</f>
        <v>77.7200062402196</v>
      </c>
      <c r="N40" s="48" t="n">
        <f aca="false">$B40*N100/$B100</f>
        <v>41.3476715686945</v>
      </c>
      <c r="O40" s="48" t="n">
        <f aca="false">$B40*O100/$B100</f>
        <v>4.51661435398951</v>
      </c>
      <c r="P40" s="48" t="n">
        <f aca="false">$B40*P100/$B100</f>
        <v>0.436794741782304</v>
      </c>
      <c r="Q40" s="48" t="n">
        <f aca="false">$B40*Q100/$B100</f>
        <v>67.3968033161643</v>
      </c>
      <c r="R40" s="48" t="n">
        <f aca="false">$B40*R100/$B100</f>
        <v>195.888296972487</v>
      </c>
      <c r="S40" s="48" t="n">
        <f aca="false">$B40*S100/$B100</f>
        <v>151.584532095347</v>
      </c>
      <c r="T40" s="48" t="n">
        <f aca="false">$B40*T100/$B100</f>
        <v>115.333594106163</v>
      </c>
      <c r="U40" s="48" t="n">
        <f aca="false">$B40*U100/$B100</f>
        <v>111.969226655889</v>
      </c>
      <c r="V40" s="48" t="n">
        <f aca="false">$B40*V100/$B100</f>
        <v>103.654886547245</v>
      </c>
      <c r="W40" s="48" t="n">
        <f aca="false">$B40*W100/$B100</f>
        <v>91.2436653569427</v>
      </c>
      <c r="X40" s="48" t="n">
        <f aca="false">$B40*X100/$B100</f>
        <v>86.3401385306353</v>
      </c>
      <c r="Y40" s="48" t="n">
        <f aca="false">$B40*Y100/$B100</f>
        <v>71.5432654586538</v>
      </c>
      <c r="Z40" s="48" t="n">
        <f aca="false">$B40*Z100/$B100</f>
        <v>42.9308299731523</v>
      </c>
      <c r="AA40" s="48" t="n">
        <f aca="false">$B40*AA100/$B100</f>
        <v>3.46679376467212</v>
      </c>
      <c r="AB40" s="48" t="n">
        <f aca="false">$B40*AB100/$B100</f>
        <v>0.630454610587381</v>
      </c>
      <c r="AC40" s="47"/>
      <c r="AD40" s="47" t="n">
        <f aca="false">E40+F40</f>
        <v>232.935232622737</v>
      </c>
      <c r="AE40" s="47" t="n">
        <f aca="false">G40+H40</f>
        <v>302.210838618529</v>
      </c>
      <c r="AF40" s="47" t="n">
        <f aca="false">I40+J40</f>
        <v>282.993958864334</v>
      </c>
      <c r="AG40" s="47" t="n">
        <f aca="false">K40+L40</f>
        <v>211.539010457707</v>
      </c>
      <c r="AH40" s="47" t="n">
        <f aca="false">M40+N40+O40+P40</f>
        <v>124.021086904686</v>
      </c>
      <c r="AI40" s="47" t="n">
        <f aca="false">Q40+R40</f>
        <v>263.285100288651</v>
      </c>
      <c r="AJ40" s="47" t="n">
        <f aca="false">S40+T40</f>
        <v>266.91812620151</v>
      </c>
      <c r="AK40" s="47" t="n">
        <f aca="false">U40+V40</f>
        <v>215.624113203133</v>
      </c>
      <c r="AL40" s="47" t="n">
        <f aca="false">W40+X40</f>
        <v>177.583803887578</v>
      </c>
      <c r="AM40" s="47" t="n">
        <f aca="false">Y40+Z40+AA40+AB40</f>
        <v>118.571343807066</v>
      </c>
      <c r="AO40" s="49" t="n">
        <f aca="false">SUM(E40:F40)</f>
        <v>232.935232622737</v>
      </c>
      <c r="AP40" s="49" t="n">
        <f aca="false">SUM(G40:L40)</f>
        <v>796.74380794057</v>
      </c>
      <c r="AQ40" s="49" t="n">
        <f aca="false">SUM(M40:N40)</f>
        <v>119.067677808914</v>
      </c>
      <c r="AR40" s="49" t="n">
        <f aca="false">SUM(Q40:R40)</f>
        <v>263.285100288651</v>
      </c>
      <c r="AS40" s="49" t="n">
        <f aca="false">SUM(S40:X40)</f>
        <v>660.126043292222</v>
      </c>
      <c r="AT40" s="49" t="n">
        <f aca="false">SUM(Y40:Z40)</f>
        <v>114.474095431806</v>
      </c>
      <c r="AU40" s="49" t="n">
        <f aca="false">AO40+AR40</f>
        <v>496.220332911388</v>
      </c>
      <c r="AV40" s="49" t="n">
        <f aca="false">AP40+AS40</f>
        <v>1456.86985123279</v>
      </c>
      <c r="AW40" s="49" t="n">
        <f aca="false">AQ40+AT40</f>
        <v>233.54177324072</v>
      </c>
    </row>
    <row r="41" customFormat="false" ht="15" hidden="false" customHeight="false" outlineLevel="0" collapsed="false">
      <c r="A41" s="0" t="n">
        <v>2050</v>
      </c>
      <c r="B41" s="47" t="n">
        <f aca="false">Scénarios!B40/100*PopActBIT!B52</f>
        <v>2197.47841333402</v>
      </c>
      <c r="C41" s="47" t="n">
        <f aca="false">SUM(E41:P41)</f>
        <v>1154.40847037069</v>
      </c>
      <c r="D41" s="47" t="n">
        <f aca="false">SUM(Q41:AB41)</f>
        <v>1043.06994296333</v>
      </c>
      <c r="E41" s="48" t="n">
        <f aca="false">$B41*E101/$B101</f>
        <v>58.6708004126353</v>
      </c>
      <c r="F41" s="48" t="n">
        <f aca="false">$B41*F101/$B101</f>
        <v>175.080668481911</v>
      </c>
      <c r="G41" s="48" t="n">
        <f aca="false">$B41*G101/$B101</f>
        <v>152.050141341734</v>
      </c>
      <c r="H41" s="48" t="n">
        <f aca="false">$B41*H101/$B101</f>
        <v>149.170016690735</v>
      </c>
      <c r="I41" s="48" t="n">
        <f aca="false">$B41*I101/$B101</f>
        <v>146.088106329876</v>
      </c>
      <c r="J41" s="48" t="n">
        <f aca="false">$B41*J101/$B101</f>
        <v>136.849490259923</v>
      </c>
      <c r="K41" s="48" t="n">
        <f aca="false">$B41*K101/$B101</f>
        <v>119.574292080994</v>
      </c>
      <c r="L41" s="48" t="n">
        <f aca="false">$B41*L101/$B101</f>
        <v>93.7304422317157</v>
      </c>
      <c r="M41" s="48" t="n">
        <f aca="false">$B41*M101/$B101</f>
        <v>76.9090374813246</v>
      </c>
      <c r="N41" s="48" t="n">
        <f aca="false">$B41*N101/$B101</f>
        <v>41.3324602736714</v>
      </c>
      <c r="O41" s="48" t="n">
        <f aca="false">$B41*O101/$B101</f>
        <v>4.5136326979182</v>
      </c>
      <c r="P41" s="48" t="n">
        <f aca="false">$B41*P101/$B101</f>
        <v>0.439382088255238</v>
      </c>
      <c r="Q41" s="48" t="n">
        <f aca="false">$B41*Q101/$B101</f>
        <v>67.7466828211673</v>
      </c>
      <c r="R41" s="48" t="n">
        <f aca="false">$B41*R101/$B101</f>
        <v>196.484029572947</v>
      </c>
      <c r="S41" s="48" t="n">
        <f aca="false">$B41*S101/$B101</f>
        <v>151.340871065387</v>
      </c>
      <c r="T41" s="48" t="n">
        <f aca="false">$B41*T101/$B101</f>
        <v>114.712964961609</v>
      </c>
      <c r="U41" s="48" t="n">
        <f aca="false">$B41*U101/$B101</f>
        <v>111.232095060087</v>
      </c>
      <c r="V41" s="48" t="n">
        <f aca="false">$B41*V101/$B101</f>
        <v>104.449152966321</v>
      </c>
      <c r="W41" s="48" t="n">
        <f aca="false">$B41*W101/$B101</f>
        <v>91.4830832626172</v>
      </c>
      <c r="X41" s="48" t="n">
        <f aca="false">$B41*X101/$B101</f>
        <v>87.8597513660396</v>
      </c>
      <c r="Y41" s="48" t="n">
        <f aca="false">$B41*Y101/$B101</f>
        <v>70.6398129804834</v>
      </c>
      <c r="Z41" s="48" t="n">
        <f aca="false">$B41*Z101/$B101</f>
        <v>43.0205638128302</v>
      </c>
      <c r="AA41" s="48" t="n">
        <f aca="false">$B41*AA101/$B101</f>
        <v>3.46408635828118</v>
      </c>
      <c r="AB41" s="48" t="n">
        <f aca="false">$B41*AB101/$B101</f>
        <v>0.636848735560711</v>
      </c>
      <c r="AC41" s="47"/>
      <c r="AD41" s="47" t="n">
        <f aca="false">E41+F41</f>
        <v>233.751468894547</v>
      </c>
      <c r="AE41" s="47" t="n">
        <f aca="false">G41+H41</f>
        <v>301.220158032469</v>
      </c>
      <c r="AF41" s="47" t="n">
        <f aca="false">I41+J41</f>
        <v>282.937596589798</v>
      </c>
      <c r="AG41" s="47" t="n">
        <f aca="false">K41+L41</f>
        <v>213.304734312709</v>
      </c>
      <c r="AH41" s="47" t="n">
        <f aca="false">M41+N41+O41+P41</f>
        <v>123.194512541169</v>
      </c>
      <c r="AI41" s="47" t="n">
        <f aca="false">Q41+R41</f>
        <v>264.230712394114</v>
      </c>
      <c r="AJ41" s="47" t="n">
        <f aca="false">S41+T41</f>
        <v>266.053836026996</v>
      </c>
      <c r="AK41" s="47" t="n">
        <f aca="false">U41+V41</f>
        <v>215.681248026408</v>
      </c>
      <c r="AL41" s="47" t="n">
        <f aca="false">W41+X41</f>
        <v>179.342834628657</v>
      </c>
      <c r="AM41" s="47" t="n">
        <f aca="false">Y41+Z41+AA41+AB41</f>
        <v>117.761311887156</v>
      </c>
      <c r="AO41" s="49" t="n">
        <f aca="false">SUM(E41:F41)</f>
        <v>233.751468894547</v>
      </c>
      <c r="AP41" s="49" t="n">
        <f aca="false">SUM(G41:L41)</f>
        <v>797.462488934977</v>
      </c>
      <c r="AQ41" s="49" t="n">
        <f aca="false">SUM(M41:N41)</f>
        <v>118.241497754996</v>
      </c>
      <c r="AR41" s="49" t="n">
        <f aca="false">SUM(Q41:R41)</f>
        <v>264.230712394114</v>
      </c>
      <c r="AS41" s="49" t="n">
        <f aca="false">SUM(S41:X41)</f>
        <v>661.077918682061</v>
      </c>
      <c r="AT41" s="49" t="n">
        <f aca="false">SUM(Y41:Z41)</f>
        <v>113.660376793314</v>
      </c>
      <c r="AU41" s="49" t="n">
        <f aca="false">AO41+AR41</f>
        <v>497.982181288661</v>
      </c>
      <c r="AV41" s="49" t="n">
        <f aca="false">AP41+AS41</f>
        <v>1458.54040761704</v>
      </c>
      <c r="AW41" s="49" t="n">
        <f aca="false">AQ41+AT41</f>
        <v>231.90187454831</v>
      </c>
    </row>
    <row r="42" customFormat="false" ht="15" hidden="false" customHeight="false" outlineLevel="0" collapsed="false">
      <c r="A42" s="0" t="n">
        <v>2051</v>
      </c>
      <c r="B42" s="47" t="n">
        <f aca="false">Scénarios!B41/100*PopActBIT!B53</f>
        <v>2198.32367895511</v>
      </c>
      <c r="C42" s="47" t="n">
        <f aca="false">SUM(E42:P42)</f>
        <v>1154.57328665271</v>
      </c>
      <c r="D42" s="47" t="n">
        <f aca="false">SUM(Q42:AB42)</f>
        <v>1043.7503923024</v>
      </c>
      <c r="E42" s="48" t="n">
        <f aca="false">$B42*E102/$B102</f>
        <v>58.9431732497654</v>
      </c>
      <c r="F42" s="48" t="n">
        <f aca="false">$B42*F102/$B102</f>
        <v>175.654600621797</v>
      </c>
      <c r="G42" s="48" t="n">
        <f aca="false">$B42*G102/$B102</f>
        <v>151.840305190082</v>
      </c>
      <c r="H42" s="48" t="n">
        <f aca="false">$B42*H102/$B102</f>
        <v>148.695756006089</v>
      </c>
      <c r="I42" s="48" t="n">
        <f aca="false">$B42*I102/$B102</f>
        <v>144.700628495609</v>
      </c>
      <c r="J42" s="48" t="n">
        <f aca="false">$B42*J102/$B102</f>
        <v>137.211436981308</v>
      </c>
      <c r="K42" s="48" t="n">
        <f aca="false">$B42*K102/$B102</f>
        <v>119.830522277616</v>
      </c>
      <c r="L42" s="48" t="n">
        <f aca="false">$B42*L102/$B102</f>
        <v>95.0981856051697</v>
      </c>
      <c r="M42" s="48" t="n">
        <f aca="false">$B42*M102/$B102</f>
        <v>76.5153794389131</v>
      </c>
      <c r="N42" s="48" t="n">
        <f aca="false">$B42*N102/$B102</f>
        <v>41.1493522296003</v>
      </c>
      <c r="O42" s="48" t="n">
        <f aca="false">$B42*O102/$B102</f>
        <v>4.49166541715756</v>
      </c>
      <c r="P42" s="48" t="n">
        <f aca="false">$B42*P102/$B102</f>
        <v>0.442281139601742</v>
      </c>
      <c r="Q42" s="48" t="n">
        <f aca="false">$B42*Q102/$B102</f>
        <v>68.0617736317963</v>
      </c>
      <c r="R42" s="48" t="n">
        <f aca="false">$B42*R102/$B102</f>
        <v>197.150591044664</v>
      </c>
      <c r="S42" s="48" t="n">
        <f aca="false">$B42*S102/$B102</f>
        <v>151.130842665278</v>
      </c>
      <c r="T42" s="48" t="n">
        <f aca="false">$B42*T102/$B102</f>
        <v>114.327009033594</v>
      </c>
      <c r="U42" s="48" t="n">
        <f aca="false">$B42*U102/$B102</f>
        <v>110.235948754339</v>
      </c>
      <c r="V42" s="48" t="n">
        <f aca="false">$B42*V102/$B102</f>
        <v>104.718320392456</v>
      </c>
      <c r="W42" s="48" t="n">
        <f aca="false">$B42*W102/$B102</f>
        <v>91.7266903385391</v>
      </c>
      <c r="X42" s="48" t="n">
        <f aca="false">$B42*X102/$B102</f>
        <v>89.2490623341158</v>
      </c>
      <c r="Y42" s="48" t="n">
        <f aca="false">$B42*Y102/$B102</f>
        <v>70.1162280255984</v>
      </c>
      <c r="Z42" s="48" t="n">
        <f aca="false">$B42*Z102/$B102</f>
        <v>42.9391189196905</v>
      </c>
      <c r="AA42" s="48" t="n">
        <f aca="false">$B42*AA102/$B102</f>
        <v>3.45119530975073</v>
      </c>
      <c r="AB42" s="48" t="n">
        <f aca="false">$B42*AB102/$B102</f>
        <v>0.643611852577321</v>
      </c>
      <c r="AC42" s="47"/>
      <c r="AD42" s="47" t="n">
        <f aca="false">E42+F42</f>
        <v>234.597773871563</v>
      </c>
      <c r="AE42" s="47" t="n">
        <f aca="false">G42+H42</f>
        <v>300.536061196172</v>
      </c>
      <c r="AF42" s="47" t="n">
        <f aca="false">I42+J42</f>
        <v>281.912065476917</v>
      </c>
      <c r="AG42" s="47" t="n">
        <f aca="false">K42+L42</f>
        <v>214.928707882786</v>
      </c>
      <c r="AH42" s="47" t="n">
        <f aca="false">M42+N42+O42+P42</f>
        <v>122.598678225273</v>
      </c>
      <c r="AI42" s="47" t="n">
        <f aca="false">Q42+R42</f>
        <v>265.21236467646</v>
      </c>
      <c r="AJ42" s="47" t="n">
        <f aca="false">S42+T42</f>
        <v>265.457851698872</v>
      </c>
      <c r="AK42" s="47" t="n">
        <f aca="false">U42+V42</f>
        <v>214.954269146794</v>
      </c>
      <c r="AL42" s="47" t="n">
        <f aca="false">W42+X42</f>
        <v>180.975752672655</v>
      </c>
      <c r="AM42" s="47" t="n">
        <f aca="false">Y42+Z42+AA42+AB42</f>
        <v>117.150154107617</v>
      </c>
      <c r="AO42" s="49" t="n">
        <f aca="false">SUM(E42:F42)</f>
        <v>234.597773871563</v>
      </c>
      <c r="AP42" s="49" t="n">
        <f aca="false">SUM(G42:L42)</f>
        <v>797.376834555874</v>
      </c>
      <c r="AQ42" s="49" t="n">
        <f aca="false">SUM(M42:N42)</f>
        <v>117.664731668513</v>
      </c>
      <c r="AR42" s="49" t="n">
        <f aca="false">SUM(Q42:R42)</f>
        <v>265.21236467646</v>
      </c>
      <c r="AS42" s="49" t="n">
        <f aca="false">SUM(S42:X42)</f>
        <v>661.387873518321</v>
      </c>
      <c r="AT42" s="49" t="n">
        <f aca="false">SUM(Y42:Z42)</f>
        <v>113.055346945289</v>
      </c>
      <c r="AU42" s="49" t="n">
        <f aca="false">AO42+AR42</f>
        <v>499.810138548023</v>
      </c>
      <c r="AV42" s="49" t="n">
        <f aca="false">AP42+AS42</f>
        <v>1458.7647080742</v>
      </c>
      <c r="AW42" s="49" t="n">
        <f aca="false">AQ42+AT42</f>
        <v>230.720078613802</v>
      </c>
    </row>
    <row r="43" customFormat="false" ht="15" hidden="false" customHeight="false" outlineLevel="0" collapsed="false">
      <c r="A43" s="0" t="n">
        <v>2052</v>
      </c>
      <c r="B43" s="47" t="n">
        <f aca="false">Scénarios!B42/100*PopActBIT!B54</f>
        <v>2198.80837358623</v>
      </c>
      <c r="C43" s="47" t="n">
        <f aca="false">SUM(E43:P43)</f>
        <v>1154.5941028344</v>
      </c>
      <c r="D43" s="47" t="n">
        <f aca="false">SUM(Q43:AB43)</f>
        <v>1044.21427075182</v>
      </c>
      <c r="E43" s="48" t="n">
        <f aca="false">$B43*E103/$B103</f>
        <v>59.1774041508909</v>
      </c>
      <c r="F43" s="48" t="n">
        <f aca="false">$B43*F103/$B103</f>
        <v>176.255416454187</v>
      </c>
      <c r="G43" s="48" t="n">
        <f aca="false">$B43*G103/$B103</f>
        <v>151.683654718309</v>
      </c>
      <c r="H43" s="48" t="n">
        <f aca="false">$B43*H103/$B103</f>
        <v>148.216550693029</v>
      </c>
      <c r="I43" s="48" t="n">
        <f aca="false">$B43*I103/$B103</f>
        <v>143.624890765665</v>
      </c>
      <c r="J43" s="48" t="n">
        <f aca="false">$B43*J103/$B103</f>
        <v>136.843016666123</v>
      </c>
      <c r="K43" s="48" t="n">
        <f aca="false">$B43*K103/$B103</f>
        <v>120.503550010451</v>
      </c>
      <c r="L43" s="48" t="n">
        <f aca="false">$B43*L103/$B103</f>
        <v>96.1210797945199</v>
      </c>
      <c r="M43" s="48" t="n">
        <f aca="false">$B43*M103/$B103</f>
        <v>76.4437174988319</v>
      </c>
      <c r="N43" s="48" t="n">
        <f aca="false">$B43*N103/$B103</f>
        <v>40.8097735158051</v>
      </c>
      <c r="O43" s="48" t="n">
        <f aca="false">$B43*O103/$B103</f>
        <v>4.47020776469633</v>
      </c>
      <c r="P43" s="48" t="n">
        <f aca="false">$B43*P103/$B103</f>
        <v>0.44484080189514</v>
      </c>
      <c r="Q43" s="48" t="n">
        <f aca="false">$B43*Q103/$B103</f>
        <v>68.3328460882246</v>
      </c>
      <c r="R43" s="48" t="n">
        <f aca="false">$B43*R103/$B103</f>
        <v>197.849755511389</v>
      </c>
      <c r="S43" s="48" t="n">
        <f aca="false">$B43*S103/$B103</f>
        <v>150.981552056399</v>
      </c>
      <c r="T43" s="48" t="n">
        <f aca="false">$B43*T103/$B103</f>
        <v>113.942527456671</v>
      </c>
      <c r="U43" s="48" t="n">
        <f aca="false">$B43*U103/$B103</f>
        <v>109.452707368895</v>
      </c>
      <c r="V43" s="48" t="n">
        <f aca="false">$B43*V103/$B103</f>
        <v>104.442809747275</v>
      </c>
      <c r="W43" s="48" t="n">
        <f aca="false">$B43*W103/$B103</f>
        <v>92.2784860219103</v>
      </c>
      <c r="X43" s="48" t="n">
        <f aca="false">$B43*X103/$B103</f>
        <v>90.2505178919116</v>
      </c>
      <c r="Y43" s="48" t="n">
        <f aca="false">$B43*Y103/$B103</f>
        <v>69.8949777630003</v>
      </c>
      <c r="Z43" s="48" t="n">
        <f aca="false">$B43*Z103/$B103</f>
        <v>42.6977783366634</v>
      </c>
      <c r="AA43" s="48" t="n">
        <f aca="false">$B43*AA103/$B103</f>
        <v>3.44059789786113</v>
      </c>
      <c r="AB43" s="48" t="n">
        <f aca="false">$B43*AB103/$B103</f>
        <v>0.649714611623924</v>
      </c>
      <c r="AC43" s="47"/>
      <c r="AD43" s="47" t="n">
        <f aca="false">E43+F43</f>
        <v>235.432820605078</v>
      </c>
      <c r="AE43" s="47" t="n">
        <f aca="false">G43+H43</f>
        <v>299.900205411338</v>
      </c>
      <c r="AF43" s="47" t="n">
        <f aca="false">I43+J43</f>
        <v>280.467907431788</v>
      </c>
      <c r="AG43" s="47" t="n">
        <f aca="false">K43+L43</f>
        <v>216.624629804971</v>
      </c>
      <c r="AH43" s="47" t="n">
        <f aca="false">M43+N43+O43+P43</f>
        <v>122.168539581228</v>
      </c>
      <c r="AI43" s="47" t="n">
        <f aca="false">Q43+R43</f>
        <v>266.182601599614</v>
      </c>
      <c r="AJ43" s="47" t="n">
        <f aca="false">S43+T43</f>
        <v>264.92407951307</v>
      </c>
      <c r="AK43" s="47" t="n">
        <f aca="false">U43+V43</f>
        <v>213.89551711617</v>
      </c>
      <c r="AL43" s="47" t="n">
        <f aca="false">W43+X43</f>
        <v>182.529003913822</v>
      </c>
      <c r="AM43" s="47" t="n">
        <f aca="false">Y43+Z43+AA43+AB43</f>
        <v>116.683068609149</v>
      </c>
      <c r="AO43" s="49" t="n">
        <f aca="false">SUM(E43:F43)</f>
        <v>235.432820605078</v>
      </c>
      <c r="AP43" s="49" t="n">
        <f aca="false">SUM(G43:L43)</f>
        <v>796.992742648097</v>
      </c>
      <c r="AQ43" s="49" t="n">
        <f aca="false">SUM(M43:N43)</f>
        <v>117.253491014637</v>
      </c>
      <c r="AR43" s="49" t="n">
        <f aca="false">SUM(Q43:R43)</f>
        <v>266.182601599614</v>
      </c>
      <c r="AS43" s="49" t="n">
        <f aca="false">SUM(S43:X43)</f>
        <v>661.348600543062</v>
      </c>
      <c r="AT43" s="49" t="n">
        <f aca="false">SUM(Y43:Z43)</f>
        <v>112.592756099664</v>
      </c>
      <c r="AU43" s="49" t="n">
        <f aca="false">AO43+AR43</f>
        <v>501.615422204692</v>
      </c>
      <c r="AV43" s="49" t="n">
        <f aca="false">AP43+AS43</f>
        <v>1458.34134319116</v>
      </c>
      <c r="AW43" s="49" t="n">
        <f aca="false">AQ43+AT43</f>
        <v>229.846247114301</v>
      </c>
    </row>
    <row r="44" customFormat="false" ht="15" hidden="false" customHeight="false" outlineLevel="0" collapsed="false">
      <c r="A44" s="0" t="n">
        <v>2053</v>
      </c>
      <c r="B44" s="47" t="n">
        <f aca="false">Scénarios!B43/100*PopActBIT!B55</f>
        <v>2199.72462792439</v>
      </c>
      <c r="C44" s="47" t="n">
        <f aca="false">SUM(E44:P44)</f>
        <v>1154.82898111323</v>
      </c>
      <c r="D44" s="47" t="n">
        <f aca="false">SUM(Q44:AB44)</f>
        <v>1044.89564681117</v>
      </c>
      <c r="E44" s="48" t="n">
        <f aca="false">$B44*E104/$B104</f>
        <v>59.3865897874147</v>
      </c>
      <c r="F44" s="48" t="n">
        <f aca="false">$B44*F104/$B104</f>
        <v>176.908260443533</v>
      </c>
      <c r="G44" s="48" t="n">
        <f aca="false">$B44*G104/$B104</f>
        <v>151.648696926297</v>
      </c>
      <c r="H44" s="48" t="n">
        <f aca="false">$B44*H104/$B104</f>
        <v>147.721206600437</v>
      </c>
      <c r="I44" s="48" t="n">
        <f aca="false">$B44*I104/$B104</f>
        <v>142.76974070346</v>
      </c>
      <c r="J44" s="48" t="n">
        <f aca="false">$B44*J104/$B104</f>
        <v>136.162440907256</v>
      </c>
      <c r="K44" s="48" t="n">
        <f aca="false">$B44*K104/$B104</f>
        <v>121.305343460851</v>
      </c>
      <c r="L44" s="48" t="n">
        <f aca="false">$B44*L104/$B104</f>
        <v>96.8363597029613</v>
      </c>
      <c r="M44" s="48" t="n">
        <f aca="false">$B44*M104/$B104</f>
        <v>76.9216488256001</v>
      </c>
      <c r="N44" s="48" t="n">
        <f aca="false">$B44*N104/$B104</f>
        <v>40.2526723459465</v>
      </c>
      <c r="O44" s="48" t="n">
        <f aca="false">$B44*O104/$B104</f>
        <v>4.4692833055845</v>
      </c>
      <c r="P44" s="48" t="n">
        <f aca="false">$B44*P104/$B104</f>
        <v>0.446738103885132</v>
      </c>
      <c r="Q44" s="48" t="n">
        <f aca="false">$B44*Q104/$B104</f>
        <v>68.5749460825205</v>
      </c>
      <c r="R44" s="48" t="n">
        <f aca="false">$B44*R104/$B104</f>
        <v>198.609186100411</v>
      </c>
      <c r="S44" s="48" t="n">
        <f aca="false">$B44*S104/$B104</f>
        <v>150.962296244367</v>
      </c>
      <c r="T44" s="48" t="n">
        <f aca="false">$B44*T104/$B104</f>
        <v>113.546057114123</v>
      </c>
      <c r="U44" s="48" t="n">
        <f aca="false">$B44*U104/$B104</f>
        <v>108.760849328677</v>
      </c>
      <c r="V44" s="48" t="n">
        <f aca="false">$B44*V104/$B104</f>
        <v>103.989355979926</v>
      </c>
      <c r="W44" s="48" t="n">
        <f aca="false">$B44*W104/$B104</f>
        <v>92.9221623275421</v>
      </c>
      <c r="X44" s="48" t="n">
        <f aca="false">$B44*X104/$B104</f>
        <v>90.9888889943827</v>
      </c>
      <c r="Y44" s="48" t="n">
        <f aca="false">$B44*Y104/$B104</f>
        <v>70.2389188176084</v>
      </c>
      <c r="Z44" s="48" t="n">
        <f aca="false">$B44*Z104/$B104</f>
        <v>42.2031845044965</v>
      </c>
      <c r="AA44" s="48" t="n">
        <f aca="false">$B44*AA104/$B104</f>
        <v>3.44510768593857</v>
      </c>
      <c r="AB44" s="48" t="n">
        <f aca="false">$B44*AB104/$B104</f>
        <v>0.6546936311734</v>
      </c>
      <c r="AC44" s="47"/>
      <c r="AD44" s="47" t="n">
        <f aca="false">E44+F44</f>
        <v>236.294850230948</v>
      </c>
      <c r="AE44" s="47" t="n">
        <f aca="false">G44+H44</f>
        <v>299.369903526734</v>
      </c>
      <c r="AF44" s="47" t="n">
        <f aca="false">I44+J44</f>
        <v>278.932181610716</v>
      </c>
      <c r="AG44" s="47" t="n">
        <f aca="false">K44+L44</f>
        <v>218.141703163812</v>
      </c>
      <c r="AH44" s="47" t="n">
        <f aca="false">M44+N44+O44+P44</f>
        <v>122.090342581016</v>
      </c>
      <c r="AI44" s="47" t="n">
        <f aca="false">Q44+R44</f>
        <v>267.184132182931</v>
      </c>
      <c r="AJ44" s="47" t="n">
        <f aca="false">S44+T44</f>
        <v>264.50835335849</v>
      </c>
      <c r="AK44" s="47" t="n">
        <f aca="false">U44+V44</f>
        <v>212.750205308603</v>
      </c>
      <c r="AL44" s="47" t="n">
        <f aca="false">W44+X44</f>
        <v>183.911051321925</v>
      </c>
      <c r="AM44" s="47" t="n">
        <f aca="false">Y44+Z44+AA44+AB44</f>
        <v>116.541904639217</v>
      </c>
      <c r="AO44" s="49" t="n">
        <f aca="false">SUM(E44:F44)</f>
        <v>236.294850230948</v>
      </c>
      <c r="AP44" s="49" t="n">
        <f aca="false">SUM(G44:L44)</f>
        <v>796.443788301262</v>
      </c>
      <c r="AQ44" s="49" t="n">
        <f aca="false">SUM(M44:N44)</f>
        <v>117.174321171547</v>
      </c>
      <c r="AR44" s="49" t="n">
        <f aca="false">SUM(Q44:R44)</f>
        <v>267.184132182931</v>
      </c>
      <c r="AS44" s="49" t="n">
        <f aca="false">SUM(S44:X44)</f>
        <v>661.169609989018</v>
      </c>
      <c r="AT44" s="49" t="n">
        <f aca="false">SUM(Y44:Z44)</f>
        <v>112.442103322105</v>
      </c>
      <c r="AU44" s="49" t="n">
        <f aca="false">AO44+AR44</f>
        <v>503.478982413879</v>
      </c>
      <c r="AV44" s="49" t="n">
        <f aca="false">AP44+AS44</f>
        <v>1457.61339829028</v>
      </c>
      <c r="AW44" s="49" t="n">
        <f aca="false">AQ44+AT44</f>
        <v>229.616424493652</v>
      </c>
    </row>
    <row r="45" customFormat="false" ht="15" hidden="false" customHeight="false" outlineLevel="0" collapsed="false">
      <c r="A45" s="0" t="n">
        <v>2054</v>
      </c>
      <c r="B45" s="47" t="n">
        <f aca="false">Scénarios!B44/100*PopActBIT!B56</f>
        <v>2201.2538572112</v>
      </c>
      <c r="C45" s="47" t="n">
        <f aca="false">SUM(E45:P45)</f>
        <v>1155.2949708898</v>
      </c>
      <c r="D45" s="47" t="n">
        <f aca="false">SUM(Q45:AB45)</f>
        <v>1045.95888632139</v>
      </c>
      <c r="E45" s="48" t="n">
        <f aca="false">$B45*E105/$B105</f>
        <v>59.5803160565801</v>
      </c>
      <c r="F45" s="48" t="n">
        <f aca="false">$B45*F105/$B105</f>
        <v>177.630425863146</v>
      </c>
      <c r="G45" s="48" t="n">
        <f aca="false">$B45*G105/$B105</f>
        <v>151.782885241248</v>
      </c>
      <c r="H45" s="48" t="n">
        <f aca="false">$B45*H105/$B105</f>
        <v>147.274633719235</v>
      </c>
      <c r="I45" s="48" t="n">
        <f aca="false">$B45*I105/$B105</f>
        <v>141.777003045077</v>
      </c>
      <c r="J45" s="48" t="n">
        <f aca="false">$B45*J105/$B105</f>
        <v>135.452083240944</v>
      </c>
      <c r="K45" s="48" t="n">
        <f aca="false">$B45*K105/$B105</f>
        <v>122.116655298485</v>
      </c>
      <c r="L45" s="48" t="n">
        <f aca="false">$B45*L105/$B105</f>
        <v>97.3742736584291</v>
      </c>
      <c r="M45" s="48" t="n">
        <f aca="false">$B45*M105/$B105</f>
        <v>77.8203603753667</v>
      </c>
      <c r="N45" s="48" t="n">
        <f aca="false">$B45*N105/$B105</f>
        <v>39.5576999959644</v>
      </c>
      <c r="O45" s="48" t="n">
        <f aca="false">$B45*O105/$B105</f>
        <v>4.48025392142587</v>
      </c>
      <c r="P45" s="48" t="n">
        <f aca="false">$B45*P105/$B105</f>
        <v>0.448380473899822</v>
      </c>
      <c r="Q45" s="48" t="n">
        <f aca="false">$B45*Q105/$B105</f>
        <v>68.7991292688591</v>
      </c>
      <c r="R45" s="48" t="n">
        <f aca="false">$B45*R105/$B105</f>
        <v>199.447535881035</v>
      </c>
      <c r="S45" s="48" t="n">
        <f aca="false">$B45*S105/$B105</f>
        <v>151.120385464607</v>
      </c>
      <c r="T45" s="48" t="n">
        <f aca="false">$B45*T105/$B105</f>
        <v>113.189105486016</v>
      </c>
      <c r="U45" s="48" t="n">
        <f aca="false">$B45*U105/$B105</f>
        <v>107.966579134391</v>
      </c>
      <c r="V45" s="48" t="n">
        <f aca="false">$B45*V105/$B105</f>
        <v>103.471624258168</v>
      </c>
      <c r="W45" s="48" t="n">
        <f aca="false">$B45*W105/$B105</f>
        <v>93.6322137263362</v>
      </c>
      <c r="X45" s="48" t="n">
        <f aca="false">$B45*X105/$B105</f>
        <v>91.5075990892394</v>
      </c>
      <c r="Y45" s="48" t="n">
        <f aca="false">$B45*Y105/$B105</f>
        <v>71.1737857843804</v>
      </c>
      <c r="Z45" s="48" t="n">
        <f aca="false">$B45*Z105/$B105</f>
        <v>41.5313246219009</v>
      </c>
      <c r="AA45" s="48" t="n">
        <f aca="false">$B45*AA105/$B105</f>
        <v>3.46062049432248</v>
      </c>
      <c r="AB45" s="48" t="n">
        <f aca="false">$B45*AB105/$B105</f>
        <v>0.658983112137937</v>
      </c>
      <c r="AC45" s="47"/>
      <c r="AD45" s="47" t="n">
        <f aca="false">E45+F45</f>
        <v>237.210741919726</v>
      </c>
      <c r="AE45" s="47" t="n">
        <f aca="false">G45+H45</f>
        <v>299.057518960483</v>
      </c>
      <c r="AF45" s="47" t="n">
        <f aca="false">I45+J45</f>
        <v>277.229086286021</v>
      </c>
      <c r="AG45" s="47" t="n">
        <f aca="false">K45+L45</f>
        <v>219.490928956914</v>
      </c>
      <c r="AH45" s="47" t="n">
        <f aca="false">M45+N45+O45+P45</f>
        <v>122.306694766657</v>
      </c>
      <c r="AI45" s="47" t="n">
        <f aca="false">Q45+R45</f>
        <v>268.246665149894</v>
      </c>
      <c r="AJ45" s="47" t="n">
        <f aca="false">S45+T45</f>
        <v>264.309490950624</v>
      </c>
      <c r="AK45" s="47" t="n">
        <f aca="false">U45+V45</f>
        <v>211.438203392559</v>
      </c>
      <c r="AL45" s="47" t="n">
        <f aca="false">W45+X45</f>
        <v>185.139812815576</v>
      </c>
      <c r="AM45" s="47" t="n">
        <f aca="false">Y45+Z45+AA45+AB45</f>
        <v>116.824714012742</v>
      </c>
      <c r="AO45" s="49" t="n">
        <f aca="false">SUM(E45:F45)</f>
        <v>237.210741919726</v>
      </c>
      <c r="AP45" s="49" t="n">
        <f aca="false">SUM(G45:L45)</f>
        <v>795.777534203419</v>
      </c>
      <c r="AQ45" s="49" t="n">
        <f aca="false">SUM(M45:N45)</f>
        <v>117.378060371331</v>
      </c>
      <c r="AR45" s="49" t="n">
        <f aca="false">SUM(Q45:R45)</f>
        <v>268.246665149894</v>
      </c>
      <c r="AS45" s="49" t="n">
        <f aca="false">SUM(S45:X45)</f>
        <v>660.887507158758</v>
      </c>
      <c r="AT45" s="49" t="n">
        <f aca="false">SUM(Y45:Z45)</f>
        <v>112.705110406281</v>
      </c>
      <c r="AU45" s="49" t="n">
        <f aca="false">AO45+AR45</f>
        <v>505.457407069621</v>
      </c>
      <c r="AV45" s="49" t="n">
        <f aca="false">AP45+AS45</f>
        <v>1456.66504136218</v>
      </c>
      <c r="AW45" s="49" t="n">
        <f aca="false">AQ45+AT45</f>
        <v>230.083170777612</v>
      </c>
    </row>
    <row r="46" customFormat="false" ht="15" hidden="false" customHeight="false" outlineLevel="0" collapsed="false">
      <c r="A46" s="0" t="n">
        <v>2055</v>
      </c>
      <c r="B46" s="47" t="n">
        <f aca="false">Scénarios!B45/100*PopActBIT!B57</f>
        <v>2203.06728885831</v>
      </c>
      <c r="C46" s="47" t="n">
        <f aca="false">SUM(E46:P46)</f>
        <v>1155.89152684145</v>
      </c>
      <c r="D46" s="47" t="n">
        <f aca="false">SUM(Q46:AB46)</f>
        <v>1047.17576201686</v>
      </c>
      <c r="E46" s="48" t="n">
        <f aca="false">$B46*E106/$B106</f>
        <v>59.754400902387</v>
      </c>
      <c r="F46" s="48" t="n">
        <f aca="false">$B46*F106/$B106</f>
        <v>178.40649053121</v>
      </c>
      <c r="G46" s="48" t="n">
        <f aca="false">$B46*G106/$B106</f>
        <v>152.090351106487</v>
      </c>
      <c r="H46" s="48" t="n">
        <f aca="false">$B46*H106/$B106</f>
        <v>146.919504994907</v>
      </c>
      <c r="I46" s="48" t="n">
        <f aca="false">$B46*I106/$B106</f>
        <v>140.961078523896</v>
      </c>
      <c r="J46" s="48" t="n">
        <f aca="false">$B46*J106/$B106</f>
        <v>134.451088012772</v>
      </c>
      <c r="K46" s="48" t="n">
        <f aca="false">$B46*K106/$B106</f>
        <v>122.829231862675</v>
      </c>
      <c r="L46" s="48" t="n">
        <f aca="false">$B46*L106/$B106</f>
        <v>97.5713082240063</v>
      </c>
      <c r="M46" s="48" t="n">
        <f aca="false">$B46*M106/$B106</f>
        <v>78.9406738514294</v>
      </c>
      <c r="N46" s="48" t="n">
        <f aca="false">$B46*N106/$B106</f>
        <v>39.0412613873472</v>
      </c>
      <c r="O46" s="48" t="n">
        <f aca="false">$B46*O106/$B106</f>
        <v>4.47578482400277</v>
      </c>
      <c r="P46" s="48" t="n">
        <f aca="false">$B46*P106/$B106</f>
        <v>0.450352620330618</v>
      </c>
      <c r="Q46" s="48" t="n">
        <f aca="false">$B46*Q106/$B106</f>
        <v>69.0004575510935</v>
      </c>
      <c r="R46" s="48" t="n">
        <f aca="false">$B46*R106/$B106</f>
        <v>200.346506353918</v>
      </c>
      <c r="S46" s="48" t="n">
        <f aca="false">$B46*S106/$B106</f>
        <v>151.459862727961</v>
      </c>
      <c r="T46" s="48" t="n">
        <f aca="false">$B46*T106/$B106</f>
        <v>112.906129709084</v>
      </c>
      <c r="U46" s="48" t="n">
        <f aca="false">$B46*U106/$B106</f>
        <v>107.316137953407</v>
      </c>
      <c r="V46" s="48" t="n">
        <f aca="false">$B46*V106/$B106</f>
        <v>102.719509816366</v>
      </c>
      <c r="W46" s="48" t="n">
        <f aca="false">$B46*W106/$B106</f>
        <v>94.2633412060271</v>
      </c>
      <c r="X46" s="48" t="n">
        <f aca="false">$B46*X106/$B106</f>
        <v>91.6783967636498</v>
      </c>
      <c r="Y46" s="48" t="n">
        <f aca="false">$B46*Y106/$B106</f>
        <v>72.3652386551229</v>
      </c>
      <c r="Z46" s="48" t="n">
        <f aca="false">$B46*Z106/$B106</f>
        <v>40.9895275779237</v>
      </c>
      <c r="AA46" s="48" t="n">
        <f aca="false">$B46*AA106/$B106</f>
        <v>3.4669050801698</v>
      </c>
      <c r="AB46" s="48" t="n">
        <f aca="false">$B46*AB106/$B106</f>
        <v>0.663748622137382</v>
      </c>
      <c r="AC46" s="47"/>
      <c r="AD46" s="47" t="n">
        <f aca="false">E46+F46</f>
        <v>238.160891433597</v>
      </c>
      <c r="AE46" s="47" t="n">
        <f aca="false">G46+H46</f>
        <v>299.009856101393</v>
      </c>
      <c r="AF46" s="47" t="n">
        <f aca="false">I46+J46</f>
        <v>275.412166536668</v>
      </c>
      <c r="AG46" s="47" t="n">
        <f aca="false">K46+L46</f>
        <v>220.400540086681</v>
      </c>
      <c r="AH46" s="47" t="n">
        <f aca="false">M46+N46+O46+P46</f>
        <v>122.90807268311</v>
      </c>
      <c r="AI46" s="47" t="n">
        <f aca="false">Q46+R46</f>
        <v>269.346963905011</v>
      </c>
      <c r="AJ46" s="47" t="n">
        <f aca="false">S46+T46</f>
        <v>264.365992437044</v>
      </c>
      <c r="AK46" s="47" t="n">
        <f aca="false">U46+V46</f>
        <v>210.035647769773</v>
      </c>
      <c r="AL46" s="47" t="n">
        <f aca="false">W46+X46</f>
        <v>185.941737969677</v>
      </c>
      <c r="AM46" s="47" t="n">
        <f aca="false">Y46+Z46+AA46+AB46</f>
        <v>117.485419935354</v>
      </c>
      <c r="AO46" s="49" t="n">
        <f aca="false">SUM(E46:F46)</f>
        <v>238.160891433597</v>
      </c>
      <c r="AP46" s="49" t="n">
        <f aca="false">SUM(G46:L46)</f>
        <v>794.822562724743</v>
      </c>
      <c r="AQ46" s="49" t="n">
        <f aca="false">SUM(M46:N46)</f>
        <v>117.981935238777</v>
      </c>
      <c r="AR46" s="49" t="n">
        <f aca="false">SUM(Q46:R46)</f>
        <v>269.346963905011</v>
      </c>
      <c r="AS46" s="49" t="n">
        <f aca="false">SUM(S46:X46)</f>
        <v>660.343378176494</v>
      </c>
      <c r="AT46" s="49" t="n">
        <f aca="false">SUM(Y46:Z46)</f>
        <v>113.354766233047</v>
      </c>
      <c r="AU46" s="49" t="n">
        <f aca="false">AO46+AR46</f>
        <v>507.507855338608</v>
      </c>
      <c r="AV46" s="49" t="n">
        <f aca="false">AP46+AS46</f>
        <v>1455.16594090124</v>
      </c>
      <c r="AW46" s="49" t="n">
        <f aca="false">AQ46+AT46</f>
        <v>231.336701471823</v>
      </c>
    </row>
    <row r="47" customFormat="false" ht="15" hidden="false" customHeight="false" outlineLevel="0" collapsed="false">
      <c r="A47" s="0" t="n">
        <v>2056</v>
      </c>
      <c r="B47" s="47" t="n">
        <f aca="false">Scénarios!B46/100*PopActBIT!B58</f>
        <v>2204.76742425167</v>
      </c>
      <c r="C47" s="47" t="n">
        <f aca="false">SUM(E47:P47)</f>
        <v>1156.4664175979</v>
      </c>
      <c r="D47" s="47" t="n">
        <f aca="false">SUM(Q47:AB47)</f>
        <v>1048.30100665377</v>
      </c>
      <c r="E47" s="48" t="n">
        <f aca="false">$B47*E107/$B107</f>
        <v>59.8786067956067</v>
      </c>
      <c r="F47" s="48" t="n">
        <f aca="false">$B47*F107/$B107</f>
        <v>179.15927412478</v>
      </c>
      <c r="G47" s="48" t="n">
        <f aca="false">$B47*G107/$B107</f>
        <v>152.509332288781</v>
      </c>
      <c r="H47" s="48" t="n">
        <f aca="false">$B47*H107/$B107</f>
        <v>146.64478535483</v>
      </c>
      <c r="I47" s="48" t="n">
        <f aca="false">$B47*I107/$B107</f>
        <v>140.453150707012</v>
      </c>
      <c r="J47" s="48" t="n">
        <f aca="false">$B47*J107/$B107</f>
        <v>133.126080889023</v>
      </c>
      <c r="K47" s="48" t="n">
        <f aca="false">$B47*K107/$B107</f>
        <v>123.095287078374</v>
      </c>
      <c r="L47" s="48" t="n">
        <f aca="false">$B47*L107/$B107</f>
        <v>97.7302219253519</v>
      </c>
      <c r="M47" s="48" t="n">
        <f aca="false">$B47*M107/$B107</f>
        <v>80.0500562899613</v>
      </c>
      <c r="N47" s="48" t="n">
        <f aca="false">$B47*N107/$B107</f>
        <v>38.9123653886552</v>
      </c>
      <c r="O47" s="48" t="n">
        <f aca="false">$B47*O107/$B107</f>
        <v>4.45485330584572</v>
      </c>
      <c r="P47" s="48" t="n">
        <f aca="false">$B47*P107/$B107</f>
        <v>0.452403449680569</v>
      </c>
      <c r="Q47" s="48" t="n">
        <f aca="false">$B47*Q107/$B107</f>
        <v>69.1440458938518</v>
      </c>
      <c r="R47" s="48" t="n">
        <f aca="false">$B47*R107/$B107</f>
        <v>201.218996783698</v>
      </c>
      <c r="S47" s="48" t="n">
        <f aca="false">$B47*S107/$B107</f>
        <v>151.918047433001</v>
      </c>
      <c r="T47" s="48" t="n">
        <f aca="false">$B47*T107/$B107</f>
        <v>112.690557735155</v>
      </c>
      <c r="U47" s="48" t="n">
        <f aca="false">$B47*U107/$B107</f>
        <v>106.917356310033</v>
      </c>
      <c r="V47" s="48" t="n">
        <f aca="false">$B47*V107/$B107</f>
        <v>101.77295166925</v>
      </c>
      <c r="W47" s="48" t="n">
        <f aca="false">$B47*W107/$B107</f>
        <v>94.4610253224397</v>
      </c>
      <c r="X47" s="48" t="n">
        <f aca="false">$B47*X107/$B107</f>
        <v>91.8885065965752</v>
      </c>
      <c r="Y47" s="48" t="n">
        <f aca="false">$B47*Y107/$B107</f>
        <v>73.4765681790441</v>
      </c>
      <c r="Z47" s="48" t="n">
        <f aca="false">$B47*Z107/$B107</f>
        <v>40.6836287594628</v>
      </c>
      <c r="AA47" s="48" t="n">
        <f aca="false">$B47*AA107/$B107</f>
        <v>3.46066072782669</v>
      </c>
      <c r="AB47" s="48" t="n">
        <f aca="false">$B47*AB107/$B107</f>
        <v>0.668661243428544</v>
      </c>
      <c r="AC47" s="47"/>
      <c r="AD47" s="47" t="n">
        <f aca="false">E47+F47</f>
        <v>239.037880920387</v>
      </c>
      <c r="AE47" s="47" t="n">
        <f aca="false">G47+H47</f>
        <v>299.154117643611</v>
      </c>
      <c r="AF47" s="47" t="n">
        <f aca="false">I47+J47</f>
        <v>273.579231596035</v>
      </c>
      <c r="AG47" s="47" t="n">
        <f aca="false">K47+L47</f>
        <v>220.825509003726</v>
      </c>
      <c r="AH47" s="47" t="n">
        <f aca="false">M47+N47+O47+P47</f>
        <v>123.869678434143</v>
      </c>
      <c r="AI47" s="47" t="n">
        <f aca="false">Q47+R47</f>
        <v>270.36304267755</v>
      </c>
      <c r="AJ47" s="47" t="n">
        <f aca="false">S47+T47</f>
        <v>264.608605168156</v>
      </c>
      <c r="AK47" s="47" t="n">
        <f aca="false">U47+V47</f>
        <v>208.690307979283</v>
      </c>
      <c r="AL47" s="47" t="n">
        <f aca="false">W47+X47</f>
        <v>186.349531919015</v>
      </c>
      <c r="AM47" s="47" t="n">
        <f aca="false">Y47+Z47+AA47+AB47</f>
        <v>118.289518909762</v>
      </c>
      <c r="AO47" s="49" t="n">
        <f aca="false">SUM(E47:F47)</f>
        <v>239.037880920387</v>
      </c>
      <c r="AP47" s="49" t="n">
        <f aca="false">SUM(G47:L47)</f>
        <v>793.558858243372</v>
      </c>
      <c r="AQ47" s="49" t="n">
        <f aca="false">SUM(M47:N47)</f>
        <v>118.962421678617</v>
      </c>
      <c r="AR47" s="49" t="n">
        <f aca="false">SUM(Q47:R47)</f>
        <v>270.36304267755</v>
      </c>
      <c r="AS47" s="49" t="n">
        <f aca="false">SUM(S47:X47)</f>
        <v>659.648445066453</v>
      </c>
      <c r="AT47" s="49" t="n">
        <f aca="false">SUM(Y47:Z47)</f>
        <v>114.160196938507</v>
      </c>
      <c r="AU47" s="49" t="n">
        <f aca="false">AO47+AR47</f>
        <v>509.400923597937</v>
      </c>
      <c r="AV47" s="49" t="n">
        <f aca="false">AP47+AS47</f>
        <v>1453.20730330983</v>
      </c>
      <c r="AW47" s="49" t="n">
        <f aca="false">AQ47+AT47</f>
        <v>233.122618617123</v>
      </c>
    </row>
    <row r="48" customFormat="false" ht="15" hidden="false" customHeight="false" outlineLevel="0" collapsed="false">
      <c r="A48" s="0" t="n">
        <v>2057</v>
      </c>
      <c r="B48" s="47" t="n">
        <f aca="false">Scénarios!B47/100*PopActBIT!B59</f>
        <v>2206.93765313007</v>
      </c>
      <c r="C48" s="47" t="n">
        <f aca="false">SUM(E48:P48)</f>
        <v>1157.30124772732</v>
      </c>
      <c r="D48" s="47" t="n">
        <f aca="false">SUM(Q48:AB48)</f>
        <v>1049.63640540276</v>
      </c>
      <c r="E48" s="48" t="n">
        <f aca="false">$B48*E108/$B108</f>
        <v>59.9466112524302</v>
      </c>
      <c r="F48" s="48" t="n">
        <f aca="false">$B48*F108/$B108</f>
        <v>179.88386596546</v>
      </c>
      <c r="G48" s="48" t="n">
        <f aca="false">$B48*G108/$B108</f>
        <v>153.027545608133</v>
      </c>
      <c r="H48" s="48" t="n">
        <f aca="false">$B48*H108/$B108</f>
        <v>146.489502469423</v>
      </c>
      <c r="I48" s="48" t="n">
        <f aca="false">$B48*I108/$B108</f>
        <v>140.008127808358</v>
      </c>
      <c r="J48" s="48" t="n">
        <f aca="false">$B48*J108/$B108</f>
        <v>132.148261158044</v>
      </c>
      <c r="K48" s="48" t="n">
        <f aca="false">$B48*K108/$B108</f>
        <v>122.77039249385</v>
      </c>
      <c r="L48" s="48" t="n">
        <f aca="false">$B48*L108/$B108</f>
        <v>98.2758410900793</v>
      </c>
      <c r="M48" s="48" t="n">
        <f aca="false">$B48*M108/$B108</f>
        <v>80.9091650641842</v>
      </c>
      <c r="N48" s="48" t="n">
        <f aca="false">$B48*N108/$B108</f>
        <v>38.9684049479548</v>
      </c>
      <c r="O48" s="48" t="n">
        <f aca="false">$B48*O108/$B108</f>
        <v>4.41914994915852</v>
      </c>
      <c r="P48" s="48" t="n">
        <f aca="false">$B48*P108/$B108</f>
        <v>0.454379920242139</v>
      </c>
      <c r="Q48" s="48" t="n">
        <f aca="false">$B48*Q108/$B108</f>
        <v>69.2225105530145</v>
      </c>
      <c r="R48" s="48" t="n">
        <f aca="false">$B48*R108/$B108</f>
        <v>202.059039845165</v>
      </c>
      <c r="S48" s="48" t="n">
        <f aca="false">$B48*S108/$B108</f>
        <v>152.480933181302</v>
      </c>
      <c r="T48" s="48" t="n">
        <f aca="false">$B48*T108/$B108</f>
        <v>112.573813472878</v>
      </c>
      <c r="U48" s="48" t="n">
        <f aca="false">$B48*U108/$B108</f>
        <v>106.570794226131</v>
      </c>
      <c r="V48" s="48" t="n">
        <f aca="false">$B48*V108/$B108</f>
        <v>101.06761701011</v>
      </c>
      <c r="W48" s="48" t="n">
        <f aca="false">$B48*W108/$B108</f>
        <v>94.2186455474982</v>
      </c>
      <c r="X48" s="48" t="n">
        <f aca="false">$B48*X108/$B108</f>
        <v>92.4479148720186</v>
      </c>
      <c r="Y48" s="48" t="n">
        <f aca="false">$B48*Y108/$B108</f>
        <v>74.3067039972335</v>
      </c>
      <c r="Z48" s="48" t="n">
        <f aca="false">$B48*Z108/$B108</f>
        <v>40.5718715559729</v>
      </c>
      <c r="AA48" s="48" t="n">
        <f aca="false">$B48*AA108/$B108</f>
        <v>3.44312755787342</v>
      </c>
      <c r="AB48" s="48" t="n">
        <f aca="false">$B48*AB108/$B108</f>
        <v>0.673433583559236</v>
      </c>
      <c r="AC48" s="47"/>
      <c r="AD48" s="47" t="n">
        <f aca="false">E48+F48</f>
        <v>239.83047721789</v>
      </c>
      <c r="AE48" s="47" t="n">
        <f aca="false">G48+H48</f>
        <v>299.517048077556</v>
      </c>
      <c r="AF48" s="47" t="n">
        <f aca="false">I48+J48</f>
        <v>272.156388966403</v>
      </c>
      <c r="AG48" s="47" t="n">
        <f aca="false">K48+L48</f>
        <v>221.04623358393</v>
      </c>
      <c r="AH48" s="47" t="n">
        <f aca="false">M48+N48+O48+P48</f>
        <v>124.75109988154</v>
      </c>
      <c r="AI48" s="47" t="n">
        <f aca="false">Q48+R48</f>
        <v>271.281550398179</v>
      </c>
      <c r="AJ48" s="47" t="n">
        <f aca="false">S48+T48</f>
        <v>265.054746654181</v>
      </c>
      <c r="AK48" s="47" t="n">
        <f aca="false">U48+V48</f>
        <v>207.638411236241</v>
      </c>
      <c r="AL48" s="47" t="n">
        <f aca="false">W48+X48</f>
        <v>186.666560419517</v>
      </c>
      <c r="AM48" s="47" t="n">
        <f aca="false">Y48+Z48+AA48+AB48</f>
        <v>118.995136694639</v>
      </c>
      <c r="AO48" s="49" t="n">
        <f aca="false">SUM(E48:F48)</f>
        <v>239.83047721789</v>
      </c>
      <c r="AP48" s="49" t="n">
        <f aca="false">SUM(G48:L48)</f>
        <v>792.719670627888</v>
      </c>
      <c r="AQ48" s="49" t="n">
        <f aca="false">SUM(M48:N48)</f>
        <v>119.877570012139</v>
      </c>
      <c r="AR48" s="49" t="n">
        <f aca="false">SUM(Q48:R48)</f>
        <v>271.281550398179</v>
      </c>
      <c r="AS48" s="49" t="n">
        <f aca="false">SUM(S48:X48)</f>
        <v>659.359718309938</v>
      </c>
      <c r="AT48" s="49" t="n">
        <f aca="false">SUM(Y48:Z48)</f>
        <v>114.878575553206</v>
      </c>
      <c r="AU48" s="49" t="n">
        <f aca="false">AO48+AR48</f>
        <v>511.11202761607</v>
      </c>
      <c r="AV48" s="49" t="n">
        <f aca="false">AP48+AS48</f>
        <v>1452.07938893783</v>
      </c>
      <c r="AW48" s="49" t="n">
        <f aca="false">AQ48+AT48</f>
        <v>234.756145565345</v>
      </c>
    </row>
    <row r="49" customFormat="false" ht="15" hidden="false" customHeight="false" outlineLevel="0" collapsed="false">
      <c r="A49" s="0" t="n">
        <v>2058</v>
      </c>
      <c r="B49" s="47" t="n">
        <f aca="false">Scénarios!B48/100*PopActBIT!B60</f>
        <v>2209.87064282275</v>
      </c>
      <c r="C49" s="47" t="n">
        <f aca="false">SUM(E49:P49)</f>
        <v>1158.40923497138</v>
      </c>
      <c r="D49" s="47" t="n">
        <f aca="false">SUM(Q49:AB49)</f>
        <v>1051.46140785137</v>
      </c>
      <c r="E49" s="48" t="n">
        <f aca="false">$B49*E109/$B109</f>
        <v>59.9624535080462</v>
      </c>
      <c r="F49" s="48" t="n">
        <f aca="false">$B49*F109/$B109</f>
        <v>180.587514965168</v>
      </c>
      <c r="G49" s="48" t="n">
        <f aca="false">$B49*G109/$B109</f>
        <v>153.63917105552</v>
      </c>
      <c r="H49" s="48" t="n">
        <f aca="false">$B49*H109/$B109</f>
        <v>146.49247648443</v>
      </c>
      <c r="I49" s="48" t="n">
        <f aca="false">$B49*I109/$B109</f>
        <v>139.590871007308</v>
      </c>
      <c r="J49" s="48" t="n">
        <f aca="false">$B49*J109/$B109</f>
        <v>131.410341751029</v>
      </c>
      <c r="K49" s="48" t="n">
        <f aca="false">$B49*K109/$B109</f>
        <v>122.204640495761</v>
      </c>
      <c r="L49" s="48" t="n">
        <f aca="false">$B49*L109/$B109</f>
        <v>98.9567607932338</v>
      </c>
      <c r="M49" s="48" t="n">
        <f aca="false">$B49*M109/$B109</f>
        <v>81.5359089388562</v>
      </c>
      <c r="N49" s="48" t="n">
        <f aca="false">$B49*N109/$B109</f>
        <v>39.2116315694442</v>
      </c>
      <c r="O49" s="48" t="n">
        <f aca="false">$B49*O109/$B109</f>
        <v>4.36115471167104</v>
      </c>
      <c r="P49" s="48" t="n">
        <f aca="false">$B49*P109/$B109</f>
        <v>0.456309690911584</v>
      </c>
      <c r="Q49" s="48" t="n">
        <f aca="false">$B49*Q109/$B109</f>
        <v>69.24043204134</v>
      </c>
      <c r="R49" s="48" t="n">
        <f aca="false">$B49*R109/$B109</f>
        <v>202.874435224837</v>
      </c>
      <c r="S49" s="48" t="n">
        <f aca="false">$B49*S109/$B109</f>
        <v>153.141363061305</v>
      </c>
      <c r="T49" s="48" t="n">
        <f aca="false">$B49*T109/$B109</f>
        <v>112.58642380421</v>
      </c>
      <c r="U49" s="48" t="n">
        <f aca="false">$B49*U109/$B109</f>
        <v>106.245454026856</v>
      </c>
      <c r="V49" s="48" t="n">
        <f aca="false">$B49*V109/$B109</f>
        <v>100.475321236032</v>
      </c>
      <c r="W49" s="48" t="n">
        <f aca="false">$B49*W109/$B109</f>
        <v>93.846272388827</v>
      </c>
      <c r="X49" s="48" t="n">
        <f aca="false">$B49*X109/$B109</f>
        <v>93.1263858514444</v>
      </c>
      <c r="Y49" s="48" t="n">
        <f aca="false">$B49*Y109/$B109</f>
        <v>74.9452033133368</v>
      </c>
      <c r="Z49" s="48" t="n">
        <f aca="false">$B49*Z109/$B109</f>
        <v>40.895975429063</v>
      </c>
      <c r="AA49" s="48" t="n">
        <f aca="false">$B49*AA109/$B109</f>
        <v>3.40603845174227</v>
      </c>
      <c r="AB49" s="48" t="n">
        <f aca="false">$B49*AB109/$B109</f>
        <v>0.678103022380336</v>
      </c>
      <c r="AC49" s="47"/>
      <c r="AD49" s="47" t="n">
        <f aca="false">E49+F49</f>
        <v>240.549968473214</v>
      </c>
      <c r="AE49" s="47" t="n">
        <f aca="false">G49+H49</f>
        <v>300.13164753995</v>
      </c>
      <c r="AF49" s="47" t="n">
        <f aca="false">I49+J49</f>
        <v>271.001212758337</v>
      </c>
      <c r="AG49" s="47" t="n">
        <f aca="false">K49+L49</f>
        <v>221.161401288995</v>
      </c>
      <c r="AH49" s="47" t="n">
        <f aca="false">M49+N49+O49+P49</f>
        <v>125.565004910883</v>
      </c>
      <c r="AI49" s="47" t="n">
        <f aca="false">Q49+R49</f>
        <v>272.114867266177</v>
      </c>
      <c r="AJ49" s="47" t="n">
        <f aca="false">S49+T49</f>
        <v>265.727786865515</v>
      </c>
      <c r="AK49" s="47" t="n">
        <f aca="false">U49+V49</f>
        <v>206.720775262888</v>
      </c>
      <c r="AL49" s="47" t="n">
        <f aca="false">W49+X49</f>
        <v>186.972658240271</v>
      </c>
      <c r="AM49" s="47" t="n">
        <f aca="false">Y49+Z49+AA49+AB49</f>
        <v>119.925320216523</v>
      </c>
      <c r="AO49" s="49" t="n">
        <f aca="false">SUM(E49:F49)</f>
        <v>240.549968473214</v>
      </c>
      <c r="AP49" s="49" t="n">
        <f aca="false">SUM(G49:L49)</f>
        <v>792.294261587283</v>
      </c>
      <c r="AQ49" s="49" t="n">
        <f aca="false">SUM(M49:N49)</f>
        <v>120.7475405083</v>
      </c>
      <c r="AR49" s="49" t="n">
        <f aca="false">SUM(Q49:R49)</f>
        <v>272.114867266177</v>
      </c>
      <c r="AS49" s="49" t="n">
        <f aca="false">SUM(S49:X49)</f>
        <v>659.421220368675</v>
      </c>
      <c r="AT49" s="49" t="n">
        <f aca="false">SUM(Y49:Z49)</f>
        <v>115.8411787424</v>
      </c>
      <c r="AU49" s="49" t="n">
        <f aca="false">AO49+AR49</f>
        <v>512.664835739391</v>
      </c>
      <c r="AV49" s="49" t="n">
        <f aca="false">AP49+AS49</f>
        <v>1451.71548195596</v>
      </c>
      <c r="AW49" s="49" t="n">
        <f aca="false">AQ49+AT49</f>
        <v>236.5887192507</v>
      </c>
    </row>
    <row r="50" customFormat="false" ht="15" hidden="false" customHeight="false" outlineLevel="0" collapsed="false">
      <c r="A50" s="0" t="n">
        <v>2059</v>
      </c>
      <c r="B50" s="47" t="n">
        <f aca="false">Scénarios!B49/100*PopActBIT!B61</f>
        <v>2213.75781992266</v>
      </c>
      <c r="C50" s="47" t="n">
        <f aca="false">SUM(E50:P50)</f>
        <v>1159.80644150197</v>
      </c>
      <c r="D50" s="47" t="n">
        <f aca="false">SUM(Q50:AB50)</f>
        <v>1053.95137842069</v>
      </c>
      <c r="E50" s="48" t="n">
        <f aca="false">$B50*E110/$B110</f>
        <v>59.9342578409698</v>
      </c>
      <c r="F50" s="48" t="n">
        <f aca="false">$B50*F110/$B110</f>
        <v>181.274809678282</v>
      </c>
      <c r="G50" s="48" t="n">
        <f aca="false">$B50*G110/$B110</f>
        <v>154.338625144864</v>
      </c>
      <c r="H50" s="48" t="n">
        <f aca="false">$B50*H110/$B110</f>
        <v>146.679096314858</v>
      </c>
      <c r="I50" s="48" t="n">
        <f aca="false">$B50*I110/$B110</f>
        <v>139.242877441696</v>
      </c>
      <c r="J50" s="48" t="n">
        <f aca="false">$B50*J110/$B110</f>
        <v>130.57090806425</v>
      </c>
      <c r="K50" s="48" t="n">
        <f aca="false">$B50*K110/$B110</f>
        <v>121.633136183442</v>
      </c>
      <c r="L50" s="48" t="n">
        <f aca="false">$B50*L110/$B110</f>
        <v>99.6634748487164</v>
      </c>
      <c r="M50" s="48" t="n">
        <f aca="false">$B50*M110/$B110</f>
        <v>82.028979699731</v>
      </c>
      <c r="N50" s="48" t="n">
        <f aca="false">$B50*N110/$B110</f>
        <v>39.6930540711235</v>
      </c>
      <c r="O50" s="48" t="n">
        <f aca="false">$B50*O110/$B110</f>
        <v>4.28890848772294</v>
      </c>
      <c r="P50" s="48" t="n">
        <f aca="false">$B50*P110/$B110</f>
        <v>0.458313726317522</v>
      </c>
      <c r="Q50" s="48" t="n">
        <f aca="false">$B50*Q110/$B110</f>
        <v>69.2072994707603</v>
      </c>
      <c r="R50" s="48" t="n">
        <f aca="false">$B50*R110/$B110</f>
        <v>203.669276320978</v>
      </c>
      <c r="S50" s="48" t="n">
        <f aca="false">$B50*S110/$B110</f>
        <v>153.891994001452</v>
      </c>
      <c r="T50" s="48" t="n">
        <f aca="false">$B50*T110/$B110</f>
        <v>112.748136357391</v>
      </c>
      <c r="U50" s="48" t="n">
        <f aca="false">$B50*U110/$B110</f>
        <v>105.97425377492</v>
      </c>
      <c r="V50" s="48" t="n">
        <f aca="false">$B50*V110/$B110</f>
        <v>99.8078260672146</v>
      </c>
      <c r="W50" s="48" t="n">
        <f aca="false">$B50*W110/$B110</f>
        <v>93.4328392662463</v>
      </c>
      <c r="X50" s="48" t="n">
        <f aca="false">$B50*X110/$B110</f>
        <v>93.8869583941193</v>
      </c>
      <c r="Y50" s="48" t="n">
        <f aca="false">$B50*Y110/$B110</f>
        <v>75.4182075518682</v>
      </c>
      <c r="Z50" s="48" t="n">
        <f aca="false">$B50*Z110/$B110</f>
        <v>41.8767229857714</v>
      </c>
      <c r="AA50" s="48" t="n">
        <f aca="false">$B50*AA110/$B110</f>
        <v>3.355083677768</v>
      </c>
      <c r="AB50" s="48" t="n">
        <f aca="false">$B50*AB110/$B110</f>
        <v>0.682780552199573</v>
      </c>
      <c r="AC50" s="47"/>
      <c r="AD50" s="47" t="n">
        <f aca="false">E50+F50</f>
        <v>241.209067519251</v>
      </c>
      <c r="AE50" s="47" t="n">
        <f aca="false">G50+H50</f>
        <v>301.017721459722</v>
      </c>
      <c r="AF50" s="47" t="n">
        <f aca="false">I50+J50</f>
        <v>269.813785505946</v>
      </c>
      <c r="AG50" s="47" t="n">
        <f aca="false">K50+L50</f>
        <v>221.296611032159</v>
      </c>
      <c r="AH50" s="47" t="n">
        <f aca="false">M50+N50+O50+P50</f>
        <v>126.469255984895</v>
      </c>
      <c r="AI50" s="47" t="n">
        <f aca="false">Q50+R50</f>
        <v>272.876575791738</v>
      </c>
      <c r="AJ50" s="47" t="n">
        <f aca="false">S50+T50</f>
        <v>266.640130358843</v>
      </c>
      <c r="AK50" s="47" t="n">
        <f aca="false">U50+V50</f>
        <v>205.782079842134</v>
      </c>
      <c r="AL50" s="47" t="n">
        <f aca="false">W50+X50</f>
        <v>187.319797660366</v>
      </c>
      <c r="AM50" s="47" t="n">
        <f aca="false">Y50+Z50+AA50+AB50</f>
        <v>121.332794767607</v>
      </c>
      <c r="AO50" s="49" t="n">
        <f aca="false">SUM(E50:F50)</f>
        <v>241.209067519251</v>
      </c>
      <c r="AP50" s="49" t="n">
        <f aca="false">SUM(G50:L50)</f>
        <v>792.128117997827</v>
      </c>
      <c r="AQ50" s="49" t="n">
        <f aca="false">SUM(M50:N50)</f>
        <v>121.722033770855</v>
      </c>
      <c r="AR50" s="49" t="n">
        <f aca="false">SUM(Q50:R50)</f>
        <v>272.876575791738</v>
      </c>
      <c r="AS50" s="49" t="n">
        <f aca="false">SUM(S50:X50)</f>
        <v>659.742007861343</v>
      </c>
      <c r="AT50" s="49" t="n">
        <f aca="false">SUM(Y50:Z50)</f>
        <v>117.29493053764</v>
      </c>
      <c r="AU50" s="49" t="n">
        <f aca="false">AO50+AR50</f>
        <v>514.085643310989</v>
      </c>
      <c r="AV50" s="49" t="n">
        <f aca="false">AP50+AS50</f>
        <v>1451.87012585917</v>
      </c>
      <c r="AW50" s="49" t="n">
        <f aca="false">AQ50+AT50</f>
        <v>239.016964308494</v>
      </c>
    </row>
    <row r="51" customFormat="false" ht="15" hidden="false" customHeight="false" outlineLevel="0" collapsed="false">
      <c r="A51" s="0" t="n">
        <v>2060</v>
      </c>
      <c r="B51" s="47" t="n">
        <f aca="false">Scénarios!B50/100*PopActBIT!B62</f>
        <v>2218.8822349594</v>
      </c>
      <c r="C51" s="47" t="n">
        <f aca="false">SUM(E51:P51)</f>
        <v>1161.82622763028</v>
      </c>
      <c r="D51" s="47" t="n">
        <f aca="false">SUM(Q51:AB51)</f>
        <v>1057.05600732912</v>
      </c>
      <c r="E51" s="48" t="n">
        <f aca="false">$B51*E111/$B111</f>
        <v>59.8984555387599</v>
      </c>
      <c r="F51" s="48" t="n">
        <f aca="false">$B51*F111/$B111</f>
        <v>182.021059635418</v>
      </c>
      <c r="G51" s="48" t="n">
        <f aca="false">$B51*G111/$B111</f>
        <v>155.188549014908</v>
      </c>
      <c r="H51" s="48" t="n">
        <f aca="false">$B51*H111/$B111</f>
        <v>147.125618960518</v>
      </c>
      <c r="I51" s="48" t="n">
        <f aca="false">$B51*I111/$B111</f>
        <v>139.071090166823</v>
      </c>
      <c r="J51" s="48" t="n">
        <f aca="false">$B51*J111/$B111</f>
        <v>129.977157464148</v>
      </c>
      <c r="K51" s="48" t="n">
        <f aca="false">$B51*K111/$B111</f>
        <v>120.8815070419</v>
      </c>
      <c r="L51" s="48" t="n">
        <f aca="false">$B51*L111/$B111</f>
        <v>100.357214428358</v>
      </c>
      <c r="M51" s="48" t="n">
        <f aca="false">$B51*M111/$B111</f>
        <v>82.2915834365456</v>
      </c>
      <c r="N51" s="48" t="n">
        <f aca="false">$B51*N111/$B111</f>
        <v>40.3146272104391</v>
      </c>
      <c r="O51" s="48" t="n">
        <f aca="false">$B51*O111/$B111</f>
        <v>4.23879649668429</v>
      </c>
      <c r="P51" s="48" t="n">
        <f aca="false">$B51*P111/$B111</f>
        <v>0.460568235782239</v>
      </c>
      <c r="Q51" s="48" t="n">
        <f aca="false">$B51*Q111/$B111</f>
        <v>69.1654516264315</v>
      </c>
      <c r="R51" s="48" t="n">
        <f aca="false">$B51*R111/$B111</f>
        <v>204.527444543446</v>
      </c>
      <c r="S51" s="48" t="n">
        <f aca="false">$B51*S111/$B111</f>
        <v>154.793487964121</v>
      </c>
      <c r="T51" s="48" t="n">
        <f aca="false">$B51*T111/$B111</f>
        <v>113.117684948715</v>
      </c>
      <c r="U51" s="48" t="n">
        <f aca="false">$B51*U111/$B111</f>
        <v>105.839950700504</v>
      </c>
      <c r="V51" s="48" t="n">
        <f aca="false">$B51*V111/$B111</f>
        <v>99.3354105246607</v>
      </c>
      <c r="W51" s="48" t="n">
        <f aca="false">$B51*W111/$B111</f>
        <v>92.8711847225549</v>
      </c>
      <c r="X51" s="48" t="n">
        <f aca="false">$B51*X111/$B111</f>
        <v>94.6322393613255</v>
      </c>
      <c r="Y51" s="48" t="n">
        <f aca="false">$B51*Y111/$B111</f>
        <v>75.6587098626823</v>
      </c>
      <c r="Z51" s="48" t="n">
        <f aca="false">$B51*Z111/$B111</f>
        <v>43.1096767534573</v>
      </c>
      <c r="AA51" s="48" t="n">
        <f aca="false">$B51*AA111/$B111</f>
        <v>3.31682311159368</v>
      </c>
      <c r="AB51" s="48" t="n">
        <f aca="false">$B51*AB111/$B111</f>
        <v>0.687943209626009</v>
      </c>
      <c r="AC51" s="47"/>
      <c r="AD51" s="47" t="n">
        <f aca="false">E51+F51</f>
        <v>241.919515174177</v>
      </c>
      <c r="AE51" s="47" t="n">
        <f aca="false">G51+H51</f>
        <v>302.314167975426</v>
      </c>
      <c r="AF51" s="47" t="n">
        <f aca="false">I51+J51</f>
        <v>269.048247630971</v>
      </c>
      <c r="AG51" s="47" t="n">
        <f aca="false">K51+L51</f>
        <v>221.238721470258</v>
      </c>
      <c r="AH51" s="47" t="n">
        <f aca="false">M51+N51+O51+P51</f>
        <v>127.305575379451</v>
      </c>
      <c r="AI51" s="47" t="n">
        <f aca="false">Q51+R51</f>
        <v>273.692896169878</v>
      </c>
      <c r="AJ51" s="47" t="n">
        <f aca="false">S51+T51</f>
        <v>267.911172912835</v>
      </c>
      <c r="AK51" s="47" t="n">
        <f aca="false">U51+V51</f>
        <v>205.175361225165</v>
      </c>
      <c r="AL51" s="47" t="n">
        <f aca="false">W51+X51</f>
        <v>187.50342408388</v>
      </c>
      <c r="AM51" s="47" t="n">
        <f aca="false">Y51+Z51+AA51+AB51</f>
        <v>122.773152937359</v>
      </c>
      <c r="AO51" s="49" t="n">
        <f aca="false">SUM(E51:F51)</f>
        <v>241.919515174177</v>
      </c>
      <c r="AP51" s="49" t="n">
        <f aca="false">SUM(G51:L51)</f>
        <v>792.601137076655</v>
      </c>
      <c r="AQ51" s="49" t="n">
        <f aca="false">SUM(M51:N51)</f>
        <v>122.606210646985</v>
      </c>
      <c r="AR51" s="49" t="n">
        <f aca="false">SUM(Q51:R51)</f>
        <v>273.692896169878</v>
      </c>
      <c r="AS51" s="49" t="n">
        <f aca="false">SUM(S51:X51)</f>
        <v>660.589958221881</v>
      </c>
      <c r="AT51" s="49" t="n">
        <f aca="false">SUM(Y51:Z51)</f>
        <v>118.76838661614</v>
      </c>
      <c r="AU51" s="49" t="n">
        <f aca="false">AO51+AR51</f>
        <v>515.612411344055</v>
      </c>
      <c r="AV51" s="49" t="n">
        <f aca="false">AP51+AS51</f>
        <v>1453.19109529854</v>
      </c>
      <c r="AW51" s="49" t="n">
        <f aca="false">AQ51+AT51</f>
        <v>241.374597263124</v>
      </c>
    </row>
    <row r="52" customFormat="false" ht="15" hidden="false" customHeight="false" outlineLevel="0" collapsed="false">
      <c r="A52" s="0" t="n">
        <v>2061</v>
      </c>
      <c r="B52" s="47" t="n">
        <f aca="false">Scénarios!B51/100*PopActBIT!B63</f>
        <v>2223.63188649644</v>
      </c>
      <c r="C52" s="47" t="n">
        <f aca="false">SUM(E52:P52)</f>
        <v>1163.90392101707</v>
      </c>
      <c r="D52" s="47" t="n">
        <f aca="false">SUM(Q52:AB52)</f>
        <v>1059.72796547937</v>
      </c>
      <c r="E52" s="48" t="n">
        <f aca="false">$B52*E112/$B112</f>
        <v>59.8317035191899</v>
      </c>
      <c r="F52" s="48" t="n">
        <f aca="false">$B52*F112/$B112</f>
        <v>182.691389546546</v>
      </c>
      <c r="G52" s="48" t="n">
        <f aca="false">$B52*G112/$B112</f>
        <v>156.086578807983</v>
      </c>
      <c r="H52" s="48" t="n">
        <f aca="false">$B52*H112/$B112</f>
        <v>147.739452466078</v>
      </c>
      <c r="I52" s="48" t="n">
        <f aca="false">$B52*I112/$B112</f>
        <v>139.031169339815</v>
      </c>
      <c r="J52" s="48" t="n">
        <f aca="false">$B52*J112/$B112</f>
        <v>129.716334728657</v>
      </c>
      <c r="K52" s="48" t="n">
        <f aca="false">$B52*K112/$B112</f>
        <v>119.889203247541</v>
      </c>
      <c r="L52" s="48" t="n">
        <f aca="false">$B52*L112/$B112</f>
        <v>100.73172085108</v>
      </c>
      <c r="M52" s="48" t="n">
        <f aca="false">$B52*M112/$B112</f>
        <v>82.5586363468813</v>
      </c>
      <c r="N52" s="48" t="n">
        <f aca="false">$B52*N112/$B112</f>
        <v>40.9495133685797</v>
      </c>
      <c r="O52" s="48" t="n">
        <f aca="false">$B52*O112/$B112</f>
        <v>4.21548645588166</v>
      </c>
      <c r="P52" s="48" t="n">
        <f aca="false">$B52*P112/$B112</f>
        <v>0.462732338838502</v>
      </c>
      <c r="Q52" s="48" t="n">
        <f aca="false">$B52*Q112/$B112</f>
        <v>69.0879967541197</v>
      </c>
      <c r="R52" s="48" t="n">
        <f aca="false">$B52*R112/$B112</f>
        <v>205.296240565363</v>
      </c>
      <c r="S52" s="48" t="n">
        <f aca="false">$B52*S112/$B112</f>
        <v>155.742498869723</v>
      </c>
      <c r="T52" s="48" t="n">
        <f aca="false">$B52*T112/$B112</f>
        <v>113.622777227536</v>
      </c>
      <c r="U52" s="48" t="n">
        <f aca="false">$B52*U112/$B112</f>
        <v>105.810629859831</v>
      </c>
      <c r="V52" s="48" t="n">
        <f aca="false">$B52*V112/$B112</f>
        <v>99.1311945969287</v>
      </c>
      <c r="W52" s="48" t="n">
        <f aca="false">$B52*W112/$B112</f>
        <v>92.1730643579078</v>
      </c>
      <c r="X52" s="48" t="n">
        <f aca="false">$B52*X112/$B112</f>
        <v>94.9879528633522</v>
      </c>
      <c r="Y52" s="48" t="n">
        <f aca="false">$B52*Y112/$B112</f>
        <v>75.9647394774452</v>
      </c>
      <c r="Z52" s="48" t="n">
        <f aca="false">$B52*Z112/$B112</f>
        <v>43.910361523868</v>
      </c>
      <c r="AA52" s="48" t="n">
        <f aca="false">$B52*AA112/$B112</f>
        <v>3.30750575481781</v>
      </c>
      <c r="AB52" s="48" t="n">
        <f aca="false">$B52*AB112/$B112</f>
        <v>0.69300362847618</v>
      </c>
      <c r="AC52" s="47"/>
      <c r="AD52" s="47" t="n">
        <f aca="false">E52+F52</f>
        <v>242.523093065736</v>
      </c>
      <c r="AE52" s="47" t="n">
        <f aca="false">G52+H52</f>
        <v>303.82603127406</v>
      </c>
      <c r="AF52" s="47" t="n">
        <f aca="false">I52+J52</f>
        <v>268.747504068472</v>
      </c>
      <c r="AG52" s="47" t="n">
        <f aca="false">K52+L52</f>
        <v>220.620924098621</v>
      </c>
      <c r="AH52" s="47" t="n">
        <f aca="false">M52+N52+O52+P52</f>
        <v>128.186368510181</v>
      </c>
      <c r="AI52" s="47" t="n">
        <f aca="false">Q52+R52</f>
        <v>274.384237319483</v>
      </c>
      <c r="AJ52" s="47" t="n">
        <f aca="false">S52+T52</f>
        <v>269.365276097258</v>
      </c>
      <c r="AK52" s="47" t="n">
        <f aca="false">U52+V52</f>
        <v>204.94182445676</v>
      </c>
      <c r="AL52" s="47" t="n">
        <f aca="false">W52+X52</f>
        <v>187.16101722126</v>
      </c>
      <c r="AM52" s="47" t="n">
        <f aca="false">Y52+Z52+AA52+AB52</f>
        <v>123.875610384607</v>
      </c>
      <c r="AO52" s="49" t="n">
        <f aca="false">SUM(E52:F52)</f>
        <v>242.523093065736</v>
      </c>
      <c r="AP52" s="49" t="n">
        <f aca="false">SUM(G52:L52)</f>
        <v>793.194459441153</v>
      </c>
      <c r="AQ52" s="49" t="n">
        <f aca="false">SUM(M52:N52)</f>
        <v>123.508149715461</v>
      </c>
      <c r="AR52" s="49" t="n">
        <f aca="false">SUM(Q52:R52)</f>
        <v>274.384237319483</v>
      </c>
      <c r="AS52" s="49" t="n">
        <f aca="false">SUM(S52:X52)</f>
        <v>661.468117775278</v>
      </c>
      <c r="AT52" s="49" t="n">
        <f aca="false">SUM(Y52:Z52)</f>
        <v>119.875101001313</v>
      </c>
      <c r="AU52" s="49" t="n">
        <f aca="false">AO52+AR52</f>
        <v>516.907330385219</v>
      </c>
      <c r="AV52" s="49" t="n">
        <f aca="false">AP52+AS52</f>
        <v>1454.66257721643</v>
      </c>
      <c r="AW52" s="49" t="n">
        <f aca="false">AQ52+AT52</f>
        <v>243.383250716774</v>
      </c>
    </row>
    <row r="53" customFormat="false" ht="15" hidden="false" customHeight="false" outlineLevel="0" collapsed="false">
      <c r="A53" s="0" t="n">
        <v>2062</v>
      </c>
      <c r="B53" s="47" t="n">
        <f aca="false">Scénarios!B52/100*PopActBIT!B64</f>
        <v>2226.89534915126</v>
      </c>
      <c r="C53" s="47" t="n">
        <f aca="false">SUM(E53:P53)</f>
        <v>1165.33923797479</v>
      </c>
      <c r="D53" s="47" t="n">
        <f aca="false">SUM(Q53:AB53)</f>
        <v>1061.55611117647</v>
      </c>
      <c r="E53" s="48" t="n">
        <f aca="false">$B53*E113/$B113</f>
        <v>59.6898501839872</v>
      </c>
      <c r="F53" s="48" t="n">
        <f aca="false">$B53*F113/$B113</f>
        <v>183.076088144623</v>
      </c>
      <c r="G53" s="48" t="n">
        <f aca="false">$B53*G113/$B113</f>
        <v>156.866808667869</v>
      </c>
      <c r="H53" s="48" t="n">
        <f aca="false">$B53*H113/$B113</f>
        <v>148.357311303101</v>
      </c>
      <c r="I53" s="48" t="n">
        <f aca="false">$B53*I113/$B113</f>
        <v>139.01572740984</v>
      </c>
      <c r="J53" s="48" t="n">
        <f aca="false">$B53*J113/$B113</f>
        <v>129.432707746652</v>
      </c>
      <c r="K53" s="48" t="n">
        <f aca="false">$B53*K113/$B113</f>
        <v>119.131522035512</v>
      </c>
      <c r="L53" s="48" t="n">
        <f aca="false">$B53*L113/$B113</f>
        <v>100.56339742058</v>
      </c>
      <c r="M53" s="48" t="n">
        <f aca="false">$B53*M113/$B113</f>
        <v>83.101323147058</v>
      </c>
      <c r="N53" s="48" t="n">
        <f aca="false">$B53*N113/$B113</f>
        <v>41.432739608706</v>
      </c>
      <c r="O53" s="48" t="n">
        <f aca="false">$B53*O113/$B113</f>
        <v>4.20754411066849</v>
      </c>
      <c r="P53" s="48" t="n">
        <f aca="false">$B53*P113/$B113</f>
        <v>0.464218196192115</v>
      </c>
      <c r="Q53" s="48" t="n">
        <f aca="false">$B53*Q113/$B113</f>
        <v>68.9240176342372</v>
      </c>
      <c r="R53" s="48" t="n">
        <f aca="false">$B53*R113/$B113</f>
        <v>205.73883144835</v>
      </c>
      <c r="S53" s="48" t="n">
        <f aca="false">$B53*S113/$B113</f>
        <v>156.572768454775</v>
      </c>
      <c r="T53" s="48" t="n">
        <f aca="false">$B53*T113/$B113</f>
        <v>114.13624254265</v>
      </c>
      <c r="U53" s="48" t="n">
        <f aca="false">$B53*U113/$B113</f>
        <v>105.805935373949</v>
      </c>
      <c r="V53" s="48" t="n">
        <f aca="false">$B53*V113/$B113</f>
        <v>98.9128912004197</v>
      </c>
      <c r="W53" s="48" t="n">
        <f aca="false">$B53*W113/$B113</f>
        <v>91.6327472988339</v>
      </c>
      <c r="X53" s="48" t="n">
        <f aca="false">$B53*X113/$B113</f>
        <v>94.8475865938016</v>
      </c>
      <c r="Y53" s="48" t="n">
        <f aca="false">$B53*Y113/$B113</f>
        <v>76.5100112262969</v>
      </c>
      <c r="Z53" s="48" t="n">
        <f aca="false">$B53*Z113/$B113</f>
        <v>44.4698361883745</v>
      </c>
      <c r="AA53" s="48" t="n">
        <f aca="false">$B53*AA113/$B113</f>
        <v>3.3082173131751</v>
      </c>
      <c r="AB53" s="48" t="n">
        <f aca="false">$B53*AB113/$B113</f>
        <v>0.697025901605233</v>
      </c>
      <c r="AD53" s="47" t="n">
        <f aca="false">E53+F53</f>
        <v>242.76593832861</v>
      </c>
      <c r="AE53" s="47" t="n">
        <f aca="false">G53+H53</f>
        <v>305.22411997097</v>
      </c>
      <c r="AF53" s="47" t="n">
        <f aca="false">I53+J53</f>
        <v>268.448435156492</v>
      </c>
      <c r="AG53" s="47" t="n">
        <f aca="false">K53+L53</f>
        <v>219.694919456092</v>
      </c>
      <c r="AH53" s="47" t="n">
        <f aca="false">M53+N53+O53+P53</f>
        <v>129.205825062625</v>
      </c>
      <c r="AI53" s="47" t="n">
        <f aca="false">Q53+R53</f>
        <v>274.662849082587</v>
      </c>
      <c r="AJ53" s="47" t="n">
        <f aca="false">S53+T53</f>
        <v>270.709010997425</v>
      </c>
      <c r="AK53" s="47" t="n">
        <f aca="false">U53+V53</f>
        <v>204.718826574369</v>
      </c>
      <c r="AL53" s="47" t="n">
        <f aca="false">W53+X53</f>
        <v>186.480333892635</v>
      </c>
      <c r="AM53" s="47" t="n">
        <f aca="false">Y53+Z53+AA53+AB53</f>
        <v>124.985090629452</v>
      </c>
      <c r="AO53" s="49" t="n">
        <f aca="false">SUM(E53:F53)</f>
        <v>242.76593832861</v>
      </c>
      <c r="AP53" s="49" t="n">
        <f aca="false">SUM(G53:L53)</f>
        <v>793.367474583554</v>
      </c>
      <c r="AQ53" s="49" t="n">
        <f aca="false">SUM(M53:N53)</f>
        <v>124.534062755764</v>
      </c>
      <c r="AR53" s="49" t="n">
        <f aca="false">SUM(Q53:R53)</f>
        <v>274.662849082587</v>
      </c>
      <c r="AS53" s="49" t="n">
        <f aca="false">SUM(S53:X53)</f>
        <v>661.90817146443</v>
      </c>
      <c r="AT53" s="49" t="n">
        <f aca="false">SUM(Y53:Z53)</f>
        <v>120.979847414671</v>
      </c>
      <c r="AU53" s="49" t="n">
        <f aca="false">AO53+AR53</f>
        <v>517.428787411197</v>
      </c>
      <c r="AV53" s="49" t="n">
        <f aca="false">AP53+AS53</f>
        <v>1455.27564604798</v>
      </c>
      <c r="AW53" s="49" t="n">
        <f aca="false">AQ53+AT53</f>
        <v>245.513910170435</v>
      </c>
    </row>
    <row r="54" customFormat="false" ht="15" hidden="false" customHeight="false" outlineLevel="0" collapsed="false">
      <c r="A54" s="0" t="n">
        <v>2063</v>
      </c>
      <c r="B54" s="47" t="n">
        <f aca="false">Scénarios!B53/100*PopActBIT!B65</f>
        <v>2230.14416702757</v>
      </c>
      <c r="C54" s="47" t="n">
        <f aca="false">SUM(E54:P54)</f>
        <v>1166.90416142631</v>
      </c>
      <c r="D54" s="47" t="n">
        <f aca="false">SUM(Q54:AB54)</f>
        <v>1063.24000560126</v>
      </c>
      <c r="E54" s="48" t="n">
        <f aca="false">$B54*E114/$B114</f>
        <v>59.5246774645656</v>
      </c>
      <c r="F54" s="48" t="n">
        <f aca="false">$B54*F114/$B114</f>
        <v>183.279636019089</v>
      </c>
      <c r="G54" s="48" t="n">
        <f aca="false">$B54*G114/$B114</f>
        <v>157.614941790384</v>
      </c>
      <c r="H54" s="48" t="n">
        <f aca="false">$B54*H114/$B114</f>
        <v>149.050023126987</v>
      </c>
      <c r="I54" s="48" t="n">
        <f aca="false">$B54*I114/$B114</f>
        <v>139.13254353695</v>
      </c>
      <c r="J54" s="48" t="n">
        <f aca="false">$B54*J114/$B114</f>
        <v>129.161520517473</v>
      </c>
      <c r="K54" s="48" t="n">
        <f aca="false">$B54*K114/$B114</f>
        <v>118.575364103151</v>
      </c>
      <c r="L54" s="48" t="n">
        <f aca="false">$B54*L114/$B114</f>
        <v>100.188449485819</v>
      </c>
      <c r="M54" s="48" t="n">
        <f aca="false">$B54*M114/$B114</f>
        <v>83.8845128375982</v>
      </c>
      <c r="N54" s="48" t="n">
        <f aca="false">$B54*N114/$B114</f>
        <v>41.7937310779926</v>
      </c>
      <c r="O54" s="48" t="n">
        <f aca="false">$B54*O114/$B114</f>
        <v>4.23365086178461</v>
      </c>
      <c r="P54" s="48" t="n">
        <f aca="false">$B54*P114/$B114</f>
        <v>0.465110604516962</v>
      </c>
      <c r="Q54" s="48" t="n">
        <f aca="false">$B54*Q114/$B114</f>
        <v>68.733265131786</v>
      </c>
      <c r="R54" s="48" t="n">
        <f aca="false">$B54*R114/$B114</f>
        <v>205.972006055821</v>
      </c>
      <c r="S54" s="48" t="n">
        <f aca="false">$B54*S114/$B114</f>
        <v>157.368478026145</v>
      </c>
      <c r="T54" s="48" t="n">
        <f aca="false">$B54*T114/$B114</f>
        <v>114.71136120567</v>
      </c>
      <c r="U54" s="48" t="n">
        <f aca="false">$B54*U114/$B114</f>
        <v>105.908375866478</v>
      </c>
      <c r="V54" s="48" t="n">
        <f aca="false">$B54*V114/$B114</f>
        <v>98.7039790688605</v>
      </c>
      <c r="W54" s="48" t="n">
        <f aca="false">$B54*W114/$B114</f>
        <v>91.1838135466421</v>
      </c>
      <c r="X54" s="48" t="n">
        <f aca="false">$B54*X114/$B114</f>
        <v>94.5675321199284</v>
      </c>
      <c r="Y54" s="48" t="n">
        <f aca="false">$B54*Y114/$B114</f>
        <v>77.1456222124575</v>
      </c>
      <c r="Z54" s="48" t="n">
        <f aca="false">$B54*Z114/$B114</f>
        <v>44.901901844468</v>
      </c>
      <c r="AA54" s="48" t="n">
        <f aca="false">$B54*AA114/$B114</f>
        <v>3.34370147135991</v>
      </c>
      <c r="AB54" s="48" t="n">
        <f aca="false">$B54*AB114/$B114</f>
        <v>0.69996905164448</v>
      </c>
      <c r="AD54" s="47" t="n">
        <f aca="false">E54+F54</f>
        <v>242.804313483655</v>
      </c>
      <c r="AE54" s="47" t="n">
        <f aca="false">G54+H54</f>
        <v>306.66496491737</v>
      </c>
      <c r="AF54" s="47" t="n">
        <f aca="false">I54+J54</f>
        <v>268.294064054423</v>
      </c>
      <c r="AG54" s="47" t="n">
        <f aca="false">K54+L54</f>
        <v>218.76381358897</v>
      </c>
      <c r="AH54" s="47" t="n">
        <f aca="false">M54+N54+O54+P54</f>
        <v>130.377005381892</v>
      </c>
      <c r="AI54" s="47" t="n">
        <f aca="false">Q54+R54</f>
        <v>274.705271187607</v>
      </c>
      <c r="AJ54" s="47" t="n">
        <f aca="false">S54+T54</f>
        <v>272.079839231814</v>
      </c>
      <c r="AK54" s="47" t="n">
        <f aca="false">U54+V54</f>
        <v>204.612354935339</v>
      </c>
      <c r="AL54" s="47" t="n">
        <f aca="false">W54+X54</f>
        <v>185.751345666571</v>
      </c>
      <c r="AM54" s="47" t="n">
        <f aca="false">Y54+Z54+AA54+AB54</f>
        <v>126.09119457993</v>
      </c>
      <c r="AO54" s="49" t="n">
        <f aca="false">SUM(E54:F54)</f>
        <v>242.804313483655</v>
      </c>
      <c r="AP54" s="49" t="n">
        <f aca="false">SUM(G54:L54)</f>
        <v>793.722842560763</v>
      </c>
      <c r="AQ54" s="49" t="n">
        <f aca="false">SUM(M54:N54)</f>
        <v>125.678243915591</v>
      </c>
      <c r="AR54" s="49" t="n">
        <f aca="false">SUM(Q54:R54)</f>
        <v>274.705271187607</v>
      </c>
      <c r="AS54" s="49" t="n">
        <f aca="false">SUM(S54:X54)</f>
        <v>662.443539833723</v>
      </c>
      <c r="AT54" s="49" t="n">
        <f aca="false">SUM(Y54:Z54)</f>
        <v>122.047524056926</v>
      </c>
      <c r="AU54" s="49" t="n">
        <f aca="false">AO54+AR54</f>
        <v>517.509584671262</v>
      </c>
      <c r="AV54" s="49" t="n">
        <f aca="false">AP54+AS54</f>
        <v>1456.16638239449</v>
      </c>
      <c r="AW54" s="49" t="n">
        <f aca="false">AQ54+AT54</f>
        <v>247.725767972516</v>
      </c>
    </row>
    <row r="55" customFormat="false" ht="15" hidden="false" customHeight="false" outlineLevel="0" collapsed="false">
      <c r="A55" s="0" t="n">
        <v>2064</v>
      </c>
      <c r="B55" s="47" t="n">
        <f aca="false">Scénarios!B54/100*PopActBIT!B66</f>
        <v>2233.67844985885</v>
      </c>
      <c r="C55" s="47" t="n">
        <f aca="false">SUM(E55:P55)</f>
        <v>1168.62395800933</v>
      </c>
      <c r="D55" s="47" t="n">
        <f aca="false">SUM(Q55:AB55)</f>
        <v>1065.05449184952</v>
      </c>
      <c r="E55" s="48" t="n">
        <f aca="false">$B55*E115/$B115</f>
        <v>59.3644015281057</v>
      </c>
      <c r="F55" s="48" t="n">
        <f aca="false">$B55*F115/$B115</f>
        <v>183.353000877978</v>
      </c>
      <c r="G55" s="48" t="n">
        <f aca="false">$B55*G115/$B115</f>
        <v>158.357153975193</v>
      </c>
      <c r="H55" s="48" t="n">
        <f aca="false">$B55*H115/$B115</f>
        <v>149.83485478663</v>
      </c>
      <c r="I55" s="48" t="n">
        <f aca="false">$B55*I115/$B115</f>
        <v>139.426411593819</v>
      </c>
      <c r="J55" s="48" t="n">
        <f aca="false">$B55*J115/$B115</f>
        <v>128.959752741507</v>
      </c>
      <c r="K55" s="48" t="n">
        <f aca="false">$B55*K115/$B115</f>
        <v>117.93301288105</v>
      </c>
      <c r="L55" s="48" t="n">
        <f aca="false">$B55*L115/$B115</f>
        <v>99.8133909464415</v>
      </c>
      <c r="M55" s="48" t="n">
        <f aca="false">$B55*M115/$B115</f>
        <v>84.7367133468338</v>
      </c>
      <c r="N55" s="48" t="n">
        <f aca="false">$B55*N115/$B115</f>
        <v>42.0890563690831</v>
      </c>
      <c r="O55" s="48" t="n">
        <f aca="false">$B55*O115/$B115</f>
        <v>4.2904334281614</v>
      </c>
      <c r="P55" s="48" t="n">
        <f aca="false">$B55*P115/$B115</f>
        <v>0.46577553453094</v>
      </c>
      <c r="Q55" s="48" t="n">
        <f aca="false">$B55*Q115/$B115</f>
        <v>68.5481443135083</v>
      </c>
      <c r="R55" s="48" t="n">
        <f aca="false">$B55*R115/$B115</f>
        <v>206.053456479366</v>
      </c>
      <c r="S55" s="48" t="n">
        <f aca="false">$B55*S115/$B115</f>
        <v>158.154543755792</v>
      </c>
      <c r="T55" s="48" t="n">
        <f aca="false">$B55*T115/$B115</f>
        <v>115.359839284566</v>
      </c>
      <c r="U55" s="48" t="n">
        <f aca="false">$B55*U115/$B115</f>
        <v>106.152215039927</v>
      </c>
      <c r="V55" s="48" t="n">
        <f aca="false">$B55*V115/$B115</f>
        <v>98.5490243388871</v>
      </c>
      <c r="W55" s="48" t="n">
        <f aca="false">$B55*W115/$B115</f>
        <v>90.6712188808835</v>
      </c>
      <c r="X55" s="48" t="n">
        <f aca="false">$B55*X115/$B115</f>
        <v>94.2507522826272</v>
      </c>
      <c r="Y55" s="48" t="n">
        <f aca="false">$B55*Y115/$B115</f>
        <v>77.9729482599429</v>
      </c>
      <c r="Z55" s="48" t="n">
        <f aca="false">$B55*Z115/$B115</f>
        <v>45.2380561497329</v>
      </c>
      <c r="AA55" s="48" t="n">
        <f aca="false">$B55*AA115/$B115</f>
        <v>3.40198488699403</v>
      </c>
      <c r="AB55" s="48" t="n">
        <f aca="false">$B55*AB115/$B115</f>
        <v>0.702308177291634</v>
      </c>
      <c r="AD55" s="47" t="n">
        <f aca="false">E55+F55</f>
        <v>242.717402406084</v>
      </c>
      <c r="AE55" s="47" t="n">
        <f aca="false">G55+H55</f>
        <v>308.192008761823</v>
      </c>
      <c r="AF55" s="47" t="n">
        <f aca="false">I55+J55</f>
        <v>268.386164335327</v>
      </c>
      <c r="AG55" s="47" t="n">
        <f aca="false">K55+L55</f>
        <v>217.746403827492</v>
      </c>
      <c r="AH55" s="47" t="n">
        <f aca="false">M55+N55+O55+P55</f>
        <v>131.581978678609</v>
      </c>
      <c r="AI55" s="47" t="n">
        <f aca="false">Q55+R55</f>
        <v>274.601600792874</v>
      </c>
      <c r="AJ55" s="47" t="n">
        <f aca="false">S55+T55</f>
        <v>273.514383040358</v>
      </c>
      <c r="AK55" s="47" t="n">
        <f aca="false">U55+V55</f>
        <v>204.701239378814</v>
      </c>
      <c r="AL55" s="47" t="n">
        <f aca="false">W55+X55</f>
        <v>184.921971163511</v>
      </c>
      <c r="AM55" s="47" t="n">
        <f aca="false">Y55+Z55+AA55+AB55</f>
        <v>127.315297473961</v>
      </c>
      <c r="AO55" s="49" t="n">
        <f aca="false">SUM(E55:F55)</f>
        <v>242.717402406084</v>
      </c>
      <c r="AP55" s="49" t="n">
        <f aca="false">SUM(G55:L55)</f>
        <v>794.324576924641</v>
      </c>
      <c r="AQ55" s="49" t="n">
        <f aca="false">SUM(M55:N55)</f>
        <v>126.825769715917</v>
      </c>
      <c r="AR55" s="49" t="n">
        <f aca="false">SUM(Q55:R55)</f>
        <v>274.601600792874</v>
      </c>
      <c r="AS55" s="49" t="n">
        <f aca="false">SUM(S55:X55)</f>
        <v>663.137593582683</v>
      </c>
      <c r="AT55" s="49" t="n">
        <f aca="false">SUM(Y55:Z55)</f>
        <v>123.211004409676</v>
      </c>
      <c r="AU55" s="49" t="n">
        <f aca="false">AO55+AR55</f>
        <v>517.319003198958</v>
      </c>
      <c r="AV55" s="49" t="n">
        <f aca="false">AP55+AS55</f>
        <v>1457.46217050732</v>
      </c>
      <c r="AW55" s="49" t="n">
        <f aca="false">AQ55+AT55</f>
        <v>250.036774125593</v>
      </c>
    </row>
    <row r="56" customFormat="false" ht="15" hidden="false" customHeight="false" outlineLevel="0" collapsed="false">
      <c r="A56" s="0" t="n">
        <v>2065</v>
      </c>
      <c r="B56" s="47" t="n">
        <f aca="false">Scénarios!B55/100*PopActBIT!B67</f>
        <v>2237.05104252165</v>
      </c>
      <c r="C56" s="47" t="n">
        <f aca="false">SUM(E56:P56)</f>
        <v>1170.39618267494</v>
      </c>
      <c r="D56" s="47" t="n">
        <f aca="false">SUM(Q56:AB56)</f>
        <v>1066.65485984671</v>
      </c>
      <c r="E56" s="48" t="n">
        <f aca="false">$B56*E116/$B116</f>
        <v>59.2204720516954</v>
      </c>
      <c r="F56" s="48" t="n">
        <f aca="false">$B56*F116/$B116</f>
        <v>183.311530391375</v>
      </c>
      <c r="G56" s="48" t="n">
        <f aca="false">$B56*G116/$B116</f>
        <v>159.076422846595</v>
      </c>
      <c r="H56" s="48" t="n">
        <f aca="false">$B56*H116/$B116</f>
        <v>150.694884729495</v>
      </c>
      <c r="I56" s="48" t="n">
        <f aca="false">$B56*I116/$B116</f>
        <v>139.897201944257</v>
      </c>
      <c r="J56" s="48" t="n">
        <f aca="false">$B56*J116/$B116</f>
        <v>128.858802919853</v>
      </c>
      <c r="K56" s="48" t="n">
        <f aca="false">$B56*K116/$B116</f>
        <v>117.454806416548</v>
      </c>
      <c r="L56" s="48" t="n">
        <f aca="false">$B56*L116/$B116</f>
        <v>99.2434747380345</v>
      </c>
      <c r="M56" s="48" t="n">
        <f aca="false">$B56*M116/$B116</f>
        <v>85.5641652941254</v>
      </c>
      <c r="N56" s="48" t="n">
        <f aca="false">$B56*N116/$B116</f>
        <v>42.2470387179959</v>
      </c>
      <c r="O56" s="48" t="n">
        <f aca="false">$B56*O116/$B116</f>
        <v>4.3604446115679</v>
      </c>
      <c r="P56" s="48" t="n">
        <f aca="false">$B56*P116/$B116</f>
        <v>0.466938013397142</v>
      </c>
      <c r="Q56" s="48" t="n">
        <f aca="false">$B56*Q116/$B116</f>
        <v>68.3818714938953</v>
      </c>
      <c r="R56" s="48" t="n">
        <f aca="false">$B56*R116/$B116</f>
        <v>206.001438250306</v>
      </c>
      <c r="S56" s="48" t="n">
        <f aca="false">$B56*S116/$B116</f>
        <v>158.912261318637</v>
      </c>
      <c r="T56" s="48" t="n">
        <f aca="false">$B56*T116/$B116</f>
        <v>116.067156341983</v>
      </c>
      <c r="U56" s="48" t="n">
        <f aca="false">$B56*U116/$B116</f>
        <v>106.53767720117</v>
      </c>
      <c r="V56" s="48" t="n">
        <f aca="false">$B56*V116/$B116</f>
        <v>98.4731480904062</v>
      </c>
      <c r="W56" s="48" t="n">
        <f aca="false">$B56*W116/$B116</f>
        <v>90.2907731234375</v>
      </c>
      <c r="X56" s="48" t="n">
        <f aca="false">$B56*X116/$B116</f>
        <v>93.7410134768996</v>
      </c>
      <c r="Y56" s="48" t="n">
        <f aca="false">$B56*Y116/$B116</f>
        <v>78.6623392053582</v>
      </c>
      <c r="Z56" s="48" t="n">
        <f aca="false">$B56*Z116/$B116</f>
        <v>45.4147257349432</v>
      </c>
      <c r="AA56" s="48" t="n">
        <f aca="false">$B56*AA116/$B116</f>
        <v>3.4670683021828</v>
      </c>
      <c r="AB56" s="48" t="n">
        <f aca="false">$B56*AB116/$B116</f>
        <v>0.705387307492622</v>
      </c>
      <c r="AD56" s="47" t="n">
        <f aca="false">E56+F56</f>
        <v>242.53200244307</v>
      </c>
      <c r="AE56" s="47" t="n">
        <f aca="false">G56+H56</f>
        <v>309.77130757609</v>
      </c>
      <c r="AF56" s="47" t="n">
        <f aca="false">I56+J56</f>
        <v>268.756004864111</v>
      </c>
      <c r="AG56" s="47" t="n">
        <f aca="false">K56+L56</f>
        <v>216.698281154582</v>
      </c>
      <c r="AH56" s="47" t="n">
        <f aca="false">M56+N56+O56+P56</f>
        <v>132.638586637086</v>
      </c>
      <c r="AI56" s="47" t="n">
        <f aca="false">Q56+R56</f>
        <v>274.383309744201</v>
      </c>
      <c r="AJ56" s="47" t="n">
        <f aca="false">S56+T56</f>
        <v>274.97941766062</v>
      </c>
      <c r="AK56" s="47" t="n">
        <f aca="false">U56+V56</f>
        <v>205.010825291576</v>
      </c>
      <c r="AL56" s="47" t="n">
        <f aca="false">W56+X56</f>
        <v>184.031786600337</v>
      </c>
      <c r="AM56" s="47" t="n">
        <f aca="false">Y56+Z56+AA56+AB56</f>
        <v>128.249520549977</v>
      </c>
      <c r="AO56" s="49" t="n">
        <f aca="false">SUM(E56:F56)</f>
        <v>242.53200244307</v>
      </c>
      <c r="AP56" s="49" t="n">
        <f aca="false">SUM(G56:L56)</f>
        <v>795.225593594783</v>
      </c>
      <c r="AQ56" s="49" t="n">
        <f aca="false">SUM(M56:N56)</f>
        <v>127.811204012121</v>
      </c>
      <c r="AR56" s="49" t="n">
        <f aca="false">SUM(Q56:R56)</f>
        <v>274.383309744201</v>
      </c>
      <c r="AS56" s="49" t="n">
        <f aca="false">SUM(S56:X56)</f>
        <v>664.022029552533</v>
      </c>
      <c r="AT56" s="49" t="n">
        <f aca="false">SUM(Y56:Z56)</f>
        <v>124.077064940301</v>
      </c>
      <c r="AU56" s="49" t="n">
        <f aca="false">AO56+AR56</f>
        <v>516.915312187271</v>
      </c>
      <c r="AV56" s="49" t="n">
        <f aca="false">AP56+AS56</f>
        <v>1459.24762314732</v>
      </c>
      <c r="AW56" s="49" t="n">
        <f aca="false">AQ56+AT56</f>
        <v>251.888268952423</v>
      </c>
    </row>
    <row r="57" customFormat="false" ht="15" hidden="false" customHeight="false" outlineLevel="0" collapsed="false">
      <c r="A57" s="0" t="n">
        <v>2066</v>
      </c>
      <c r="B57" s="47" t="n">
        <f aca="false">Scénarios!B56/100*PopActBIT!B68</f>
        <v>2239.17406824525</v>
      </c>
      <c r="C57" s="47" t="n">
        <f aca="false">SUM(E57:P57)</f>
        <v>1171.5644265909</v>
      </c>
      <c r="D57" s="47" t="n">
        <f aca="false">SUM(Q57:AB57)</f>
        <v>1067.60964165435</v>
      </c>
      <c r="E57" s="48" t="n">
        <f aca="false">$B57*E117/$B117</f>
        <v>59.0677096790257</v>
      </c>
      <c r="F57" s="48" t="n">
        <f aca="false">$B57*F117/$B117</f>
        <v>183.080177791646</v>
      </c>
      <c r="G57" s="48" t="n">
        <f aca="false">$B57*G117/$B117</f>
        <v>159.649678370496</v>
      </c>
      <c r="H57" s="48" t="n">
        <f aca="false">$B57*H117/$B117</f>
        <v>151.526886558237</v>
      </c>
      <c r="I57" s="48" t="n">
        <f aca="false">$B57*I117/$B117</f>
        <v>140.453936894169</v>
      </c>
      <c r="J57" s="48" t="n">
        <f aca="false">$B57*J117/$B117</f>
        <v>128.814298676108</v>
      </c>
      <c r="K57" s="48" t="n">
        <f aca="false">$B57*K117/$B117</f>
        <v>117.216448732304</v>
      </c>
      <c r="L57" s="48" t="n">
        <f aca="false">$B57*L117/$B117</f>
        <v>98.427387238271</v>
      </c>
      <c r="M57" s="48" t="n">
        <f aca="false">$B57*M117/$B117</f>
        <v>86.042983262778</v>
      </c>
      <c r="N57" s="48" t="n">
        <f aca="false">$B57*N117/$B117</f>
        <v>42.3867442610212</v>
      </c>
      <c r="O57" s="48" t="n">
        <f aca="false">$B57*O117/$B117</f>
        <v>4.42977019039001</v>
      </c>
      <c r="P57" s="48" t="n">
        <f aca="false">$B57*P117/$B117</f>
        <v>0.468404936451312</v>
      </c>
      <c r="Q57" s="48" t="n">
        <f aca="false">$B57*Q117/$B117</f>
        <v>68.2054083587605</v>
      </c>
      <c r="R57" s="48" t="n">
        <f aca="false">$B57*R117/$B117</f>
        <v>205.732493504618</v>
      </c>
      <c r="S57" s="48" t="n">
        <f aca="false">$B57*S117/$B117</f>
        <v>159.51657348162</v>
      </c>
      <c r="T57" s="48" t="n">
        <f aca="false">$B57*T117/$B117</f>
        <v>116.752794875133</v>
      </c>
      <c r="U57" s="48" t="n">
        <f aca="false">$B57*U117/$B117</f>
        <v>106.994415451568</v>
      </c>
      <c r="V57" s="48" t="n">
        <f aca="false">$B57*V117/$B117</f>
        <v>98.4441969658164</v>
      </c>
      <c r="W57" s="48" t="n">
        <f aca="false">$B57*W117/$B117</f>
        <v>90.1061172474145</v>
      </c>
      <c r="X57" s="48" t="n">
        <f aca="false">$B57*X117/$B117</f>
        <v>93.0479440452772</v>
      </c>
      <c r="Y57" s="48" t="n">
        <f aca="false">$B57*Y117/$B117</f>
        <v>78.9638323126774</v>
      </c>
      <c r="Z57" s="48" t="n">
        <f aca="false">$B57*Z117/$B117</f>
        <v>45.6085293063067</v>
      </c>
      <c r="AA57" s="48" t="n">
        <f aca="false">$B57*AA117/$B117</f>
        <v>3.52826945289036</v>
      </c>
      <c r="AB57" s="48" t="n">
        <f aca="false">$B57*AB117/$B117</f>
        <v>0.709066652269857</v>
      </c>
      <c r="AD57" s="47" t="n">
        <f aca="false">E57+F57</f>
        <v>242.147887470671</v>
      </c>
      <c r="AE57" s="47" t="n">
        <f aca="false">G57+H57</f>
        <v>311.176564928733</v>
      </c>
      <c r="AF57" s="47" t="n">
        <f aca="false">I57+J57</f>
        <v>269.268235570277</v>
      </c>
      <c r="AG57" s="47" t="n">
        <f aca="false">K57+L57</f>
        <v>215.643835970575</v>
      </c>
      <c r="AH57" s="47" t="n">
        <f aca="false">M57+N57+O57+P57</f>
        <v>133.327902650641</v>
      </c>
      <c r="AI57" s="47" t="n">
        <f aca="false">Q57+R57</f>
        <v>273.937901863379</v>
      </c>
      <c r="AJ57" s="47" t="n">
        <f aca="false">S57+T57</f>
        <v>276.269368356753</v>
      </c>
      <c r="AK57" s="47" t="n">
        <f aca="false">U57+V57</f>
        <v>205.438612417384</v>
      </c>
      <c r="AL57" s="47" t="n">
        <f aca="false">W57+X57</f>
        <v>183.154061292692</v>
      </c>
      <c r="AM57" s="47" t="n">
        <f aca="false">Y57+Z57+AA57+AB57</f>
        <v>128.809697724144</v>
      </c>
      <c r="AO57" s="49" t="n">
        <f aca="false">SUM(E57:F57)</f>
        <v>242.147887470671</v>
      </c>
      <c r="AP57" s="49" t="n">
        <f aca="false">SUM(G57:L57)</f>
        <v>796.088636469584</v>
      </c>
      <c r="AQ57" s="49" t="n">
        <f aca="false">SUM(M57:N57)</f>
        <v>128.429727523799</v>
      </c>
      <c r="AR57" s="49" t="n">
        <f aca="false">SUM(Q57:R57)</f>
        <v>273.937901863379</v>
      </c>
      <c r="AS57" s="49" t="n">
        <f aca="false">SUM(S57:X57)</f>
        <v>664.862042066829</v>
      </c>
      <c r="AT57" s="49" t="n">
        <f aca="false">SUM(Y57:Z57)</f>
        <v>124.572361618984</v>
      </c>
      <c r="AU57" s="49" t="n">
        <f aca="false">AO57+AR57</f>
        <v>516.08578933405</v>
      </c>
      <c r="AV57" s="49" t="n">
        <f aca="false">AP57+AS57</f>
        <v>1460.95067853641</v>
      </c>
      <c r="AW57" s="49" t="n">
        <f aca="false">AQ57+AT57</f>
        <v>253.002089142783</v>
      </c>
    </row>
    <row r="58" customFormat="false" ht="15" hidden="false" customHeight="false" outlineLevel="0" collapsed="false">
      <c r="A58" s="0" t="n">
        <v>2067</v>
      </c>
      <c r="B58" s="47" t="n">
        <f aca="false">Scénarios!B57/100*PopActBIT!B69</f>
        <v>2240.4021507084</v>
      </c>
      <c r="C58" s="47" t="n">
        <f aca="false">SUM(E58:P58)</f>
        <v>1172.30911765112</v>
      </c>
      <c r="D58" s="47" t="n">
        <f aca="false">SUM(Q58:AB58)</f>
        <v>1068.09303305729</v>
      </c>
      <c r="E58" s="48" t="n">
        <f aca="false">$B58*E118/$B118</f>
        <v>58.9027409369947</v>
      </c>
      <c r="F58" s="48" t="n">
        <f aca="false">$B58*F118/$B118</f>
        <v>182.665776125908</v>
      </c>
      <c r="G58" s="48" t="n">
        <f aca="false">$B58*G118/$B118</f>
        <v>160.015759622319</v>
      </c>
      <c r="H58" s="48" t="n">
        <f aca="false">$B58*H118/$B118</f>
        <v>152.286151170785</v>
      </c>
      <c r="I58" s="48" t="n">
        <f aca="false">$B58*I118/$B118</f>
        <v>141.049223934625</v>
      </c>
      <c r="J58" s="48" t="n">
        <f aca="false">$B58*J118/$B118</f>
        <v>128.825362569476</v>
      </c>
      <c r="K58" s="48" t="n">
        <f aca="false">$B58*K118/$B118</f>
        <v>116.988407916687</v>
      </c>
      <c r="L58" s="48" t="n">
        <f aca="false">$B58*L118/$B118</f>
        <v>97.8293379916161</v>
      </c>
      <c r="M58" s="48" t="n">
        <f aca="false">$B58*M118/$B118</f>
        <v>85.990153282257</v>
      </c>
      <c r="N58" s="48" t="n">
        <f aca="false">$B58*N118/$B118</f>
        <v>42.8025973712188</v>
      </c>
      <c r="O58" s="48" t="n">
        <f aca="false">$B58*O118/$B118</f>
        <v>4.48383419143626</v>
      </c>
      <c r="P58" s="48" t="n">
        <f aca="false">$B58*P118/$B118</f>
        <v>0.469772537793848</v>
      </c>
      <c r="Q58" s="48" t="n">
        <f aca="false">$B58*Q118/$B118</f>
        <v>68.0147174449543</v>
      </c>
      <c r="R58" s="48" t="n">
        <f aca="false">$B58*R118/$B118</f>
        <v>205.255056107273</v>
      </c>
      <c r="S58" s="48" t="n">
        <f aca="false">$B58*S118/$B118</f>
        <v>159.90380785398</v>
      </c>
      <c r="T58" s="48" t="n">
        <f aca="false">$B58*T118/$B118</f>
        <v>117.381354130364</v>
      </c>
      <c r="U58" s="48" t="n">
        <f aca="false">$B58*U118/$B118</f>
        <v>107.485137608556</v>
      </c>
      <c r="V58" s="48" t="n">
        <f aca="false">$B58*V118/$B118</f>
        <v>98.4624235778227</v>
      </c>
      <c r="W58" s="48" t="n">
        <f aca="false">$B58*W118/$B118</f>
        <v>89.9322006483276</v>
      </c>
      <c r="X58" s="48" t="n">
        <f aca="false">$B58*X118/$B118</f>
        <v>92.536219478709</v>
      </c>
      <c r="Y58" s="48" t="n">
        <f aca="false">$B58*Y118/$B118</f>
        <v>78.877628764601</v>
      </c>
      <c r="Z58" s="48" t="n">
        <f aca="false">$B58*Z118/$B118</f>
        <v>45.9569254754532</v>
      </c>
      <c r="AA58" s="48" t="n">
        <f aca="false">$B58*AA118/$B118</f>
        <v>3.57481069130224</v>
      </c>
      <c r="AB58" s="48" t="n">
        <f aca="false">$B58*AB118/$B118</f>
        <v>0.712751275943708</v>
      </c>
      <c r="AD58" s="47" t="n">
        <f aca="false">E58+F58</f>
        <v>241.568517062903</v>
      </c>
      <c r="AE58" s="47" t="n">
        <f aca="false">G58+H58</f>
        <v>312.301910793104</v>
      </c>
      <c r="AF58" s="47" t="n">
        <f aca="false">I58+J58</f>
        <v>269.874586504101</v>
      </c>
      <c r="AG58" s="47" t="n">
        <f aca="false">K58+L58</f>
        <v>214.817745908303</v>
      </c>
      <c r="AH58" s="47" t="n">
        <f aca="false">M58+N58+O58+P58</f>
        <v>133.746357382706</v>
      </c>
      <c r="AI58" s="47" t="n">
        <f aca="false">Q58+R58</f>
        <v>273.269773552227</v>
      </c>
      <c r="AJ58" s="47" t="n">
        <f aca="false">S58+T58</f>
        <v>277.285161984344</v>
      </c>
      <c r="AK58" s="47" t="n">
        <f aca="false">U58+V58</f>
        <v>205.947561186379</v>
      </c>
      <c r="AL58" s="47" t="n">
        <f aca="false">W58+X58</f>
        <v>182.468420127037</v>
      </c>
      <c r="AM58" s="47" t="n">
        <f aca="false">Y58+Z58+AA58+AB58</f>
        <v>129.1221162073</v>
      </c>
      <c r="AO58" s="49" t="n">
        <f aca="false">SUM(E58:F58)</f>
        <v>241.568517062903</v>
      </c>
      <c r="AP58" s="49" t="n">
        <f aca="false">SUM(G58:L58)</f>
        <v>796.994243205508</v>
      </c>
      <c r="AQ58" s="49" t="n">
        <f aca="false">SUM(M58:N58)</f>
        <v>128.792750653476</v>
      </c>
      <c r="AR58" s="49" t="n">
        <f aca="false">SUM(Q58:R58)</f>
        <v>273.269773552227</v>
      </c>
      <c r="AS58" s="49" t="n">
        <f aca="false">SUM(S58:X58)</f>
        <v>665.70114329776</v>
      </c>
      <c r="AT58" s="49" t="n">
        <f aca="false">SUM(Y58:Z58)</f>
        <v>124.834554240054</v>
      </c>
      <c r="AU58" s="49" t="n">
        <f aca="false">AO58+AR58</f>
        <v>514.83829061513</v>
      </c>
      <c r="AV58" s="49" t="n">
        <f aca="false">AP58+AS58</f>
        <v>1462.69538650327</v>
      </c>
      <c r="AW58" s="49" t="n">
        <f aca="false">AQ58+AT58</f>
        <v>253.62730489353</v>
      </c>
    </row>
    <row r="59" customFormat="false" ht="15" hidden="false" customHeight="false" outlineLevel="0" collapsed="false">
      <c r="A59" s="0" t="n">
        <v>2068</v>
      </c>
      <c r="B59" s="47" t="n">
        <f aca="false">Scénarios!B58/100*PopActBIT!B70</f>
        <v>2242.04023395394</v>
      </c>
      <c r="C59" s="47" t="n">
        <f aca="false">SUM(E59:P59)</f>
        <v>1173.28131155231</v>
      </c>
      <c r="D59" s="47" t="n">
        <f aca="false">SUM(Q59:AB59)</f>
        <v>1068.75892240164</v>
      </c>
      <c r="E59" s="48" t="n">
        <f aca="false">$B59*E119/$B119</f>
        <v>58.7690932603182</v>
      </c>
      <c r="F59" s="48" t="n">
        <f aca="false">$B59*F119/$B119</f>
        <v>182.222121667465</v>
      </c>
      <c r="G59" s="48" t="n">
        <f aca="false">$B59*G119/$B119</f>
        <v>160.261707917945</v>
      </c>
      <c r="H59" s="48" t="n">
        <f aca="false">$B59*H119/$B119</f>
        <v>153.053136396895</v>
      </c>
      <c r="I59" s="48" t="n">
        <f aca="false">$B59*I119/$B119</f>
        <v>141.748000305084</v>
      </c>
      <c r="J59" s="48" t="n">
        <f aca="false">$B59*J119/$B119</f>
        <v>128.988384892703</v>
      </c>
      <c r="K59" s="48" t="n">
        <f aca="false">$B59*K119/$B119</f>
        <v>116.799592172009</v>
      </c>
      <c r="L59" s="48" t="n">
        <f aca="false">$B59*L119/$B119</f>
        <v>97.4197600258753</v>
      </c>
      <c r="M59" s="48" t="n">
        <f aca="false">$B59*M119/$B119</f>
        <v>85.7338625448351</v>
      </c>
      <c r="N59" s="48" t="n">
        <f aca="false">$B59*N119/$B119</f>
        <v>43.2884213212944</v>
      </c>
      <c r="O59" s="48" t="n">
        <f aca="false">$B59*O119/$B119</f>
        <v>4.52574454976901</v>
      </c>
      <c r="P59" s="48" t="n">
        <f aca="false">$B59*P119/$B119</f>
        <v>0.471486498115385</v>
      </c>
      <c r="Q59" s="48" t="n">
        <f aca="false">$B59*Q119/$B119</f>
        <v>67.8602587028376</v>
      </c>
      <c r="R59" s="48" t="n">
        <f aca="false">$B59*R119/$B119</f>
        <v>204.743323837741</v>
      </c>
      <c r="S59" s="48" t="n">
        <f aca="false">$B59*S119/$B119</f>
        <v>160.160218230862</v>
      </c>
      <c r="T59" s="48" t="n">
        <f aca="false">$B59*T119/$B119</f>
        <v>118.013779484926</v>
      </c>
      <c r="U59" s="48" t="n">
        <f aca="false">$B59*U119/$B119</f>
        <v>108.058228684349</v>
      </c>
      <c r="V59" s="48" t="n">
        <f aca="false">$B59*V119/$B119</f>
        <v>98.6019753157388</v>
      </c>
      <c r="W59" s="48" t="n">
        <f aca="false">$B59*W119/$B119</f>
        <v>89.7883814649087</v>
      </c>
      <c r="X59" s="48" t="n">
        <f aca="false">$B59*X119/$B119</f>
        <v>92.1376197198367</v>
      </c>
      <c r="Y59" s="48" t="n">
        <f aca="false">$B59*Y119/$B119</f>
        <v>78.6952015997344</v>
      </c>
      <c r="Z59" s="48" t="n">
        <f aca="false">$B59*Z119/$B119</f>
        <v>46.3702987195481</v>
      </c>
      <c r="AA59" s="48" t="n">
        <f aca="false">$B59*AA119/$B119</f>
        <v>3.61266779049517</v>
      </c>
      <c r="AB59" s="48" t="n">
        <f aca="false">$B59*AB119/$B119</f>
        <v>0.716968850658336</v>
      </c>
      <c r="AD59" s="47" t="n">
        <f aca="false">E59+F59</f>
        <v>240.991214927783</v>
      </c>
      <c r="AE59" s="47" t="n">
        <f aca="false">G59+H59</f>
        <v>313.31484431484</v>
      </c>
      <c r="AF59" s="47" t="n">
        <f aca="false">I59+J59</f>
        <v>270.736385197787</v>
      </c>
      <c r="AG59" s="47" t="n">
        <f aca="false">K59+L59</f>
        <v>214.219352197884</v>
      </c>
      <c r="AH59" s="47" t="n">
        <f aca="false">M59+N59+O59+P59</f>
        <v>134.019514914014</v>
      </c>
      <c r="AI59" s="47" t="n">
        <f aca="false">Q59+R59</f>
        <v>272.603582540579</v>
      </c>
      <c r="AJ59" s="47" t="n">
        <f aca="false">S59+T59</f>
        <v>278.173997715788</v>
      </c>
      <c r="AK59" s="47" t="n">
        <f aca="false">U59+V59</f>
        <v>206.660204000088</v>
      </c>
      <c r="AL59" s="47" t="n">
        <f aca="false">W59+X59</f>
        <v>181.926001184745</v>
      </c>
      <c r="AM59" s="47" t="n">
        <f aca="false">Y59+Z59+AA59+AB59</f>
        <v>129.395136960436</v>
      </c>
      <c r="AO59" s="49" t="n">
        <f aca="false">SUM(E59:F59)</f>
        <v>240.991214927783</v>
      </c>
      <c r="AP59" s="49" t="n">
        <f aca="false">SUM(G59:L59)</f>
        <v>798.270581710511</v>
      </c>
      <c r="AQ59" s="49" t="n">
        <f aca="false">SUM(M59:N59)</f>
        <v>129.022283866129</v>
      </c>
      <c r="AR59" s="49" t="n">
        <f aca="false">SUM(Q59:R59)</f>
        <v>272.603582540579</v>
      </c>
      <c r="AS59" s="49" t="n">
        <f aca="false">SUM(S59:X59)</f>
        <v>666.760202900621</v>
      </c>
      <c r="AT59" s="49" t="n">
        <f aca="false">SUM(Y59:Z59)</f>
        <v>125.065500319283</v>
      </c>
      <c r="AU59" s="49" t="n">
        <f aca="false">AO59+AR59</f>
        <v>513.594797468362</v>
      </c>
      <c r="AV59" s="49" t="n">
        <f aca="false">AP59+AS59</f>
        <v>1465.03078461113</v>
      </c>
      <c r="AW59" s="49" t="n">
        <f aca="false">AQ59+AT59</f>
        <v>254.087784185412</v>
      </c>
    </row>
    <row r="60" customFormat="false" ht="15" hidden="false" customHeight="false" outlineLevel="0" collapsed="false">
      <c r="A60" s="0" t="n">
        <v>2069</v>
      </c>
      <c r="B60" s="47" t="n">
        <f aca="false">Scénarios!B59/100*PopActBIT!B71</f>
        <v>2243.63803899987</v>
      </c>
      <c r="C60" s="47" t="n">
        <f aca="false">SUM(E60:P60)</f>
        <v>1174.24555295246</v>
      </c>
      <c r="D60" s="47" t="n">
        <f aca="false">SUM(Q60:AB60)</f>
        <v>1069.39248604741</v>
      </c>
      <c r="E60" s="48" t="n">
        <f aca="false">$B60*E120/$B120</f>
        <v>58.6660607671484</v>
      </c>
      <c r="F60" s="48" t="n">
        <f aca="false">$B60*F120/$B120</f>
        <v>181.766861917172</v>
      </c>
      <c r="G60" s="48" t="n">
        <f aca="false">$B60*G120/$B120</f>
        <v>160.370851865506</v>
      </c>
      <c r="H60" s="48" t="n">
        <f aca="false">$B60*H120/$B120</f>
        <v>153.795567483468</v>
      </c>
      <c r="I60" s="48" t="n">
        <f aca="false">$B60*I120/$B120</f>
        <v>142.514026710682</v>
      </c>
      <c r="J60" s="48" t="n">
        <f aca="false">$B60*J120/$B120</f>
        <v>129.295467989242</v>
      </c>
      <c r="K60" s="48" t="n">
        <f aca="false">$B60*K120/$B120</f>
        <v>116.656938820607</v>
      </c>
      <c r="L60" s="48" t="n">
        <f aca="false">$B60*L120/$B120</f>
        <v>96.9259654704392</v>
      </c>
      <c r="M60" s="48" t="n">
        <f aca="false">$B60*M120/$B120</f>
        <v>85.4453932193021</v>
      </c>
      <c r="N60" s="48" t="n">
        <f aca="false">$B60*N120/$B120</f>
        <v>43.7748524481855</v>
      </c>
      <c r="O60" s="48" t="n">
        <f aca="false">$B60*O120/$B120</f>
        <v>4.55994042892187</v>
      </c>
      <c r="P60" s="48" t="n">
        <f aca="false">$B60*P120/$B120</f>
        <v>0.47362583178804</v>
      </c>
      <c r="Q60" s="48" t="n">
        <f aca="false">$B60*Q120/$B120</f>
        <v>67.7411900469511</v>
      </c>
      <c r="R60" s="48" t="n">
        <f aca="false">$B60*R120/$B120</f>
        <v>204.217339358771</v>
      </c>
      <c r="S60" s="48" t="n">
        <f aca="false">$B60*S120/$B120</f>
        <v>160.269109159218</v>
      </c>
      <c r="T60" s="48" t="n">
        <f aca="false">$B60*T120/$B120</f>
        <v>118.624333125199</v>
      </c>
      <c r="U60" s="48" t="n">
        <f aca="false">$B60*U120/$B120</f>
        <v>108.684383583666</v>
      </c>
      <c r="V60" s="48" t="n">
        <f aca="false">$B60*V120/$B120</f>
        <v>98.857092349383</v>
      </c>
      <c r="W60" s="48" t="n">
        <f aca="false">$B60*W120/$B120</f>
        <v>89.6806856628661</v>
      </c>
      <c r="X60" s="48" t="n">
        <f aca="false">$B60*X120/$B120</f>
        <v>91.6623298899002</v>
      </c>
      <c r="Y60" s="48" t="n">
        <f aca="false">$B60*Y120/$B120</f>
        <v>78.4715173642362</v>
      </c>
      <c r="Z60" s="48" t="n">
        <f aca="false">$B60*Z120/$B120</f>
        <v>46.820253839107</v>
      </c>
      <c r="AA60" s="48" t="n">
        <f aca="false">$B60*AA120/$B120</f>
        <v>3.64230849606804</v>
      </c>
      <c r="AB60" s="48" t="n">
        <f aca="false">$B60*AB120/$B120</f>
        <v>0.721943172039915</v>
      </c>
      <c r="AD60" s="47" t="n">
        <f aca="false">E60+F60</f>
        <v>240.432922684321</v>
      </c>
      <c r="AE60" s="47" t="n">
        <f aca="false">G60+H60</f>
        <v>314.166419348975</v>
      </c>
      <c r="AF60" s="47" t="n">
        <f aca="false">I60+J60</f>
        <v>271.809494699923</v>
      </c>
      <c r="AG60" s="47" t="n">
        <f aca="false">K60+L60</f>
        <v>213.582904291046</v>
      </c>
      <c r="AH60" s="47" t="n">
        <f aca="false">M60+N60+O60+P60</f>
        <v>134.253811928197</v>
      </c>
      <c r="AI60" s="47" t="n">
        <f aca="false">Q60+R60</f>
        <v>271.958529405722</v>
      </c>
      <c r="AJ60" s="47" t="n">
        <f aca="false">S60+T60</f>
        <v>278.893442284417</v>
      </c>
      <c r="AK60" s="47" t="n">
        <f aca="false">U60+V60</f>
        <v>207.541475933049</v>
      </c>
      <c r="AL60" s="47" t="n">
        <f aca="false">W60+X60</f>
        <v>181.343015552766</v>
      </c>
      <c r="AM60" s="47" t="n">
        <f aca="false">Y60+Z60+AA60+AB60</f>
        <v>129.656022871451</v>
      </c>
      <c r="AO60" s="49" t="n">
        <f aca="false">SUM(E60:F60)</f>
        <v>240.432922684321</v>
      </c>
      <c r="AP60" s="49" t="n">
        <f aca="false">SUM(G60:L60)</f>
        <v>799.558818339944</v>
      </c>
      <c r="AQ60" s="49" t="n">
        <f aca="false">SUM(M60:N60)</f>
        <v>129.220245667488</v>
      </c>
      <c r="AR60" s="49" t="n">
        <f aca="false">SUM(Q60:R60)</f>
        <v>271.958529405722</v>
      </c>
      <c r="AS60" s="49" t="n">
        <f aca="false">SUM(S60:X60)</f>
        <v>667.777933770232</v>
      </c>
      <c r="AT60" s="49" t="n">
        <f aca="false">SUM(Y60:Z60)</f>
        <v>125.291771203343</v>
      </c>
      <c r="AU60" s="49" t="n">
        <f aca="false">AO60+AR60</f>
        <v>512.391452090043</v>
      </c>
      <c r="AV60" s="49" t="n">
        <f aca="false">AP60+AS60</f>
        <v>1467.33675211018</v>
      </c>
      <c r="AW60" s="49" t="n">
        <f aca="false">AQ60+AT60</f>
        <v>254.512016870831</v>
      </c>
    </row>
    <row r="61" customFormat="false" ht="15" hidden="false" customHeight="false" outlineLevel="0" collapsed="false">
      <c r="A61" s="0" t="n">
        <v>2070</v>
      </c>
      <c r="B61" s="47" t="n">
        <f aca="false">Scénarios!B60/100*PopActBIT!B72</f>
        <v>2244.7674204057</v>
      </c>
      <c r="C61" s="47" t="n">
        <f aca="false">SUM(E61:P61)</f>
        <v>1174.98345880154</v>
      </c>
      <c r="D61" s="47" t="n">
        <f aca="false">SUM(Q61:AB61)</f>
        <v>1069.78396160416</v>
      </c>
      <c r="E61" s="48" t="n">
        <f aca="false">$B61*E121/$B121</f>
        <v>58.5858698915191</v>
      </c>
      <c r="F61" s="48" t="n">
        <f aca="false">$B61*F121/$B121</f>
        <v>181.291777273827</v>
      </c>
      <c r="G61" s="48" t="n">
        <f aca="false">$B61*G121/$B121</f>
        <v>160.317588057373</v>
      </c>
      <c r="H61" s="48" t="n">
        <f aca="false">$B61*H121/$B121</f>
        <v>154.459966449895</v>
      </c>
      <c r="I61" s="48" t="n">
        <f aca="false">$B61*I121/$B121</f>
        <v>143.296715535163</v>
      </c>
      <c r="J61" s="48" t="n">
        <f aca="false">$B61*J121/$B121</f>
        <v>129.715250718531</v>
      </c>
      <c r="K61" s="48" t="n">
        <f aca="false">$B61*K121/$B121</f>
        <v>116.560383899061</v>
      </c>
      <c r="L61" s="48" t="n">
        <f aca="false">$B61*L121/$B121</f>
        <v>96.529625080722</v>
      </c>
      <c r="M61" s="48" t="n">
        <f aca="false">$B61*M121/$B121</f>
        <v>84.9584087998481</v>
      </c>
      <c r="N61" s="48" t="n">
        <f aca="false">$B61*N121/$B121</f>
        <v>44.2139280433117</v>
      </c>
      <c r="O61" s="48" t="n">
        <f aca="false">$B61*O121/$B121</f>
        <v>4.57756061953733</v>
      </c>
      <c r="P61" s="48" t="n">
        <f aca="false">$B61*P121/$B121</f>
        <v>0.476384432753133</v>
      </c>
      <c r="Q61" s="48" t="n">
        <f aca="false">$B61*Q121/$B121</f>
        <v>67.6484487890489</v>
      </c>
      <c r="R61" s="48" t="n">
        <f aca="false">$B61*R121/$B121</f>
        <v>203.668414087418</v>
      </c>
      <c r="S61" s="48" t="n">
        <f aca="false">$B61*S121/$B121</f>
        <v>160.206279478753</v>
      </c>
      <c r="T61" s="48" t="n">
        <f aca="false">$B61*T121/$B121</f>
        <v>119.170117974547</v>
      </c>
      <c r="U61" s="48" t="n">
        <f aca="false">$B61*U121/$B121</f>
        <v>109.323993388647</v>
      </c>
      <c r="V61" s="48" t="n">
        <f aca="false">$B61*V121/$B121</f>
        <v>99.2040427304684</v>
      </c>
      <c r="W61" s="48" t="n">
        <f aca="false">$B61*W121/$B121</f>
        <v>89.6101885900578</v>
      </c>
      <c r="X61" s="48" t="n">
        <f aca="false">$B61*X121/$B121</f>
        <v>91.2841830491337</v>
      </c>
      <c r="Y61" s="48" t="n">
        <f aca="false">$B61*Y121/$B121</f>
        <v>78.0589400926622</v>
      </c>
      <c r="Z61" s="48" t="n">
        <f aca="false">$B61*Z121/$B121</f>
        <v>47.2235737581982</v>
      </c>
      <c r="AA61" s="48" t="n">
        <f aca="false">$B61*AA121/$B121</f>
        <v>3.65774072749575</v>
      </c>
      <c r="AB61" s="48" t="n">
        <f aca="false">$B61*AB121/$B121</f>
        <v>0.728038937725106</v>
      </c>
      <c r="AD61" s="47" t="n">
        <f aca="false">E61+F61</f>
        <v>239.877647165346</v>
      </c>
      <c r="AE61" s="47" t="n">
        <f aca="false">G61+H61</f>
        <v>314.777554507269</v>
      </c>
      <c r="AF61" s="47" t="n">
        <f aca="false">I61+J61</f>
        <v>273.011966253694</v>
      </c>
      <c r="AG61" s="47" t="n">
        <f aca="false">K61+L61</f>
        <v>213.090008979783</v>
      </c>
      <c r="AH61" s="47" t="n">
        <f aca="false">M61+N61+O61+P61</f>
        <v>134.22628189545</v>
      </c>
      <c r="AI61" s="47" t="n">
        <f aca="false">Q61+R61</f>
        <v>271.316862876467</v>
      </c>
      <c r="AJ61" s="47" t="n">
        <f aca="false">S61+T61</f>
        <v>279.376397453299</v>
      </c>
      <c r="AK61" s="47" t="n">
        <f aca="false">U61+V61</f>
        <v>208.528036119116</v>
      </c>
      <c r="AL61" s="47" t="n">
        <f aca="false">W61+X61</f>
        <v>180.894371639191</v>
      </c>
      <c r="AM61" s="47" t="n">
        <f aca="false">Y61+Z61+AA61+AB61</f>
        <v>129.668293516081</v>
      </c>
      <c r="AO61" s="49" t="n">
        <f aca="false">SUM(E61:F61)</f>
        <v>239.877647165346</v>
      </c>
      <c r="AP61" s="49" t="n">
        <f aca="false">SUM(G61:L61)</f>
        <v>800.879529740746</v>
      </c>
      <c r="AQ61" s="49" t="n">
        <f aca="false">SUM(M61:N61)</f>
        <v>129.17233684316</v>
      </c>
      <c r="AR61" s="49" t="n">
        <f aca="false">SUM(Q61:R61)</f>
        <v>271.316862876467</v>
      </c>
      <c r="AS61" s="49" t="n">
        <f aca="false">SUM(S61:X61)</f>
        <v>668.798805211607</v>
      </c>
      <c r="AT61" s="49" t="n">
        <f aca="false">SUM(Y61:Z61)</f>
        <v>125.28251385086</v>
      </c>
      <c r="AU61" s="49" t="n">
        <f aca="false">AO61+AR61</f>
        <v>511.194510041813</v>
      </c>
      <c r="AV61" s="49" t="n">
        <f aca="false">AP61+AS61</f>
        <v>1469.67833495235</v>
      </c>
      <c r="AW61" s="49" t="n">
        <f aca="false">AQ61+AT61</f>
        <v>254.45485069402</v>
      </c>
    </row>
    <row r="64" customFormat="false" ht="25.5" hidden="false" customHeight="false" outlineLevel="0" collapsed="false">
      <c r="A64" s="30" t="s">
        <v>117</v>
      </c>
      <c r="B64" s="30" t="s">
        <v>19</v>
      </c>
      <c r="C64" s="30" t="s">
        <v>118</v>
      </c>
      <c r="D64" s="30" t="s">
        <v>119</v>
      </c>
      <c r="E64" s="30" t="s">
        <v>26</v>
      </c>
      <c r="F64" s="30" t="s">
        <v>27</v>
      </c>
      <c r="G64" s="30" t="s">
        <v>28</v>
      </c>
      <c r="H64" s="30" t="s">
        <v>29</v>
      </c>
      <c r="I64" s="30" t="s">
        <v>30</v>
      </c>
      <c r="J64" s="30" t="s">
        <v>31</v>
      </c>
      <c r="K64" s="30" t="s">
        <v>32</v>
      </c>
      <c r="L64" s="30" t="s">
        <v>33</v>
      </c>
      <c r="M64" s="30" t="s">
        <v>34</v>
      </c>
      <c r="N64" s="30" t="s">
        <v>35</v>
      </c>
      <c r="O64" s="30" t="s">
        <v>36</v>
      </c>
      <c r="P64" s="30" t="s">
        <v>37</v>
      </c>
      <c r="Q64" s="30" t="s">
        <v>38</v>
      </c>
      <c r="R64" s="30" t="s">
        <v>39</v>
      </c>
      <c r="S64" s="30" t="s">
        <v>40</v>
      </c>
      <c r="T64" s="30" t="s">
        <v>41</v>
      </c>
      <c r="U64" s="30" t="s">
        <v>42</v>
      </c>
      <c r="V64" s="30" t="s">
        <v>43</v>
      </c>
      <c r="W64" s="30" t="s">
        <v>44</v>
      </c>
      <c r="X64" s="30" t="s">
        <v>45</v>
      </c>
      <c r="Y64" s="30" t="s">
        <v>46</v>
      </c>
      <c r="Z64" s="30" t="s">
        <v>47</v>
      </c>
      <c r="AA64" s="30" t="s">
        <v>48</v>
      </c>
      <c r="AB64" s="30" t="s">
        <v>49</v>
      </c>
      <c r="AD64" s="30" t="s">
        <v>120</v>
      </c>
      <c r="AE64" s="30" t="s">
        <v>121</v>
      </c>
      <c r="AF64" s="30" t="s">
        <v>122</v>
      </c>
      <c r="AG64" s="30" t="s">
        <v>123</v>
      </c>
      <c r="AH64" s="30" t="s">
        <v>23</v>
      </c>
      <c r="AI64" s="30" t="s">
        <v>124</v>
      </c>
      <c r="AJ64" s="30" t="s">
        <v>125</v>
      </c>
      <c r="AK64" s="30" t="s">
        <v>126</v>
      </c>
      <c r="AL64" s="30" t="s">
        <v>127</v>
      </c>
      <c r="AM64" s="30" t="s">
        <v>25</v>
      </c>
      <c r="AO64" s="30" t="s">
        <v>128</v>
      </c>
      <c r="AP64" s="30" t="s">
        <v>129</v>
      </c>
      <c r="AQ64" s="30" t="s">
        <v>130</v>
      </c>
      <c r="AR64" s="30" t="s">
        <v>131</v>
      </c>
      <c r="AS64" s="30" t="s">
        <v>132</v>
      </c>
      <c r="AT64" s="30" t="s">
        <v>133</v>
      </c>
      <c r="AU64" s="30" t="s">
        <v>134</v>
      </c>
      <c r="AV64" s="30" t="s">
        <v>135</v>
      </c>
      <c r="AW64" s="30" t="s">
        <v>136</v>
      </c>
    </row>
    <row r="65" customFormat="false" ht="15" hidden="false" customHeight="false" outlineLevel="0" collapsed="false">
      <c r="A65" s="0" t="n">
        <v>2014</v>
      </c>
      <c r="B65" s="47" t="n">
        <f aca="false">SUM(E65:AB65)</f>
        <v>2914.5500978346</v>
      </c>
      <c r="C65" s="47" t="n">
        <f aca="false">SUM(E65:P65)</f>
        <v>1528.66103812972</v>
      </c>
      <c r="D65" s="47" t="n">
        <f aca="false">SUM(Q65:AB65)</f>
        <v>1385.88905970487</v>
      </c>
      <c r="E65" s="48" t="n">
        <f aca="false">PopActBIT!E17*(Scénarios!$B4/100)*Choix_ref!C$3</f>
        <v>75.9879914338531</v>
      </c>
      <c r="F65" s="48" t="n">
        <f aca="false">PopActBIT!F17*(Scénarios!$B4/100)*Choix_ref!D$3</f>
        <v>231.558505587114</v>
      </c>
      <c r="G65" s="48" t="n">
        <f aca="false">PopActBIT!G17*(Scénarios!$B4/100)*Choix_ref!E$3</f>
        <v>213.242439103252</v>
      </c>
      <c r="H65" s="48" t="n">
        <f aca="false">PopActBIT!H17*(Scénarios!$B4/100)*Choix_ref!F$3</f>
        <v>208.604279892752</v>
      </c>
      <c r="I65" s="48" t="n">
        <f aca="false">PopActBIT!I17*(Scénarios!$B4/100)*Choix_ref!G$3</f>
        <v>185.524192193448</v>
      </c>
      <c r="J65" s="48" t="n">
        <f aca="false">PopActBIT!J17*(Scénarios!$B4/100)*Choix_ref!H$3</f>
        <v>189.090944158394</v>
      </c>
      <c r="K65" s="48" t="n">
        <f aca="false">PopActBIT!K17*(Scénarios!$B4/100)*Choix_ref!I$3</f>
        <v>164.609128622559</v>
      </c>
      <c r="L65" s="48" t="n">
        <f aca="false">PopActBIT!L17*(Scénarios!$B4/100)*Choix_ref!J$3</f>
        <v>132.332413133593</v>
      </c>
      <c r="M65" s="48" t="n">
        <f aca="false">PopActBIT!M17*(Scénarios!$B4/100)*Choix_ref!K$3</f>
        <v>101.011353064205</v>
      </c>
      <c r="N65" s="48" t="n">
        <f aca="false">PopActBIT!N17*(Scénarios!$B4/100)*Choix_ref!L$3</f>
        <v>24.5270642700103</v>
      </c>
      <c r="O65" s="48" t="n">
        <f aca="false">PopActBIT!O17*(Scénarios!$B4/100)*Choix_ref!M$3</f>
        <v>1.959588440046</v>
      </c>
      <c r="P65" s="48" t="n">
        <f aca="false">PopActBIT!P17*(Scénarios!$B4/100)*Choix_ref!N$3</f>
        <v>0.213138230496073</v>
      </c>
      <c r="Q65" s="48" t="n">
        <f aca="false">PopActBIT!Q17*(Scénarios!$B4/100)*Choix_ref!O$3</f>
        <v>87.6288180053485</v>
      </c>
      <c r="R65" s="48" t="n">
        <f aca="false">PopActBIT!R17*(Scénarios!$B4/100)*Choix_ref!P$3</f>
        <v>259.819633903704</v>
      </c>
      <c r="S65" s="48" t="n">
        <f aca="false">PopActBIT!S17*(Scénarios!$B4/100)*Choix_ref!Q$3</f>
        <v>209.407607480735</v>
      </c>
      <c r="T65" s="48" t="n">
        <f aca="false">PopActBIT!T17*(Scénarios!$B4/100)*Choix_ref!R$3</f>
        <v>160.612138505669</v>
      </c>
      <c r="U65" s="48" t="n">
        <f aca="false">PopActBIT!U17*(Scénarios!$B4/100)*Choix_ref!S$3</f>
        <v>144.477886921637</v>
      </c>
      <c r="V65" s="48" t="n">
        <f aca="false">PopActBIT!V17*(Scénarios!$B4/100)*Choix_ref!T$3</f>
        <v>146.858912735672</v>
      </c>
      <c r="W65" s="48" t="n">
        <f aca="false">PopActBIT!W17*(Scénarios!$B4/100)*Choix_ref!U$3</f>
        <v>129.780339817876</v>
      </c>
      <c r="X65" s="48" t="n">
        <f aca="false">PopActBIT!X17*(Scénarios!$B4/100)*Choix_ref!V$3</f>
        <v>126.181989636807</v>
      </c>
      <c r="Y65" s="48" t="n">
        <f aca="false">PopActBIT!Y17*(Scénarios!$B4/100)*Choix_ref!W$3</f>
        <v>97.0820313251653</v>
      </c>
      <c r="Z65" s="48" t="n">
        <f aca="false">PopActBIT!Z17*(Scénarios!$B4/100)*Choix_ref!X$3</f>
        <v>22.3126149134751</v>
      </c>
      <c r="AA65" s="48" t="n">
        <f aca="false">PopActBIT!AA17*(Scénarios!$B4/100)*Choix_ref!Y$3</f>
        <v>1.43747468709683</v>
      </c>
      <c r="AB65" s="48" t="n">
        <f aca="false">PopActBIT!AB17*(Scénarios!$B4/100)*Choix_ref!Z$3</f>
        <v>0.289611771688993</v>
      </c>
      <c r="AC65" s="47"/>
      <c r="AD65" s="47" t="n">
        <f aca="false">E65+F65</f>
        <v>307.546497020968</v>
      </c>
      <c r="AE65" s="47" t="n">
        <f aca="false">G65+H65</f>
        <v>421.846718996004</v>
      </c>
      <c r="AF65" s="47" t="n">
        <f aca="false">I65+J65</f>
        <v>374.615136351841</v>
      </c>
      <c r="AG65" s="47" t="n">
        <f aca="false">K65+L65</f>
        <v>296.941541756152</v>
      </c>
      <c r="AH65" s="47" t="n">
        <f aca="false">M65+N65+O65+P65</f>
        <v>127.711144004757</v>
      </c>
      <c r="AI65" s="47" t="n">
        <f aca="false">Q65+R65</f>
        <v>347.448451909052</v>
      </c>
      <c r="AJ65" s="47" t="n">
        <f aca="false">S65+T65</f>
        <v>370.019745986404</v>
      </c>
      <c r="AK65" s="47" t="n">
        <f aca="false">U65+V65</f>
        <v>291.336799657309</v>
      </c>
      <c r="AL65" s="47" t="n">
        <f aca="false">W65+X65</f>
        <v>255.962329454684</v>
      </c>
      <c r="AM65" s="47" t="n">
        <f aca="false">Y65+Z65+AA65+AB65</f>
        <v>121.121732697426</v>
      </c>
      <c r="AO65" s="49" t="n">
        <f aca="false">SUM(E65:F65)</f>
        <v>307.546497020968</v>
      </c>
      <c r="AP65" s="49" t="n">
        <f aca="false">SUM(G65:L65)</f>
        <v>1093.403397104</v>
      </c>
      <c r="AQ65" s="49" t="n">
        <f aca="false">SUM(M65:N65)</f>
        <v>125.538417334215</v>
      </c>
      <c r="AR65" s="49" t="n">
        <f aca="false">SUM(Q65:R65)</f>
        <v>347.448451909052</v>
      </c>
      <c r="AS65" s="49" t="n">
        <f aca="false">SUM(S65:X65)</f>
        <v>917.318875098396</v>
      </c>
      <c r="AT65" s="49" t="n">
        <f aca="false">SUM(Y65:Z65)</f>
        <v>119.39464623864</v>
      </c>
      <c r="AU65" s="49" t="n">
        <f aca="false">AO65+AR65</f>
        <v>654.99494893002</v>
      </c>
      <c r="AV65" s="49" t="n">
        <f aca="false">AP65+AS65</f>
        <v>2010.72227220239</v>
      </c>
      <c r="AW65" s="49" t="n">
        <f aca="false">AQ65+AT65</f>
        <v>244.933063572855</v>
      </c>
    </row>
    <row r="66" customFormat="false" ht="15" hidden="false" customHeight="false" outlineLevel="0" collapsed="false">
      <c r="A66" s="0" t="n">
        <v>2015</v>
      </c>
      <c r="B66" s="47" t="n">
        <f aca="false">SUM(E66:AB66)</f>
        <v>2943.94687674879</v>
      </c>
      <c r="C66" s="47" t="n">
        <f aca="false">SUM(E66:P66)</f>
        <v>1545.78535875537</v>
      </c>
      <c r="D66" s="47" t="n">
        <f aca="false">SUM(Q66:AB66)</f>
        <v>1398.16151799342</v>
      </c>
      <c r="E66" s="48" t="n">
        <f aca="false">PopActBIT!E18*(Scénarios!$B5/100)*Choix_ref!C$3</f>
        <v>77.8248908094805</v>
      </c>
      <c r="F66" s="48" t="n">
        <f aca="false">PopActBIT!F18*(Scénarios!$B5/100)*Choix_ref!D$3</f>
        <v>231.554141727441</v>
      </c>
      <c r="G66" s="48" t="n">
        <f aca="false">PopActBIT!G18*(Scénarios!$B5/100)*Choix_ref!E$3</f>
        <v>214.578224672562</v>
      </c>
      <c r="H66" s="48" t="n">
        <f aca="false">PopActBIT!H18*(Scénarios!$B5/100)*Choix_ref!F$3</f>
        <v>209.792904881237</v>
      </c>
      <c r="I66" s="48" t="n">
        <f aca="false">PopActBIT!I18*(Scénarios!$B5/100)*Choix_ref!G$3</f>
        <v>188.575998125535</v>
      </c>
      <c r="J66" s="48" t="n">
        <f aca="false">PopActBIT!J18*(Scénarios!$B5/100)*Choix_ref!H$3</f>
        <v>188.467785601134</v>
      </c>
      <c r="K66" s="48" t="n">
        <f aca="false">PopActBIT!K18*(Scénarios!$B5/100)*Choix_ref!I$3</f>
        <v>165.751970391926</v>
      </c>
      <c r="L66" s="48" t="n">
        <f aca="false">PopActBIT!L18*(Scénarios!$B5/100)*Choix_ref!J$3</f>
        <v>135.039419180645</v>
      </c>
      <c r="M66" s="48" t="n">
        <f aca="false">PopActBIT!M18*(Scénarios!$B5/100)*Choix_ref!K$3</f>
        <v>103.776549630979</v>
      </c>
      <c r="N66" s="48" t="n">
        <f aca="false">PopActBIT!N18*(Scénarios!$B5/100)*Choix_ref!L$3</f>
        <v>28.1078034100811</v>
      </c>
      <c r="O66" s="48" t="n">
        <f aca="false">PopActBIT!O18*(Scénarios!$B5/100)*Choix_ref!M$3</f>
        <v>2.09915299099129</v>
      </c>
      <c r="P66" s="48" t="n">
        <f aca="false">PopActBIT!P18*(Scénarios!$B5/100)*Choix_ref!N$3</f>
        <v>0.216517333357803</v>
      </c>
      <c r="Q66" s="48" t="n">
        <f aca="false">PopActBIT!Q18*(Scénarios!$B5/100)*Choix_ref!O$3</f>
        <v>89.6218358111397</v>
      </c>
      <c r="R66" s="48" t="n">
        <f aca="false">PopActBIT!R18*(Scénarios!$B5/100)*Choix_ref!P$3</f>
        <v>258.812311199366</v>
      </c>
      <c r="S66" s="48" t="n">
        <f aca="false">PopActBIT!S18*(Scénarios!$B5/100)*Choix_ref!Q$3</f>
        <v>212.139482717441</v>
      </c>
      <c r="T66" s="48" t="n">
        <f aca="false">PopActBIT!T18*(Scénarios!$B5/100)*Choix_ref!R$3</f>
        <v>161.116382833522</v>
      </c>
      <c r="U66" s="48" t="n">
        <f aca="false">PopActBIT!U18*(Scénarios!$B5/100)*Choix_ref!S$3</f>
        <v>145.407998783526</v>
      </c>
      <c r="V66" s="48" t="n">
        <f aca="false">PopActBIT!V18*(Scénarios!$B5/100)*Choix_ref!T$3</f>
        <v>146.40411002671</v>
      </c>
      <c r="W66" s="48" t="n">
        <f aca="false">PopActBIT!W18*(Scénarios!$B5/100)*Choix_ref!U$3</f>
        <v>130.922694448793</v>
      </c>
      <c r="X66" s="48" t="n">
        <f aca="false">PopActBIT!X18*(Scénarios!$B5/100)*Choix_ref!V$3</f>
        <v>128.386808928321</v>
      </c>
      <c r="Y66" s="48" t="n">
        <f aca="false">PopActBIT!Y18*(Scénarios!$B5/100)*Choix_ref!W$3</f>
        <v>99.1096198119489</v>
      </c>
      <c r="Z66" s="48" t="n">
        <f aca="false">PopActBIT!Z18*(Scénarios!$B5/100)*Choix_ref!X$3</f>
        <v>24.4076023276059</v>
      </c>
      <c r="AA66" s="48" t="n">
        <f aca="false">PopActBIT!AA18*(Scénarios!$B5/100)*Choix_ref!Y$3</f>
        <v>1.53506973968678</v>
      </c>
      <c r="AB66" s="48" t="n">
        <f aca="false">PopActBIT!AB18*(Scénarios!$B5/100)*Choix_ref!Z$3</f>
        <v>0.29760136536209</v>
      </c>
      <c r="AC66" s="47"/>
      <c r="AD66" s="47" t="n">
        <f aca="false">E66+F66</f>
        <v>309.379032536921</v>
      </c>
      <c r="AE66" s="47" t="n">
        <f aca="false">G66+H66</f>
        <v>424.371129553799</v>
      </c>
      <c r="AF66" s="47" t="n">
        <f aca="false">I66+J66</f>
        <v>377.043783726669</v>
      </c>
      <c r="AG66" s="47" t="n">
        <f aca="false">K66+L66</f>
        <v>300.791389572571</v>
      </c>
      <c r="AH66" s="47" t="n">
        <f aca="false">M66+N66+O66+P66</f>
        <v>134.200023365409</v>
      </c>
      <c r="AI66" s="47" t="n">
        <f aca="false">Q66+R66</f>
        <v>348.434147010505</v>
      </c>
      <c r="AJ66" s="47" t="n">
        <f aca="false">S66+T66</f>
        <v>373.255865550963</v>
      </c>
      <c r="AK66" s="47" t="n">
        <f aca="false">U66+V66</f>
        <v>291.812108810236</v>
      </c>
      <c r="AL66" s="47" t="n">
        <f aca="false">W66+X66</f>
        <v>259.309503377114</v>
      </c>
      <c r="AM66" s="47" t="n">
        <f aca="false">Y66+Z66+AA66+AB66</f>
        <v>125.349893244604</v>
      </c>
      <c r="AO66" s="49" t="n">
        <f aca="false">SUM(E66:F66)</f>
        <v>309.379032536921</v>
      </c>
      <c r="AP66" s="49" t="n">
        <f aca="false">SUM(G66:L66)</f>
        <v>1102.20630285304</v>
      </c>
      <c r="AQ66" s="49" t="n">
        <f aca="false">SUM(M66:N66)</f>
        <v>131.88435304106</v>
      </c>
      <c r="AR66" s="49" t="n">
        <f aca="false">SUM(Q66:R66)</f>
        <v>348.434147010505</v>
      </c>
      <c r="AS66" s="49" t="n">
        <f aca="false">SUM(S66:X66)</f>
        <v>924.377477738313</v>
      </c>
      <c r="AT66" s="49" t="n">
        <f aca="false">SUM(Y66:Z66)</f>
        <v>123.517222139555</v>
      </c>
      <c r="AU66" s="49" t="n">
        <f aca="false">AO66+AR66</f>
        <v>657.813179547427</v>
      </c>
      <c r="AV66" s="49" t="n">
        <f aca="false">AP66+AS66</f>
        <v>2026.58378059135</v>
      </c>
      <c r="AW66" s="49" t="n">
        <f aca="false">AQ66+AT66</f>
        <v>255.401575180615</v>
      </c>
    </row>
    <row r="67" customFormat="false" ht="15" hidden="false" customHeight="false" outlineLevel="0" collapsed="false">
      <c r="A67" s="0" t="n">
        <v>2016</v>
      </c>
      <c r="B67" s="47" t="n">
        <f aca="false">SUM(E67:AB67)</f>
        <v>2860.21366716623</v>
      </c>
      <c r="C67" s="47" t="n">
        <f aca="false">SUM(E67:P67)</f>
        <v>1502.96181644437</v>
      </c>
      <c r="D67" s="47" t="n">
        <f aca="false">SUM(Q67:AB67)</f>
        <v>1357.25185072187</v>
      </c>
      <c r="E67" s="48" t="n">
        <f aca="false">PopActBIT!E19*(Scénarios!$B6/100)*Choix_ref!C$3</f>
        <v>76.7234640086926</v>
      </c>
      <c r="F67" s="48" t="n">
        <f aca="false">PopActBIT!F19*(Scénarios!$B6/100)*Choix_ref!D$3</f>
        <v>222.997986025975</v>
      </c>
      <c r="G67" s="48" t="n">
        <f aca="false">PopActBIT!G19*(Scénarios!$B6/100)*Choix_ref!E$3</f>
        <v>207.242975741006</v>
      </c>
      <c r="H67" s="48" t="n">
        <f aca="false">PopActBIT!H19*(Scénarios!$B6/100)*Choix_ref!F$3</f>
        <v>202.485290771905</v>
      </c>
      <c r="I67" s="48" t="n">
        <f aca="false">PopActBIT!I19*(Scénarios!$B6/100)*Choix_ref!G$3</f>
        <v>186.805673097715</v>
      </c>
      <c r="J67" s="48" t="n">
        <f aca="false">PopActBIT!J19*(Scénarios!$B6/100)*Choix_ref!H$3</f>
        <v>178.929545081321</v>
      </c>
      <c r="K67" s="48" t="n">
        <f aca="false">PopActBIT!K19*(Scénarios!$B6/100)*Choix_ref!I$3</f>
        <v>161.504032502747</v>
      </c>
      <c r="L67" s="48" t="n">
        <f aca="false">PopActBIT!L19*(Scénarios!$B6/100)*Choix_ref!J$3</f>
        <v>132.148044540073</v>
      </c>
      <c r="M67" s="48" t="n">
        <f aca="false">PopActBIT!M19*(Scénarios!$B6/100)*Choix_ref!K$3</f>
        <v>101.823956321757</v>
      </c>
      <c r="N67" s="48" t="n">
        <f aca="false">PopActBIT!N19*(Scénarios!$B6/100)*Choix_ref!L$3</f>
        <v>29.9825405751418</v>
      </c>
      <c r="O67" s="48" t="n">
        <f aca="false">PopActBIT!O19*(Scénarios!$B6/100)*Choix_ref!M$3</f>
        <v>2.10494000764821</v>
      </c>
      <c r="P67" s="48" t="n">
        <f aca="false">PopActBIT!P19*(Scénarios!$B6/100)*Choix_ref!N$3</f>
        <v>0.213367770385419</v>
      </c>
      <c r="Q67" s="48" t="n">
        <f aca="false">PopActBIT!Q19*(Scénarios!$B6/100)*Choix_ref!O$3</f>
        <v>88.366297691384</v>
      </c>
      <c r="R67" s="48" t="n">
        <f aca="false">PopActBIT!R19*(Scénarios!$B6/100)*Choix_ref!P$3</f>
        <v>249.007396778555</v>
      </c>
      <c r="S67" s="48" t="n">
        <f aca="false">PopActBIT!S19*(Scénarios!$B6/100)*Choix_ref!Q$3</f>
        <v>205.132209705466</v>
      </c>
      <c r="T67" s="48" t="n">
        <f aca="false">PopActBIT!T19*(Scénarios!$B6/100)*Choix_ref!R$3</f>
        <v>155.252668675907</v>
      </c>
      <c r="U67" s="48" t="n">
        <f aca="false">PopActBIT!U19*(Scénarios!$B6/100)*Choix_ref!S$3</f>
        <v>143.397459257428</v>
      </c>
      <c r="V67" s="48" t="n">
        <f aca="false">PopActBIT!V19*(Scénarios!$B6/100)*Choix_ref!T$3</f>
        <v>138.636870935787</v>
      </c>
      <c r="W67" s="48" t="n">
        <f aca="false">PopActBIT!W19*(Scénarios!$B6/100)*Choix_ref!U$3</f>
        <v>127.496428445882</v>
      </c>
      <c r="X67" s="48" t="n">
        <f aca="false">PopActBIT!X19*(Scénarios!$B6/100)*Choix_ref!V$3</f>
        <v>125.520103655764</v>
      </c>
      <c r="Y67" s="48" t="n">
        <f aca="false">PopActBIT!Y19*(Scénarios!$B6/100)*Choix_ref!W$3</f>
        <v>97.0674016285039</v>
      </c>
      <c r="Z67" s="48" t="n">
        <f aca="false">PopActBIT!Z19*(Scénarios!$B6/100)*Choix_ref!X$3</f>
        <v>25.5084113212956</v>
      </c>
      <c r="AA67" s="48" t="n">
        <f aca="false">PopActBIT!AA19*(Scénarios!$B6/100)*Choix_ref!Y$3</f>
        <v>1.56601150056147</v>
      </c>
      <c r="AB67" s="48" t="n">
        <f aca="false">PopActBIT!AB19*(Scénarios!$B6/100)*Choix_ref!Z$3</f>
        <v>0.300591125334365</v>
      </c>
      <c r="AC67" s="47"/>
      <c r="AD67" s="47" t="n">
        <f aca="false">E67+F67</f>
        <v>299.721450034668</v>
      </c>
      <c r="AE67" s="47" t="n">
        <f aca="false">G67+H67</f>
        <v>409.728266512911</v>
      </c>
      <c r="AF67" s="47" t="n">
        <f aca="false">I67+J67</f>
        <v>365.735218179036</v>
      </c>
      <c r="AG67" s="47" t="n">
        <f aca="false">K67+L67</f>
        <v>293.65207704282</v>
      </c>
      <c r="AH67" s="47" t="n">
        <f aca="false">M67+N67+O67+P67</f>
        <v>134.124804674933</v>
      </c>
      <c r="AI67" s="47" t="n">
        <f aca="false">Q67+R67</f>
        <v>337.373694469939</v>
      </c>
      <c r="AJ67" s="47" t="n">
        <f aca="false">S67+T67</f>
        <v>360.384878381373</v>
      </c>
      <c r="AK67" s="47" t="n">
        <f aca="false">U67+V67</f>
        <v>282.034330193215</v>
      </c>
      <c r="AL67" s="47" t="n">
        <f aca="false">W67+X67</f>
        <v>253.016532101645</v>
      </c>
      <c r="AM67" s="47" t="n">
        <f aca="false">Y67+Z67+AA67+AB67</f>
        <v>124.442415575695</v>
      </c>
      <c r="AO67" s="49" t="n">
        <f aca="false">SUM(E67:F67)</f>
        <v>299.721450034668</v>
      </c>
      <c r="AP67" s="49" t="n">
        <f aca="false">SUM(G67:L67)</f>
        <v>1069.11556173477</v>
      </c>
      <c r="AQ67" s="49" t="n">
        <f aca="false">SUM(M67:N67)</f>
        <v>131.806496896899</v>
      </c>
      <c r="AR67" s="49" t="n">
        <f aca="false">SUM(Q67:R67)</f>
        <v>337.373694469939</v>
      </c>
      <c r="AS67" s="49" t="n">
        <f aca="false">SUM(S67:X67)</f>
        <v>895.435740676233</v>
      </c>
      <c r="AT67" s="49" t="n">
        <f aca="false">SUM(Y67:Z67)</f>
        <v>122.5758129498</v>
      </c>
      <c r="AU67" s="49" t="n">
        <f aca="false">AO67+AR67</f>
        <v>637.095144504607</v>
      </c>
      <c r="AV67" s="49" t="n">
        <f aca="false">AP67+AS67</f>
        <v>1964.551302411</v>
      </c>
      <c r="AW67" s="49" t="n">
        <f aca="false">AQ67+AT67</f>
        <v>254.382309846699</v>
      </c>
    </row>
    <row r="68" customFormat="false" ht="15" hidden="false" customHeight="false" outlineLevel="0" collapsed="false">
      <c r="A68" s="0" t="n">
        <v>2017</v>
      </c>
      <c r="B68" s="47" t="n">
        <f aca="false">SUM(E68:AB68)</f>
        <v>2662.74504385352</v>
      </c>
      <c r="C68" s="47" t="n">
        <f aca="false">SUM(E68:P68)</f>
        <v>1399.76121010622</v>
      </c>
      <c r="D68" s="47" t="n">
        <f aca="false">SUM(Q68:AB68)</f>
        <v>1262.9838337473</v>
      </c>
      <c r="E68" s="48" t="n">
        <f aca="false">PopActBIT!E20*(Scénarios!$B7/100)*Choix_ref!C$3</f>
        <v>72.2392714418337</v>
      </c>
      <c r="F68" s="48" t="n">
        <f aca="false">PopActBIT!F20*(Scénarios!$B7/100)*Choix_ref!D$3</f>
        <v>206.801731616174</v>
      </c>
      <c r="G68" s="48" t="n">
        <f aca="false">PopActBIT!G20*(Scénarios!$B7/100)*Choix_ref!E$3</f>
        <v>191.110525627749</v>
      </c>
      <c r="H68" s="48" t="n">
        <f aca="false">PopActBIT!H20*(Scénarios!$B7/100)*Choix_ref!F$3</f>
        <v>187.412907306455</v>
      </c>
      <c r="I68" s="48" t="n">
        <f aca="false">PopActBIT!I20*(Scénarios!$B7/100)*Choix_ref!G$3</f>
        <v>177.049870606726</v>
      </c>
      <c r="J68" s="48" t="n">
        <f aca="false">PopActBIT!J20*(Scénarios!$B7/100)*Choix_ref!H$3</f>
        <v>162.240500067426</v>
      </c>
      <c r="K68" s="48" t="n">
        <f aca="false">PopActBIT!K20*(Scénarios!$B7/100)*Choix_ref!I$3</f>
        <v>151.618471727334</v>
      </c>
      <c r="L68" s="48" t="n">
        <f aca="false">PopActBIT!L20*(Scénarios!$B7/100)*Choix_ref!J$3</f>
        <v>123.562300954621</v>
      </c>
      <c r="M68" s="48" t="n">
        <f aca="false">PopActBIT!M20*(Scénarios!$B7/100)*Choix_ref!K$3</f>
        <v>95.391946996591</v>
      </c>
      <c r="N68" s="48" t="n">
        <f aca="false">PopActBIT!N20*(Scénarios!$B7/100)*Choix_ref!L$3</f>
        <v>30.1639553577727</v>
      </c>
      <c r="O68" s="48" t="n">
        <f aca="false">PopActBIT!O20*(Scénarios!$B7/100)*Choix_ref!M$3</f>
        <v>1.9656940367173</v>
      </c>
      <c r="P68" s="48" t="n">
        <f aca="false">PopActBIT!P20*(Scénarios!$B7/100)*Choix_ref!N$3</f>
        <v>0.204034366822633</v>
      </c>
      <c r="Q68" s="48" t="n">
        <f aca="false">PopActBIT!Q20*(Scénarios!$B7/100)*Choix_ref!O$3</f>
        <v>83.165556237299</v>
      </c>
      <c r="R68" s="48" t="n">
        <f aca="false">PopActBIT!R20*(Scénarios!$B7/100)*Choix_ref!P$3</f>
        <v>230.805687775754</v>
      </c>
      <c r="S68" s="48" t="n">
        <f aca="false">PopActBIT!S20*(Scénarios!$B7/100)*Choix_ref!Q$3</f>
        <v>189.425082448653</v>
      </c>
      <c r="T68" s="48" t="n">
        <f aca="false">PopActBIT!T20*(Scénarios!$B7/100)*Choix_ref!R$3</f>
        <v>143.580204594241</v>
      </c>
      <c r="U68" s="48" t="n">
        <f aca="false">PopActBIT!U20*(Scénarios!$B7/100)*Choix_ref!S$3</f>
        <v>135.24168028633</v>
      </c>
      <c r="V68" s="48" t="n">
        <f aca="false">PopActBIT!V20*(Scénarios!$B7/100)*Choix_ref!T$3</f>
        <v>125.426100880554</v>
      </c>
      <c r="W68" s="48" t="n">
        <f aca="false">PopActBIT!W20*(Scénarios!$B7/100)*Choix_ref!U$3</f>
        <v>119.694545592936</v>
      </c>
      <c r="X68" s="48" t="n">
        <f aca="false">PopActBIT!X20*(Scénarios!$B7/100)*Choix_ref!V$3</f>
        <v>117.226900964308</v>
      </c>
      <c r="Y68" s="48" t="n">
        <f aca="false">PopActBIT!Y20*(Scénarios!$B7/100)*Choix_ref!W$3</f>
        <v>91.0156732988726</v>
      </c>
      <c r="Z68" s="48" t="n">
        <f aca="false">PopActBIT!Z20*(Scénarios!$B7/100)*Choix_ref!X$3</f>
        <v>25.5479905015399</v>
      </c>
      <c r="AA68" s="48" t="n">
        <f aca="false">PopActBIT!AA20*(Scénarios!$B7/100)*Choix_ref!Y$3</f>
        <v>1.55159397963517</v>
      </c>
      <c r="AB68" s="48" t="n">
        <f aca="false">PopActBIT!AB20*(Scénarios!$B7/100)*Choix_ref!Z$3</f>
        <v>0.302817187175963</v>
      </c>
      <c r="AC68" s="47"/>
      <c r="AD68" s="47" t="n">
        <f aca="false">E68+F68</f>
        <v>279.041003058008</v>
      </c>
      <c r="AE68" s="47" t="n">
        <f aca="false">G68+H68</f>
        <v>378.523432934204</v>
      </c>
      <c r="AF68" s="47" t="n">
        <f aca="false">I68+J68</f>
        <v>339.290370674152</v>
      </c>
      <c r="AG68" s="47" t="n">
        <f aca="false">K68+L68</f>
        <v>275.180772681954</v>
      </c>
      <c r="AH68" s="47" t="n">
        <f aca="false">M68+N68+O68+P68</f>
        <v>127.725630757904</v>
      </c>
      <c r="AI68" s="47" t="n">
        <f aca="false">Q68+R68</f>
        <v>313.971244013053</v>
      </c>
      <c r="AJ68" s="47" t="n">
        <f aca="false">S68+T68</f>
        <v>333.005287042894</v>
      </c>
      <c r="AK68" s="47" t="n">
        <f aca="false">U68+V68</f>
        <v>260.667781166884</v>
      </c>
      <c r="AL68" s="47" t="n">
        <f aca="false">W68+X68</f>
        <v>236.921446557245</v>
      </c>
      <c r="AM68" s="47" t="n">
        <f aca="false">Y68+Z68+AA68+AB68</f>
        <v>118.418074967224</v>
      </c>
      <c r="AO68" s="49" t="n">
        <f aca="false">SUM(E68:F68)</f>
        <v>279.041003058008</v>
      </c>
      <c r="AP68" s="49" t="n">
        <f aca="false">SUM(G68:L68)</f>
        <v>992.99457629031</v>
      </c>
      <c r="AQ68" s="49" t="n">
        <f aca="false">SUM(M68:N68)</f>
        <v>125.555902354364</v>
      </c>
      <c r="AR68" s="49" t="n">
        <f aca="false">SUM(Q68:R68)</f>
        <v>313.971244013053</v>
      </c>
      <c r="AS68" s="49" t="n">
        <f aca="false">SUM(S68:X68)</f>
        <v>830.594514767023</v>
      </c>
      <c r="AT68" s="49" t="n">
        <f aca="false">SUM(Y68:Z68)</f>
        <v>116.563663800413</v>
      </c>
      <c r="AU68" s="49" t="n">
        <f aca="false">AO68+AR68</f>
        <v>593.012247071061</v>
      </c>
      <c r="AV68" s="49" t="n">
        <f aca="false">AP68+AS68</f>
        <v>1823.58909105733</v>
      </c>
      <c r="AW68" s="49" t="n">
        <f aca="false">AQ68+AT68</f>
        <v>242.119566154776</v>
      </c>
    </row>
    <row r="69" customFormat="false" ht="15" hidden="false" customHeight="false" outlineLevel="0" collapsed="false">
      <c r="A69" s="0" t="n">
        <v>2018</v>
      </c>
      <c r="B69" s="47" t="n">
        <f aca="false">SUM(E69:AB69)</f>
        <v>2494.15190861877</v>
      </c>
      <c r="C69" s="47" t="n">
        <f aca="false">SUM(E69:P69)</f>
        <v>1311.39731819372</v>
      </c>
      <c r="D69" s="47" t="n">
        <f aca="false">SUM(Q69:AB69)</f>
        <v>1182.75459042505</v>
      </c>
      <c r="E69" s="48" t="n">
        <f aca="false">PopActBIT!E21*(Scénarios!$B8/100)*Choix_ref!C$3</f>
        <v>68.1935277338957</v>
      </c>
      <c r="F69" s="48" t="n">
        <f aca="false">PopActBIT!F21*(Scénarios!$B8/100)*Choix_ref!D$3</f>
        <v>194.657829712488</v>
      </c>
      <c r="G69" s="48" t="n">
        <f aca="false">PopActBIT!G21*(Scénarios!$B8/100)*Choix_ref!E$3</f>
        <v>176.234791474177</v>
      </c>
      <c r="H69" s="48" t="n">
        <f aca="false">PopActBIT!H21*(Scénarios!$B8/100)*Choix_ref!F$3</f>
        <v>175.384652976655</v>
      </c>
      <c r="I69" s="48" t="n">
        <f aca="false">PopActBIT!I21*(Scénarios!$B8/100)*Choix_ref!G$3</f>
        <v>167.32996242413</v>
      </c>
      <c r="J69" s="48" t="n">
        <f aca="false">PopActBIT!J21*(Scénarios!$B8/100)*Choix_ref!H$3</f>
        <v>148.457722630614</v>
      </c>
      <c r="K69" s="48" t="n">
        <f aca="false">PopActBIT!K21*(Scénarios!$B8/100)*Choix_ref!I$3</f>
        <v>143.182206862773</v>
      </c>
      <c r="L69" s="48" t="n">
        <f aca="false">PopActBIT!L21*(Scénarios!$B8/100)*Choix_ref!J$3</f>
        <v>115.659841079761</v>
      </c>
      <c r="M69" s="48" t="n">
        <f aca="false">PopActBIT!M21*(Scénarios!$B8/100)*Choix_ref!K$3</f>
        <v>90.6284623853366</v>
      </c>
      <c r="N69" s="48" t="n">
        <f aca="false">PopActBIT!N21*(Scénarios!$B8/100)*Choix_ref!L$3</f>
        <v>29.4393086392916</v>
      </c>
      <c r="O69" s="48" t="n">
        <f aca="false">PopActBIT!O21*(Scénarios!$B8/100)*Choix_ref!M$3</f>
        <v>2.01930366132479</v>
      </c>
      <c r="P69" s="48" t="n">
        <f aca="false">PopActBIT!P21*(Scénarios!$B8/100)*Choix_ref!N$3</f>
        <v>0.209708613277933</v>
      </c>
      <c r="Q69" s="48" t="n">
        <f aca="false">PopActBIT!Q21*(Scénarios!$B8/100)*Choix_ref!O$3</f>
        <v>78.5095546337153</v>
      </c>
      <c r="R69" s="48" t="n">
        <f aca="false">PopActBIT!R21*(Scénarios!$B8/100)*Choix_ref!P$3</f>
        <v>217.144067974342</v>
      </c>
      <c r="S69" s="48" t="n">
        <f aca="false">PopActBIT!S21*(Scénarios!$B8/100)*Choix_ref!Q$3</f>
        <v>174.815079114627</v>
      </c>
      <c r="T69" s="48" t="n">
        <f aca="false">PopActBIT!T21*(Scénarios!$B8/100)*Choix_ref!R$3</f>
        <v>134.266545941078</v>
      </c>
      <c r="U69" s="48" t="n">
        <f aca="false">PopActBIT!U21*(Scénarios!$B8/100)*Choix_ref!S$3</f>
        <v>127.330218176351</v>
      </c>
      <c r="V69" s="48" t="n">
        <f aca="false">PopActBIT!V21*(Scénarios!$B8/100)*Choix_ref!T$3</f>
        <v>114.510823538173</v>
      </c>
      <c r="W69" s="48" t="n">
        <f aca="false">PopActBIT!W21*(Scénarios!$B8/100)*Choix_ref!U$3</f>
        <v>113.017976727717</v>
      </c>
      <c r="X69" s="48" t="n">
        <f aca="false">PopActBIT!X21*(Scénarios!$B8/100)*Choix_ref!V$3</f>
        <v>109.558662301437</v>
      </c>
      <c r="Y69" s="48" t="n">
        <f aca="false">PopActBIT!Y21*(Scénarios!$B8/100)*Choix_ref!W$3</f>
        <v>86.0863267047474</v>
      </c>
      <c r="Z69" s="48" t="n">
        <f aca="false">PopActBIT!Z21*(Scénarios!$B8/100)*Choix_ref!X$3</f>
        <v>25.6350539458734</v>
      </c>
      <c r="AA69" s="48" t="n">
        <f aca="false">PopActBIT!AA21*(Scénarios!$B8/100)*Choix_ref!Y$3</f>
        <v>1.56911778288718</v>
      </c>
      <c r="AB69" s="48" t="n">
        <f aca="false">PopActBIT!AB21*(Scénarios!$B8/100)*Choix_ref!Z$3</f>
        <v>0.311163584098353</v>
      </c>
      <c r="AC69" s="47"/>
      <c r="AD69" s="47" t="n">
        <f aca="false">E69+F69</f>
        <v>262.851357446384</v>
      </c>
      <c r="AE69" s="47" t="n">
        <f aca="false">G69+H69</f>
        <v>351.619444450831</v>
      </c>
      <c r="AF69" s="47" t="n">
        <f aca="false">I69+J69</f>
        <v>315.787685054743</v>
      </c>
      <c r="AG69" s="47" t="n">
        <f aca="false">K69+L69</f>
        <v>258.842047942534</v>
      </c>
      <c r="AH69" s="47" t="n">
        <f aca="false">M69+N69+O69+P69</f>
        <v>122.296783299231</v>
      </c>
      <c r="AI69" s="47" t="n">
        <f aca="false">Q69+R69</f>
        <v>295.653622608057</v>
      </c>
      <c r="AJ69" s="47" t="n">
        <f aca="false">S69+T69</f>
        <v>309.081625055705</v>
      </c>
      <c r="AK69" s="47" t="n">
        <f aca="false">U69+V69</f>
        <v>241.841041714525</v>
      </c>
      <c r="AL69" s="47" t="n">
        <f aca="false">W69+X69</f>
        <v>222.576639029154</v>
      </c>
      <c r="AM69" s="47" t="n">
        <f aca="false">Y69+Z69+AA69+AB69</f>
        <v>113.601662017606</v>
      </c>
      <c r="AO69" s="49" t="n">
        <f aca="false">SUM(E69:F69)</f>
        <v>262.851357446384</v>
      </c>
      <c r="AP69" s="49" t="n">
        <f aca="false">SUM(G69:L69)</f>
        <v>926.249177448109</v>
      </c>
      <c r="AQ69" s="49" t="n">
        <f aca="false">SUM(M69:N69)</f>
        <v>120.067771024628</v>
      </c>
      <c r="AR69" s="49" t="n">
        <f aca="false">SUM(Q69:R69)</f>
        <v>295.653622608057</v>
      </c>
      <c r="AS69" s="49" t="n">
        <f aca="false">SUM(S69:X69)</f>
        <v>773.499305799384</v>
      </c>
      <c r="AT69" s="49" t="n">
        <f aca="false">SUM(Y69:Z69)</f>
        <v>111.721380650621</v>
      </c>
      <c r="AU69" s="49" t="n">
        <f aca="false">AO69+AR69</f>
        <v>558.504980054441</v>
      </c>
      <c r="AV69" s="49" t="n">
        <f aca="false">AP69+AS69</f>
        <v>1699.74848324749</v>
      </c>
      <c r="AW69" s="49" t="n">
        <f aca="false">AQ69+AT69</f>
        <v>231.789151675249</v>
      </c>
    </row>
    <row r="70" customFormat="false" ht="15" hidden="false" customHeight="false" outlineLevel="0" collapsed="false">
      <c r="A70" s="0" t="n">
        <v>2019</v>
      </c>
      <c r="B70" s="47" t="n">
        <f aca="false">SUM(E70:AB70)</f>
        <v>2354.57299911674</v>
      </c>
      <c r="C70" s="47" t="n">
        <f aca="false">SUM(E70:P70)</f>
        <v>1238.00716232561</v>
      </c>
      <c r="D70" s="47" t="n">
        <f aca="false">SUM(Q70:AB70)</f>
        <v>1116.56583679114</v>
      </c>
      <c r="E70" s="48" t="n">
        <f aca="false">PopActBIT!E22*(Scénarios!$B9/100)*Choix_ref!C$3</f>
        <v>64.721208128556</v>
      </c>
      <c r="F70" s="48" t="n">
        <f aca="false">PopActBIT!F22*(Scénarios!$B9/100)*Choix_ref!D$3</f>
        <v>186.018312911039</v>
      </c>
      <c r="G70" s="48" t="n">
        <f aca="false">PopActBIT!G22*(Scénarios!$B9/100)*Choix_ref!E$3</f>
        <v>163.039235860987</v>
      </c>
      <c r="H70" s="48" t="n">
        <f aca="false">PopActBIT!H22*(Scénarios!$B9/100)*Choix_ref!F$3</f>
        <v>165.822237764017</v>
      </c>
      <c r="I70" s="48" t="n">
        <f aca="false">PopActBIT!I22*(Scénarios!$B9/100)*Choix_ref!G$3</f>
        <v>158.438229027859</v>
      </c>
      <c r="J70" s="48" t="n">
        <f aca="false">PopActBIT!J22*(Scénarios!$B9/100)*Choix_ref!H$3</f>
        <v>138.277651588303</v>
      </c>
      <c r="K70" s="48" t="n">
        <f aca="false">PopActBIT!K22*(Scénarios!$B9/100)*Choix_ref!I$3</f>
        <v>135.057056668382</v>
      </c>
      <c r="L70" s="48" t="n">
        <f aca="false">PopActBIT!L22*(Scénarios!$B9/100)*Choix_ref!J$3</f>
        <v>108.692776673954</v>
      </c>
      <c r="M70" s="48" t="n">
        <f aca="false">PopActBIT!M22*(Scénarios!$B9/100)*Choix_ref!K$3</f>
        <v>86.9671108240825</v>
      </c>
      <c r="N70" s="48" t="n">
        <f aca="false">PopActBIT!N22*(Scénarios!$B9/100)*Choix_ref!L$3</f>
        <v>28.6338556572906</v>
      </c>
      <c r="O70" s="48" t="n">
        <f aca="false">PopActBIT!O22*(Scénarios!$B9/100)*Choix_ref!M$3</f>
        <v>2.11950412380709</v>
      </c>
      <c r="P70" s="48" t="n">
        <f aca="false">PopActBIT!P22*(Scénarios!$B9/100)*Choix_ref!N$3</f>
        <v>0.219983097333112</v>
      </c>
      <c r="Q70" s="48" t="n">
        <f aca="false">PopActBIT!Q22*(Scénarios!$B9/100)*Choix_ref!O$3</f>
        <v>74.4767235511412</v>
      </c>
      <c r="R70" s="48" t="n">
        <f aca="false">PopActBIT!R22*(Scénarios!$B9/100)*Choix_ref!P$3</f>
        <v>207.680523844475</v>
      </c>
      <c r="S70" s="48" t="n">
        <f aca="false">PopActBIT!S22*(Scénarios!$B9/100)*Choix_ref!Q$3</f>
        <v>161.719962462609</v>
      </c>
      <c r="T70" s="48" t="n">
        <f aca="false">PopActBIT!T22*(Scénarios!$B9/100)*Choix_ref!R$3</f>
        <v>126.960132890878</v>
      </c>
      <c r="U70" s="48" t="n">
        <f aca="false">PopActBIT!U22*(Scénarios!$B9/100)*Choix_ref!S$3</f>
        <v>120.174899731318</v>
      </c>
      <c r="V70" s="48" t="n">
        <f aca="false">PopActBIT!V22*(Scénarios!$B9/100)*Choix_ref!T$3</f>
        <v>106.253005276495</v>
      </c>
      <c r="W70" s="48" t="n">
        <f aca="false">PopActBIT!W22*(Scénarios!$B9/100)*Choix_ref!U$3</f>
        <v>106.551612240975</v>
      </c>
      <c r="X70" s="48" t="n">
        <f aca="false">PopActBIT!X22*(Scénarios!$B9/100)*Choix_ref!V$3</f>
        <v>102.906578055861</v>
      </c>
      <c r="Y70" s="48" t="n">
        <f aca="false">PopActBIT!Y22*(Scénarios!$B9/100)*Choix_ref!W$3</f>
        <v>82.2204424921683</v>
      </c>
      <c r="Z70" s="48" t="n">
        <f aca="false">PopActBIT!Z22*(Scénarios!$B9/100)*Choix_ref!X$3</f>
        <v>25.6968659781619</v>
      </c>
      <c r="AA70" s="48" t="n">
        <f aca="false">PopActBIT!AA22*(Scénarios!$B9/100)*Choix_ref!Y$3</f>
        <v>1.6026928561326</v>
      </c>
      <c r="AB70" s="48" t="n">
        <f aca="false">PopActBIT!AB22*(Scénarios!$B9/100)*Choix_ref!Z$3</f>
        <v>0.322397410920281</v>
      </c>
      <c r="AC70" s="47"/>
      <c r="AD70" s="47" t="n">
        <f aca="false">E70+F70</f>
        <v>250.739521039595</v>
      </c>
      <c r="AE70" s="47" t="n">
        <f aca="false">G70+H70</f>
        <v>328.861473625004</v>
      </c>
      <c r="AF70" s="47" t="n">
        <f aca="false">I70+J70</f>
        <v>296.715880616161</v>
      </c>
      <c r="AG70" s="47" t="n">
        <f aca="false">K70+L70</f>
        <v>243.749833342335</v>
      </c>
      <c r="AH70" s="47" t="n">
        <f aca="false">M70+N70+O70+P70</f>
        <v>117.940453702513</v>
      </c>
      <c r="AI70" s="47" t="n">
        <f aca="false">Q70+R70</f>
        <v>282.157247395616</v>
      </c>
      <c r="AJ70" s="47" t="n">
        <f aca="false">S70+T70</f>
        <v>288.680095353487</v>
      </c>
      <c r="AK70" s="47" t="n">
        <f aca="false">U70+V70</f>
        <v>226.427905007813</v>
      </c>
      <c r="AL70" s="47" t="n">
        <f aca="false">W70+X70</f>
        <v>209.458190296836</v>
      </c>
      <c r="AM70" s="47" t="n">
        <f aca="false">Y70+Z70+AA70+AB70</f>
        <v>109.842398737383</v>
      </c>
      <c r="AO70" s="49" t="n">
        <f aca="false">SUM(E70:F70)</f>
        <v>250.739521039595</v>
      </c>
      <c r="AP70" s="49" t="n">
        <f aca="false">SUM(G70:L70)</f>
        <v>869.327187583501</v>
      </c>
      <c r="AQ70" s="49" t="n">
        <f aca="false">SUM(M70:N70)</f>
        <v>115.600966481373</v>
      </c>
      <c r="AR70" s="49" t="n">
        <f aca="false">SUM(Q70:R70)</f>
        <v>282.157247395616</v>
      </c>
      <c r="AS70" s="49" t="n">
        <f aca="false">SUM(S70:X70)</f>
        <v>724.566190658136</v>
      </c>
      <c r="AT70" s="49" t="n">
        <f aca="false">SUM(Y70:Z70)</f>
        <v>107.91730847033</v>
      </c>
      <c r="AU70" s="49" t="n">
        <f aca="false">AO70+AR70</f>
        <v>532.896768435211</v>
      </c>
      <c r="AV70" s="49" t="n">
        <f aca="false">AP70+AS70</f>
        <v>1593.89337824164</v>
      </c>
      <c r="AW70" s="49" t="n">
        <f aca="false">AQ70+AT70</f>
        <v>223.518274951703</v>
      </c>
    </row>
    <row r="71" customFormat="false" ht="15" hidden="false" customHeight="false" outlineLevel="0" collapsed="false">
      <c r="A71" s="0" t="n">
        <v>2020</v>
      </c>
      <c r="B71" s="47" t="n">
        <f aca="false">SUM(E71:AB71)</f>
        <v>2215.51046522628</v>
      </c>
      <c r="C71" s="47" t="n">
        <f aca="false">SUM(E71:P71)</f>
        <v>1164.90216182918</v>
      </c>
      <c r="D71" s="47" t="n">
        <f aca="false">SUM(Q71:AB71)</f>
        <v>1050.60830339709</v>
      </c>
      <c r="E71" s="48" t="n">
        <f aca="false">PopActBIT!E23*(Scénarios!$B10/100)*Choix_ref!C$3</f>
        <v>60.9622903748024</v>
      </c>
      <c r="F71" s="48" t="n">
        <f aca="false">PopActBIT!F23*(Scénarios!$B10/100)*Choix_ref!D$3</f>
        <v>177.604715320394</v>
      </c>
      <c r="G71" s="48" t="n">
        <f aca="false">PopActBIT!G23*(Scénarios!$B10/100)*Choix_ref!E$3</f>
        <v>150.961840959433</v>
      </c>
      <c r="H71" s="48" t="n">
        <f aca="false">PopActBIT!H23*(Scénarios!$B10/100)*Choix_ref!F$3</f>
        <v>155.603877700106</v>
      </c>
      <c r="I71" s="48" t="n">
        <f aca="false">PopActBIT!I23*(Scénarios!$B10/100)*Choix_ref!G$3</f>
        <v>148.615072060694</v>
      </c>
      <c r="J71" s="48" t="n">
        <f aca="false">PopActBIT!J23*(Scénarios!$B10/100)*Choix_ref!H$3</f>
        <v>130.826105010275</v>
      </c>
      <c r="K71" s="48" t="n">
        <f aca="false">PopActBIT!K23*(Scénarios!$B10/100)*Choix_ref!I$3</f>
        <v>125.510947619141</v>
      </c>
      <c r="L71" s="48" t="n">
        <f aca="false">PopActBIT!L23*(Scénarios!$B10/100)*Choix_ref!J$3</f>
        <v>101.957993255132</v>
      </c>
      <c r="M71" s="48" t="n">
        <f aca="false">PopActBIT!M23*(Scénarios!$B10/100)*Choix_ref!K$3</f>
        <v>82.9438802023937</v>
      </c>
      <c r="N71" s="48" t="n">
        <f aca="false">PopActBIT!N23*(Scénarios!$B10/100)*Choix_ref!L$3</f>
        <v>27.5640112331958</v>
      </c>
      <c r="O71" s="48" t="n">
        <f aca="false">PopActBIT!O23*(Scénarios!$B10/100)*Choix_ref!M$3</f>
        <v>2.12801236300534</v>
      </c>
      <c r="P71" s="48" t="n">
        <f aca="false">PopActBIT!P23*(Scénarios!$B10/100)*Choix_ref!N$3</f>
        <v>0.223415730612111</v>
      </c>
      <c r="Q71" s="48" t="n">
        <f aca="false">PopActBIT!Q23*(Scénarios!$B10/100)*Choix_ref!O$3</f>
        <v>70.1096153270772</v>
      </c>
      <c r="R71" s="48" t="n">
        <f aca="false">PopActBIT!R23*(Scénarios!$B10/100)*Choix_ref!P$3</f>
        <v>198.595526565662</v>
      </c>
      <c r="S71" s="48" t="n">
        <f aca="false">PopActBIT!S23*(Scénarios!$B10/100)*Choix_ref!Q$3</f>
        <v>149.519409042554</v>
      </c>
      <c r="T71" s="48" t="n">
        <f aca="false">PopActBIT!T23*(Scénarios!$B10/100)*Choix_ref!R$3</f>
        <v>119.248890872304</v>
      </c>
      <c r="U71" s="48" t="n">
        <f aca="false">PopActBIT!U23*(Scénarios!$B10/100)*Choix_ref!S$3</f>
        <v>112.432280552168</v>
      </c>
      <c r="V71" s="48" t="n">
        <f aca="false">PopActBIT!V23*(Scénarios!$B10/100)*Choix_ref!T$3</f>
        <v>100.127657540233</v>
      </c>
      <c r="W71" s="48" t="n">
        <f aca="false">PopActBIT!W23*(Scénarios!$B10/100)*Choix_ref!U$3</f>
        <v>98.8242932964872</v>
      </c>
      <c r="X71" s="48" t="n">
        <f aca="false">PopActBIT!X23*(Scénarios!$B10/100)*Choix_ref!V$3</f>
        <v>96.5958079110462</v>
      </c>
      <c r="Y71" s="48" t="n">
        <f aca="false">PopActBIT!Y23*(Scénarios!$B10/100)*Choix_ref!W$3</f>
        <v>78.0251244466956</v>
      </c>
      <c r="Z71" s="48" t="n">
        <f aca="false">PopActBIT!Z23*(Scénarios!$B10/100)*Choix_ref!X$3</f>
        <v>25.1718047300356</v>
      </c>
      <c r="AA71" s="48" t="n">
        <f aca="false">PopActBIT!AA23*(Scénarios!$B10/100)*Choix_ref!Y$3</f>
        <v>1.62612315541111</v>
      </c>
      <c r="AB71" s="48" t="n">
        <f aca="false">PopActBIT!AB23*(Scénarios!$B10/100)*Choix_ref!Z$3</f>
        <v>0.331769957420321</v>
      </c>
      <c r="AC71" s="47"/>
      <c r="AD71" s="47" t="n">
        <f aca="false">E71+F71</f>
        <v>238.567005695196</v>
      </c>
      <c r="AE71" s="47" t="n">
        <f aca="false">G71+H71</f>
        <v>306.565718659538</v>
      </c>
      <c r="AF71" s="47" t="n">
        <f aca="false">I71+J71</f>
        <v>279.441177070968</v>
      </c>
      <c r="AG71" s="47" t="n">
        <f aca="false">K71+L71</f>
        <v>227.468940874273</v>
      </c>
      <c r="AH71" s="47" t="n">
        <f aca="false">M71+N71+O71+P71</f>
        <v>112.859319529207</v>
      </c>
      <c r="AI71" s="47" t="n">
        <f aca="false">Q71+R71</f>
        <v>268.705141892739</v>
      </c>
      <c r="AJ71" s="47" t="n">
        <f aca="false">S71+T71</f>
        <v>268.768299914858</v>
      </c>
      <c r="AK71" s="47" t="n">
        <f aca="false">U71+V71</f>
        <v>212.559938092401</v>
      </c>
      <c r="AL71" s="47" t="n">
        <f aca="false">W71+X71</f>
        <v>195.420101207533</v>
      </c>
      <c r="AM71" s="47" t="n">
        <f aca="false">Y71+Z71+AA71+AB71</f>
        <v>105.154822289563</v>
      </c>
      <c r="AO71" s="49" t="n">
        <f aca="false">SUM(E71:F71)</f>
        <v>238.567005695196</v>
      </c>
      <c r="AP71" s="49" t="n">
        <f aca="false">SUM(G71:L71)</f>
        <v>813.47583660478</v>
      </c>
      <c r="AQ71" s="49" t="n">
        <f aca="false">SUM(M71:N71)</f>
        <v>110.507891435589</v>
      </c>
      <c r="AR71" s="49" t="n">
        <f aca="false">SUM(Q71:R71)</f>
        <v>268.705141892739</v>
      </c>
      <c r="AS71" s="49" t="n">
        <f aca="false">SUM(S71:X71)</f>
        <v>676.748339214792</v>
      </c>
      <c r="AT71" s="49" t="n">
        <f aca="false">SUM(Y71:Z71)</f>
        <v>103.196929176731</v>
      </c>
      <c r="AU71" s="49" t="n">
        <f aca="false">AO71+AR71</f>
        <v>507.272147587935</v>
      </c>
      <c r="AV71" s="49" t="n">
        <f aca="false">AP71+AS71</f>
        <v>1490.22417581957</v>
      </c>
      <c r="AW71" s="49" t="n">
        <f aca="false">AQ71+AT71</f>
        <v>213.704820612321</v>
      </c>
    </row>
    <row r="72" customFormat="false" ht="15" hidden="false" customHeight="false" outlineLevel="0" collapsed="false">
      <c r="A72" s="0" t="n">
        <v>2021</v>
      </c>
      <c r="B72" s="47" t="n">
        <f aca="false">SUM(E72:AB72)</f>
        <v>2105.313161516</v>
      </c>
      <c r="C72" s="47" t="n">
        <f aca="false">SUM(E72:P72)</f>
        <v>1106.90694367929</v>
      </c>
      <c r="D72" s="47" t="n">
        <f aca="false">SUM(Q72:AB72)</f>
        <v>998.40621783671</v>
      </c>
      <c r="E72" s="48" t="n">
        <f aca="false">PopActBIT!E24*(Scénarios!$B11/100)*Choix_ref!C$3</f>
        <v>57.9521127169012</v>
      </c>
      <c r="F72" s="48" t="n">
        <f aca="false">PopActBIT!F24*(Scénarios!$B11/100)*Choix_ref!D$3</f>
        <v>171.144603822586</v>
      </c>
      <c r="G72" s="48" t="n">
        <f aca="false">PopActBIT!G24*(Scénarios!$B11/100)*Choix_ref!E$3</f>
        <v>142.042836840042</v>
      </c>
      <c r="H72" s="48" t="n">
        <f aca="false">PopActBIT!H24*(Scénarios!$B11/100)*Choix_ref!F$3</f>
        <v>146.84442524004</v>
      </c>
      <c r="I72" s="48" t="n">
        <f aca="false">PopActBIT!I24*(Scénarios!$B11/100)*Choix_ref!G$3</f>
        <v>140.172356766765</v>
      </c>
      <c r="J72" s="48" t="n">
        <f aca="false">PopActBIT!J24*(Scénarios!$B11/100)*Choix_ref!H$3</f>
        <v>126.532400118157</v>
      </c>
      <c r="K72" s="48" t="n">
        <f aca="false">PopActBIT!K24*(Scénarios!$B11/100)*Choix_ref!I$3</f>
        <v>116.538663203824</v>
      </c>
      <c r="L72" s="48" t="n">
        <f aca="false">PopActBIT!L24*(Scénarios!$B11/100)*Choix_ref!J$3</f>
        <v>97.0362192089385</v>
      </c>
      <c r="M72" s="48" t="n">
        <f aca="false">PopActBIT!M24*(Scénarios!$B11/100)*Choix_ref!K$3</f>
        <v>79.5599451953945</v>
      </c>
      <c r="N72" s="48" t="n">
        <f aca="false">PopActBIT!N24*(Scénarios!$B11/100)*Choix_ref!L$3</f>
        <v>26.7277891362848</v>
      </c>
      <c r="O72" s="48" t="n">
        <f aca="false">PopActBIT!O24*(Scénarios!$B11/100)*Choix_ref!M$3</f>
        <v>2.12957669325485</v>
      </c>
      <c r="P72" s="48" t="n">
        <f aca="false">PopActBIT!P24*(Scénarios!$B11/100)*Choix_ref!N$3</f>
        <v>0.226014737099443</v>
      </c>
      <c r="Q72" s="48" t="n">
        <f aca="false">PopActBIT!Q24*(Scénarios!$B11/100)*Choix_ref!O$3</f>
        <v>66.6638430200329</v>
      </c>
      <c r="R72" s="48" t="n">
        <f aca="false">PopActBIT!R24*(Scénarios!$B11/100)*Choix_ref!P$3</f>
        <v>191.462938118403</v>
      </c>
      <c r="S72" s="48" t="n">
        <f aca="false">PopActBIT!S24*(Scénarios!$B11/100)*Choix_ref!Q$3</f>
        <v>140.471780502467</v>
      </c>
      <c r="T72" s="48" t="n">
        <f aca="false">PopActBIT!T24*(Scénarios!$B11/100)*Choix_ref!R$3</f>
        <v>112.649368640781</v>
      </c>
      <c r="U72" s="48" t="n">
        <f aca="false">PopActBIT!U24*(Scénarios!$B11/100)*Choix_ref!S$3</f>
        <v>105.907974865695</v>
      </c>
      <c r="V72" s="48" t="n">
        <f aca="false">PopActBIT!V24*(Scénarios!$B11/100)*Choix_ref!T$3</f>
        <v>96.489551110288</v>
      </c>
      <c r="W72" s="48" t="n">
        <f aca="false">PopActBIT!W24*(Scénarios!$B11/100)*Choix_ref!U$3</f>
        <v>91.4591034605937</v>
      </c>
      <c r="X72" s="48" t="n">
        <f aca="false">PopActBIT!X24*(Scénarios!$B11/100)*Choix_ref!V$3</f>
        <v>92.0258151487922</v>
      </c>
      <c r="Y72" s="48" t="n">
        <f aca="false">PopActBIT!Y24*(Scénarios!$B11/100)*Choix_ref!W$3</f>
        <v>74.5677515236528</v>
      </c>
      <c r="Z72" s="48" t="n">
        <f aca="false">PopActBIT!Z24*(Scénarios!$B11/100)*Choix_ref!X$3</f>
        <v>24.7109643336441</v>
      </c>
      <c r="AA72" s="48" t="n">
        <f aca="false">PopActBIT!AA24*(Scénarios!$B11/100)*Choix_ref!Y$3</f>
        <v>1.65550330081561</v>
      </c>
      <c r="AB72" s="48" t="n">
        <f aca="false">PopActBIT!AB24*(Scénarios!$B11/100)*Choix_ref!Z$3</f>
        <v>0.341623811544253</v>
      </c>
      <c r="AC72" s="47"/>
      <c r="AD72" s="47" t="n">
        <f aca="false">E72+F72</f>
        <v>229.096716539487</v>
      </c>
      <c r="AE72" s="47" t="n">
        <f aca="false">G72+H72</f>
        <v>288.887262080082</v>
      </c>
      <c r="AF72" s="47" t="n">
        <f aca="false">I72+J72</f>
        <v>266.704756884922</v>
      </c>
      <c r="AG72" s="47" t="n">
        <f aca="false">K72+L72</f>
        <v>213.574882412763</v>
      </c>
      <c r="AH72" s="47" t="n">
        <f aca="false">M72+N72+O72+P72</f>
        <v>108.643325762034</v>
      </c>
      <c r="AI72" s="47" t="n">
        <f aca="false">Q72+R72</f>
        <v>258.126781138436</v>
      </c>
      <c r="AJ72" s="47" t="n">
        <f aca="false">S72+T72</f>
        <v>253.121149143247</v>
      </c>
      <c r="AK72" s="47" t="n">
        <f aca="false">U72+V72</f>
        <v>202.397525975983</v>
      </c>
      <c r="AL72" s="47" t="n">
        <f aca="false">W72+X72</f>
        <v>183.484918609386</v>
      </c>
      <c r="AM72" s="47" t="n">
        <f aca="false">Y72+Z72+AA72+AB72</f>
        <v>101.275842969657</v>
      </c>
      <c r="AO72" s="49" t="n">
        <f aca="false">SUM(E72:F72)</f>
        <v>229.096716539487</v>
      </c>
      <c r="AP72" s="49" t="n">
        <f aca="false">SUM(G72:L72)</f>
        <v>769.166901377768</v>
      </c>
      <c r="AQ72" s="49" t="n">
        <f aca="false">SUM(M72:N72)</f>
        <v>106.287734331679</v>
      </c>
      <c r="AR72" s="49" t="n">
        <f aca="false">SUM(Q72:R72)</f>
        <v>258.126781138436</v>
      </c>
      <c r="AS72" s="49" t="n">
        <f aca="false">SUM(S72:X72)</f>
        <v>639.003593728617</v>
      </c>
      <c r="AT72" s="49" t="n">
        <f aca="false">SUM(Y72:Z72)</f>
        <v>99.2787158572969</v>
      </c>
      <c r="AU72" s="49" t="n">
        <f aca="false">AO72+AR72</f>
        <v>487.223497677923</v>
      </c>
      <c r="AV72" s="49" t="n">
        <f aca="false">AP72+AS72</f>
        <v>1408.17049510638</v>
      </c>
      <c r="AW72" s="49" t="n">
        <f aca="false">AQ72+AT72</f>
        <v>205.566450188976</v>
      </c>
    </row>
    <row r="73" customFormat="false" ht="15" hidden="false" customHeight="false" outlineLevel="0" collapsed="false">
      <c r="A73" s="0" t="n">
        <v>2022</v>
      </c>
      <c r="B73" s="47" t="n">
        <f aca="false">SUM(E73:AB73)</f>
        <v>1993.99645492758</v>
      </c>
      <c r="C73" s="47" t="n">
        <f aca="false">SUM(E73:P73)</f>
        <v>1048.40199124288</v>
      </c>
      <c r="D73" s="47" t="n">
        <f aca="false">SUM(Q73:AB73)</f>
        <v>945.594463684697</v>
      </c>
      <c r="E73" s="48" t="n">
        <f aca="false">PopActBIT!E25*(Scénarios!$B12/100)*Choix_ref!C$3</f>
        <v>55.1645166902589</v>
      </c>
      <c r="F73" s="48" t="n">
        <f aca="false">PopActBIT!F25*(Scénarios!$B12/100)*Choix_ref!D$3</f>
        <v>163.851403911923</v>
      </c>
      <c r="G73" s="48" t="n">
        <f aca="false">PopActBIT!G25*(Scénarios!$B12/100)*Choix_ref!E$3</f>
        <v>133.901341416546</v>
      </c>
      <c r="H73" s="48" t="n">
        <f aca="false">PopActBIT!H25*(Scénarios!$B12/100)*Choix_ref!F$3</f>
        <v>137.682164500924</v>
      </c>
      <c r="I73" s="48" t="n">
        <f aca="false">PopActBIT!I25*(Scénarios!$B12/100)*Choix_ref!G$3</f>
        <v>131.904526162337</v>
      </c>
      <c r="J73" s="48" t="n">
        <f aca="false">PopActBIT!J25*(Scénarios!$B12/100)*Choix_ref!H$3</f>
        <v>121.825866969715</v>
      </c>
      <c r="K73" s="48" t="n">
        <f aca="false">PopActBIT!K25*(Scénarios!$B12/100)*Choix_ref!I$3</f>
        <v>107.519775554983</v>
      </c>
      <c r="L73" s="48" t="n">
        <f aca="false">PopActBIT!L25*(Scénarios!$B12/100)*Choix_ref!J$3</f>
        <v>92.5689704326809</v>
      </c>
      <c r="M73" s="48" t="n">
        <f aca="false">PopActBIT!M25*(Scénarios!$B12/100)*Choix_ref!K$3</f>
        <v>75.6704761321737</v>
      </c>
      <c r="N73" s="48" t="n">
        <f aca="false">PopActBIT!N25*(Scénarios!$B12/100)*Choix_ref!L$3</f>
        <v>26.0162397296282</v>
      </c>
      <c r="O73" s="48" t="n">
        <f aca="false">PopActBIT!O25*(Scénarios!$B12/100)*Choix_ref!M$3</f>
        <v>2.07362518287273</v>
      </c>
      <c r="P73" s="48" t="n">
        <f aca="false">PopActBIT!P25*(Scénarios!$B12/100)*Choix_ref!N$3</f>
        <v>0.223084558838049</v>
      </c>
      <c r="Q73" s="48" t="n">
        <f aca="false">PopActBIT!Q25*(Scénarios!$B12/100)*Choix_ref!O$3</f>
        <v>63.4493929234103</v>
      </c>
      <c r="R73" s="48" t="n">
        <f aca="false">PopActBIT!R25*(Scénarios!$B12/100)*Choix_ref!P$3</f>
        <v>183.26842595229</v>
      </c>
      <c r="S73" s="48" t="n">
        <f aca="false">PopActBIT!S25*(Scénarios!$B12/100)*Choix_ref!Q$3</f>
        <v>132.313011874944</v>
      </c>
      <c r="T73" s="48" t="n">
        <f aca="false">PopActBIT!T25*(Scénarios!$B12/100)*Choix_ref!R$3</f>
        <v>105.737928032577</v>
      </c>
      <c r="U73" s="48" t="n">
        <f aca="false">PopActBIT!U25*(Scénarios!$B12/100)*Choix_ref!S$3</f>
        <v>99.6058789734811</v>
      </c>
      <c r="V73" s="48" t="n">
        <f aca="false">PopActBIT!V25*(Scénarios!$B12/100)*Choix_ref!T$3</f>
        <v>92.5162767465269</v>
      </c>
      <c r="W73" s="48" t="n">
        <f aca="false">PopActBIT!W25*(Scénarios!$B12/100)*Choix_ref!U$3</f>
        <v>84.1368716055342</v>
      </c>
      <c r="X73" s="48" t="n">
        <f aca="false">PopActBIT!X25*(Scénarios!$B12/100)*Choix_ref!V$3</f>
        <v>87.9150565533563</v>
      </c>
      <c r="Y73" s="48" t="n">
        <f aca="false">PopActBIT!Y25*(Scénarios!$B12/100)*Choix_ref!W$3</f>
        <v>70.834287145819</v>
      </c>
      <c r="Z73" s="48" t="n">
        <f aca="false">PopActBIT!Z25*(Scénarios!$B12/100)*Choix_ref!X$3</f>
        <v>23.820419411147</v>
      </c>
      <c r="AA73" s="48" t="n">
        <f aca="false">PopActBIT!AA25*(Scénarios!$B12/100)*Choix_ref!Y$3</f>
        <v>1.65234006711804</v>
      </c>
      <c r="AB73" s="48" t="n">
        <f aca="false">PopActBIT!AB25*(Scénarios!$B12/100)*Choix_ref!Z$3</f>
        <v>0.344574398493742</v>
      </c>
      <c r="AC73" s="47"/>
      <c r="AD73" s="47" t="n">
        <f aca="false">E73+F73</f>
        <v>219.015920602182</v>
      </c>
      <c r="AE73" s="47" t="n">
        <f aca="false">G73+H73</f>
        <v>271.58350591747</v>
      </c>
      <c r="AF73" s="47" t="n">
        <f aca="false">I73+J73</f>
        <v>253.730393132052</v>
      </c>
      <c r="AG73" s="47" t="n">
        <f aca="false">K73+L73</f>
        <v>200.088745987664</v>
      </c>
      <c r="AH73" s="47" t="n">
        <f aca="false">M73+N73+O73+P73</f>
        <v>103.983425603513</v>
      </c>
      <c r="AI73" s="47" t="n">
        <f aca="false">Q73+R73</f>
        <v>246.7178188757</v>
      </c>
      <c r="AJ73" s="47" t="n">
        <f aca="false">S73+T73</f>
        <v>238.05093990752</v>
      </c>
      <c r="AK73" s="47" t="n">
        <f aca="false">U73+V73</f>
        <v>192.122155720008</v>
      </c>
      <c r="AL73" s="47" t="n">
        <f aca="false">W73+X73</f>
        <v>172.05192815889</v>
      </c>
      <c r="AM73" s="47" t="n">
        <f aca="false">Y73+Z73+AA73+AB73</f>
        <v>96.6516210225778</v>
      </c>
      <c r="AO73" s="49" t="n">
        <f aca="false">SUM(E73:F73)</f>
        <v>219.015920602182</v>
      </c>
      <c r="AP73" s="49" t="n">
        <f aca="false">SUM(G73:L73)</f>
        <v>725.402645037186</v>
      </c>
      <c r="AQ73" s="49" t="n">
        <f aca="false">SUM(M73:N73)</f>
        <v>101.686715861802</v>
      </c>
      <c r="AR73" s="49" t="n">
        <f aca="false">SUM(Q73:R73)</f>
        <v>246.7178188757</v>
      </c>
      <c r="AS73" s="49" t="n">
        <f aca="false">SUM(S73:X73)</f>
        <v>602.225023786419</v>
      </c>
      <c r="AT73" s="49" t="n">
        <f aca="false">SUM(Y73:Z73)</f>
        <v>94.654706556966</v>
      </c>
      <c r="AU73" s="49" t="n">
        <f aca="false">AO73+AR73</f>
        <v>465.733739477882</v>
      </c>
      <c r="AV73" s="49" t="n">
        <f aca="false">AP73+AS73</f>
        <v>1327.62766882361</v>
      </c>
      <c r="AW73" s="49" t="n">
        <f aca="false">AQ73+AT73</f>
        <v>196.341422418768</v>
      </c>
    </row>
    <row r="74" customFormat="false" ht="15" hidden="false" customHeight="false" outlineLevel="0" collapsed="false">
      <c r="A74" s="0" t="n">
        <v>2023</v>
      </c>
      <c r="B74" s="47" t="n">
        <f aca="false">SUM(E74:AB74)</f>
        <v>2033.23446358437</v>
      </c>
      <c r="C74" s="47" t="n">
        <f aca="false">SUM(E74:P74)</f>
        <v>1068.89706841835</v>
      </c>
      <c r="D74" s="47" t="n">
        <f aca="false">SUM(Q74:AB74)</f>
        <v>964.337395166029</v>
      </c>
      <c r="E74" s="48" t="n">
        <f aca="false">PopActBIT!E26*(Scénarios!$B13/100)*Choix_ref!C$3</f>
        <v>56.6170297242979</v>
      </c>
      <c r="F74" s="48" t="n">
        <f aca="false">PopActBIT!F26*(Scénarios!$B13/100)*Choix_ref!D$3</f>
        <v>168.341205973853</v>
      </c>
      <c r="G74" s="48" t="n">
        <f aca="false">PopActBIT!G26*(Scénarios!$B13/100)*Choix_ref!E$3</f>
        <v>137.15382233789</v>
      </c>
      <c r="H74" s="48" t="n">
        <f aca="false">PopActBIT!H26*(Scénarios!$B13/100)*Choix_ref!F$3</f>
        <v>138.22021486796</v>
      </c>
      <c r="I74" s="48" t="n">
        <f aca="false">PopActBIT!I26*(Scénarios!$B13/100)*Choix_ref!G$3</f>
        <v>134.321109912343</v>
      </c>
      <c r="J74" s="48" t="n">
        <f aca="false">PopActBIT!J26*(Scénarios!$B13/100)*Choix_ref!H$3</f>
        <v>125.228170944282</v>
      </c>
      <c r="K74" s="48" t="n">
        <f aca="false">PopActBIT!K26*(Scénarios!$B13/100)*Choix_ref!I$3</f>
        <v>107.157157497796</v>
      </c>
      <c r="L74" s="48" t="n">
        <f aca="false">PopActBIT!L26*(Scénarios!$B13/100)*Choix_ref!J$3</f>
        <v>95.0897491868676</v>
      </c>
      <c r="M74" s="48" t="n">
        <f aca="false">PopActBIT!M26*(Scénarios!$B13/100)*Choix_ref!K$3</f>
        <v>77.0299008203916</v>
      </c>
      <c r="N74" s="48" t="n">
        <f aca="false">PopActBIT!N26*(Scénarios!$B13/100)*Choix_ref!L$3</f>
        <v>27.3507574825804</v>
      </c>
      <c r="O74" s="48" t="n">
        <f aca="false">PopActBIT!O26*(Scénarios!$B13/100)*Choix_ref!M$3</f>
        <v>2.15283269619246</v>
      </c>
      <c r="P74" s="48" t="n">
        <f aca="false">PopActBIT!P26*(Scénarios!$B13/100)*Choix_ref!N$3</f>
        <v>0.23511697389055</v>
      </c>
      <c r="Q74" s="48" t="n">
        <f aca="false">PopActBIT!Q26*(Scénarios!$B13/100)*Choix_ref!O$3</f>
        <v>65.1023954839349</v>
      </c>
      <c r="R74" s="48" t="n">
        <f aca="false">PopActBIT!R26*(Scénarios!$B13/100)*Choix_ref!P$3</f>
        <v>188.330824330907</v>
      </c>
      <c r="S74" s="48" t="n">
        <f aca="false">PopActBIT!S26*(Scénarios!$B13/100)*Choix_ref!Q$3</f>
        <v>135.472327780566</v>
      </c>
      <c r="T74" s="48" t="n">
        <f aca="false">PopActBIT!T26*(Scénarios!$B13/100)*Choix_ref!R$3</f>
        <v>106.197306876377</v>
      </c>
      <c r="U74" s="48" t="n">
        <f aca="false">PopActBIT!U26*(Scénarios!$B13/100)*Choix_ref!S$3</f>
        <v>101.380159339892</v>
      </c>
      <c r="V74" s="48" t="n">
        <f aca="false">PopActBIT!V26*(Scénarios!$B13/100)*Choix_ref!T$3</f>
        <v>94.8084060640712</v>
      </c>
      <c r="W74" s="48" t="n">
        <f aca="false">PopActBIT!W26*(Scénarios!$B13/100)*Choix_ref!U$3</f>
        <v>83.6131665463354</v>
      </c>
      <c r="X74" s="48" t="n">
        <f aca="false">PopActBIT!X26*(Scénarios!$B13/100)*Choix_ref!V$3</f>
        <v>90.4163468627147</v>
      </c>
      <c r="Y74" s="48" t="n">
        <f aca="false">PopActBIT!Y26*(Scénarios!$B13/100)*Choix_ref!W$3</f>
        <v>72.0835957294231</v>
      </c>
      <c r="Z74" s="48" t="n">
        <f aca="false">PopActBIT!Z26*(Scénarios!$B13/100)*Choix_ref!X$3</f>
        <v>24.809655555395</v>
      </c>
      <c r="AA74" s="48" t="n">
        <f aca="false">PopActBIT!AA26*(Scénarios!$B13/100)*Choix_ref!Y$3</f>
        <v>1.75343071404396</v>
      </c>
      <c r="AB74" s="48" t="n">
        <f aca="false">PopActBIT!AB26*(Scénarios!$B13/100)*Choix_ref!Z$3</f>
        <v>0.369779882368155</v>
      </c>
      <c r="AC74" s="47"/>
      <c r="AD74" s="47" t="n">
        <f aca="false">E74+F74</f>
        <v>224.958235698151</v>
      </c>
      <c r="AE74" s="47" t="n">
        <f aca="false">G74+H74</f>
        <v>275.37403720585</v>
      </c>
      <c r="AF74" s="47" t="n">
        <f aca="false">I74+J74</f>
        <v>259.549280856626</v>
      </c>
      <c r="AG74" s="47" t="n">
        <f aca="false">K74+L74</f>
        <v>202.246906684664</v>
      </c>
      <c r="AH74" s="47" t="n">
        <f aca="false">M74+N74+O74+P74</f>
        <v>106.768607973055</v>
      </c>
      <c r="AI74" s="47" t="n">
        <f aca="false">Q74+R74</f>
        <v>253.433219814842</v>
      </c>
      <c r="AJ74" s="47" t="n">
        <f aca="false">S74+T74</f>
        <v>241.669634656943</v>
      </c>
      <c r="AK74" s="47" t="n">
        <f aca="false">U74+V74</f>
        <v>196.188565403963</v>
      </c>
      <c r="AL74" s="47" t="n">
        <f aca="false">W74+X74</f>
        <v>174.02951340905</v>
      </c>
      <c r="AM74" s="47" t="n">
        <f aca="false">Y74+Z74+AA74+AB74</f>
        <v>99.0164618812303</v>
      </c>
      <c r="AO74" s="49" t="n">
        <f aca="false">SUM(E74:F74)</f>
        <v>224.958235698151</v>
      </c>
      <c r="AP74" s="49" t="n">
        <f aca="false">SUM(G74:L74)</f>
        <v>737.17022474714</v>
      </c>
      <c r="AQ74" s="49" t="n">
        <f aca="false">SUM(M74:N74)</f>
        <v>104.380658302972</v>
      </c>
      <c r="AR74" s="49" t="n">
        <f aca="false">SUM(Q74:R74)</f>
        <v>253.433219814842</v>
      </c>
      <c r="AS74" s="49" t="n">
        <f aca="false">SUM(S74:X74)</f>
        <v>611.887713469957</v>
      </c>
      <c r="AT74" s="49" t="n">
        <f aca="false">SUM(Y74:Z74)</f>
        <v>96.8932512848182</v>
      </c>
      <c r="AU74" s="49" t="n">
        <f aca="false">AO74+AR74</f>
        <v>478.391455512993</v>
      </c>
      <c r="AV74" s="49" t="n">
        <f aca="false">AP74+AS74</f>
        <v>1349.0579382171</v>
      </c>
      <c r="AW74" s="49" t="n">
        <f aca="false">AQ74+AT74</f>
        <v>201.27390958779</v>
      </c>
    </row>
    <row r="75" customFormat="false" ht="15" hidden="false" customHeight="false" outlineLevel="0" collapsed="false">
      <c r="A75" s="0" t="n">
        <v>2024</v>
      </c>
      <c r="B75" s="47" t="n">
        <f aca="false">SUM(E75:AB75)</f>
        <v>2078.72384326741</v>
      </c>
      <c r="C75" s="47" t="n">
        <f aca="false">SUM(E75:P75)</f>
        <v>1092.4029681981</v>
      </c>
      <c r="D75" s="47" t="n">
        <f aca="false">SUM(Q75:AB75)</f>
        <v>986.320875069318</v>
      </c>
      <c r="E75" s="48" t="n">
        <f aca="false">PopActBIT!E27*(Scénarios!$B14/100)*Choix_ref!C$3</f>
        <v>58.2454012355463</v>
      </c>
      <c r="F75" s="48" t="n">
        <f aca="false">PopActBIT!F27*(Scénarios!$B14/100)*Choix_ref!D$3</f>
        <v>172.998592829559</v>
      </c>
      <c r="G75" s="48" t="n">
        <f aca="false">PopActBIT!G27*(Scénarios!$B14/100)*Choix_ref!E$3</f>
        <v>141.91224105263</v>
      </c>
      <c r="H75" s="48" t="n">
        <f aca="false">PopActBIT!H27*(Scénarios!$B14/100)*Choix_ref!F$3</f>
        <v>138.529420569268</v>
      </c>
      <c r="I75" s="48" t="n">
        <f aca="false">PopActBIT!I27*(Scénarios!$B14/100)*Choix_ref!G$3</f>
        <v>137.484977862125</v>
      </c>
      <c r="J75" s="48" t="n">
        <f aca="false">PopActBIT!J27*(Scénarios!$B14/100)*Choix_ref!H$3</f>
        <v>128.331564680077</v>
      </c>
      <c r="K75" s="48" t="n">
        <f aca="false">PopActBIT!K27*(Scénarios!$B14/100)*Choix_ref!I$3</f>
        <v>108.147077419616</v>
      </c>
      <c r="L75" s="48" t="n">
        <f aca="false">PopActBIT!L27*(Scénarios!$B14/100)*Choix_ref!J$3</f>
        <v>97.0758810816739</v>
      </c>
      <c r="M75" s="48" t="n">
        <f aca="false">PopActBIT!M27*(Scénarios!$B14/100)*Choix_ref!K$3</f>
        <v>78.1887098492719</v>
      </c>
      <c r="N75" s="48" t="n">
        <f aca="false">PopActBIT!N27*(Scénarios!$B14/100)*Choix_ref!L$3</f>
        <v>29.0067847334869</v>
      </c>
      <c r="O75" s="48" t="n">
        <f aca="false">PopActBIT!O27*(Scénarios!$B14/100)*Choix_ref!M$3</f>
        <v>2.23507743955455</v>
      </c>
      <c r="P75" s="48" t="n">
        <f aca="false">PopActBIT!P27*(Scénarios!$B14/100)*Choix_ref!N$3</f>
        <v>0.247239445286965</v>
      </c>
      <c r="Q75" s="48" t="n">
        <f aca="false">PopActBIT!Q27*(Scénarios!$B14/100)*Choix_ref!O$3</f>
        <v>66.9991383474286</v>
      </c>
      <c r="R75" s="48" t="n">
        <f aca="false">PopActBIT!R27*(Scénarios!$B14/100)*Choix_ref!P$3</f>
        <v>193.474995434608</v>
      </c>
      <c r="S75" s="48" t="n">
        <f aca="false">PopActBIT!S27*(Scénarios!$B14/100)*Choix_ref!Q$3</f>
        <v>140.359127460662</v>
      </c>
      <c r="T75" s="48" t="n">
        <f aca="false">PopActBIT!T27*(Scénarios!$B14/100)*Choix_ref!R$3</f>
        <v>106.390898775232</v>
      </c>
      <c r="U75" s="48" t="n">
        <f aca="false">PopActBIT!U27*(Scénarios!$B14/100)*Choix_ref!S$3</f>
        <v>103.79964568703</v>
      </c>
      <c r="V75" s="48" t="n">
        <f aca="false">PopActBIT!V27*(Scénarios!$B14/100)*Choix_ref!T$3</f>
        <v>96.9132831275833</v>
      </c>
      <c r="W75" s="48" t="n">
        <f aca="false">PopActBIT!W27*(Scénarios!$B14/100)*Choix_ref!U$3</f>
        <v>84.0180042495592</v>
      </c>
      <c r="X75" s="48" t="n">
        <f aca="false">PopActBIT!X27*(Scénarios!$B14/100)*Choix_ref!V$3</f>
        <v>92.3800469242816</v>
      </c>
      <c r="Y75" s="48" t="n">
        <f aca="false">PopActBIT!Y27*(Scénarios!$B14/100)*Choix_ref!W$3</f>
        <v>73.3562266399848</v>
      </c>
      <c r="Z75" s="48" t="n">
        <f aca="false">PopActBIT!Z27*(Scénarios!$B14/100)*Choix_ref!X$3</f>
        <v>26.4222382271405</v>
      </c>
      <c r="AA75" s="48" t="n">
        <f aca="false">PopActBIT!AA27*(Scénarios!$B14/100)*Choix_ref!Y$3</f>
        <v>1.81802115698242</v>
      </c>
      <c r="AB75" s="48" t="n">
        <f aca="false">PopActBIT!AB27*(Scénarios!$B14/100)*Choix_ref!Z$3</f>
        <v>0.389249038825682</v>
      </c>
      <c r="AC75" s="47"/>
      <c r="AD75" s="47" t="n">
        <f aca="false">E75+F75</f>
        <v>231.243994065106</v>
      </c>
      <c r="AE75" s="47" t="n">
        <f aca="false">G75+H75</f>
        <v>280.441661621898</v>
      </c>
      <c r="AF75" s="47" t="n">
        <f aca="false">I75+J75</f>
        <v>265.816542542201</v>
      </c>
      <c r="AG75" s="47" t="n">
        <f aca="false">K75+L75</f>
        <v>205.22295850129</v>
      </c>
      <c r="AH75" s="47" t="n">
        <f aca="false">M75+N75+O75+P75</f>
        <v>109.6778114676</v>
      </c>
      <c r="AI75" s="47" t="n">
        <f aca="false">Q75+R75</f>
        <v>260.474133782037</v>
      </c>
      <c r="AJ75" s="47" t="n">
        <f aca="false">S75+T75</f>
        <v>246.750026235893</v>
      </c>
      <c r="AK75" s="47" t="n">
        <f aca="false">U75+V75</f>
        <v>200.712928814614</v>
      </c>
      <c r="AL75" s="47" t="n">
        <f aca="false">W75+X75</f>
        <v>176.398051173841</v>
      </c>
      <c r="AM75" s="47" t="n">
        <f aca="false">Y75+Z75+AA75+AB75</f>
        <v>101.985735062933</v>
      </c>
      <c r="AO75" s="49" t="n">
        <f aca="false">SUM(E75:F75)</f>
        <v>231.243994065106</v>
      </c>
      <c r="AP75" s="49" t="n">
        <f aca="false">SUM(G75:L75)</f>
        <v>751.481162665389</v>
      </c>
      <c r="AQ75" s="49" t="n">
        <f aca="false">SUM(M75:N75)</f>
        <v>107.195494582759</v>
      </c>
      <c r="AR75" s="49" t="n">
        <f aca="false">SUM(Q75:R75)</f>
        <v>260.474133782037</v>
      </c>
      <c r="AS75" s="49" t="n">
        <f aca="false">SUM(S75:X75)</f>
        <v>623.861006224348</v>
      </c>
      <c r="AT75" s="49" t="n">
        <f aca="false">SUM(Y75:Z75)</f>
        <v>99.7784648671254</v>
      </c>
      <c r="AU75" s="49" t="n">
        <f aca="false">AO75+AR75</f>
        <v>491.718127847143</v>
      </c>
      <c r="AV75" s="49" t="n">
        <f aca="false">AP75+AS75</f>
        <v>1375.34216888974</v>
      </c>
      <c r="AW75" s="49" t="n">
        <f aca="false">AQ75+AT75</f>
        <v>206.973959449884</v>
      </c>
    </row>
    <row r="76" customFormat="false" ht="15" hidden="false" customHeight="false" outlineLevel="0" collapsed="false">
      <c r="A76" s="0" t="n">
        <v>2025</v>
      </c>
      <c r="B76" s="47" t="n">
        <f aca="false">SUM(E76:AB76)</f>
        <v>2124.447456006</v>
      </c>
      <c r="C76" s="47" t="n">
        <f aca="false">SUM(E76:P76)</f>
        <v>1116.10375190404</v>
      </c>
      <c r="D76" s="47" t="n">
        <f aca="false">SUM(Q76:AB76)</f>
        <v>1008.34370410196</v>
      </c>
      <c r="E76" s="48" t="n">
        <f aca="false">PopActBIT!E28*(Scénarios!$B15/100)*Choix_ref!C$3</f>
        <v>59.8306798881682</v>
      </c>
      <c r="F76" s="48" t="n">
        <f aca="false">PopActBIT!F28*(Scénarios!$B15/100)*Choix_ref!D$3</f>
        <v>176.990587922741</v>
      </c>
      <c r="G76" s="48" t="n">
        <f aca="false">PopActBIT!G28*(Scénarios!$B15/100)*Choix_ref!E$3</f>
        <v>147.178354012628</v>
      </c>
      <c r="H76" s="48" t="n">
        <f aca="false">PopActBIT!H28*(Scénarios!$B15/100)*Choix_ref!F$3</f>
        <v>139.384311864387</v>
      </c>
      <c r="I76" s="48" t="n">
        <f aca="false">PopActBIT!I28*(Scénarios!$B15/100)*Choix_ref!G$3</f>
        <v>140.133043434446</v>
      </c>
      <c r="J76" s="48" t="n">
        <f aca="false">PopActBIT!J28*(Scénarios!$B15/100)*Choix_ref!H$3</f>
        <v>130.716786274006</v>
      </c>
      <c r="K76" s="48" t="n">
        <f aca="false">PopActBIT!K28*(Scénarios!$B15/100)*Choix_ref!I$3</f>
        <v>111.201428350762</v>
      </c>
      <c r="L76" s="48" t="n">
        <f aca="false">PopActBIT!L28*(Scénarios!$B15/100)*Choix_ref!J$3</f>
        <v>97.9569140030672</v>
      </c>
      <c r="M76" s="48" t="n">
        <f aca="false">PopActBIT!M28*(Scénarios!$B15/100)*Choix_ref!K$3</f>
        <v>79.4959572691047</v>
      </c>
      <c r="N76" s="48" t="n">
        <f aca="false">PopActBIT!N28*(Scénarios!$B15/100)*Choix_ref!L$3</f>
        <v>30.6370077658675</v>
      </c>
      <c r="O76" s="48" t="n">
        <f aca="false">PopActBIT!O28*(Scénarios!$B15/100)*Choix_ref!M$3</f>
        <v>2.31909688134288</v>
      </c>
      <c r="P76" s="48" t="n">
        <f aca="false">PopActBIT!P28*(Scénarios!$B15/100)*Choix_ref!N$3</f>
        <v>0.25958423751723</v>
      </c>
      <c r="Q76" s="48" t="n">
        <f aca="false">PopActBIT!Q28*(Scénarios!$B15/100)*Choix_ref!O$3</f>
        <v>68.8487879139974</v>
      </c>
      <c r="R76" s="48" t="n">
        <f aca="false">PopActBIT!R28*(Scénarios!$B15/100)*Choix_ref!P$3</f>
        <v>197.830361245086</v>
      </c>
      <c r="S76" s="48" t="n">
        <f aca="false">PopActBIT!S28*(Scénarios!$B15/100)*Choix_ref!Q$3</f>
        <v>145.887996535856</v>
      </c>
      <c r="T76" s="48" t="n">
        <f aca="false">PopActBIT!T28*(Scénarios!$B15/100)*Choix_ref!R$3</f>
        <v>106.857961827051</v>
      </c>
      <c r="U76" s="48" t="n">
        <f aca="false">PopActBIT!U28*(Scénarios!$B15/100)*Choix_ref!S$3</f>
        <v>105.917033698027</v>
      </c>
      <c r="V76" s="48" t="n">
        <f aca="false">PopActBIT!V28*(Scénarios!$B15/100)*Choix_ref!T$3</f>
        <v>98.5268375801618</v>
      </c>
      <c r="W76" s="48" t="n">
        <f aca="false">PopActBIT!W28*(Scénarios!$B15/100)*Choix_ref!U$3</f>
        <v>85.9976183220139</v>
      </c>
      <c r="X76" s="48" t="n">
        <f aca="false">PopActBIT!X28*(Scénarios!$B15/100)*Choix_ref!V$3</f>
        <v>93.1570199256864</v>
      </c>
      <c r="Y76" s="48" t="n">
        <f aca="false">PopActBIT!Y28*(Scénarios!$B15/100)*Choix_ref!W$3</f>
        <v>74.8404627588401</v>
      </c>
      <c r="Z76" s="48" t="n">
        <f aca="false">PopActBIT!Z28*(Scénarios!$B15/100)*Choix_ref!X$3</f>
        <v>28.1971733915917</v>
      </c>
      <c r="AA76" s="48" t="n">
        <f aca="false">PopActBIT!AA28*(Scénarios!$B15/100)*Choix_ref!Y$3</f>
        <v>1.87524463699858</v>
      </c>
      <c r="AB76" s="48" t="n">
        <f aca="false">PopActBIT!AB28*(Scénarios!$B15/100)*Choix_ref!Z$3</f>
        <v>0.407206266647808</v>
      </c>
      <c r="AC76" s="47"/>
      <c r="AD76" s="47" t="n">
        <f aca="false">E76+F76</f>
        <v>236.821267810909</v>
      </c>
      <c r="AE76" s="47" t="n">
        <f aca="false">G76+H76</f>
        <v>286.562665877015</v>
      </c>
      <c r="AF76" s="47" t="n">
        <f aca="false">I76+J76</f>
        <v>270.849829708452</v>
      </c>
      <c r="AG76" s="47" t="n">
        <f aca="false">K76+L76</f>
        <v>209.158342353829</v>
      </c>
      <c r="AH76" s="47" t="n">
        <f aca="false">M76+N76+O76+P76</f>
        <v>112.711646153832</v>
      </c>
      <c r="AI76" s="47" t="n">
        <f aca="false">Q76+R76</f>
        <v>266.679149159084</v>
      </c>
      <c r="AJ76" s="47" t="n">
        <f aca="false">S76+T76</f>
        <v>252.745958362907</v>
      </c>
      <c r="AK76" s="47" t="n">
        <f aca="false">U76+V76</f>
        <v>204.443871278188</v>
      </c>
      <c r="AL76" s="47" t="n">
        <f aca="false">W76+X76</f>
        <v>179.1546382477</v>
      </c>
      <c r="AM76" s="47" t="n">
        <f aca="false">Y76+Z76+AA76+AB76</f>
        <v>105.320087054078</v>
      </c>
      <c r="AO76" s="49" t="n">
        <f aca="false">SUM(E76:F76)</f>
        <v>236.821267810909</v>
      </c>
      <c r="AP76" s="49" t="n">
        <f aca="false">SUM(G76:L76)</f>
        <v>766.570837939296</v>
      </c>
      <c r="AQ76" s="49" t="n">
        <f aca="false">SUM(M76:N76)</f>
        <v>110.132965034972</v>
      </c>
      <c r="AR76" s="49" t="n">
        <f aca="false">SUM(Q76:R76)</f>
        <v>266.679149159084</v>
      </c>
      <c r="AS76" s="49" t="n">
        <f aca="false">SUM(S76:X76)</f>
        <v>636.344467888796</v>
      </c>
      <c r="AT76" s="49" t="n">
        <f aca="false">SUM(Y76:Z76)</f>
        <v>103.037636150432</v>
      </c>
      <c r="AU76" s="49" t="n">
        <f aca="false">AO76+AR76</f>
        <v>503.500416969993</v>
      </c>
      <c r="AV76" s="49" t="n">
        <f aca="false">AP76+AS76</f>
        <v>1402.91530582809</v>
      </c>
      <c r="AW76" s="49" t="n">
        <f aca="false">AQ76+AT76</f>
        <v>213.170601185404</v>
      </c>
    </row>
    <row r="77" customFormat="false" ht="15" hidden="false" customHeight="false" outlineLevel="0" collapsed="false">
      <c r="A77" s="0" t="n">
        <v>2026</v>
      </c>
      <c r="B77" s="47" t="n">
        <f aca="false">SUM(E77:AB77)</f>
        <v>2171.04820704465</v>
      </c>
      <c r="C77" s="47" t="n">
        <f aca="false">SUM(E77:P77)</f>
        <v>1140.16020566704</v>
      </c>
      <c r="D77" s="47" t="n">
        <f aca="false">SUM(Q77:AB77)</f>
        <v>1030.88800137762</v>
      </c>
      <c r="E77" s="48" t="n">
        <f aca="false">PopActBIT!E29*(Scénarios!$B16/100)*Choix_ref!C$3</f>
        <v>61.2042659147754</v>
      </c>
      <c r="F77" s="48" t="n">
        <f aca="false">PopActBIT!F29*(Scénarios!$B16/100)*Choix_ref!D$3</f>
        <v>180.944951435244</v>
      </c>
      <c r="G77" s="48" t="n">
        <f aca="false">PopActBIT!G29*(Scénarios!$B16/100)*Choix_ref!E$3</f>
        <v>152.536697039114</v>
      </c>
      <c r="H77" s="48" t="n">
        <f aca="false">PopActBIT!H29*(Scénarios!$B16/100)*Choix_ref!F$3</f>
        <v>141.078313999476</v>
      </c>
      <c r="I77" s="48" t="n">
        <f aca="false">PopActBIT!I29*(Scénarios!$B16/100)*Choix_ref!G$3</f>
        <v>142.245842218082</v>
      </c>
      <c r="J77" s="48" t="n">
        <f aca="false">PopActBIT!J29*(Scénarios!$B16/100)*Choix_ref!H$3</f>
        <v>132.577368804399</v>
      </c>
      <c r="K77" s="48" t="n">
        <f aca="false">PopActBIT!K29*(Scénarios!$B16/100)*Choix_ref!I$3</f>
        <v>115.719577045704</v>
      </c>
      <c r="L77" s="48" t="n">
        <f aca="false">PopActBIT!L29*(Scénarios!$B16/100)*Choix_ref!J$3</f>
        <v>97.7930283924137</v>
      </c>
      <c r="M77" s="48" t="n">
        <f aca="false">PopActBIT!M29*(Scénarios!$B16/100)*Choix_ref!K$3</f>
        <v>81.2155159609739</v>
      </c>
      <c r="N77" s="48" t="n">
        <f aca="false">PopActBIT!N29*(Scénarios!$B16/100)*Choix_ref!L$3</f>
        <v>32.150240205799</v>
      </c>
      <c r="O77" s="48" t="n">
        <f aca="false">PopActBIT!O29*(Scénarios!$B16/100)*Choix_ref!M$3</f>
        <v>2.42086796108363</v>
      </c>
      <c r="P77" s="48" t="n">
        <f aca="false">PopActBIT!P29*(Scénarios!$B16/100)*Choix_ref!N$3</f>
        <v>0.273536689970924</v>
      </c>
      <c r="Q77" s="48" t="n">
        <f aca="false">PopActBIT!Q29*(Scénarios!$B16/100)*Choix_ref!O$3</f>
        <v>70.4024885489927</v>
      </c>
      <c r="R77" s="48" t="n">
        <f aca="false">PopActBIT!R29*(Scénarios!$B16/100)*Choix_ref!P$3</f>
        <v>202.31640052425</v>
      </c>
      <c r="S77" s="48" t="n">
        <f aca="false">PopActBIT!S29*(Scénarios!$B16/100)*Choix_ref!Q$3</f>
        <v>151.360690298798</v>
      </c>
      <c r="T77" s="48" t="n">
        <f aca="false">PopActBIT!T29*(Scénarios!$B16/100)*Choix_ref!R$3</f>
        <v>107.967941723969</v>
      </c>
      <c r="U77" s="48" t="n">
        <f aca="false">PopActBIT!U29*(Scénarios!$B16/100)*Choix_ref!S$3</f>
        <v>107.641689134936</v>
      </c>
      <c r="V77" s="48" t="n">
        <f aca="false">PopActBIT!V29*(Scénarios!$B16/100)*Choix_ref!T$3</f>
        <v>99.8643653721843</v>
      </c>
      <c r="W77" s="48" t="n">
        <f aca="false">PopActBIT!W29*(Scénarios!$B16/100)*Choix_ref!U$3</f>
        <v>89.1134326242001</v>
      </c>
      <c r="X77" s="48" t="n">
        <f aca="false">PopActBIT!X29*(Scénarios!$B16/100)*Choix_ref!V$3</f>
        <v>92.8213834657278</v>
      </c>
      <c r="Y77" s="48" t="n">
        <f aca="false">PopActBIT!Y29*(Scénarios!$B16/100)*Choix_ref!W$3</f>
        <v>76.726045933744</v>
      </c>
      <c r="Z77" s="48" t="n">
        <f aca="false">PopActBIT!Z29*(Scénarios!$B16/100)*Choix_ref!X$3</f>
        <v>30.3104141621644</v>
      </c>
      <c r="AA77" s="48" t="n">
        <f aca="false">PopActBIT!AA29*(Scénarios!$B16/100)*Choix_ref!Y$3</f>
        <v>1.93749701525208</v>
      </c>
      <c r="AB77" s="48" t="n">
        <f aca="false">PopActBIT!AB29*(Scénarios!$B16/100)*Choix_ref!Z$3</f>
        <v>0.425652573399025</v>
      </c>
      <c r="AC77" s="47"/>
      <c r="AD77" s="47" t="n">
        <f aca="false">E77+F77</f>
        <v>242.14921735002</v>
      </c>
      <c r="AE77" s="47" t="n">
        <f aca="false">G77+H77</f>
        <v>293.61501103859</v>
      </c>
      <c r="AF77" s="47" t="n">
        <f aca="false">I77+J77</f>
        <v>274.823211022481</v>
      </c>
      <c r="AG77" s="47" t="n">
        <f aca="false">K77+L77</f>
        <v>213.512605438118</v>
      </c>
      <c r="AH77" s="47" t="n">
        <f aca="false">M77+N77+O77+P77</f>
        <v>116.060160817828</v>
      </c>
      <c r="AI77" s="47" t="n">
        <f aca="false">Q77+R77</f>
        <v>272.718889073243</v>
      </c>
      <c r="AJ77" s="47" t="n">
        <f aca="false">S77+T77</f>
        <v>259.328632022767</v>
      </c>
      <c r="AK77" s="47" t="n">
        <f aca="false">U77+V77</f>
        <v>207.50605450712</v>
      </c>
      <c r="AL77" s="47" t="n">
        <f aca="false">W77+X77</f>
        <v>181.934816089928</v>
      </c>
      <c r="AM77" s="47" t="n">
        <f aca="false">Y77+Z77+AA77+AB77</f>
        <v>109.399609684559</v>
      </c>
      <c r="AO77" s="49" t="n">
        <f aca="false">SUM(E77:F77)</f>
        <v>242.14921735002</v>
      </c>
      <c r="AP77" s="49" t="n">
        <f aca="false">SUM(G77:L77)</f>
        <v>781.950827499188</v>
      </c>
      <c r="AQ77" s="49" t="n">
        <f aca="false">SUM(M77:N77)</f>
        <v>113.365756166773</v>
      </c>
      <c r="AR77" s="49" t="n">
        <f aca="false">SUM(Q77:R77)</f>
        <v>272.718889073243</v>
      </c>
      <c r="AS77" s="49" t="n">
        <f aca="false">SUM(S77:X77)</f>
        <v>648.769502619815</v>
      </c>
      <c r="AT77" s="49" t="n">
        <f aca="false">SUM(Y77:Z77)</f>
        <v>107.036460095908</v>
      </c>
      <c r="AU77" s="49" t="n">
        <f aca="false">AO77+AR77</f>
        <v>514.868106423262</v>
      </c>
      <c r="AV77" s="49" t="n">
        <f aca="false">AP77+AS77</f>
        <v>1430.720330119</v>
      </c>
      <c r="AW77" s="49" t="n">
        <f aca="false">AQ77+AT77</f>
        <v>220.402216262681</v>
      </c>
    </row>
    <row r="78" customFormat="false" ht="15" hidden="false" customHeight="false" outlineLevel="0" collapsed="false">
      <c r="A78" s="0" t="n">
        <v>2027</v>
      </c>
      <c r="B78" s="47" t="n">
        <f aca="false">SUM(E78:AB78)</f>
        <v>2218.18854461969</v>
      </c>
      <c r="C78" s="47" t="n">
        <f aca="false">SUM(E78:P78)</f>
        <v>1164.37389385803</v>
      </c>
      <c r="D78" s="47" t="n">
        <f aca="false">SUM(Q78:AB78)</f>
        <v>1053.81465076165</v>
      </c>
      <c r="E78" s="48" t="n">
        <f aca="false">PopActBIT!E30*(Scénarios!$B17/100)*Choix_ref!C$3</f>
        <v>62.2686316009698</v>
      </c>
      <c r="F78" s="48" t="n">
        <f aca="false">PopActBIT!F30*(Scénarios!$B17/100)*Choix_ref!D$3</f>
        <v>185.725098262755</v>
      </c>
      <c r="G78" s="48" t="n">
        <f aca="false">PopActBIT!G30*(Scénarios!$B17/100)*Choix_ref!E$3</f>
        <v>157.460063930065</v>
      </c>
      <c r="H78" s="48" t="n">
        <f aca="false">PopActBIT!H30*(Scénarios!$B17/100)*Choix_ref!F$3</f>
        <v>143.397558941377</v>
      </c>
      <c r="I78" s="48" t="n">
        <f aca="false">PopActBIT!I30*(Scénarios!$B17/100)*Choix_ref!G$3</f>
        <v>143.837380803775</v>
      </c>
      <c r="J78" s="48" t="n">
        <f aca="false">PopActBIT!J30*(Scénarios!$B17/100)*Choix_ref!H$3</f>
        <v>134.495551543322</v>
      </c>
      <c r="K78" s="48" t="n">
        <f aca="false">PopActBIT!K30*(Scénarios!$B17/100)*Choix_ref!I$3</f>
        <v>120.1751157815</v>
      </c>
      <c r="L78" s="48" t="n">
        <f aca="false">PopActBIT!L30*(Scénarios!$B17/100)*Choix_ref!J$3</f>
        <v>97.2593305597716</v>
      </c>
      <c r="M78" s="48" t="n">
        <f aca="false">PopActBIT!M30*(Scénarios!$B17/100)*Choix_ref!K$3</f>
        <v>83.3944344514253</v>
      </c>
      <c r="N78" s="48" t="n">
        <f aca="false">PopActBIT!N30*(Scénarios!$B17/100)*Choix_ref!L$3</f>
        <v>33.5354281059356</v>
      </c>
      <c r="O78" s="48" t="n">
        <f aca="false">PopActBIT!O30*(Scénarios!$B17/100)*Choix_ref!M$3</f>
        <v>2.53622615481958</v>
      </c>
      <c r="P78" s="48" t="n">
        <f aca="false">PopActBIT!P30*(Scénarios!$B17/100)*Choix_ref!N$3</f>
        <v>0.289073722314611</v>
      </c>
      <c r="Q78" s="48" t="n">
        <f aca="false">PopActBIT!Q30*(Scénarios!$B17/100)*Choix_ref!O$3</f>
        <v>71.6299549876144</v>
      </c>
      <c r="R78" s="48" t="n">
        <f aca="false">PopActBIT!R30*(Scénarios!$B17/100)*Choix_ref!P$3</f>
        <v>207.670996199196</v>
      </c>
      <c r="S78" s="48" t="n">
        <f aca="false">PopActBIT!S30*(Scénarios!$B17/100)*Choix_ref!Q$3</f>
        <v>156.282107840395</v>
      </c>
      <c r="T78" s="48" t="n">
        <f aca="false">PopActBIT!T30*(Scénarios!$B17/100)*Choix_ref!R$3</f>
        <v>109.633117989314</v>
      </c>
      <c r="U78" s="48" t="n">
        <f aca="false">PopActBIT!U30*(Scénarios!$B17/100)*Choix_ref!S$3</f>
        <v>108.98679729291</v>
      </c>
      <c r="V78" s="48" t="n">
        <f aca="false">PopActBIT!V30*(Scénarios!$B17/100)*Choix_ref!T$3</f>
        <v>101.312307504821</v>
      </c>
      <c r="W78" s="48" t="n">
        <f aca="false">PopActBIT!W30*(Scénarios!$B17/100)*Choix_ref!U$3</f>
        <v>92.1126000451083</v>
      </c>
      <c r="X78" s="48" t="n">
        <f aca="false">PopActBIT!X30*(Scénarios!$B17/100)*Choix_ref!V$3</f>
        <v>92.1702066703392</v>
      </c>
      <c r="Y78" s="48" t="n">
        <f aca="false">PopActBIT!Y30*(Scénarios!$B17/100)*Choix_ref!W$3</f>
        <v>79.0693299251704</v>
      </c>
      <c r="Z78" s="48" t="n">
        <f aca="false">PopActBIT!Z30*(Scénarios!$B17/100)*Choix_ref!X$3</f>
        <v>32.4972178285658</v>
      </c>
      <c r="AA78" s="48" t="n">
        <f aca="false">PopActBIT!AA30*(Scénarios!$B17/100)*Choix_ref!Y$3</f>
        <v>2.00445870761301</v>
      </c>
      <c r="AB78" s="48" t="n">
        <f aca="false">PopActBIT!AB30*(Scénarios!$B17/100)*Choix_ref!Z$3</f>
        <v>0.445555770607325</v>
      </c>
      <c r="AC78" s="47"/>
      <c r="AD78" s="47" t="n">
        <f aca="false">E78+F78</f>
        <v>247.993729863725</v>
      </c>
      <c r="AE78" s="47" t="n">
        <f aca="false">G78+H78</f>
        <v>300.857622871442</v>
      </c>
      <c r="AF78" s="47" t="n">
        <f aca="false">I78+J78</f>
        <v>278.332932347097</v>
      </c>
      <c r="AG78" s="47" t="n">
        <f aca="false">K78+L78</f>
        <v>217.434446341271</v>
      </c>
      <c r="AH78" s="47" t="n">
        <f aca="false">M78+N78+O78+P78</f>
        <v>119.755162434495</v>
      </c>
      <c r="AI78" s="47" t="n">
        <f aca="false">Q78+R78</f>
        <v>279.300951186811</v>
      </c>
      <c r="AJ78" s="47" t="n">
        <f aca="false">S78+T78</f>
        <v>265.915225829709</v>
      </c>
      <c r="AK78" s="47" t="n">
        <f aca="false">U78+V78</f>
        <v>210.299104797731</v>
      </c>
      <c r="AL78" s="47" t="n">
        <f aca="false">W78+X78</f>
        <v>184.282806715447</v>
      </c>
      <c r="AM78" s="47" t="n">
        <f aca="false">Y78+Z78+AA78+AB78</f>
        <v>114.016562231957</v>
      </c>
      <c r="AO78" s="49" t="n">
        <f aca="false">SUM(E78:F78)</f>
        <v>247.993729863725</v>
      </c>
      <c r="AP78" s="49" t="n">
        <f aca="false">SUM(G78:L78)</f>
        <v>796.625001559811</v>
      </c>
      <c r="AQ78" s="49" t="n">
        <f aca="false">SUM(M78:N78)</f>
        <v>116.929862557361</v>
      </c>
      <c r="AR78" s="49" t="n">
        <f aca="false">SUM(Q78:R78)</f>
        <v>279.300951186811</v>
      </c>
      <c r="AS78" s="49" t="n">
        <f aca="false">SUM(S78:X78)</f>
        <v>660.497137342887</v>
      </c>
      <c r="AT78" s="49" t="n">
        <f aca="false">SUM(Y78:Z78)</f>
        <v>111.566547753736</v>
      </c>
      <c r="AU78" s="49" t="n">
        <f aca="false">AO78+AR78</f>
        <v>527.294681050536</v>
      </c>
      <c r="AV78" s="49" t="n">
        <f aca="false">AP78+AS78</f>
        <v>1457.1221389027</v>
      </c>
      <c r="AW78" s="49" t="n">
        <f aca="false">AQ78+AT78</f>
        <v>228.496410311097</v>
      </c>
    </row>
    <row r="79" customFormat="false" ht="15" hidden="false" customHeight="false" outlineLevel="0" collapsed="false">
      <c r="A79" s="0" t="n">
        <v>2028</v>
      </c>
      <c r="B79" s="47" t="n">
        <f aca="false">SUM(E79:AB79)</f>
        <v>2265.30877458263</v>
      </c>
      <c r="C79" s="47" t="n">
        <f aca="false">SUM(E79:P79)</f>
        <v>1188.46135297554</v>
      </c>
      <c r="D79" s="47" t="n">
        <f aca="false">SUM(Q79:AB79)</f>
        <v>1076.84742160709</v>
      </c>
      <c r="E79" s="48" t="n">
        <f aca="false">PopActBIT!E31*(Scénarios!$B18/100)*Choix_ref!C$3</f>
        <v>63.1868941239012</v>
      </c>
      <c r="F79" s="48" t="n">
        <f aca="false">PopActBIT!F31*(Scénarios!$B18/100)*Choix_ref!D$3</f>
        <v>190.815802648948</v>
      </c>
      <c r="G79" s="48" t="n">
        <f aca="false">PopActBIT!G31*(Scénarios!$B18/100)*Choix_ref!E$3</f>
        <v>161.926918609743</v>
      </c>
      <c r="H79" s="48" t="n">
        <f aca="false">PopActBIT!H31*(Scénarios!$B18/100)*Choix_ref!F$3</f>
        <v>146.974765109306</v>
      </c>
      <c r="I79" s="48" t="n">
        <f aca="false">PopActBIT!I31*(Scénarios!$B18/100)*Choix_ref!G$3</f>
        <v>144.600105591113</v>
      </c>
      <c r="J79" s="48" t="n">
        <f aca="false">PopActBIT!J31*(Scénarios!$B18/100)*Choix_ref!H$3</f>
        <v>137.059991346956</v>
      </c>
      <c r="K79" s="48" t="n">
        <f aca="false">PopActBIT!K31*(Scénarios!$B18/100)*Choix_ref!I$3</f>
        <v>123.697529863097</v>
      </c>
      <c r="L79" s="48" t="n">
        <f aca="false">PopActBIT!L31*(Scénarios!$B18/100)*Choix_ref!J$3</f>
        <v>97.0037358599097</v>
      </c>
      <c r="M79" s="48" t="n">
        <f aca="false">PopActBIT!M31*(Scénarios!$B18/100)*Choix_ref!K$3</f>
        <v>85.6174720428946</v>
      </c>
      <c r="N79" s="48" t="n">
        <f aca="false">PopActBIT!N31*(Scénarios!$B18/100)*Choix_ref!L$3</f>
        <v>34.5733142108875</v>
      </c>
      <c r="O79" s="48" t="n">
        <f aca="false">PopActBIT!O31*(Scénarios!$B18/100)*Choix_ref!M$3</f>
        <v>2.69667131903218</v>
      </c>
      <c r="P79" s="48" t="n">
        <f aca="false">PopActBIT!P31*(Scénarios!$B18/100)*Choix_ref!N$3</f>
        <v>0.308152249751457</v>
      </c>
      <c r="Q79" s="48" t="n">
        <f aca="false">PopActBIT!Q31*(Scénarios!$B18/100)*Choix_ref!O$3</f>
        <v>72.7413354593732</v>
      </c>
      <c r="R79" s="48" t="n">
        <f aca="false">PopActBIT!R31*(Scénarios!$B18/100)*Choix_ref!P$3</f>
        <v>213.346608422548</v>
      </c>
      <c r="S79" s="48" t="n">
        <f aca="false">PopActBIT!S31*(Scénarios!$B18/100)*Choix_ref!Q$3</f>
        <v>160.801177217747</v>
      </c>
      <c r="T79" s="48" t="n">
        <f aca="false">PopActBIT!T31*(Scénarios!$B18/100)*Choix_ref!R$3</f>
        <v>112.311691894343</v>
      </c>
      <c r="U79" s="48" t="n">
        <f aca="false">PopActBIT!U31*(Scénarios!$B18/100)*Choix_ref!S$3</f>
        <v>109.636356915943</v>
      </c>
      <c r="V79" s="48" t="n">
        <f aca="false">PopActBIT!V31*(Scénarios!$B18/100)*Choix_ref!T$3</f>
        <v>103.245966167573</v>
      </c>
      <c r="W79" s="48" t="n">
        <f aca="false">PopActBIT!W31*(Scénarios!$B18/100)*Choix_ref!U$3</f>
        <v>94.4780405223647</v>
      </c>
      <c r="X79" s="48" t="n">
        <f aca="false">PopActBIT!X31*(Scénarios!$B18/100)*Choix_ref!V$3</f>
        <v>91.7811899814406</v>
      </c>
      <c r="Y79" s="48" t="n">
        <f aca="false">PopActBIT!Y31*(Scénarios!$B18/100)*Choix_ref!W$3</f>
        <v>81.4306664282372</v>
      </c>
      <c r="Z79" s="48" t="n">
        <f aca="false">PopActBIT!Z31*(Scénarios!$B18/100)*Choix_ref!X$3</f>
        <v>34.4909515110019</v>
      </c>
      <c r="AA79" s="48" t="n">
        <f aca="false">PopActBIT!AA31*(Scénarios!$B18/100)*Choix_ref!Y$3</f>
        <v>2.11218535364865</v>
      </c>
      <c r="AB79" s="48" t="n">
        <f aca="false">PopActBIT!AB31*(Scénarios!$B18/100)*Choix_ref!Z$3</f>
        <v>0.471251732866095</v>
      </c>
      <c r="AC79" s="47"/>
      <c r="AD79" s="47" t="n">
        <f aca="false">E79+F79</f>
        <v>254.00269677285</v>
      </c>
      <c r="AE79" s="47" t="n">
        <f aca="false">G79+H79</f>
        <v>308.901683719049</v>
      </c>
      <c r="AF79" s="47" t="n">
        <f aca="false">I79+J79</f>
        <v>281.660096938069</v>
      </c>
      <c r="AG79" s="47" t="n">
        <f aca="false">K79+L79</f>
        <v>220.701265723007</v>
      </c>
      <c r="AH79" s="47" t="n">
        <f aca="false">M79+N79+O79+P79</f>
        <v>123.195609822566</v>
      </c>
      <c r="AI79" s="47" t="n">
        <f aca="false">Q79+R79</f>
        <v>286.087943881921</v>
      </c>
      <c r="AJ79" s="47" t="n">
        <f aca="false">S79+T79</f>
        <v>273.112869112089</v>
      </c>
      <c r="AK79" s="47" t="n">
        <f aca="false">U79+V79</f>
        <v>212.882323083516</v>
      </c>
      <c r="AL79" s="47" t="n">
        <f aca="false">W79+X79</f>
        <v>186.259230503805</v>
      </c>
      <c r="AM79" s="47" t="n">
        <f aca="false">Y79+Z79+AA79+AB79</f>
        <v>118.505055025754</v>
      </c>
      <c r="AO79" s="49" t="n">
        <f aca="false">SUM(E79:F79)</f>
        <v>254.00269677285</v>
      </c>
      <c r="AP79" s="49" t="n">
        <f aca="false">SUM(G79:L79)</f>
        <v>811.263046380125</v>
      </c>
      <c r="AQ79" s="49" t="n">
        <f aca="false">SUM(M79:N79)</f>
        <v>120.190786253782</v>
      </c>
      <c r="AR79" s="49" t="n">
        <f aca="false">SUM(Q79:R79)</f>
        <v>286.087943881921</v>
      </c>
      <c r="AS79" s="49" t="n">
        <f aca="false">SUM(S79:X79)</f>
        <v>672.25442269941</v>
      </c>
      <c r="AT79" s="49" t="n">
        <f aca="false">SUM(Y79:Z79)</f>
        <v>115.921617939239</v>
      </c>
      <c r="AU79" s="49" t="n">
        <f aca="false">AO79+AR79</f>
        <v>540.090640654771</v>
      </c>
      <c r="AV79" s="49" t="n">
        <f aca="false">AP79+AS79</f>
        <v>1483.51746907954</v>
      </c>
      <c r="AW79" s="49" t="n">
        <f aca="false">AQ79+AT79</f>
        <v>236.112404193021</v>
      </c>
    </row>
    <row r="80" customFormat="false" ht="15" hidden="false" customHeight="false" outlineLevel="0" collapsed="false">
      <c r="A80" s="0" t="n">
        <v>2029</v>
      </c>
      <c r="B80" s="47" t="n">
        <f aca="false">SUM(E80:AB80)</f>
        <v>2206.26789412925</v>
      </c>
      <c r="C80" s="47" t="n">
        <f aca="false">SUM(E80:P80)</f>
        <v>1156.91853001143</v>
      </c>
      <c r="D80" s="47" t="n">
        <f aca="false">SUM(Q80:AB80)</f>
        <v>1049.34936411783</v>
      </c>
      <c r="E80" s="48" t="n">
        <f aca="false">PopActBIT!E32*(Scénarios!$B19/100)*Choix_ref!C$3</f>
        <v>61.1200350488289</v>
      </c>
      <c r="F80" s="48" t="n">
        <f aca="false">PopActBIT!F32*(Scénarios!$B19/100)*Choix_ref!D$3</f>
        <v>186.93362973615</v>
      </c>
      <c r="G80" s="48" t="n">
        <f aca="false">PopActBIT!G32*(Scénarios!$B19/100)*Choix_ref!E$3</f>
        <v>158.444609139825</v>
      </c>
      <c r="H80" s="48" t="n">
        <f aca="false">PopActBIT!H32*(Scénarios!$B19/100)*Choix_ref!F$3</f>
        <v>144.714745181777</v>
      </c>
      <c r="I80" s="48" t="n">
        <f aca="false">PopActBIT!I32*(Scénarios!$B19/100)*Choix_ref!G$3</f>
        <v>138.073021699131</v>
      </c>
      <c r="J80" s="48" t="n">
        <f aca="false">PopActBIT!J32*(Scénarios!$B19/100)*Choix_ref!H$3</f>
        <v>133.544945413973</v>
      </c>
      <c r="K80" s="48" t="n">
        <f aca="false">PopActBIT!K32*(Scénarios!$B19/100)*Choix_ref!I$3</f>
        <v>120.747807510998</v>
      </c>
      <c r="L80" s="48" t="n">
        <f aca="false">PopActBIT!L32*(Scénarios!$B19/100)*Choix_ref!J$3</f>
        <v>93.196861356914</v>
      </c>
      <c r="M80" s="48" t="n">
        <f aca="false">PopActBIT!M32*(Scénarios!$B19/100)*Choix_ref!K$3</f>
        <v>83.2199660624088</v>
      </c>
      <c r="N80" s="48" t="n">
        <f aca="false">PopActBIT!N32*(Scénarios!$B19/100)*Choix_ref!L$3</f>
        <v>33.8544255261982</v>
      </c>
      <c r="O80" s="48" t="n">
        <f aca="false">PopActBIT!O32*(Scénarios!$B19/100)*Choix_ref!M$3</f>
        <v>2.75404423570256</v>
      </c>
      <c r="P80" s="48" t="n">
        <f aca="false">PopActBIT!P32*(Scénarios!$B19/100)*Choix_ref!N$3</f>
        <v>0.314439099522145</v>
      </c>
      <c r="Q80" s="48" t="n">
        <f aca="false">PopActBIT!Q32*(Scénarios!$B19/100)*Choix_ref!O$3</f>
        <v>70.3893218660994</v>
      </c>
      <c r="R80" s="48" t="n">
        <f aca="false">PopActBIT!R32*(Scénarios!$B19/100)*Choix_ref!P$3</f>
        <v>209.128717876796</v>
      </c>
      <c r="S80" s="48" t="n">
        <f aca="false">PopActBIT!S32*(Scénarios!$B19/100)*Choix_ref!Q$3</f>
        <v>157.32301287534</v>
      </c>
      <c r="T80" s="48" t="n">
        <f aca="false">PopActBIT!T32*(Scénarios!$B19/100)*Choix_ref!R$3</f>
        <v>110.725653814637</v>
      </c>
      <c r="U80" s="48" t="n">
        <f aca="false">PopActBIT!U32*(Scénarios!$B19/100)*Choix_ref!S$3</f>
        <v>104.671209300161</v>
      </c>
      <c r="V80" s="48" t="n">
        <f aca="false">PopActBIT!V32*(Scénarios!$B19/100)*Choix_ref!T$3</f>
        <v>100.673523155111</v>
      </c>
      <c r="W80" s="48" t="n">
        <f aca="false">PopActBIT!W32*(Scénarios!$B19/100)*Choix_ref!U$3</f>
        <v>91.9556992052837</v>
      </c>
      <c r="X80" s="48" t="n">
        <f aca="false">PopActBIT!X32*(Scénarios!$B19/100)*Choix_ref!V$3</f>
        <v>87.8967888231811</v>
      </c>
      <c r="Y80" s="48" t="n">
        <f aca="false">PopActBIT!Y32*(Scénarios!$B19/100)*Choix_ref!W$3</f>
        <v>79.2572953088324</v>
      </c>
      <c r="Z80" s="48" t="n">
        <f aca="false">PopActBIT!Z32*(Scénarios!$B19/100)*Choix_ref!X$3</f>
        <v>34.7159803690026</v>
      </c>
      <c r="AA80" s="48" t="n">
        <f aca="false">PopActBIT!AA32*(Scénarios!$B19/100)*Choix_ref!Y$3</f>
        <v>2.14382939320891</v>
      </c>
      <c r="AB80" s="48" t="n">
        <f aca="false">PopActBIT!AB32*(Scénarios!$B19/100)*Choix_ref!Z$3</f>
        <v>0.46833213017326</v>
      </c>
      <c r="AC80" s="47"/>
      <c r="AD80" s="47" t="n">
        <f aca="false">E80+F80</f>
        <v>248.053664784979</v>
      </c>
      <c r="AE80" s="47" t="n">
        <f aca="false">G80+H80</f>
        <v>303.159354321601</v>
      </c>
      <c r="AF80" s="47" t="n">
        <f aca="false">I80+J80</f>
        <v>271.617967113104</v>
      </c>
      <c r="AG80" s="47" t="n">
        <f aca="false">K80+L80</f>
        <v>213.944668867912</v>
      </c>
      <c r="AH80" s="47" t="n">
        <f aca="false">M80+N80+O80+P80</f>
        <v>120.142874923832</v>
      </c>
      <c r="AI80" s="47" t="n">
        <f aca="false">Q80+R80</f>
        <v>279.518039742896</v>
      </c>
      <c r="AJ80" s="47" t="n">
        <f aca="false">S80+T80</f>
        <v>268.048666689976</v>
      </c>
      <c r="AK80" s="47" t="n">
        <f aca="false">U80+V80</f>
        <v>205.344732455272</v>
      </c>
      <c r="AL80" s="47" t="n">
        <f aca="false">W80+X80</f>
        <v>179.852488028465</v>
      </c>
      <c r="AM80" s="47" t="n">
        <f aca="false">Y80+Z80+AA80+AB80</f>
        <v>116.585437201217</v>
      </c>
      <c r="AO80" s="49" t="n">
        <f aca="false">SUM(E80:F80)</f>
        <v>248.053664784979</v>
      </c>
      <c r="AP80" s="49" t="n">
        <f aca="false">SUM(G80:L80)</f>
        <v>788.721990302617</v>
      </c>
      <c r="AQ80" s="49" t="n">
        <f aca="false">SUM(M80:N80)</f>
        <v>117.074391588607</v>
      </c>
      <c r="AR80" s="49" t="n">
        <f aca="false">SUM(Q80:R80)</f>
        <v>279.518039742896</v>
      </c>
      <c r="AS80" s="49" t="n">
        <f aca="false">SUM(S80:X80)</f>
        <v>653.245887173713</v>
      </c>
      <c r="AT80" s="49" t="n">
        <f aca="false">SUM(Y80:Z80)</f>
        <v>113.973275677835</v>
      </c>
      <c r="AU80" s="49" t="n">
        <f aca="false">AO80+AR80</f>
        <v>527.571704527875</v>
      </c>
      <c r="AV80" s="49" t="n">
        <f aca="false">AP80+AS80</f>
        <v>1441.96787747633</v>
      </c>
      <c r="AW80" s="49" t="n">
        <f aca="false">AQ80+AT80</f>
        <v>231.047667266442</v>
      </c>
    </row>
    <row r="81" customFormat="false" ht="15" hidden="false" customHeight="false" outlineLevel="0" collapsed="false">
      <c r="A81" s="0" t="n">
        <v>2030</v>
      </c>
      <c r="B81" s="47" t="n">
        <f aca="false">SUM(E81:AB81)</f>
        <v>2146.87206691331</v>
      </c>
      <c r="C81" s="47" t="n">
        <f aca="false">SUM(E81:P81)</f>
        <v>1125.67429579285</v>
      </c>
      <c r="D81" s="47" t="n">
        <f aca="false">SUM(Q81:AB81)</f>
        <v>1021.19777112046</v>
      </c>
      <c r="E81" s="48" t="n">
        <f aca="false">PopActBIT!E33*(Scénarios!$B20/100)*Choix_ref!C$3</f>
        <v>58.9250274266277</v>
      </c>
      <c r="F81" s="48" t="n">
        <f aca="false">PopActBIT!F33*(Scénarios!$B20/100)*Choix_ref!D$3</f>
        <v>182.776300118016</v>
      </c>
      <c r="G81" s="48" t="n">
        <f aca="false">PopActBIT!G33*(Scénarios!$B20/100)*Choix_ref!E$3</f>
        <v>154.278419542083</v>
      </c>
      <c r="H81" s="48" t="n">
        <f aca="false">PopActBIT!H33*(Scénarios!$B20/100)*Choix_ref!F$3</f>
        <v>142.750992496549</v>
      </c>
      <c r="I81" s="48" t="n">
        <f aca="false">PopActBIT!I33*(Scénarios!$B20/100)*Choix_ref!G$3</f>
        <v>132.286687356438</v>
      </c>
      <c r="J81" s="48" t="n">
        <f aca="false">PopActBIT!J33*(Scénarios!$B20/100)*Choix_ref!H$3</f>
        <v>129.532688218786</v>
      </c>
      <c r="K81" s="48" t="n">
        <f aca="false">PopActBIT!K33*(Scénarios!$B20/100)*Choix_ref!I$3</f>
        <v>117.110058072523</v>
      </c>
      <c r="L81" s="48" t="n">
        <f aca="false">PopActBIT!L33*(Scénarios!$B20/100)*Choix_ref!J$3</f>
        <v>91.1825849037691</v>
      </c>
      <c r="M81" s="48" t="n">
        <f aca="false">PopActBIT!M33*(Scénarios!$B20/100)*Choix_ref!K$3</f>
        <v>80.4995463035523</v>
      </c>
      <c r="N81" s="48" t="n">
        <f aca="false">PopActBIT!N33*(Scénarios!$B20/100)*Choix_ref!L$3</f>
        <v>33.1694067580167</v>
      </c>
      <c r="O81" s="48" t="n">
        <f aca="false">PopActBIT!O33*(Scénarios!$B20/100)*Choix_ref!M$3</f>
        <v>2.83861084162217</v>
      </c>
      <c r="P81" s="48" t="n">
        <f aca="false">PopActBIT!P33*(Scénarios!$B20/100)*Choix_ref!N$3</f>
        <v>0.323973754864607</v>
      </c>
      <c r="Q81" s="48" t="n">
        <f aca="false">PopActBIT!Q33*(Scénarios!$B20/100)*Choix_ref!O$3</f>
        <v>67.8903313084198</v>
      </c>
      <c r="R81" s="48" t="n">
        <f aca="false">PopActBIT!R33*(Scénarios!$B20/100)*Choix_ref!P$3</f>
        <v>204.596104723188</v>
      </c>
      <c r="S81" s="48" t="n">
        <f aca="false">PopActBIT!S33*(Scénarios!$B20/100)*Choix_ref!Q$3</f>
        <v>153.111060489334</v>
      </c>
      <c r="T81" s="48" t="n">
        <f aca="false">PopActBIT!T33*(Scénarios!$B20/100)*Choix_ref!R$3</f>
        <v>109.458693398122</v>
      </c>
      <c r="U81" s="48" t="n">
        <f aca="false">PopActBIT!U33*(Scénarios!$B20/100)*Choix_ref!S$3</f>
        <v>100.136402005155</v>
      </c>
      <c r="V81" s="48" t="n">
        <f aca="false">PopActBIT!V33*(Scénarios!$B20/100)*Choix_ref!T$3</f>
        <v>97.7984824801819</v>
      </c>
      <c r="W81" s="48" t="n">
        <f aca="false">PopActBIT!W33*(Scénarios!$B20/100)*Choix_ref!U$3</f>
        <v>88.9861577471455</v>
      </c>
      <c r="X81" s="48" t="n">
        <f aca="false">PopActBIT!X33*(Scénarios!$B20/100)*Choix_ref!V$3</f>
        <v>85.6884535910569</v>
      </c>
      <c r="Y81" s="48" t="n">
        <f aca="false">PopActBIT!Y33*(Scénarios!$B20/100)*Choix_ref!W$3</f>
        <v>76.1142130102203</v>
      </c>
      <c r="Z81" s="48" t="n">
        <f aca="false">PopActBIT!Z33*(Scénarios!$B20/100)*Choix_ref!X$3</f>
        <v>34.7662804672442</v>
      </c>
      <c r="AA81" s="48" t="n">
        <f aca="false">PopActBIT!AA33*(Scénarios!$B20/100)*Choix_ref!Y$3</f>
        <v>2.1865744619369</v>
      </c>
      <c r="AB81" s="48" t="n">
        <f aca="false">PopActBIT!AB33*(Scénarios!$B20/100)*Choix_ref!Z$3</f>
        <v>0.465017438452965</v>
      </c>
      <c r="AC81" s="47"/>
      <c r="AD81" s="47" t="n">
        <f aca="false">E81+F81</f>
        <v>241.701327544644</v>
      </c>
      <c r="AE81" s="47" t="n">
        <f aca="false">G81+H81</f>
        <v>297.029412038632</v>
      </c>
      <c r="AF81" s="47" t="n">
        <f aca="false">I81+J81</f>
        <v>261.819375575224</v>
      </c>
      <c r="AG81" s="47" t="n">
        <f aca="false">K81+L81</f>
        <v>208.292642976292</v>
      </c>
      <c r="AH81" s="47" t="n">
        <f aca="false">M81+N81+O81+P81</f>
        <v>116.831537658056</v>
      </c>
      <c r="AI81" s="47" t="n">
        <f aca="false">Q81+R81</f>
        <v>272.486436031608</v>
      </c>
      <c r="AJ81" s="47" t="n">
        <f aca="false">S81+T81</f>
        <v>262.569753887455</v>
      </c>
      <c r="AK81" s="47" t="n">
        <f aca="false">U81+V81</f>
        <v>197.934884485337</v>
      </c>
      <c r="AL81" s="47" t="n">
        <f aca="false">W81+X81</f>
        <v>174.674611338202</v>
      </c>
      <c r="AM81" s="47" t="n">
        <f aca="false">Y81+Z81+AA81+AB81</f>
        <v>113.532085377854</v>
      </c>
      <c r="AO81" s="49" t="n">
        <f aca="false">SUM(E81:F81)</f>
        <v>241.701327544644</v>
      </c>
      <c r="AP81" s="49" t="n">
        <f aca="false">SUM(G81:L81)</f>
        <v>767.141430590149</v>
      </c>
      <c r="AQ81" s="49" t="n">
        <f aca="false">SUM(M81:N81)</f>
        <v>113.668953061569</v>
      </c>
      <c r="AR81" s="49" t="n">
        <f aca="false">SUM(Q81:R81)</f>
        <v>272.486436031608</v>
      </c>
      <c r="AS81" s="49" t="n">
        <f aca="false">SUM(S81:X81)</f>
        <v>635.179249710995</v>
      </c>
      <c r="AT81" s="49" t="n">
        <f aca="false">SUM(Y81:Z81)</f>
        <v>110.880493477465</v>
      </c>
      <c r="AU81" s="49" t="n">
        <f aca="false">AO81+AR81</f>
        <v>514.187763576252</v>
      </c>
      <c r="AV81" s="49" t="n">
        <f aca="false">AP81+AS81</f>
        <v>1402.32068030114</v>
      </c>
      <c r="AW81" s="49" t="n">
        <f aca="false">AQ81+AT81</f>
        <v>224.549446539033</v>
      </c>
    </row>
    <row r="82" customFormat="false" ht="15" hidden="false" customHeight="false" outlineLevel="0" collapsed="false">
      <c r="A82" s="0" t="n">
        <v>2031</v>
      </c>
      <c r="B82" s="47" t="n">
        <f aca="false">SUM(E82:AB82)</f>
        <v>2086.07477495614</v>
      </c>
      <c r="C82" s="47" t="n">
        <f aca="false">SUM(E82:P82)</f>
        <v>1093.8814700384</v>
      </c>
      <c r="D82" s="47" t="n">
        <f aca="false">SUM(Q82:AB82)</f>
        <v>992.193304917732</v>
      </c>
      <c r="E82" s="48" t="n">
        <f aca="false">PopActBIT!E34*(Scénarios!$B21/100)*Choix_ref!C$3</f>
        <v>56.6172743163495</v>
      </c>
      <c r="F82" s="48" t="n">
        <f aca="false">PopActBIT!F34*(Scénarios!$B21/100)*Choix_ref!D$3</f>
        <v>177.870134314452</v>
      </c>
      <c r="G82" s="48" t="n">
        <f aca="false">PopActBIT!G34*(Scénarios!$B21/100)*Choix_ref!E$3</f>
        <v>150.042942883279</v>
      </c>
      <c r="H82" s="48" t="n">
        <f aca="false">PopActBIT!H34*(Scénarios!$B21/100)*Choix_ref!F$3</f>
        <v>140.655566013977</v>
      </c>
      <c r="I82" s="48" t="n">
        <f aca="false">PopActBIT!I34*(Scénarios!$B21/100)*Choix_ref!G$3</f>
        <v>127.409399325396</v>
      </c>
      <c r="J82" s="48" t="n">
        <f aca="false">PopActBIT!J34*(Scénarios!$B21/100)*Choix_ref!H$3</f>
        <v>125.076549710888</v>
      </c>
      <c r="K82" s="48" t="n">
        <f aca="false">PopActBIT!K34*(Scénarios!$B21/100)*Choix_ref!I$3</f>
        <v>113.043854818768</v>
      </c>
      <c r="L82" s="48" t="n">
        <f aca="false">PopActBIT!L34*(Scénarios!$B21/100)*Choix_ref!J$3</f>
        <v>90.2398367478773</v>
      </c>
      <c r="M82" s="48" t="n">
        <f aca="false">PopActBIT!M34*(Scénarios!$B21/100)*Choix_ref!K$3</f>
        <v>76.8079950624576</v>
      </c>
      <c r="N82" s="48" t="n">
        <f aca="false">PopActBIT!N34*(Scénarios!$B21/100)*Choix_ref!L$3</f>
        <v>32.9240400166443</v>
      </c>
      <c r="O82" s="48" t="n">
        <f aca="false">PopActBIT!O34*(Scénarios!$B21/100)*Choix_ref!M$3</f>
        <v>2.86501626117787</v>
      </c>
      <c r="P82" s="48" t="n">
        <f aca="false">PopActBIT!P34*(Scénarios!$B21/100)*Choix_ref!N$3</f>
        <v>0.328860567138407</v>
      </c>
      <c r="Q82" s="48" t="n">
        <f aca="false">PopActBIT!Q34*(Scénarios!$B21/100)*Choix_ref!O$3</f>
        <v>65.3037663638</v>
      </c>
      <c r="R82" s="48" t="n">
        <f aca="false">PopActBIT!R34*(Scénarios!$B21/100)*Choix_ref!P$3</f>
        <v>199.042770362234</v>
      </c>
      <c r="S82" s="48" t="n">
        <f aca="false">PopActBIT!S34*(Scénarios!$B21/100)*Choix_ref!Q$3</f>
        <v>148.970296740755</v>
      </c>
      <c r="T82" s="48" t="n">
        <f aca="false">PopActBIT!T34*(Scénarios!$B21/100)*Choix_ref!R$3</f>
        <v>107.965747853829</v>
      </c>
      <c r="U82" s="48" t="n">
        <f aca="false">PopActBIT!U34*(Scénarios!$B21/100)*Choix_ref!S$3</f>
        <v>96.3022415268154</v>
      </c>
      <c r="V82" s="48" t="n">
        <f aca="false">PopActBIT!V34*(Scénarios!$B21/100)*Choix_ref!T$3</f>
        <v>94.5842780138829</v>
      </c>
      <c r="W82" s="48" t="n">
        <f aca="false">PopActBIT!W34*(Scénarios!$B21/100)*Choix_ref!U$3</f>
        <v>85.8164948035864</v>
      </c>
      <c r="X82" s="48" t="n">
        <f aca="false">PopActBIT!X34*(Scénarios!$B21/100)*Choix_ref!V$3</f>
        <v>84.5116885492004</v>
      </c>
      <c r="Y82" s="48" t="n">
        <f aca="false">PopActBIT!Y34*(Scénarios!$B21/100)*Choix_ref!W$3</f>
        <v>72.2006660745131</v>
      </c>
      <c r="Z82" s="48" t="n">
        <f aca="false">PopActBIT!Z34*(Scénarios!$B21/100)*Choix_ref!X$3</f>
        <v>34.8025979213561</v>
      </c>
      <c r="AA82" s="48" t="n">
        <f aca="false">PopActBIT!AA34*(Scénarios!$B21/100)*Choix_ref!Y$3</f>
        <v>2.23173819566728</v>
      </c>
      <c r="AB82" s="48" t="n">
        <f aca="false">PopActBIT!AB34*(Scénarios!$B21/100)*Choix_ref!Z$3</f>
        <v>0.461018512092399</v>
      </c>
      <c r="AC82" s="47"/>
      <c r="AD82" s="47" t="n">
        <f aca="false">E82+F82</f>
        <v>234.487408630802</v>
      </c>
      <c r="AE82" s="47" t="n">
        <f aca="false">G82+H82</f>
        <v>290.698508897256</v>
      </c>
      <c r="AF82" s="47" t="n">
        <f aca="false">I82+J82</f>
        <v>252.485949036283</v>
      </c>
      <c r="AG82" s="47" t="n">
        <f aca="false">K82+L82</f>
        <v>203.283691566645</v>
      </c>
      <c r="AH82" s="47" t="n">
        <f aca="false">M82+N82+O82+P82</f>
        <v>112.925911907418</v>
      </c>
      <c r="AI82" s="47" t="n">
        <f aca="false">Q82+R82</f>
        <v>264.346536726034</v>
      </c>
      <c r="AJ82" s="47" t="n">
        <f aca="false">S82+T82</f>
        <v>256.936044594584</v>
      </c>
      <c r="AK82" s="47" t="n">
        <f aca="false">U82+V82</f>
        <v>190.886519540698</v>
      </c>
      <c r="AL82" s="47" t="n">
        <f aca="false">W82+X82</f>
        <v>170.328183352787</v>
      </c>
      <c r="AM82" s="47" t="n">
        <f aca="false">Y82+Z82+AA82+AB82</f>
        <v>109.696020703629</v>
      </c>
      <c r="AO82" s="49" t="n">
        <f aca="false">SUM(E82:F82)</f>
        <v>234.487408630802</v>
      </c>
      <c r="AP82" s="49" t="n">
        <f aca="false">SUM(G82:L82)</f>
        <v>746.468149500184</v>
      </c>
      <c r="AQ82" s="49" t="n">
        <f aca="false">SUM(M82:N82)</f>
        <v>109.732035079102</v>
      </c>
      <c r="AR82" s="49" t="n">
        <f aca="false">SUM(Q82:R82)</f>
        <v>264.346536726034</v>
      </c>
      <c r="AS82" s="49" t="n">
        <f aca="false">SUM(S82:X82)</f>
        <v>618.150747488069</v>
      </c>
      <c r="AT82" s="49" t="n">
        <f aca="false">SUM(Y82:Z82)</f>
        <v>107.003263995869</v>
      </c>
      <c r="AU82" s="49" t="n">
        <f aca="false">AO82+AR82</f>
        <v>498.833945356836</v>
      </c>
      <c r="AV82" s="49" t="n">
        <f aca="false">AP82+AS82</f>
        <v>1364.61889698825</v>
      </c>
      <c r="AW82" s="49" t="n">
        <f aca="false">AQ82+AT82</f>
        <v>216.735299074971</v>
      </c>
    </row>
    <row r="83" customFormat="false" ht="15" hidden="false" customHeight="false" outlineLevel="0" collapsed="false">
      <c r="A83" s="0" t="n">
        <v>2032</v>
      </c>
      <c r="B83" s="47" t="n">
        <f aca="false">SUM(E83:AB83)</f>
        <v>2024.11195903666</v>
      </c>
      <c r="C83" s="47" t="n">
        <f aca="false">SUM(E83:P83)</f>
        <v>1061.47142668596</v>
      </c>
      <c r="D83" s="47" t="n">
        <f aca="false">SUM(Q83:AB83)</f>
        <v>962.640532350699</v>
      </c>
      <c r="E83" s="48" t="n">
        <f aca="false">PopActBIT!E35*(Scénarios!$B22/100)*Choix_ref!C$3</f>
        <v>54.4967029062218</v>
      </c>
      <c r="F83" s="48" t="n">
        <f aca="false">PopActBIT!F35*(Scénarios!$B22/100)*Choix_ref!D$3</f>
        <v>172.038675670644</v>
      </c>
      <c r="G83" s="48" t="n">
        <f aca="false">PopActBIT!G35*(Scénarios!$B22/100)*Choix_ref!E$3</f>
        <v>146.429472174938</v>
      </c>
      <c r="H83" s="48" t="n">
        <f aca="false">PopActBIT!H35*(Scénarios!$B22/100)*Choix_ref!F$3</f>
        <v>137.983273785628</v>
      </c>
      <c r="I83" s="48" t="n">
        <f aca="false">PopActBIT!I35*(Scénarios!$B22/100)*Choix_ref!G$3</f>
        <v>123.145281145178</v>
      </c>
      <c r="J83" s="48" t="n">
        <f aca="false">PopActBIT!J35*(Scénarios!$B22/100)*Choix_ref!H$3</f>
        <v>120.254972136098</v>
      </c>
      <c r="K83" s="48" t="n">
        <f aca="false">PopActBIT!K35*(Scénarios!$B22/100)*Choix_ref!I$3</f>
        <v>109.081308361913</v>
      </c>
      <c r="L83" s="48" t="n">
        <f aca="false">PopActBIT!L35*(Scénarios!$B22/100)*Choix_ref!J$3</f>
        <v>89.0770208580588</v>
      </c>
      <c r="M83" s="48" t="n">
        <f aca="false">PopActBIT!M35*(Scénarios!$B22/100)*Choix_ref!K$3</f>
        <v>72.8980637820725</v>
      </c>
      <c r="N83" s="48" t="n">
        <f aca="false">PopActBIT!N35*(Scénarios!$B22/100)*Choix_ref!L$3</f>
        <v>32.8657820796</v>
      </c>
      <c r="O83" s="48" t="n">
        <f aca="false">PopActBIT!O35*(Scénarios!$B22/100)*Choix_ref!M$3</f>
        <v>2.86868638130721</v>
      </c>
      <c r="P83" s="48" t="n">
        <f aca="false">PopActBIT!P35*(Scénarios!$B22/100)*Choix_ref!N$3</f>
        <v>0.332187404304126</v>
      </c>
      <c r="Q83" s="48" t="n">
        <f aca="false">PopActBIT!Q35*(Scénarios!$B22/100)*Choix_ref!O$3</f>
        <v>62.9034890031432</v>
      </c>
      <c r="R83" s="48" t="n">
        <f aca="false">PopActBIT!R35*(Scénarios!$B22/100)*Choix_ref!P$3</f>
        <v>192.521091201899</v>
      </c>
      <c r="S83" s="48" t="n">
        <f aca="false">PopActBIT!S35*(Scénarios!$B22/100)*Choix_ref!Q$3</f>
        <v>145.426174335429</v>
      </c>
      <c r="T83" s="48" t="n">
        <f aca="false">PopActBIT!T35*(Scénarios!$B22/100)*Choix_ref!R$3</f>
        <v>105.936261397533</v>
      </c>
      <c r="U83" s="48" t="n">
        <f aca="false">PopActBIT!U35*(Scénarios!$B22/100)*Choix_ref!S$3</f>
        <v>93.0069607972709</v>
      </c>
      <c r="V83" s="48" t="n">
        <f aca="false">PopActBIT!V35*(Scénarios!$B22/100)*Choix_ref!T$3</f>
        <v>91.0912682092633</v>
      </c>
      <c r="W83" s="48" t="n">
        <f aca="false">PopActBIT!W35*(Scénarios!$B22/100)*Choix_ref!U$3</f>
        <v>82.7896203205934</v>
      </c>
      <c r="X83" s="48" t="n">
        <f aca="false">PopActBIT!X35*(Scénarios!$B22/100)*Choix_ref!V$3</f>
        <v>83.095766754145</v>
      </c>
      <c r="Y83" s="48" t="n">
        <f aca="false">PopActBIT!Y35*(Scénarios!$B22/100)*Choix_ref!W$3</f>
        <v>68.2230625986443</v>
      </c>
      <c r="Z83" s="48" t="n">
        <f aca="false">PopActBIT!Z35*(Scénarios!$B22/100)*Choix_ref!X$3</f>
        <v>34.9101291063056</v>
      </c>
      <c r="AA83" s="48" t="n">
        <f aca="false">PopActBIT!AA35*(Scénarios!$B22/100)*Choix_ref!Y$3</f>
        <v>2.28049755457386</v>
      </c>
      <c r="AB83" s="48" t="n">
        <f aca="false">PopActBIT!AB35*(Scénarios!$B22/100)*Choix_ref!Z$3</f>
        <v>0.456211071897999</v>
      </c>
      <c r="AC83" s="47"/>
      <c r="AD83" s="47" t="n">
        <f aca="false">E83+F83</f>
        <v>226.535378576866</v>
      </c>
      <c r="AE83" s="47" t="n">
        <f aca="false">G83+H83</f>
        <v>284.412745960566</v>
      </c>
      <c r="AF83" s="47" t="n">
        <f aca="false">I83+J83</f>
        <v>243.400253281276</v>
      </c>
      <c r="AG83" s="47" t="n">
        <f aca="false">K83+L83</f>
        <v>198.158329219972</v>
      </c>
      <c r="AH83" s="47" t="n">
        <f aca="false">M83+N83+O83+P83</f>
        <v>108.964719647284</v>
      </c>
      <c r="AI83" s="47" t="n">
        <f aca="false">Q83+R83</f>
        <v>255.424580205043</v>
      </c>
      <c r="AJ83" s="47" t="n">
        <f aca="false">S83+T83</f>
        <v>251.362435732962</v>
      </c>
      <c r="AK83" s="47" t="n">
        <f aca="false">U83+V83</f>
        <v>184.098229006534</v>
      </c>
      <c r="AL83" s="47" t="n">
        <f aca="false">W83+X83</f>
        <v>165.885387074738</v>
      </c>
      <c r="AM83" s="47" t="n">
        <f aca="false">Y83+Z83+AA83+AB83</f>
        <v>105.869900331422</v>
      </c>
      <c r="AO83" s="49" t="n">
        <f aca="false">SUM(E83:F83)</f>
        <v>226.535378576866</v>
      </c>
      <c r="AP83" s="49" t="n">
        <f aca="false">SUM(G83:L83)</f>
        <v>725.971328461815</v>
      </c>
      <c r="AQ83" s="49" t="n">
        <f aca="false">SUM(M83:N83)</f>
        <v>105.763845861673</v>
      </c>
      <c r="AR83" s="49" t="n">
        <f aca="false">SUM(Q83:R83)</f>
        <v>255.424580205043</v>
      </c>
      <c r="AS83" s="49" t="n">
        <f aca="false">SUM(S83:X83)</f>
        <v>601.346051814234</v>
      </c>
      <c r="AT83" s="49" t="n">
        <f aca="false">SUM(Y83:Z83)</f>
        <v>103.13319170495</v>
      </c>
      <c r="AU83" s="49" t="n">
        <f aca="false">AO83+AR83</f>
        <v>481.959958781908</v>
      </c>
      <c r="AV83" s="49" t="n">
        <f aca="false">AP83+AS83</f>
        <v>1327.31738027605</v>
      </c>
      <c r="AW83" s="49" t="n">
        <f aca="false">AQ83+AT83</f>
        <v>208.897037566622</v>
      </c>
    </row>
    <row r="84" customFormat="false" ht="15" hidden="false" customHeight="false" outlineLevel="0" collapsed="false">
      <c r="A84" s="0" t="n">
        <v>2033</v>
      </c>
      <c r="B84" s="47" t="n">
        <f aca="false">SUM(E84:AB84)</f>
        <v>2025.44940814116</v>
      </c>
      <c r="C84" s="47" t="n">
        <f aca="false">SUM(E84:P84)</f>
        <v>1062.13876966307</v>
      </c>
      <c r="D84" s="47" t="n">
        <f aca="false">SUM(Q84:AB84)</f>
        <v>963.310638478082</v>
      </c>
      <c r="E84" s="48" t="n">
        <f aca="false">PopActBIT!E36*(Scénarios!$B23/100)*Choix_ref!C$3</f>
        <v>54.1985320429084</v>
      </c>
      <c r="F84" s="48" t="n">
        <f aca="false">PopActBIT!F36*(Scénarios!$B23/100)*Choix_ref!D$3</f>
        <v>171.236689975107</v>
      </c>
      <c r="G84" s="48" t="n">
        <f aca="false">PopActBIT!G36*(Scénarios!$B23/100)*Choix_ref!E$3</f>
        <v>147.592508821406</v>
      </c>
      <c r="H84" s="48" t="n">
        <f aca="false">PopActBIT!H36*(Scénarios!$B23/100)*Choix_ref!F$3</f>
        <v>139.15715292873</v>
      </c>
      <c r="I84" s="48" t="n">
        <f aca="false">PopActBIT!I36*(Scénarios!$B23/100)*Choix_ref!G$3</f>
        <v>123.800470803575</v>
      </c>
      <c r="J84" s="48" t="n">
        <f aca="false">PopActBIT!J36*(Scénarios!$B23/100)*Choix_ref!H$3</f>
        <v>118.616523647798</v>
      </c>
      <c r="K84" s="48" t="n">
        <f aca="false">PopActBIT!K36*(Scénarios!$B23/100)*Choix_ref!I$3</f>
        <v>109.091280690459</v>
      </c>
      <c r="L84" s="48" t="n">
        <f aca="false">PopActBIT!L36*(Scénarios!$B23/100)*Choix_ref!J$3</f>
        <v>89.927016660476</v>
      </c>
      <c r="M84" s="48" t="n">
        <f aca="false">PopActBIT!M36*(Scénarios!$B23/100)*Choix_ref!K$3</f>
        <v>71.2858611558006</v>
      </c>
      <c r="N84" s="48" t="n">
        <f aca="false">PopActBIT!N36*(Scénarios!$B23/100)*Choix_ref!L$3</f>
        <v>33.9553972508438</v>
      </c>
      <c r="O84" s="48" t="n">
        <f aca="false">PopActBIT!O36*(Scénarios!$B23/100)*Choix_ref!M$3</f>
        <v>2.93275982974956</v>
      </c>
      <c r="P84" s="48" t="n">
        <f aca="false">PopActBIT!P36*(Scénarios!$B23/100)*Choix_ref!N$3</f>
        <v>0.344575856219081</v>
      </c>
      <c r="Q84" s="48" t="n">
        <f aca="false">PopActBIT!Q36*(Scénarios!$B23/100)*Choix_ref!O$3</f>
        <v>62.5550865412004</v>
      </c>
      <c r="R84" s="48" t="n">
        <f aca="false">PopActBIT!R36*(Scénarios!$B23/100)*Choix_ref!P$3</f>
        <v>191.760991764674</v>
      </c>
      <c r="S84" s="48" t="n">
        <f aca="false">PopActBIT!S36*(Scénarios!$B23/100)*Choix_ref!Q$3</f>
        <v>146.613929906849</v>
      </c>
      <c r="T84" s="48" t="n">
        <f aca="false">PopActBIT!T36*(Scénarios!$B23/100)*Choix_ref!R$3</f>
        <v>106.887662047029</v>
      </c>
      <c r="U84" s="48" t="n">
        <f aca="false">PopActBIT!U36*(Scénarios!$B23/100)*Choix_ref!S$3</f>
        <v>93.4709867477438</v>
      </c>
      <c r="V84" s="48" t="n">
        <f aca="false">PopActBIT!V36*(Scénarios!$B23/100)*Choix_ref!T$3</f>
        <v>89.9452698325868</v>
      </c>
      <c r="W84" s="48" t="n">
        <f aca="false">PopActBIT!W36*(Scénarios!$B23/100)*Choix_ref!U$3</f>
        <v>82.7781186200196</v>
      </c>
      <c r="X84" s="48" t="n">
        <f aca="false">PopActBIT!X36*(Scénarios!$B23/100)*Choix_ref!V$3</f>
        <v>83.6542688010733</v>
      </c>
      <c r="Y84" s="48" t="n">
        <f aca="false">PopActBIT!Y36*(Scénarios!$B23/100)*Choix_ref!W$3</f>
        <v>66.7026963751148</v>
      </c>
      <c r="Z84" s="48" t="n">
        <f aca="false">PopActBIT!Z36*(Scénarios!$B23/100)*Choix_ref!X$3</f>
        <v>36.0503887333529</v>
      </c>
      <c r="AA84" s="48" t="n">
        <f aca="false">PopActBIT!AA36*(Scénarios!$B23/100)*Choix_ref!Y$3</f>
        <v>2.42550491717687</v>
      </c>
      <c r="AB84" s="48" t="n">
        <f aca="false">PopActBIT!AB36*(Scénarios!$B23/100)*Choix_ref!Z$3</f>
        <v>0.465734191262113</v>
      </c>
      <c r="AC84" s="47"/>
      <c r="AD84" s="47" t="n">
        <f aca="false">E84+F84</f>
        <v>225.435222018016</v>
      </c>
      <c r="AE84" s="47" t="n">
        <f aca="false">G84+H84</f>
        <v>286.749661750136</v>
      </c>
      <c r="AF84" s="47" t="n">
        <f aca="false">I84+J84</f>
        <v>242.416994451374</v>
      </c>
      <c r="AG84" s="47" t="n">
        <f aca="false">K84+L84</f>
        <v>199.018297350935</v>
      </c>
      <c r="AH84" s="47" t="n">
        <f aca="false">M84+N84+O84+P84</f>
        <v>108.518594092613</v>
      </c>
      <c r="AI84" s="47" t="n">
        <f aca="false">Q84+R84</f>
        <v>254.316078305875</v>
      </c>
      <c r="AJ84" s="47" t="n">
        <f aca="false">S84+T84</f>
        <v>253.501591953878</v>
      </c>
      <c r="AK84" s="47" t="n">
        <f aca="false">U84+V84</f>
        <v>183.416256580331</v>
      </c>
      <c r="AL84" s="47" t="n">
        <f aca="false">W84+X84</f>
        <v>166.432387421093</v>
      </c>
      <c r="AM84" s="47" t="n">
        <f aca="false">Y84+Z84+AA84+AB84</f>
        <v>105.644324216907</v>
      </c>
      <c r="AO84" s="49" t="n">
        <f aca="false">SUM(E84:F84)</f>
        <v>225.435222018016</v>
      </c>
      <c r="AP84" s="49" t="n">
        <f aca="false">SUM(G84:L84)</f>
        <v>728.184953552445</v>
      </c>
      <c r="AQ84" s="49" t="n">
        <f aca="false">SUM(M84:N84)</f>
        <v>105.241258406644</v>
      </c>
      <c r="AR84" s="49" t="n">
        <f aca="false">SUM(Q84:R84)</f>
        <v>254.316078305875</v>
      </c>
      <c r="AS84" s="49" t="n">
        <f aca="false">SUM(S84:X84)</f>
        <v>603.350235955301</v>
      </c>
      <c r="AT84" s="49" t="n">
        <f aca="false">SUM(Y84:Z84)</f>
        <v>102.753085108468</v>
      </c>
      <c r="AU84" s="49" t="n">
        <f aca="false">AO84+AR84</f>
        <v>479.75130032389</v>
      </c>
      <c r="AV84" s="49" t="n">
        <f aca="false">AP84+AS84</f>
        <v>1331.53518950775</v>
      </c>
      <c r="AW84" s="49" t="n">
        <f aca="false">AQ84+AT84</f>
        <v>207.994343515112</v>
      </c>
    </row>
    <row r="85" customFormat="false" ht="15" hidden="false" customHeight="false" outlineLevel="0" collapsed="false">
      <c r="A85" s="0" t="n">
        <v>2034</v>
      </c>
      <c r="B85" s="47" t="n">
        <f aca="false">SUM(E85:AB85)</f>
        <v>2027.20904022725</v>
      </c>
      <c r="C85" s="47" t="n">
        <f aca="false">SUM(E85:P85)</f>
        <v>1063.03953011152</v>
      </c>
      <c r="D85" s="47" t="n">
        <f aca="false">SUM(Q85:AB85)</f>
        <v>964.169510115729</v>
      </c>
      <c r="E85" s="48" t="n">
        <f aca="false">PopActBIT!E37*(Scénarios!$B24/100)*Choix_ref!C$3</f>
        <v>53.8402446450487</v>
      </c>
      <c r="F85" s="48" t="n">
        <f aca="false">PopActBIT!F37*(Scénarios!$B24/100)*Choix_ref!D$3</f>
        <v>170.374980187747</v>
      </c>
      <c r="G85" s="48" t="n">
        <f aca="false">PopActBIT!G37*(Scénarios!$B24/100)*Choix_ref!E$3</f>
        <v>148.755149866622</v>
      </c>
      <c r="H85" s="48" t="n">
        <f aca="false">PopActBIT!H37*(Scénarios!$B24/100)*Choix_ref!F$3</f>
        <v>140.046528776599</v>
      </c>
      <c r="I85" s="48" t="n">
        <f aca="false">PopActBIT!I37*(Scénarios!$B24/100)*Choix_ref!G$3</f>
        <v>125.350873166569</v>
      </c>
      <c r="J85" s="48" t="n">
        <f aca="false">PopActBIT!J37*(Scénarios!$B24/100)*Choix_ref!H$3</f>
        <v>116.550180474774</v>
      </c>
      <c r="K85" s="48" t="n">
        <f aca="false">PopActBIT!K37*(Scénarios!$B24/100)*Choix_ref!I$3</f>
        <v>109.386696766458</v>
      </c>
      <c r="L85" s="48" t="n">
        <f aca="false">PopActBIT!L37*(Scénarios!$B24/100)*Choix_ref!J$3</f>
        <v>90.2909181941662</v>
      </c>
      <c r="M85" s="48" t="n">
        <f aca="false">PopActBIT!M37*(Scénarios!$B24/100)*Choix_ref!K$3</f>
        <v>70.4230977399885</v>
      </c>
      <c r="N85" s="48" t="n">
        <f aca="false">PopActBIT!N37*(Scénarios!$B24/100)*Choix_ref!L$3</f>
        <v>34.6958094861265</v>
      </c>
      <c r="O85" s="48" t="n">
        <f aca="false">PopActBIT!O37*(Scénarios!$B24/100)*Choix_ref!M$3</f>
        <v>2.9742787462089</v>
      </c>
      <c r="P85" s="48" t="n">
        <f aca="false">PopActBIT!P37*(Scénarios!$B24/100)*Choix_ref!N$3</f>
        <v>0.350772061213288</v>
      </c>
      <c r="Q85" s="48" t="n">
        <f aca="false">PopActBIT!Q37*(Scénarios!$B24/100)*Choix_ref!O$3</f>
        <v>62.1432140129136</v>
      </c>
      <c r="R85" s="48" t="n">
        <f aca="false">PopActBIT!R37*(Scénarios!$B24/100)*Choix_ref!P$3</f>
        <v>190.85767477552</v>
      </c>
      <c r="S85" s="48" t="n">
        <f aca="false">PopActBIT!S37*(Scénarios!$B24/100)*Choix_ref!Q$3</f>
        <v>147.903840399873</v>
      </c>
      <c r="T85" s="48" t="n">
        <f aca="false">PopActBIT!T37*(Scénarios!$B24/100)*Choix_ref!R$3</f>
        <v>107.550569170366</v>
      </c>
      <c r="U85" s="48" t="n">
        <f aca="false">PopActBIT!U37*(Scénarios!$B24/100)*Choix_ref!S$3</f>
        <v>94.7694313520459</v>
      </c>
      <c r="V85" s="48" t="n">
        <f aca="false">PopActBIT!V37*(Scénarios!$B24/100)*Choix_ref!T$3</f>
        <v>88.4017330291492</v>
      </c>
      <c r="W85" s="48" t="n">
        <f aca="false">PopActBIT!W37*(Scénarios!$B24/100)*Choix_ref!U$3</f>
        <v>83.0438883245614</v>
      </c>
      <c r="X85" s="48" t="n">
        <f aca="false">PopActBIT!X37*(Scénarios!$B24/100)*Choix_ref!V$3</f>
        <v>83.8066071495449</v>
      </c>
      <c r="Y85" s="48" t="n">
        <f aca="false">PopActBIT!Y37*(Scénarios!$B24/100)*Choix_ref!W$3</f>
        <v>65.7672988493179</v>
      </c>
      <c r="Z85" s="48" t="n">
        <f aca="false">PopActBIT!Z37*(Scénarios!$B24/100)*Choix_ref!X$3</f>
        <v>36.8773499619368</v>
      </c>
      <c r="AA85" s="48" t="n">
        <f aca="false">PopActBIT!AA37*(Scénarios!$B24/100)*Choix_ref!Y$3</f>
        <v>2.57226649838675</v>
      </c>
      <c r="AB85" s="48" t="n">
        <f aca="false">PopActBIT!AB37*(Scénarios!$B24/100)*Choix_ref!Z$3</f>
        <v>0.47563659211384</v>
      </c>
      <c r="AC85" s="47"/>
      <c r="AD85" s="47" t="n">
        <f aca="false">E85+F85</f>
        <v>224.215224832796</v>
      </c>
      <c r="AE85" s="47" t="n">
        <f aca="false">G85+H85</f>
        <v>288.801678643221</v>
      </c>
      <c r="AF85" s="47" t="n">
        <f aca="false">I85+J85</f>
        <v>241.901053641342</v>
      </c>
      <c r="AG85" s="47" t="n">
        <f aca="false">K85+L85</f>
        <v>199.677614960625</v>
      </c>
      <c r="AH85" s="47" t="n">
        <f aca="false">M85+N85+O85+P85</f>
        <v>108.443958033537</v>
      </c>
      <c r="AI85" s="47" t="n">
        <f aca="false">Q85+R85</f>
        <v>253.000888788433</v>
      </c>
      <c r="AJ85" s="47" t="n">
        <f aca="false">S85+T85</f>
        <v>255.454409570238</v>
      </c>
      <c r="AK85" s="47" t="n">
        <f aca="false">U85+V85</f>
        <v>183.171164381195</v>
      </c>
      <c r="AL85" s="47" t="n">
        <f aca="false">W85+X85</f>
        <v>166.850495474106</v>
      </c>
      <c r="AM85" s="47" t="n">
        <f aca="false">Y85+Z85+AA85+AB85</f>
        <v>105.692551901755</v>
      </c>
      <c r="AO85" s="49" t="n">
        <f aca="false">SUM(E85:F85)</f>
        <v>224.215224832796</v>
      </c>
      <c r="AP85" s="49" t="n">
        <f aca="false">SUM(G85:L85)</f>
        <v>730.380347245188</v>
      </c>
      <c r="AQ85" s="49" t="n">
        <f aca="false">SUM(M85:N85)</f>
        <v>105.118907226115</v>
      </c>
      <c r="AR85" s="49" t="n">
        <f aca="false">SUM(Q85:R85)</f>
        <v>253.000888788433</v>
      </c>
      <c r="AS85" s="49" t="n">
        <f aca="false">SUM(S85:X85)</f>
        <v>605.47606942554</v>
      </c>
      <c r="AT85" s="49" t="n">
        <f aca="false">SUM(Y85:Z85)</f>
        <v>102.644648811255</v>
      </c>
      <c r="AU85" s="49" t="n">
        <f aca="false">AO85+AR85</f>
        <v>477.216113621229</v>
      </c>
      <c r="AV85" s="49" t="n">
        <f aca="false">AP85+AS85</f>
        <v>1335.85641667073</v>
      </c>
      <c r="AW85" s="49" t="n">
        <f aca="false">AQ85+AT85</f>
        <v>207.76355603737</v>
      </c>
    </row>
    <row r="86" customFormat="false" ht="15" hidden="false" customHeight="false" outlineLevel="0" collapsed="false">
      <c r="A86" s="0" t="n">
        <v>2035</v>
      </c>
      <c r="B86" s="47" t="n">
        <f aca="false">SUM(E86:AB86)</f>
        <v>2028.19400079829</v>
      </c>
      <c r="C86" s="47" t="n">
        <f aca="false">SUM(E86:P86)</f>
        <v>1063.26061068183</v>
      </c>
      <c r="D86" s="47" t="n">
        <f aca="false">SUM(Q86:AB86)</f>
        <v>964.933390116455</v>
      </c>
      <c r="E86" s="48" t="n">
        <f aca="false">PopActBIT!E38*(Scénarios!$B25/100)*Choix_ref!C$3</f>
        <v>53.5416858914285</v>
      </c>
      <c r="F86" s="48" t="n">
        <f aca="false">PopActBIT!F38*(Scénarios!$B25/100)*Choix_ref!D$3</f>
        <v>169.084477805307</v>
      </c>
      <c r="G86" s="48" t="n">
        <f aca="false">PopActBIT!G38*(Scénarios!$B25/100)*Choix_ref!E$3</f>
        <v>149.759198686235</v>
      </c>
      <c r="H86" s="48" t="n">
        <f aca="false">PopActBIT!H38*(Scénarios!$B25/100)*Choix_ref!F$3</f>
        <v>140.388004957529</v>
      </c>
      <c r="I86" s="48" t="n">
        <f aca="false">PopActBIT!I38*(Scénarios!$B25/100)*Choix_ref!G$3</f>
        <v>127.24762454535</v>
      </c>
      <c r="J86" s="48" t="n">
        <f aca="false">PopActBIT!J38*(Scénarios!$B25/100)*Choix_ref!H$3</f>
        <v>114.994866611194</v>
      </c>
      <c r="K86" s="48" t="n">
        <f aca="false">PopActBIT!K38*(Scénarios!$B25/100)*Choix_ref!I$3</f>
        <v>109.278160694091</v>
      </c>
      <c r="L86" s="48" t="n">
        <f aca="false">PopActBIT!L38*(Scénarios!$B25/100)*Choix_ref!J$3</f>
        <v>90.151581229043</v>
      </c>
      <c r="M86" s="48" t="n">
        <f aca="false">PopActBIT!M38*(Scénarios!$B25/100)*Choix_ref!K$3</f>
        <v>70.9054846694923</v>
      </c>
      <c r="N86" s="48" t="n">
        <f aca="false">PopActBIT!N38*(Scénarios!$B25/100)*Choix_ref!L$3</f>
        <v>34.5643867276278</v>
      </c>
      <c r="O86" s="48" t="n">
        <f aca="false">PopActBIT!O38*(Scénarios!$B25/100)*Choix_ref!M$3</f>
        <v>2.98845416608984</v>
      </c>
      <c r="P86" s="48" t="n">
        <f aca="false">PopActBIT!P38*(Scénarios!$B25/100)*Choix_ref!N$3</f>
        <v>0.356684698442885</v>
      </c>
      <c r="Q86" s="48" t="n">
        <f aca="false">PopActBIT!Q38*(Scénarios!$B25/100)*Choix_ref!O$3</f>
        <v>61.8009062059977</v>
      </c>
      <c r="R86" s="48" t="n">
        <f aca="false">PopActBIT!R38*(Scénarios!$B25/100)*Choix_ref!P$3</f>
        <v>189.469465281097</v>
      </c>
      <c r="S86" s="48" t="n">
        <f aca="false">PopActBIT!S38*(Scénarios!$B25/100)*Choix_ref!Q$3</f>
        <v>149.03086605454</v>
      </c>
      <c r="T86" s="48" t="n">
        <f aca="false">PopActBIT!T38*(Scénarios!$B25/100)*Choix_ref!R$3</f>
        <v>107.750377318359</v>
      </c>
      <c r="U86" s="48" t="n">
        <f aca="false">PopActBIT!U38*(Scénarios!$B25/100)*Choix_ref!S$3</f>
        <v>96.4140214917118</v>
      </c>
      <c r="V86" s="48" t="n">
        <f aca="false">PopActBIT!V38*(Scénarios!$B25/100)*Choix_ref!T$3</f>
        <v>87.1288380082971</v>
      </c>
      <c r="W86" s="48" t="n">
        <f aca="false">PopActBIT!W38*(Scénarios!$B25/100)*Choix_ref!U$3</f>
        <v>83.0707793584938</v>
      </c>
      <c r="X86" s="48" t="n">
        <f aca="false">PopActBIT!X38*(Scénarios!$B25/100)*Choix_ref!V$3</f>
        <v>83.5491341505021</v>
      </c>
      <c r="Y86" s="48" t="n">
        <f aca="false">PopActBIT!Y38*(Scénarios!$B25/100)*Choix_ref!W$3</f>
        <v>66.0480489364038</v>
      </c>
      <c r="Z86" s="48" t="n">
        <f aca="false">PopActBIT!Z38*(Scénarios!$B25/100)*Choix_ref!X$3</f>
        <v>37.4628649975258</v>
      </c>
      <c r="AA86" s="48" t="n">
        <f aca="false">PopActBIT!AA38*(Scénarios!$B25/100)*Choix_ref!Y$3</f>
        <v>2.72283202500569</v>
      </c>
      <c r="AB86" s="48" t="n">
        <f aca="false">PopActBIT!AB38*(Scénarios!$B25/100)*Choix_ref!Z$3</f>
        <v>0.48525628852201</v>
      </c>
      <c r="AC86" s="47"/>
      <c r="AD86" s="47" t="n">
        <f aca="false">E86+F86</f>
        <v>222.626163696735</v>
      </c>
      <c r="AE86" s="47" t="n">
        <f aca="false">G86+H86</f>
        <v>290.147203643764</v>
      </c>
      <c r="AF86" s="47" t="n">
        <f aca="false">I86+J86</f>
        <v>242.242491156544</v>
      </c>
      <c r="AG86" s="47" t="n">
        <f aca="false">K86+L86</f>
        <v>199.429741923134</v>
      </c>
      <c r="AH86" s="47" t="n">
        <f aca="false">M86+N86+O86+P86</f>
        <v>108.815010261653</v>
      </c>
      <c r="AI86" s="47" t="n">
        <f aca="false">Q86+R86</f>
        <v>251.270371487095</v>
      </c>
      <c r="AJ86" s="47" t="n">
        <f aca="false">S86+T86</f>
        <v>256.781243372898</v>
      </c>
      <c r="AK86" s="47" t="n">
        <f aca="false">U86+V86</f>
        <v>183.542859500009</v>
      </c>
      <c r="AL86" s="47" t="n">
        <f aca="false">W86+X86</f>
        <v>166.619913508996</v>
      </c>
      <c r="AM86" s="47" t="n">
        <f aca="false">Y86+Z86+AA86+AB86</f>
        <v>106.719002247457</v>
      </c>
      <c r="AO86" s="49" t="n">
        <f aca="false">SUM(E86:F86)</f>
        <v>222.626163696735</v>
      </c>
      <c r="AP86" s="49" t="n">
        <f aca="false">SUM(G86:L86)</f>
        <v>731.819436723443</v>
      </c>
      <c r="AQ86" s="49" t="n">
        <f aca="false">SUM(M86:N86)</f>
        <v>105.46987139712</v>
      </c>
      <c r="AR86" s="49" t="n">
        <f aca="false">SUM(Q86:R86)</f>
        <v>251.270371487095</v>
      </c>
      <c r="AS86" s="49" t="n">
        <f aca="false">SUM(S86:X86)</f>
        <v>606.944016381903</v>
      </c>
      <c r="AT86" s="49" t="n">
        <f aca="false">SUM(Y86:Z86)</f>
        <v>103.51091393393</v>
      </c>
      <c r="AU86" s="49" t="n">
        <f aca="false">AO86+AR86</f>
        <v>473.89653518383</v>
      </c>
      <c r="AV86" s="49" t="n">
        <f aca="false">AP86+AS86</f>
        <v>1338.76345310535</v>
      </c>
      <c r="AW86" s="49" t="n">
        <f aca="false">AQ86+AT86</f>
        <v>208.98078533105</v>
      </c>
    </row>
    <row r="87" customFormat="false" ht="15" hidden="false" customHeight="false" outlineLevel="0" collapsed="false">
      <c r="A87" s="0" t="n">
        <v>2036</v>
      </c>
      <c r="B87" s="47" t="n">
        <f aca="false">SUM(E87:AB87)</f>
        <v>2028.17286681783</v>
      </c>
      <c r="C87" s="47" t="n">
        <f aca="false">SUM(E87:P87)</f>
        <v>1063.05641452665</v>
      </c>
      <c r="D87" s="47" t="n">
        <f aca="false">SUM(Q87:AB87)</f>
        <v>965.116452291177</v>
      </c>
      <c r="E87" s="48" t="n">
        <f aca="false">PopActBIT!E39*(Scénarios!$B26/100)*Choix_ref!C$3</f>
        <v>53.3713116924349</v>
      </c>
      <c r="F87" s="48" t="n">
        <f aca="false">PopActBIT!F39*(Scénarios!$B26/100)*Choix_ref!D$3</f>
        <v>167.373019552325</v>
      </c>
      <c r="G87" s="48" t="n">
        <f aca="false">PopActBIT!G39*(Scénarios!$B26/100)*Choix_ref!E$3</f>
        <v>150.18797750908</v>
      </c>
      <c r="H87" s="48" t="n">
        <f aca="false">PopActBIT!H39*(Scénarios!$B26/100)*Choix_ref!F$3</f>
        <v>140.687453123605</v>
      </c>
      <c r="I87" s="48" t="n">
        <f aca="false">PopActBIT!I39*(Scénarios!$B26/100)*Choix_ref!G$3</f>
        <v>129.142462392777</v>
      </c>
      <c r="J87" s="48" t="n">
        <f aca="false">PopActBIT!J39*(Scénarios!$B26/100)*Choix_ref!H$3</f>
        <v>114.144819209559</v>
      </c>
      <c r="K87" s="48" t="n">
        <f aca="false">PopActBIT!K39*(Scénarios!$B26/100)*Choix_ref!I$3</f>
        <v>108.774340969472</v>
      </c>
      <c r="L87" s="48" t="n">
        <f aca="false">PopActBIT!L39*(Scénarios!$B26/100)*Choix_ref!J$3</f>
        <v>89.6680956205071</v>
      </c>
      <c r="M87" s="48" t="n">
        <f aca="false">PopActBIT!M39*(Scénarios!$B26/100)*Choix_ref!K$3</f>
        <v>72.2770451012823</v>
      </c>
      <c r="N87" s="48" t="n">
        <f aca="false">PopActBIT!N39*(Scénarios!$B26/100)*Choix_ref!L$3</f>
        <v>34.0532824074952</v>
      </c>
      <c r="O87" s="48" t="n">
        <f aca="false">PopActBIT!O39*(Scénarios!$B26/100)*Choix_ref!M$3</f>
        <v>3.01442798038631</v>
      </c>
      <c r="P87" s="48" t="n">
        <f aca="false">PopActBIT!P39*(Scénarios!$B26/100)*Choix_ref!N$3</f>
        <v>0.362178967730757</v>
      </c>
      <c r="Q87" s="48" t="n">
        <f aca="false">PopActBIT!Q39*(Scénarios!$B26/100)*Choix_ref!O$3</f>
        <v>61.6063686208135</v>
      </c>
      <c r="R87" s="48" t="n">
        <f aca="false">PopActBIT!R39*(Scénarios!$B26/100)*Choix_ref!P$3</f>
        <v>187.731283616046</v>
      </c>
      <c r="S87" s="48" t="n">
        <f aca="false">PopActBIT!S39*(Scénarios!$B26/100)*Choix_ref!Q$3</f>
        <v>149.427565845137</v>
      </c>
      <c r="T87" s="48" t="n">
        <f aca="false">PopActBIT!T39*(Scénarios!$B26/100)*Choix_ref!R$3</f>
        <v>108.014264529342</v>
      </c>
      <c r="U87" s="48" t="n">
        <f aca="false">PopActBIT!U39*(Scénarios!$B26/100)*Choix_ref!S$3</f>
        <v>97.9597151154247</v>
      </c>
      <c r="V87" s="48" t="n">
        <f aca="false">PopActBIT!V39*(Scénarios!$B26/100)*Choix_ref!T$3</f>
        <v>86.3882953065813</v>
      </c>
      <c r="W87" s="48" t="n">
        <f aca="false">PopActBIT!W39*(Scénarios!$B26/100)*Choix_ref!U$3</f>
        <v>82.8052353494741</v>
      </c>
      <c r="X87" s="48" t="n">
        <f aca="false">PopActBIT!X39*(Scénarios!$B26/100)*Choix_ref!V$3</f>
        <v>83.0805682032223</v>
      </c>
      <c r="Y87" s="48" t="n">
        <f aca="false">PopActBIT!Y39*(Scénarios!$B26/100)*Choix_ref!W$3</f>
        <v>67.1499712233245</v>
      </c>
      <c r="Z87" s="48" t="n">
        <f aca="false">PopActBIT!Z39*(Scénarios!$B26/100)*Choix_ref!X$3</f>
        <v>37.5870219105627</v>
      </c>
      <c r="AA87" s="48" t="n">
        <f aca="false">PopActBIT!AA39*(Scénarios!$B26/100)*Choix_ref!Y$3</f>
        <v>2.87177314458074</v>
      </c>
      <c r="AB87" s="48" t="n">
        <f aca="false">PopActBIT!AB39*(Scénarios!$B26/100)*Choix_ref!Z$3</f>
        <v>0.494389426668122</v>
      </c>
      <c r="AC87" s="47"/>
      <c r="AD87" s="47" t="n">
        <f aca="false">E87+F87</f>
        <v>220.744331244759</v>
      </c>
      <c r="AE87" s="47" t="n">
        <f aca="false">G87+H87</f>
        <v>290.875430632685</v>
      </c>
      <c r="AF87" s="47" t="n">
        <f aca="false">I87+J87</f>
        <v>243.287281602335</v>
      </c>
      <c r="AG87" s="47" t="n">
        <f aca="false">K87+L87</f>
        <v>198.442436589979</v>
      </c>
      <c r="AH87" s="47" t="n">
        <f aca="false">M87+N87+O87+P87</f>
        <v>109.706934456895</v>
      </c>
      <c r="AI87" s="47" t="n">
        <f aca="false">Q87+R87</f>
        <v>249.337652236859</v>
      </c>
      <c r="AJ87" s="47" t="n">
        <f aca="false">S87+T87</f>
        <v>257.441830374479</v>
      </c>
      <c r="AK87" s="47" t="n">
        <f aca="false">U87+V87</f>
        <v>184.348010422006</v>
      </c>
      <c r="AL87" s="47" t="n">
        <f aca="false">W87+X87</f>
        <v>165.885803552696</v>
      </c>
      <c r="AM87" s="47" t="n">
        <f aca="false">Y87+Z87+AA87+AB87</f>
        <v>108.103155705136</v>
      </c>
      <c r="AO87" s="49" t="n">
        <f aca="false">SUM(E87:F87)</f>
        <v>220.744331244759</v>
      </c>
      <c r="AP87" s="49" t="n">
        <f aca="false">SUM(G87:L87)</f>
        <v>732.605148825</v>
      </c>
      <c r="AQ87" s="49" t="n">
        <f aca="false">SUM(M87:N87)</f>
        <v>106.330327508777</v>
      </c>
      <c r="AR87" s="49" t="n">
        <f aca="false">SUM(Q87:R87)</f>
        <v>249.337652236859</v>
      </c>
      <c r="AS87" s="49" t="n">
        <f aca="false">SUM(S87:X87)</f>
        <v>607.675644349182</v>
      </c>
      <c r="AT87" s="49" t="n">
        <f aca="false">SUM(Y87:Z87)</f>
        <v>104.736993133887</v>
      </c>
      <c r="AU87" s="49" t="n">
        <f aca="false">AO87+AR87</f>
        <v>470.081983481619</v>
      </c>
      <c r="AV87" s="49" t="n">
        <f aca="false">AP87+AS87</f>
        <v>1340.28079317418</v>
      </c>
      <c r="AW87" s="49" t="n">
        <f aca="false">AQ87+AT87</f>
        <v>211.067320642665</v>
      </c>
    </row>
    <row r="88" customFormat="false" ht="15" hidden="false" customHeight="false" outlineLevel="0" collapsed="false">
      <c r="A88" s="0" t="n">
        <v>2037</v>
      </c>
      <c r="B88" s="47" t="n">
        <f aca="false">SUM(E88:AB88)</f>
        <v>2027.85511488594</v>
      </c>
      <c r="C88" s="47" t="n">
        <f aca="false">SUM(E88:P88)</f>
        <v>1062.90113158664</v>
      </c>
      <c r="D88" s="47" t="n">
        <f aca="false">SUM(Q88:AB88)</f>
        <v>964.953983299294</v>
      </c>
      <c r="E88" s="48" t="n">
        <f aca="false">PopActBIT!E40*(Scénarios!$B27/100)*Choix_ref!C$3</f>
        <v>53.2273687826966</v>
      </c>
      <c r="F88" s="48" t="n">
        <f aca="false">PopActBIT!F40*(Scénarios!$B27/100)*Choix_ref!D$3</f>
        <v>166.139147820694</v>
      </c>
      <c r="G88" s="48" t="n">
        <f aca="false">PopActBIT!G40*(Scénarios!$B27/100)*Choix_ref!E$3</f>
        <v>149.832813585104</v>
      </c>
      <c r="H88" s="48" t="n">
        <f aca="false">PopActBIT!H40*(Scénarios!$B27/100)*Choix_ref!F$3</f>
        <v>141.585604537836</v>
      </c>
      <c r="I88" s="48" t="n">
        <f aca="false">PopActBIT!I40*(Scénarios!$B27/100)*Choix_ref!G$3</f>
        <v>130.627274369662</v>
      </c>
      <c r="J88" s="48" t="n">
        <f aca="false">PopActBIT!J40*(Scénarios!$B27/100)*Choix_ref!H$3</f>
        <v>113.797633964425</v>
      </c>
      <c r="K88" s="48" t="n">
        <f aca="false">PopActBIT!K40*(Scénarios!$B27/100)*Choix_ref!I$3</f>
        <v>107.908103701691</v>
      </c>
      <c r="L88" s="48" t="n">
        <f aca="false">PopActBIT!L40*(Scénarios!$B27/100)*Choix_ref!J$3</f>
        <v>89.2403431203005</v>
      </c>
      <c r="M88" s="48" t="n">
        <f aca="false">PopActBIT!M40*(Scénarios!$B27/100)*Choix_ref!K$3</f>
        <v>73.5581123979795</v>
      </c>
      <c r="N88" s="48" t="n">
        <f aca="false">PopActBIT!N40*(Scénarios!$B27/100)*Choix_ref!L$3</f>
        <v>33.5324676959981</v>
      </c>
      <c r="O88" s="48" t="n">
        <f aca="false">PopActBIT!O40*(Scénarios!$B27/100)*Choix_ref!M$3</f>
        <v>3.0850918995095</v>
      </c>
      <c r="P88" s="48" t="n">
        <f aca="false">PopActBIT!P40*(Scénarios!$B27/100)*Choix_ref!N$3</f>
        <v>0.367169710746065</v>
      </c>
      <c r="Q88" s="48" t="n">
        <f aca="false">PopActBIT!Q40*(Scénarios!$B27/100)*Choix_ref!O$3</f>
        <v>61.4426329044167</v>
      </c>
      <c r="R88" s="48" t="n">
        <f aca="false">PopActBIT!R40*(Scénarios!$B27/100)*Choix_ref!P$3</f>
        <v>186.462437157051</v>
      </c>
      <c r="S88" s="48" t="n">
        <f aca="false">PopActBIT!S40*(Scénarios!$B27/100)*Choix_ref!Q$3</f>
        <v>149.06723930059</v>
      </c>
      <c r="T88" s="48" t="n">
        <f aca="false">PopActBIT!T40*(Scénarios!$B27/100)*Choix_ref!R$3</f>
        <v>108.731095092149</v>
      </c>
      <c r="U88" s="48" t="n">
        <f aca="false">PopActBIT!U40*(Scénarios!$B27/100)*Choix_ref!S$3</f>
        <v>99.1168530719333</v>
      </c>
      <c r="V88" s="48" t="n">
        <f aca="false">PopActBIT!V40*(Scénarios!$B27/100)*Choix_ref!T$3</f>
        <v>86.084402325431</v>
      </c>
      <c r="W88" s="48" t="n">
        <f aca="false">PopActBIT!W40*(Scénarios!$B27/100)*Choix_ref!U$3</f>
        <v>82.2729821406706</v>
      </c>
      <c r="X88" s="48" t="n">
        <f aca="false">PopActBIT!X40*(Scénarios!$B27/100)*Choix_ref!V$3</f>
        <v>82.7175683421962</v>
      </c>
      <c r="Y88" s="48" t="n">
        <f aca="false">PopActBIT!Y40*(Scénarios!$B27/100)*Choix_ref!W$3</f>
        <v>68.12314774197</v>
      </c>
      <c r="Z88" s="48" t="n">
        <f aca="false">PopActBIT!Z40*(Scénarios!$B27/100)*Choix_ref!X$3</f>
        <v>37.4533209390802</v>
      </c>
      <c r="AA88" s="48" t="n">
        <f aca="false">PopActBIT!AA40*(Scénarios!$B27/100)*Choix_ref!Y$3</f>
        <v>2.97950263328845</v>
      </c>
      <c r="AB88" s="48" t="n">
        <f aca="false">PopActBIT!AB40*(Scénarios!$B27/100)*Choix_ref!Z$3</f>
        <v>0.502801650517198</v>
      </c>
      <c r="AC88" s="47"/>
      <c r="AD88" s="47" t="n">
        <f aca="false">E88+F88</f>
        <v>219.36651660339</v>
      </c>
      <c r="AE88" s="47" t="n">
        <f aca="false">G88+H88</f>
        <v>291.418418122941</v>
      </c>
      <c r="AF88" s="47" t="n">
        <f aca="false">I88+J88</f>
        <v>244.424908334087</v>
      </c>
      <c r="AG88" s="47" t="n">
        <f aca="false">K88+L88</f>
        <v>197.148446821992</v>
      </c>
      <c r="AH88" s="47" t="n">
        <f aca="false">M88+N88+O88+P88</f>
        <v>110.542841704233</v>
      </c>
      <c r="AI88" s="47" t="n">
        <f aca="false">Q88+R88</f>
        <v>247.905070061468</v>
      </c>
      <c r="AJ88" s="47" t="n">
        <f aca="false">S88+T88</f>
        <v>257.798334392739</v>
      </c>
      <c r="AK88" s="47" t="n">
        <f aca="false">U88+V88</f>
        <v>185.201255397364</v>
      </c>
      <c r="AL88" s="47" t="n">
        <f aca="false">W88+X88</f>
        <v>164.990550482867</v>
      </c>
      <c r="AM88" s="47" t="n">
        <f aca="false">Y88+Z88+AA88+AB88</f>
        <v>109.058772964856</v>
      </c>
      <c r="AO88" s="49" t="n">
        <f aca="false">SUM(E88:F88)</f>
        <v>219.36651660339</v>
      </c>
      <c r="AP88" s="49" t="n">
        <f aca="false">SUM(G88:L88)</f>
        <v>732.99177327902</v>
      </c>
      <c r="AQ88" s="49" t="n">
        <f aca="false">SUM(M88:N88)</f>
        <v>107.090580093978</v>
      </c>
      <c r="AR88" s="49" t="n">
        <f aca="false">SUM(Q88:R88)</f>
        <v>247.905070061468</v>
      </c>
      <c r="AS88" s="49" t="n">
        <f aca="false">SUM(S88:X88)</f>
        <v>607.99014027297</v>
      </c>
      <c r="AT88" s="49" t="n">
        <f aca="false">SUM(Y88:Z88)</f>
        <v>105.57646868105</v>
      </c>
      <c r="AU88" s="49" t="n">
        <f aca="false">AO88+AR88</f>
        <v>467.271586664858</v>
      </c>
      <c r="AV88" s="49" t="n">
        <f aca="false">AP88+AS88</f>
        <v>1340.98191355199</v>
      </c>
      <c r="AW88" s="49" t="n">
        <f aca="false">AQ88+AT88</f>
        <v>212.667048775028</v>
      </c>
    </row>
    <row r="89" customFormat="false" ht="15" hidden="false" customHeight="false" outlineLevel="0" collapsed="false">
      <c r="A89" s="0" t="n">
        <v>2038</v>
      </c>
      <c r="B89" s="47" t="n">
        <f aca="false">SUM(E89:AB89)</f>
        <v>2027.67832169862</v>
      </c>
      <c r="C89" s="47" t="n">
        <f aca="false">SUM(E89:P89)</f>
        <v>1062.95122969776</v>
      </c>
      <c r="D89" s="47" t="n">
        <f aca="false">SUM(Q89:AB89)</f>
        <v>964.727092000854</v>
      </c>
      <c r="E89" s="48" t="n">
        <f aca="false">PopActBIT!E41*(Scénarios!$B28/100)*Choix_ref!C$3</f>
        <v>53.087344071384</v>
      </c>
      <c r="F89" s="48" t="n">
        <f aca="false">PopActBIT!F41*(Scénarios!$B28/100)*Choix_ref!D$3</f>
        <v>165.209176036296</v>
      </c>
      <c r="G89" s="48" t="n">
        <f aca="false">PopActBIT!G41*(Scénarios!$B28/100)*Choix_ref!E$3</f>
        <v>149.135614588417</v>
      </c>
      <c r="H89" s="48" t="n">
        <f aca="false">PopActBIT!H41*(Scénarios!$B28/100)*Choix_ref!F$3</f>
        <v>142.67473235876</v>
      </c>
      <c r="I89" s="48" t="n">
        <f aca="false">PopActBIT!I41*(Scénarios!$B28/100)*Choix_ref!G$3</f>
        <v>131.70912281412</v>
      </c>
      <c r="J89" s="48" t="n">
        <f aca="false">PopActBIT!J41*(Scénarios!$B28/100)*Choix_ref!H$3</f>
        <v>114.390458496836</v>
      </c>
      <c r="K89" s="48" t="n">
        <f aca="false">PopActBIT!K41*(Scénarios!$B28/100)*Choix_ref!I$3</f>
        <v>106.478977108207</v>
      </c>
      <c r="L89" s="48" t="n">
        <f aca="false">PopActBIT!L41*(Scénarios!$B28/100)*Choix_ref!J$3</f>
        <v>89.2433331579826</v>
      </c>
      <c r="M89" s="48" t="n">
        <f aca="false">PopActBIT!M41*(Scénarios!$B28/100)*Choix_ref!K$3</f>
        <v>74.2359712841486</v>
      </c>
      <c r="N89" s="48" t="n">
        <f aca="false">PopActBIT!N41*(Scénarios!$B28/100)*Choix_ref!L$3</f>
        <v>33.2495931048091</v>
      </c>
      <c r="O89" s="48" t="n">
        <f aca="false">PopActBIT!O41*(Scénarios!$B28/100)*Choix_ref!M$3</f>
        <v>3.16515172923115</v>
      </c>
      <c r="P89" s="48" t="n">
        <f aca="false">PopActBIT!P41*(Scénarios!$B28/100)*Choix_ref!N$3</f>
        <v>0.37175494757073</v>
      </c>
      <c r="Q89" s="48" t="n">
        <f aca="false">PopActBIT!Q41*(Scénarios!$B28/100)*Choix_ref!O$3</f>
        <v>61.2832975518626</v>
      </c>
      <c r="R89" s="48" t="n">
        <f aca="false">PopActBIT!R41*(Scénarios!$B28/100)*Choix_ref!P$3</f>
        <v>185.386366257459</v>
      </c>
      <c r="S89" s="48" t="n">
        <f aca="false">PopActBIT!S41*(Scénarios!$B28/100)*Choix_ref!Q$3</f>
        <v>148.461753020427</v>
      </c>
      <c r="T89" s="48" t="n">
        <f aca="false">PopActBIT!T41*(Scénarios!$B28/100)*Choix_ref!R$3</f>
        <v>109.588951488262</v>
      </c>
      <c r="U89" s="48" t="n">
        <f aca="false">PopActBIT!U41*(Scénarios!$B28/100)*Choix_ref!S$3</f>
        <v>99.9946763585667</v>
      </c>
      <c r="V89" s="48" t="n">
        <f aca="false">PopActBIT!V41*(Scénarios!$B28/100)*Choix_ref!T$3</f>
        <v>86.5234154210209</v>
      </c>
      <c r="W89" s="48" t="n">
        <f aca="false">PopActBIT!W41*(Scénarios!$B28/100)*Choix_ref!U$3</f>
        <v>81.2622398264477</v>
      </c>
      <c r="X89" s="48" t="n">
        <f aca="false">PopActBIT!X41*(Scénarios!$B28/100)*Choix_ref!V$3</f>
        <v>82.7469260284473</v>
      </c>
      <c r="Y89" s="48" t="n">
        <f aca="false">PopActBIT!Y41*(Scénarios!$B28/100)*Choix_ref!W$3</f>
        <v>68.6074101462391</v>
      </c>
      <c r="Z89" s="48" t="n">
        <f aca="false">PopActBIT!Z41*(Scénarios!$B28/100)*Choix_ref!X$3</f>
        <v>37.2957971000124</v>
      </c>
      <c r="AA89" s="48" t="n">
        <f aca="false">PopActBIT!AA41*(Scénarios!$B28/100)*Choix_ref!Y$3</f>
        <v>3.06557787812013</v>
      </c>
      <c r="AB89" s="48" t="n">
        <f aca="false">PopActBIT!AB41*(Scénarios!$B28/100)*Choix_ref!Z$3</f>
        <v>0.510680923989625</v>
      </c>
      <c r="AC89" s="47"/>
      <c r="AD89" s="47" t="n">
        <f aca="false">E89+F89</f>
        <v>218.29652010768</v>
      </c>
      <c r="AE89" s="47" t="n">
        <f aca="false">G89+H89</f>
        <v>291.810346947176</v>
      </c>
      <c r="AF89" s="47" t="n">
        <f aca="false">I89+J89</f>
        <v>246.099581310955</v>
      </c>
      <c r="AG89" s="47" t="n">
        <f aca="false">K89+L89</f>
        <v>195.72231026619</v>
      </c>
      <c r="AH89" s="47" t="n">
        <f aca="false">M89+N89+O89+P89</f>
        <v>111.02247106576</v>
      </c>
      <c r="AI89" s="47" t="n">
        <f aca="false">Q89+R89</f>
        <v>246.669663809321</v>
      </c>
      <c r="AJ89" s="47" t="n">
        <f aca="false">S89+T89</f>
        <v>258.050704508689</v>
      </c>
      <c r="AK89" s="47" t="n">
        <f aca="false">U89+V89</f>
        <v>186.518091779588</v>
      </c>
      <c r="AL89" s="47" t="n">
        <f aca="false">W89+X89</f>
        <v>164.009165854895</v>
      </c>
      <c r="AM89" s="47" t="n">
        <f aca="false">Y89+Z89+AA89+AB89</f>
        <v>109.479466048361</v>
      </c>
      <c r="AO89" s="49" t="n">
        <f aca="false">SUM(E89:F89)</f>
        <v>218.29652010768</v>
      </c>
      <c r="AP89" s="49" t="n">
        <f aca="false">SUM(G89:L89)</f>
        <v>733.632238524322</v>
      </c>
      <c r="AQ89" s="49" t="n">
        <f aca="false">SUM(M89:N89)</f>
        <v>107.485564388958</v>
      </c>
      <c r="AR89" s="49" t="n">
        <f aca="false">SUM(Q89:R89)</f>
        <v>246.669663809321</v>
      </c>
      <c r="AS89" s="49" t="n">
        <f aca="false">SUM(S89:X89)</f>
        <v>608.577962143171</v>
      </c>
      <c r="AT89" s="49" t="n">
        <f aca="false">SUM(Y89:Z89)</f>
        <v>105.903207246252</v>
      </c>
      <c r="AU89" s="49" t="n">
        <f aca="false">AO89+AR89</f>
        <v>464.966183917001</v>
      </c>
      <c r="AV89" s="49" t="n">
        <f aca="false">AP89+AS89</f>
        <v>1342.21020066749</v>
      </c>
      <c r="AW89" s="49" t="n">
        <f aca="false">AQ89+AT89</f>
        <v>213.388771635209</v>
      </c>
    </row>
    <row r="90" customFormat="false" ht="15" hidden="false" customHeight="false" outlineLevel="0" collapsed="false">
      <c r="A90" s="0" t="n">
        <v>2039</v>
      </c>
      <c r="B90" s="47" t="n">
        <f aca="false">SUM(E90:AB90)</f>
        <v>2027.8908571094</v>
      </c>
      <c r="C90" s="47" t="n">
        <f aca="false">SUM(E90:P90)</f>
        <v>1063.68659875063</v>
      </c>
      <c r="D90" s="47" t="n">
        <f aca="false">SUM(Q90:AB90)</f>
        <v>964.204258358772</v>
      </c>
      <c r="E90" s="48" t="n">
        <f aca="false">PopActBIT!E42*(Scénarios!$B29/100)*Choix_ref!C$3</f>
        <v>52.9595665575617</v>
      </c>
      <c r="F90" s="48" t="n">
        <f aca="false">PopActBIT!F42*(Scénarios!$B29/100)*Choix_ref!D$3</f>
        <v>164.091040359761</v>
      </c>
      <c r="G90" s="48" t="n">
        <f aca="false">PopActBIT!G42*(Scénarios!$B29/100)*Choix_ref!E$3</f>
        <v>148.385698094629</v>
      </c>
      <c r="H90" s="48" t="n">
        <f aca="false">PopActBIT!H42*(Scénarios!$B29/100)*Choix_ref!F$3</f>
        <v>143.763287401907</v>
      </c>
      <c r="I90" s="48" t="n">
        <f aca="false">PopActBIT!I42*(Scénarios!$B29/100)*Choix_ref!G$3</f>
        <v>132.530182850707</v>
      </c>
      <c r="J90" s="48" t="n">
        <f aca="false">PopActBIT!J42*(Scénarios!$B29/100)*Choix_ref!H$3</f>
        <v>115.79455197007</v>
      </c>
      <c r="K90" s="48" t="n">
        <f aca="false">PopActBIT!K42*(Scénarios!$B29/100)*Choix_ref!I$3</f>
        <v>104.665728793043</v>
      </c>
      <c r="L90" s="48" t="n">
        <f aca="false">PopActBIT!L42*(Scénarios!$B29/100)*Choix_ref!J$3</f>
        <v>89.4792559042233</v>
      </c>
      <c r="M90" s="48" t="n">
        <f aca="false">PopActBIT!M42*(Scénarios!$B29/100)*Choix_ref!K$3</f>
        <v>74.5175771002329</v>
      </c>
      <c r="N90" s="48" t="n">
        <f aca="false">PopActBIT!N42*(Scénarios!$B29/100)*Choix_ref!L$3</f>
        <v>33.933585867259</v>
      </c>
      <c r="O90" s="48" t="n">
        <f aca="false">PopActBIT!O42*(Scénarios!$B29/100)*Choix_ref!M$3</f>
        <v>3.18994791366029</v>
      </c>
      <c r="P90" s="48" t="n">
        <f aca="false">PopActBIT!P42*(Scénarios!$B29/100)*Choix_ref!N$3</f>
        <v>0.37617593757765</v>
      </c>
      <c r="Q90" s="48" t="n">
        <f aca="false">PopActBIT!Q42*(Scénarios!$B29/100)*Choix_ref!O$3</f>
        <v>61.1379591062223</v>
      </c>
      <c r="R90" s="48" t="n">
        <f aca="false">PopActBIT!R42*(Scénarios!$B29/100)*Choix_ref!P$3</f>
        <v>184.112559499388</v>
      </c>
      <c r="S90" s="48" t="n">
        <f aca="false">PopActBIT!S42*(Scénarios!$B29/100)*Choix_ref!Q$3</f>
        <v>147.740400696234</v>
      </c>
      <c r="T90" s="48" t="n">
        <f aca="false">PopActBIT!T42*(Scénarios!$B29/100)*Choix_ref!R$3</f>
        <v>110.521994839556</v>
      </c>
      <c r="U90" s="48" t="n">
        <f aca="false">PopActBIT!U42*(Scénarios!$B29/100)*Choix_ref!S$3</f>
        <v>100.611587278734</v>
      </c>
      <c r="V90" s="48" t="n">
        <f aca="false">PopActBIT!V42*(Scénarios!$B29/100)*Choix_ref!T$3</f>
        <v>87.714268315855</v>
      </c>
      <c r="W90" s="48" t="n">
        <f aca="false">PopActBIT!W42*(Scénarios!$B29/100)*Choix_ref!U$3</f>
        <v>79.8962668516564</v>
      </c>
      <c r="X90" s="48" t="n">
        <f aca="false">PopActBIT!X42*(Scénarios!$B29/100)*Choix_ref!V$3</f>
        <v>83.0468960900994</v>
      </c>
      <c r="Y90" s="48" t="n">
        <f aca="false">PopActBIT!Y42*(Scénarios!$B29/100)*Choix_ref!W$3</f>
        <v>68.7608519726869</v>
      </c>
      <c r="Z90" s="48" t="n">
        <f aca="false">PopActBIT!Z42*(Scénarios!$B29/100)*Choix_ref!X$3</f>
        <v>37.0384361570348</v>
      </c>
      <c r="AA90" s="48" t="n">
        <f aca="false">PopActBIT!AA42*(Scénarios!$B29/100)*Choix_ref!Y$3</f>
        <v>3.10446737275121</v>
      </c>
      <c r="AB90" s="48" t="n">
        <f aca="false">PopActBIT!AB42*(Scénarios!$B29/100)*Choix_ref!Z$3</f>
        <v>0.518570178553831</v>
      </c>
      <c r="AC90" s="47"/>
      <c r="AD90" s="47" t="n">
        <f aca="false">E90+F90</f>
        <v>217.050606917322</v>
      </c>
      <c r="AE90" s="47" t="n">
        <f aca="false">G90+H90</f>
        <v>292.148985496536</v>
      </c>
      <c r="AF90" s="47" t="n">
        <f aca="false">I90+J90</f>
        <v>248.324734820777</v>
      </c>
      <c r="AG90" s="47" t="n">
        <f aca="false">K90+L90</f>
        <v>194.144984697266</v>
      </c>
      <c r="AH90" s="47" t="n">
        <f aca="false">M90+N90+O90+P90</f>
        <v>112.01728681873</v>
      </c>
      <c r="AI90" s="47" t="n">
        <f aca="false">Q90+R90</f>
        <v>245.250518605611</v>
      </c>
      <c r="AJ90" s="47" t="n">
        <f aca="false">S90+T90</f>
        <v>258.26239553579</v>
      </c>
      <c r="AK90" s="47" t="n">
        <f aca="false">U90+V90</f>
        <v>188.325855594589</v>
      </c>
      <c r="AL90" s="47" t="n">
        <f aca="false">W90+X90</f>
        <v>162.943162941756</v>
      </c>
      <c r="AM90" s="47" t="n">
        <f aca="false">Y90+Z90+AA90+AB90</f>
        <v>109.422325681027</v>
      </c>
      <c r="AO90" s="49" t="n">
        <f aca="false">SUM(E90:F90)</f>
        <v>217.050606917322</v>
      </c>
      <c r="AP90" s="49" t="n">
        <f aca="false">SUM(G90:L90)</f>
        <v>734.618705014579</v>
      </c>
      <c r="AQ90" s="49" t="n">
        <f aca="false">SUM(M90:N90)</f>
        <v>108.451162967492</v>
      </c>
      <c r="AR90" s="49" t="n">
        <f aca="false">SUM(Q90:R90)</f>
        <v>245.250518605611</v>
      </c>
      <c r="AS90" s="49" t="n">
        <f aca="false">SUM(S90:X90)</f>
        <v>609.531414072135</v>
      </c>
      <c r="AT90" s="49" t="n">
        <f aca="false">SUM(Y90:Z90)</f>
        <v>105.799288129722</v>
      </c>
      <c r="AU90" s="49" t="n">
        <f aca="false">AO90+AR90</f>
        <v>462.301125522933</v>
      </c>
      <c r="AV90" s="49" t="n">
        <f aca="false">AP90+AS90</f>
        <v>1344.15011908671</v>
      </c>
      <c r="AW90" s="49" t="n">
        <f aca="false">AQ90+AT90</f>
        <v>214.250451097214</v>
      </c>
    </row>
    <row r="91" customFormat="false" ht="15" hidden="false" customHeight="false" outlineLevel="0" collapsed="false">
      <c r="A91" s="0" t="n">
        <v>2040</v>
      </c>
      <c r="B91" s="47" t="n">
        <f aca="false">SUM(E91:AB91)</f>
        <v>2027.73387120262</v>
      </c>
      <c r="C91" s="47" t="n">
        <f aca="false">SUM(E91:P91)</f>
        <v>1064.30112935903</v>
      </c>
      <c r="D91" s="47" t="n">
        <f aca="false">SUM(Q91:AB91)</f>
        <v>963.43274184359</v>
      </c>
      <c r="E91" s="48" t="n">
        <f aca="false">PopActBIT!E43*(Scénarios!$B30/100)*Choix_ref!C$3</f>
        <v>52.8553837387807</v>
      </c>
      <c r="F91" s="48" t="n">
        <f aca="false">PopActBIT!F43*(Scénarios!$B30/100)*Choix_ref!D$3</f>
        <v>163.159542476489</v>
      </c>
      <c r="G91" s="48" t="n">
        <f aca="false">PopActBIT!G43*(Scénarios!$B30/100)*Choix_ref!E$3</f>
        <v>147.259870224779</v>
      </c>
      <c r="H91" s="48" t="n">
        <f aca="false">PopActBIT!H43*(Scénarios!$B30/100)*Choix_ref!F$3</f>
        <v>144.703720069189</v>
      </c>
      <c r="I91" s="48" t="n">
        <f aca="false">PopActBIT!I43*(Scénarios!$B30/100)*Choix_ref!G$3</f>
        <v>132.849423442313</v>
      </c>
      <c r="J91" s="48" t="n">
        <f aca="false">PopActBIT!J43*(Scénarios!$B30/100)*Choix_ref!H$3</f>
        <v>117.513189520425</v>
      </c>
      <c r="K91" s="48" t="n">
        <f aca="false">PopActBIT!K43*(Scénarios!$B30/100)*Choix_ref!I$3</f>
        <v>103.305984281666</v>
      </c>
      <c r="L91" s="48" t="n">
        <f aca="false">PopActBIT!L43*(Scénarios!$B30/100)*Choix_ref!J$3</f>
        <v>89.3870066135189</v>
      </c>
      <c r="M91" s="48" t="n">
        <f aca="false">PopActBIT!M43*(Scénarios!$B30/100)*Choix_ref!K$3</f>
        <v>74.3900555651575</v>
      </c>
      <c r="N91" s="48" t="n">
        <f aca="false">PopActBIT!N43*(Scénarios!$B30/100)*Choix_ref!L$3</f>
        <v>35.2905221196472</v>
      </c>
      <c r="O91" s="48" t="n">
        <f aca="false">PopActBIT!O43*(Scénarios!$B30/100)*Choix_ref!M$3</f>
        <v>3.20598021368288</v>
      </c>
      <c r="P91" s="48" t="n">
        <f aca="false">PopActBIT!P43*(Scénarios!$B30/100)*Choix_ref!N$3</f>
        <v>0.380451093378897</v>
      </c>
      <c r="Q91" s="48" t="n">
        <f aca="false">PopActBIT!Q43*(Scénarios!$B30/100)*Choix_ref!O$3</f>
        <v>61.0197748437462</v>
      </c>
      <c r="R91" s="48" t="n">
        <f aca="false">PopActBIT!R43*(Scénarios!$B30/100)*Choix_ref!P$3</f>
        <v>183.054661364447</v>
      </c>
      <c r="S91" s="48" t="n">
        <f aca="false">PopActBIT!S43*(Scénarios!$B30/100)*Choix_ref!Q$3</f>
        <v>146.62771838687</v>
      </c>
      <c r="T91" s="48" t="n">
        <f aca="false">PopActBIT!T43*(Scénarios!$B30/100)*Choix_ref!R$3</f>
        <v>111.33679141705</v>
      </c>
      <c r="U91" s="48" t="n">
        <f aca="false">PopActBIT!U43*(Scénarios!$B30/100)*Choix_ref!S$3</f>
        <v>100.80999797992</v>
      </c>
      <c r="V91" s="48" t="n">
        <f aca="false">PopActBIT!V43*(Scénarios!$B30/100)*Choix_ref!T$3</f>
        <v>89.2173700670102</v>
      </c>
      <c r="W91" s="48" t="n">
        <f aca="false">PopActBIT!W43*(Scénarios!$B30/100)*Choix_ref!U$3</f>
        <v>78.7723204115813</v>
      </c>
      <c r="X91" s="48" t="n">
        <f aca="false">PopActBIT!X43*(Scénarios!$B30/100)*Choix_ref!V$3</f>
        <v>83.1091218354505</v>
      </c>
      <c r="Y91" s="48" t="n">
        <f aca="false">PopActBIT!Y43*(Scénarios!$B30/100)*Choix_ref!W$3</f>
        <v>68.5833440071437</v>
      </c>
      <c r="Z91" s="48" t="n">
        <f aca="false">PopActBIT!Z43*(Scénarios!$B30/100)*Choix_ref!X$3</f>
        <v>37.2783419834957</v>
      </c>
      <c r="AA91" s="48" t="n">
        <f aca="false">PopActBIT!AA43*(Scénarios!$B30/100)*Choix_ref!Y$3</f>
        <v>3.09661789472954</v>
      </c>
      <c r="AB91" s="48" t="n">
        <f aca="false">PopActBIT!AB43*(Scénarios!$B30/100)*Choix_ref!Z$3</f>
        <v>0.526681652145413</v>
      </c>
      <c r="AC91" s="47"/>
      <c r="AD91" s="47" t="n">
        <f aca="false">E91+F91</f>
        <v>216.014926215269</v>
      </c>
      <c r="AE91" s="47" t="n">
        <f aca="false">G91+H91</f>
        <v>291.963590293968</v>
      </c>
      <c r="AF91" s="47" t="n">
        <f aca="false">I91+J91</f>
        <v>250.362612962739</v>
      </c>
      <c r="AG91" s="47" t="n">
        <f aca="false">K91+L91</f>
        <v>192.692990895185</v>
      </c>
      <c r="AH91" s="47" t="n">
        <f aca="false">M91+N91+O91+P91</f>
        <v>113.267008991866</v>
      </c>
      <c r="AI91" s="47" t="n">
        <f aca="false">Q91+R91</f>
        <v>244.074436208193</v>
      </c>
      <c r="AJ91" s="47" t="n">
        <f aca="false">S91+T91</f>
        <v>257.96450980392</v>
      </c>
      <c r="AK91" s="47" t="n">
        <f aca="false">U91+V91</f>
        <v>190.027368046931</v>
      </c>
      <c r="AL91" s="47" t="n">
        <f aca="false">W91+X91</f>
        <v>161.881442247032</v>
      </c>
      <c r="AM91" s="47" t="n">
        <f aca="false">Y91+Z91+AA91+AB91</f>
        <v>109.484985537514</v>
      </c>
      <c r="AO91" s="49" t="n">
        <f aca="false">SUM(E91:F91)</f>
        <v>216.014926215269</v>
      </c>
      <c r="AP91" s="49" t="n">
        <f aca="false">SUM(G91:L91)</f>
        <v>735.019194151892</v>
      </c>
      <c r="AQ91" s="49" t="n">
        <f aca="false">SUM(M91:N91)</f>
        <v>109.680577684805</v>
      </c>
      <c r="AR91" s="49" t="n">
        <f aca="false">SUM(Q91:R91)</f>
        <v>244.074436208193</v>
      </c>
      <c r="AS91" s="49" t="n">
        <f aca="false">SUM(S91:X91)</f>
        <v>609.873320097882</v>
      </c>
      <c r="AT91" s="49" t="n">
        <f aca="false">SUM(Y91:Z91)</f>
        <v>105.861685990639</v>
      </c>
      <c r="AU91" s="49" t="n">
        <f aca="false">AO91+AR91</f>
        <v>460.089362423463</v>
      </c>
      <c r="AV91" s="49" t="n">
        <f aca="false">AP91+AS91</f>
        <v>1344.89251424977</v>
      </c>
      <c r="AW91" s="49" t="n">
        <f aca="false">AQ91+AT91</f>
        <v>215.542263675444</v>
      </c>
    </row>
    <row r="92" customFormat="false" ht="15" hidden="false" customHeight="false" outlineLevel="0" collapsed="false">
      <c r="A92" s="0" t="n">
        <v>2041</v>
      </c>
      <c r="B92" s="47" t="n">
        <f aca="false">SUM(E92:AB92)</f>
        <v>2027.32334663861</v>
      </c>
      <c r="C92" s="47" t="n">
        <f aca="false">SUM(E92:P92)</f>
        <v>1064.60186410606</v>
      </c>
      <c r="D92" s="47" t="n">
        <f aca="false">SUM(Q92:AB92)</f>
        <v>962.721482532556</v>
      </c>
      <c r="E92" s="48" t="n">
        <f aca="false">PopActBIT!E44*(Scénarios!$B31/100)*Choix_ref!C$3</f>
        <v>52.7866177694259</v>
      </c>
      <c r="F92" s="48" t="n">
        <f aca="false">PopActBIT!F44*(Scénarios!$B31/100)*Choix_ref!D$3</f>
        <v>162.628954946803</v>
      </c>
      <c r="G92" s="48" t="n">
        <f aca="false">PopActBIT!G44*(Scénarios!$B31/100)*Choix_ref!E$3</f>
        <v>145.765194572966</v>
      </c>
      <c r="H92" s="48" t="n">
        <f aca="false">PopActBIT!H44*(Scénarios!$B31/100)*Choix_ref!F$3</f>
        <v>145.107192649108</v>
      </c>
      <c r="I92" s="48" t="n">
        <f aca="false">PopActBIT!I44*(Scénarios!$B31/100)*Choix_ref!G$3</f>
        <v>133.130244584209</v>
      </c>
      <c r="J92" s="48" t="n">
        <f aca="false">PopActBIT!J44*(Scénarios!$B31/100)*Choix_ref!H$3</f>
        <v>119.230664959082</v>
      </c>
      <c r="K92" s="48" t="n">
        <f aca="false">PopActBIT!K44*(Scénarios!$B31/100)*Choix_ref!I$3</f>
        <v>102.573225212008</v>
      </c>
      <c r="L92" s="48" t="n">
        <f aca="false">PopActBIT!L44*(Scénarios!$B31/100)*Choix_ref!J$3</f>
        <v>88.9736279916493</v>
      </c>
      <c r="M92" s="48" t="n">
        <f aca="false">PopActBIT!M44*(Scénarios!$B31/100)*Choix_ref!K$3</f>
        <v>73.9838965923748</v>
      </c>
      <c r="N92" s="48" t="n">
        <f aca="false">PopActBIT!N44*(Scénarios!$B31/100)*Choix_ref!L$3</f>
        <v>36.7355230872171</v>
      </c>
      <c r="O92" s="48" t="n">
        <f aca="false">PopActBIT!O44*(Scénarios!$B31/100)*Choix_ref!M$3</f>
        <v>3.30194993436002</v>
      </c>
      <c r="P92" s="48" t="n">
        <f aca="false">PopActBIT!P44*(Scénarios!$B31/100)*Choix_ref!N$3</f>
        <v>0.38477180685634</v>
      </c>
      <c r="Q92" s="48" t="n">
        <f aca="false">PopActBIT!Q44*(Scénarios!$B31/100)*Choix_ref!O$3</f>
        <v>60.9422783849443</v>
      </c>
      <c r="R92" s="48" t="n">
        <f aca="false">PopActBIT!R44*(Scénarios!$B31/100)*Choix_ref!P$3</f>
        <v>182.456042534709</v>
      </c>
      <c r="S92" s="48" t="n">
        <f aca="false">PopActBIT!S44*(Scénarios!$B31/100)*Choix_ref!Q$3</f>
        <v>145.232195470889</v>
      </c>
      <c r="T92" s="48" t="n">
        <f aca="false">PopActBIT!T44*(Scénarios!$B31/100)*Choix_ref!R$3</f>
        <v>111.619581805866</v>
      </c>
      <c r="U92" s="48" t="n">
        <f aca="false">PopActBIT!U44*(Scénarios!$B31/100)*Choix_ref!S$3</f>
        <v>101.065804071487</v>
      </c>
      <c r="V92" s="48" t="n">
        <f aca="false">PopActBIT!V44*(Scénarios!$B31/100)*Choix_ref!T$3</f>
        <v>90.6307318405483</v>
      </c>
      <c r="W92" s="48" t="n">
        <f aca="false">PopActBIT!W44*(Scénarios!$B31/100)*Choix_ref!U$3</f>
        <v>78.1240840748868</v>
      </c>
      <c r="X92" s="48" t="n">
        <f aca="false">PopActBIT!X44*(Scénarios!$B31/100)*Choix_ref!V$3</f>
        <v>82.8800259755951</v>
      </c>
      <c r="Y92" s="48" t="n">
        <f aca="false">PopActBIT!Y44*(Scénarios!$B31/100)*Choix_ref!W$3</f>
        <v>68.2356125248706</v>
      </c>
      <c r="Z92" s="48" t="n">
        <f aca="false">PopActBIT!Z44*(Scénarios!$B31/100)*Choix_ref!X$3</f>
        <v>37.9243251783041</v>
      </c>
      <c r="AA92" s="48" t="n">
        <f aca="false">PopActBIT!AA44*(Scénarios!$B31/100)*Choix_ref!Y$3</f>
        <v>3.07560514702212</v>
      </c>
      <c r="AB92" s="48" t="n">
        <f aca="false">PopActBIT!AB44*(Scénarios!$B31/100)*Choix_ref!Z$3</f>
        <v>0.535195523433169</v>
      </c>
      <c r="AC92" s="47"/>
      <c r="AD92" s="47" t="n">
        <f aca="false">E92+F92</f>
        <v>215.415572716228</v>
      </c>
      <c r="AE92" s="47" t="n">
        <f aca="false">G92+H92</f>
        <v>290.872387222074</v>
      </c>
      <c r="AF92" s="47" t="n">
        <f aca="false">I92+J92</f>
        <v>252.36090954329</v>
      </c>
      <c r="AG92" s="47" t="n">
        <f aca="false">K92+L92</f>
        <v>191.546853203657</v>
      </c>
      <c r="AH92" s="47" t="n">
        <f aca="false">M92+N92+O92+P92</f>
        <v>114.406141420808</v>
      </c>
      <c r="AI92" s="47" t="n">
        <f aca="false">Q92+R92</f>
        <v>243.398320919654</v>
      </c>
      <c r="AJ92" s="47" t="n">
        <f aca="false">S92+T92</f>
        <v>256.851777276755</v>
      </c>
      <c r="AK92" s="47" t="n">
        <f aca="false">U92+V92</f>
        <v>191.696535912035</v>
      </c>
      <c r="AL92" s="47" t="n">
        <f aca="false">W92+X92</f>
        <v>161.004110050482</v>
      </c>
      <c r="AM92" s="47" t="n">
        <f aca="false">Y92+Z92+AA92+AB92</f>
        <v>109.77073837363</v>
      </c>
      <c r="AO92" s="49" t="n">
        <f aca="false">SUM(E92:F92)</f>
        <v>215.415572716228</v>
      </c>
      <c r="AP92" s="49" t="n">
        <f aca="false">SUM(G92:L92)</f>
        <v>734.780149969022</v>
      </c>
      <c r="AQ92" s="49" t="n">
        <f aca="false">SUM(M92:N92)</f>
        <v>110.719419679592</v>
      </c>
      <c r="AR92" s="49" t="n">
        <f aca="false">SUM(Q92:R92)</f>
        <v>243.398320919654</v>
      </c>
      <c r="AS92" s="49" t="n">
        <f aca="false">SUM(S92:X92)</f>
        <v>609.552423239272</v>
      </c>
      <c r="AT92" s="49" t="n">
        <f aca="false">SUM(Y92:Z92)</f>
        <v>106.159937703175</v>
      </c>
      <c r="AU92" s="49" t="n">
        <f aca="false">AO92+AR92</f>
        <v>458.813893635882</v>
      </c>
      <c r="AV92" s="49" t="n">
        <f aca="false">AP92+AS92</f>
        <v>1344.33257320829</v>
      </c>
      <c r="AW92" s="49" t="n">
        <f aca="false">AQ92+AT92</f>
        <v>216.879357382766</v>
      </c>
    </row>
    <row r="93" customFormat="false" ht="15" hidden="false" customHeight="false" outlineLevel="0" collapsed="false">
      <c r="A93" s="0" t="n">
        <v>2042</v>
      </c>
      <c r="B93" s="47" t="n">
        <f aca="false">SUM(E93:AB93)</f>
        <v>2027.0689322449</v>
      </c>
      <c r="C93" s="47" t="n">
        <f aca="false">SUM(E93:P93)</f>
        <v>1064.90195630719</v>
      </c>
      <c r="D93" s="47" t="n">
        <f aca="false">SUM(Q93:AB93)</f>
        <v>962.166975937713</v>
      </c>
      <c r="E93" s="48" t="n">
        <f aca="false">PopActBIT!E45*(Scénarios!$B32/100)*Choix_ref!C$3</f>
        <v>52.7625471454629</v>
      </c>
      <c r="F93" s="48" t="n">
        <f aca="false">PopActBIT!F45*(Scénarios!$B32/100)*Choix_ref!D$3</f>
        <v>162.180859259434</v>
      </c>
      <c r="G93" s="48" t="n">
        <f aca="false">PopActBIT!G45*(Scénarios!$B32/100)*Choix_ref!E$3</f>
        <v>144.688445220846</v>
      </c>
      <c r="H93" s="48" t="n">
        <f aca="false">PopActBIT!H45*(Scénarios!$B32/100)*Choix_ref!F$3</f>
        <v>144.779190805595</v>
      </c>
      <c r="I93" s="48" t="n">
        <f aca="false">PopActBIT!I45*(Scénarios!$B32/100)*Choix_ref!G$3</f>
        <v>133.958980196504</v>
      </c>
      <c r="J93" s="48" t="n">
        <f aca="false">PopActBIT!J45*(Scénarios!$B32/100)*Choix_ref!H$3</f>
        <v>120.57656899538</v>
      </c>
      <c r="K93" s="48" t="n">
        <f aca="false">PopActBIT!K45*(Scénarios!$B32/100)*Choix_ref!I$3</f>
        <v>102.28695579448</v>
      </c>
      <c r="L93" s="48" t="n">
        <f aca="false">PopActBIT!L45*(Scénarios!$B32/100)*Choix_ref!J$3</f>
        <v>88.265633800144</v>
      </c>
      <c r="M93" s="48" t="n">
        <f aca="false">PopActBIT!M45*(Scénarios!$B32/100)*Choix_ref!K$3</f>
        <v>73.6671164047906</v>
      </c>
      <c r="N93" s="48" t="n">
        <f aca="false">PopActBIT!N45*(Scénarios!$B32/100)*Choix_ref!L$3</f>
        <v>37.9285187228925</v>
      </c>
      <c r="O93" s="48" t="n">
        <f aca="false">PopActBIT!O45*(Scénarios!$B32/100)*Choix_ref!M$3</f>
        <v>3.41802884819623</v>
      </c>
      <c r="P93" s="48" t="n">
        <f aca="false">PopActBIT!P45*(Scénarios!$B32/100)*Choix_ref!N$3</f>
        <v>0.389111113461661</v>
      </c>
      <c r="Q93" s="48" t="n">
        <f aca="false">PopActBIT!Q45*(Scénarios!$B32/100)*Choix_ref!O$3</f>
        <v>60.9162387301471</v>
      </c>
      <c r="R93" s="48" t="n">
        <f aca="false">PopActBIT!R45*(Scénarios!$B32/100)*Choix_ref!P$3</f>
        <v>181.95315762444</v>
      </c>
      <c r="S93" s="48" t="n">
        <f aca="false">PopActBIT!S45*(Scénarios!$B32/100)*Choix_ref!Q$3</f>
        <v>144.215277065425</v>
      </c>
      <c r="T93" s="48" t="n">
        <f aca="false">PopActBIT!T45*(Scénarios!$B32/100)*Choix_ref!R$3</f>
        <v>111.351018752335</v>
      </c>
      <c r="U93" s="48" t="n">
        <f aca="false">PopActBIT!U45*(Scénarios!$B32/100)*Choix_ref!S$3</f>
        <v>101.72991134454</v>
      </c>
      <c r="V93" s="48" t="n">
        <f aca="false">PopActBIT!V45*(Scénarios!$B32/100)*Choix_ref!T$3</f>
        <v>91.6922553711227</v>
      </c>
      <c r="W93" s="48" t="n">
        <f aca="false">PopActBIT!W45*(Scénarios!$B32/100)*Choix_ref!U$3</f>
        <v>77.8654405311285</v>
      </c>
      <c r="X93" s="48" t="n">
        <f aca="false">PopActBIT!X45*(Scénarios!$B32/100)*Choix_ref!V$3</f>
        <v>82.3845341086332</v>
      </c>
      <c r="Y93" s="48" t="n">
        <f aca="false">PopActBIT!Y45*(Scénarios!$B32/100)*Choix_ref!W$3</f>
        <v>67.9722740471438</v>
      </c>
      <c r="Z93" s="48" t="n">
        <f aca="false">PopActBIT!Z45*(Scénarios!$B32/100)*Choix_ref!X$3</f>
        <v>38.4966323845809</v>
      </c>
      <c r="AA93" s="48" t="n">
        <f aca="false">PopActBIT!AA45*(Scénarios!$B32/100)*Choix_ref!Y$3</f>
        <v>3.04625861114352</v>
      </c>
      <c r="AB93" s="48" t="n">
        <f aca="false">PopActBIT!AB45*(Scénarios!$B32/100)*Choix_ref!Z$3</f>
        <v>0.543977367073016</v>
      </c>
      <c r="AC93" s="47"/>
      <c r="AD93" s="47" t="n">
        <f aca="false">E93+F93</f>
        <v>214.943406404897</v>
      </c>
      <c r="AE93" s="47" t="n">
        <f aca="false">G93+H93</f>
        <v>289.467636026441</v>
      </c>
      <c r="AF93" s="47" t="n">
        <f aca="false">I93+J93</f>
        <v>254.535549191884</v>
      </c>
      <c r="AG93" s="47" t="n">
        <f aca="false">K93+L93</f>
        <v>190.552589594624</v>
      </c>
      <c r="AH93" s="47" t="n">
        <f aca="false">M93+N93+O93+P93</f>
        <v>115.402775089341</v>
      </c>
      <c r="AI93" s="47" t="n">
        <f aca="false">Q93+R93</f>
        <v>242.869396354588</v>
      </c>
      <c r="AJ93" s="47" t="n">
        <f aca="false">S93+T93</f>
        <v>255.56629581776</v>
      </c>
      <c r="AK93" s="47" t="n">
        <f aca="false">U93+V93</f>
        <v>193.422166715662</v>
      </c>
      <c r="AL93" s="47" t="n">
        <f aca="false">W93+X93</f>
        <v>160.249974639762</v>
      </c>
      <c r="AM93" s="47" t="n">
        <f aca="false">Y93+Z93+AA93+AB93</f>
        <v>110.059142409941</v>
      </c>
      <c r="AO93" s="49" t="n">
        <f aca="false">SUM(E93:F93)</f>
        <v>214.943406404897</v>
      </c>
      <c r="AP93" s="49" t="n">
        <f aca="false">SUM(G93:L93)</f>
        <v>734.555774812949</v>
      </c>
      <c r="AQ93" s="49" t="n">
        <f aca="false">SUM(M93:N93)</f>
        <v>111.595635127683</v>
      </c>
      <c r="AR93" s="49" t="n">
        <f aca="false">SUM(Q93:R93)</f>
        <v>242.869396354588</v>
      </c>
      <c r="AS93" s="49" t="n">
        <f aca="false">SUM(S93:X93)</f>
        <v>609.238437173184</v>
      </c>
      <c r="AT93" s="49" t="n">
        <f aca="false">SUM(Y93:Z93)</f>
        <v>106.468906431725</v>
      </c>
      <c r="AU93" s="49" t="n">
        <f aca="false">AO93+AR93</f>
        <v>457.812802759485</v>
      </c>
      <c r="AV93" s="49" t="n">
        <f aca="false">AP93+AS93</f>
        <v>1343.79421198613</v>
      </c>
      <c r="AW93" s="49" t="n">
        <f aca="false">AQ93+AT93</f>
        <v>218.064541559408</v>
      </c>
    </row>
    <row r="94" customFormat="false" ht="15" hidden="false" customHeight="false" outlineLevel="0" collapsed="false">
      <c r="A94" s="0" t="n">
        <v>2043</v>
      </c>
      <c r="B94" s="47" t="n">
        <f aca="false">SUM(E94:AB94)</f>
        <v>2026.90274506927</v>
      </c>
      <c r="C94" s="47" t="n">
        <f aca="false">SUM(E94:P94)</f>
        <v>1065.13419214423</v>
      </c>
      <c r="D94" s="47" t="n">
        <f aca="false">SUM(Q94:AB94)</f>
        <v>961.768552925045</v>
      </c>
      <c r="E94" s="48" t="n">
        <f aca="false">PopActBIT!E46*(Scénarios!$B33/100)*Choix_ref!C$3</f>
        <v>52.7889576970209</v>
      </c>
      <c r="F94" s="48" t="n">
        <f aca="false">PopActBIT!F46*(Scénarios!$B33/100)*Choix_ref!D$3</f>
        <v>161.744889872898</v>
      </c>
      <c r="G94" s="48" t="n">
        <f aca="false">PopActBIT!G46*(Scénarios!$B33/100)*Choix_ref!E$3</f>
        <v>143.877468894807</v>
      </c>
      <c r="H94" s="48" t="n">
        <f aca="false">PopActBIT!H46*(Scénarios!$B33/100)*Choix_ref!F$3</f>
        <v>144.131732918529</v>
      </c>
      <c r="I94" s="48" t="n">
        <f aca="false">PopActBIT!I46*(Scénarios!$B33/100)*Choix_ref!G$3</f>
        <v>134.962016104217</v>
      </c>
      <c r="J94" s="48" t="n">
        <f aca="false">PopActBIT!J46*(Scénarios!$B33/100)*Choix_ref!H$3</f>
        <v>121.557334335908</v>
      </c>
      <c r="K94" s="48" t="n">
        <f aca="false">PopActBIT!K46*(Scénarios!$B33/100)*Choix_ref!I$3</f>
        <v>102.837493557678</v>
      </c>
      <c r="L94" s="48" t="n">
        <f aca="false">PopActBIT!L46*(Scénarios!$B33/100)*Choix_ref!J$3</f>
        <v>87.0995379408504</v>
      </c>
      <c r="M94" s="48" t="n">
        <f aca="false">PopActBIT!M46*(Scénarios!$B33/100)*Choix_ref!K$3</f>
        <v>73.8624419189467</v>
      </c>
      <c r="N94" s="48" t="n">
        <f aca="false">PopActBIT!N46*(Scénarios!$B33/100)*Choix_ref!L$3</f>
        <v>38.3086724378967</v>
      </c>
      <c r="O94" s="48" t="n">
        <f aca="false">PopActBIT!O46*(Scénarios!$B33/100)*Choix_ref!M$3</f>
        <v>3.57055398568696</v>
      </c>
      <c r="P94" s="48" t="n">
        <f aca="false">PopActBIT!P46*(Scénarios!$B33/100)*Choix_ref!N$3</f>
        <v>0.39309247979086</v>
      </c>
      <c r="Q94" s="48" t="n">
        <f aca="false">PopActBIT!Q46*(Scénarios!$B33/100)*Choix_ref!O$3</f>
        <v>60.9482851823052</v>
      </c>
      <c r="R94" s="48" t="n">
        <f aca="false">PopActBIT!R46*(Scénarios!$B33/100)*Choix_ref!P$3</f>
        <v>181.463755730027</v>
      </c>
      <c r="S94" s="48" t="n">
        <f aca="false">PopActBIT!S46*(Scénarios!$B33/100)*Choix_ref!Q$3</f>
        <v>143.353409008354</v>
      </c>
      <c r="T94" s="48" t="n">
        <f aca="false">PopActBIT!T46*(Scénarios!$B33/100)*Choix_ref!R$3</f>
        <v>110.904349428043</v>
      </c>
      <c r="U94" s="48" t="n">
        <f aca="false">PopActBIT!U46*(Scénarios!$B33/100)*Choix_ref!S$3</f>
        <v>102.520675961413</v>
      </c>
      <c r="V94" s="48" t="n">
        <f aca="false">PopActBIT!V46*(Scénarios!$B33/100)*Choix_ref!T$3</f>
        <v>92.5006611439367</v>
      </c>
      <c r="W94" s="48" t="n">
        <f aca="false">PopActBIT!W46*(Scénarios!$B33/100)*Choix_ref!U$3</f>
        <v>78.2697571923508</v>
      </c>
      <c r="X94" s="48" t="n">
        <f aca="false">PopActBIT!X46*(Scénarios!$B33/100)*Choix_ref!V$3</f>
        <v>81.4122004488105</v>
      </c>
      <c r="Y94" s="48" t="n">
        <f aca="false">PopActBIT!Y46*(Scénarios!$B33/100)*Choix_ref!W$3</f>
        <v>68.0257525616036</v>
      </c>
      <c r="Z94" s="48" t="n">
        <f aca="false">PopActBIT!Z46*(Scénarios!$B33/100)*Choix_ref!X$3</f>
        <v>38.7925525124087</v>
      </c>
      <c r="AA94" s="48" t="n">
        <f aca="false">PopActBIT!AA46*(Scénarios!$B33/100)*Choix_ref!Y$3</f>
        <v>3.02484740717529</v>
      </c>
      <c r="AB94" s="48" t="n">
        <f aca="false">PopActBIT!AB46*(Scénarios!$B33/100)*Choix_ref!Z$3</f>
        <v>0.552306348616652</v>
      </c>
      <c r="AC94" s="47"/>
      <c r="AD94" s="47" t="n">
        <f aca="false">E94+F94</f>
        <v>214.533847569919</v>
      </c>
      <c r="AE94" s="47" t="n">
        <f aca="false">G94+H94</f>
        <v>288.009201813336</v>
      </c>
      <c r="AF94" s="47" t="n">
        <f aca="false">I94+J94</f>
        <v>256.519350440125</v>
      </c>
      <c r="AG94" s="47" t="n">
        <f aca="false">K94+L94</f>
        <v>189.937031498528</v>
      </c>
      <c r="AH94" s="47" t="n">
        <f aca="false">M94+N94+O94+P94</f>
        <v>116.134760822321</v>
      </c>
      <c r="AI94" s="47" t="n">
        <f aca="false">Q94+R94</f>
        <v>242.412040912333</v>
      </c>
      <c r="AJ94" s="47" t="n">
        <f aca="false">S94+T94</f>
        <v>254.257758436396</v>
      </c>
      <c r="AK94" s="47" t="n">
        <f aca="false">U94+V94</f>
        <v>195.02133710535</v>
      </c>
      <c r="AL94" s="47" t="n">
        <f aca="false">W94+X94</f>
        <v>159.681957641161</v>
      </c>
      <c r="AM94" s="47" t="n">
        <f aca="false">Y94+Z94+AA94+AB94</f>
        <v>110.395458829804</v>
      </c>
      <c r="AO94" s="49" t="n">
        <f aca="false">SUM(E94:F94)</f>
        <v>214.533847569919</v>
      </c>
      <c r="AP94" s="49" t="n">
        <f aca="false">SUM(G94:L94)</f>
        <v>734.46558375199</v>
      </c>
      <c r="AQ94" s="49" t="n">
        <f aca="false">SUM(M94:N94)</f>
        <v>112.171114356843</v>
      </c>
      <c r="AR94" s="49" t="n">
        <f aca="false">SUM(Q94:R94)</f>
        <v>242.412040912333</v>
      </c>
      <c r="AS94" s="49" t="n">
        <f aca="false">SUM(S94:X94)</f>
        <v>608.961053182908</v>
      </c>
      <c r="AT94" s="49" t="n">
        <f aca="false">SUM(Y94:Z94)</f>
        <v>106.818305074012</v>
      </c>
      <c r="AU94" s="49" t="n">
        <f aca="false">AO94+AR94</f>
        <v>456.945888482252</v>
      </c>
      <c r="AV94" s="49" t="n">
        <f aca="false">AP94+AS94</f>
        <v>1343.4266369349</v>
      </c>
      <c r="AW94" s="49" t="n">
        <f aca="false">AQ94+AT94</f>
        <v>218.989419430856</v>
      </c>
    </row>
    <row r="95" customFormat="false" ht="15" hidden="false" customHeight="false" outlineLevel="0" collapsed="false">
      <c r="A95" s="0" t="n">
        <v>2044</v>
      </c>
      <c r="B95" s="47" t="n">
        <f aca="false">SUM(E95:AB95)</f>
        <v>2026.83887488437</v>
      </c>
      <c r="C95" s="47" t="n">
        <f aca="false">SUM(E95:P95)</f>
        <v>1065.41403315561</v>
      </c>
      <c r="D95" s="47" t="n">
        <f aca="false">SUM(Q95:AB95)</f>
        <v>961.424841728761</v>
      </c>
      <c r="E95" s="48" t="n">
        <f aca="false">PopActBIT!E47*(Scénarios!$B34/100)*Choix_ref!C$3</f>
        <v>52.8674176521149</v>
      </c>
      <c r="F95" s="48" t="n">
        <f aca="false">PopActBIT!F47*(Scénarios!$B34/100)*Choix_ref!D$3</f>
        <v>161.34707296343</v>
      </c>
      <c r="G95" s="48" t="n">
        <f aca="false">PopActBIT!G47*(Scénarios!$B34/100)*Choix_ref!E$3</f>
        <v>142.901528249491</v>
      </c>
      <c r="H95" s="48" t="n">
        <f aca="false">PopActBIT!H47*(Scénarios!$B34/100)*Choix_ref!F$3</f>
        <v>143.434933016975</v>
      </c>
      <c r="I95" s="48" t="n">
        <f aca="false">PopActBIT!I47*(Scénarios!$B34/100)*Choix_ref!G$3</f>
        <v>135.96443293281</v>
      </c>
      <c r="J95" s="48" t="n">
        <f aca="false">PopActBIT!J47*(Scénarios!$B34/100)*Choix_ref!H$3</f>
        <v>122.302071593823</v>
      </c>
      <c r="K95" s="48" t="n">
        <f aca="false">PopActBIT!K47*(Scénarios!$B34/100)*Choix_ref!I$3</f>
        <v>104.110383644739</v>
      </c>
      <c r="L95" s="48" t="n">
        <f aca="false">PopActBIT!L47*(Scénarios!$B34/100)*Choix_ref!J$3</f>
        <v>85.6215139288771</v>
      </c>
      <c r="M95" s="48" t="n">
        <f aca="false">PopActBIT!M47*(Scénarios!$B34/100)*Choix_ref!K$3</f>
        <v>74.2631714553029</v>
      </c>
      <c r="N95" s="48" t="n">
        <f aca="false">PopActBIT!N47*(Scénarios!$B34/100)*Choix_ref!L$3</f>
        <v>38.463077580949</v>
      </c>
      <c r="O95" s="48" t="n">
        <f aca="false">PopActBIT!O47*(Scénarios!$B34/100)*Choix_ref!M$3</f>
        <v>3.74228639866003</v>
      </c>
      <c r="P95" s="48" t="n">
        <f aca="false">PopActBIT!P47*(Scénarios!$B34/100)*Choix_ref!N$3</f>
        <v>0.39614373843666</v>
      </c>
      <c r="Q95" s="48" t="n">
        <f aca="false">PopActBIT!Q47*(Scénarios!$B34/100)*Choix_ref!O$3</f>
        <v>61.0401691473772</v>
      </c>
      <c r="R95" s="48" t="n">
        <f aca="false">PopActBIT!R47*(Scénarios!$B34/100)*Choix_ref!P$3</f>
        <v>181.017688878724</v>
      </c>
      <c r="S95" s="48" t="n">
        <f aca="false">PopActBIT!S47*(Scénarios!$B34/100)*Choix_ref!Q$3</f>
        <v>142.331849621481</v>
      </c>
      <c r="T95" s="48" t="n">
        <f aca="false">PopActBIT!T47*(Scénarios!$B34/100)*Choix_ref!R$3</f>
        <v>110.373875168339</v>
      </c>
      <c r="U95" s="48" t="n">
        <f aca="false">PopActBIT!U47*(Scénarios!$B34/100)*Choix_ref!S$3</f>
        <v>103.37878845594</v>
      </c>
      <c r="V95" s="48" t="n">
        <f aca="false">PopActBIT!V47*(Scénarios!$B34/100)*Choix_ref!T$3</f>
        <v>93.0726916462277</v>
      </c>
      <c r="W95" s="48" t="n">
        <f aca="false">PopActBIT!W47*(Scénarios!$B34/100)*Choix_ref!U$3</f>
        <v>79.3449678237115</v>
      </c>
      <c r="X95" s="48" t="n">
        <f aca="false">PopActBIT!X47*(Scénarios!$B34/100)*Choix_ref!V$3</f>
        <v>80.085652663439</v>
      </c>
      <c r="Y95" s="48" t="n">
        <f aca="false">PopActBIT!Y47*(Scénarios!$B34/100)*Choix_ref!W$3</f>
        <v>68.2968761930512</v>
      </c>
      <c r="Z95" s="48" t="n">
        <f aca="false">PopActBIT!Z47*(Scénarios!$B34/100)*Choix_ref!X$3</f>
        <v>38.9010147823197</v>
      </c>
      <c r="AA95" s="48" t="n">
        <f aca="false">PopActBIT!AA47*(Scénarios!$B34/100)*Choix_ref!Y$3</f>
        <v>3.02194588898816</v>
      </c>
      <c r="AB95" s="48" t="n">
        <f aca="false">PopActBIT!AB47*(Scénarios!$B34/100)*Choix_ref!Z$3</f>
        <v>0.559321459162826</v>
      </c>
      <c r="AC95" s="47"/>
      <c r="AD95" s="47" t="n">
        <f aca="false">E95+F95</f>
        <v>214.214490615545</v>
      </c>
      <c r="AE95" s="47" t="n">
        <f aca="false">G95+H95</f>
        <v>286.336461266466</v>
      </c>
      <c r="AF95" s="47" t="n">
        <f aca="false">I95+J95</f>
        <v>258.266504526632</v>
      </c>
      <c r="AG95" s="47" t="n">
        <f aca="false">K95+L95</f>
        <v>189.731897573616</v>
      </c>
      <c r="AH95" s="47" t="n">
        <f aca="false">M95+N95+O95+P95</f>
        <v>116.864679173349</v>
      </c>
      <c r="AI95" s="47" t="n">
        <f aca="false">Q95+R95</f>
        <v>242.057858026101</v>
      </c>
      <c r="AJ95" s="47" t="n">
        <f aca="false">S95+T95</f>
        <v>252.70572478982</v>
      </c>
      <c r="AK95" s="47" t="n">
        <f aca="false">U95+V95</f>
        <v>196.451480102168</v>
      </c>
      <c r="AL95" s="47" t="n">
        <f aca="false">W95+X95</f>
        <v>159.430620487151</v>
      </c>
      <c r="AM95" s="47" t="n">
        <f aca="false">Y95+Z95+AA95+AB95</f>
        <v>110.779158323522</v>
      </c>
      <c r="AO95" s="49" t="n">
        <f aca="false">SUM(E95:F95)</f>
        <v>214.214490615545</v>
      </c>
      <c r="AP95" s="49" t="n">
        <f aca="false">SUM(G95:L95)</f>
        <v>734.334863366714</v>
      </c>
      <c r="AQ95" s="49" t="n">
        <f aca="false">SUM(M95:N95)</f>
        <v>112.726249036252</v>
      </c>
      <c r="AR95" s="49" t="n">
        <f aca="false">SUM(Q95:R95)</f>
        <v>242.057858026101</v>
      </c>
      <c r="AS95" s="49" t="n">
        <f aca="false">SUM(S95:X95)</f>
        <v>608.587825379138</v>
      </c>
      <c r="AT95" s="49" t="n">
        <f aca="false">SUM(Y95:Z95)</f>
        <v>107.197890975371</v>
      </c>
      <c r="AU95" s="49" t="n">
        <f aca="false">AO95+AR95</f>
        <v>456.272348641646</v>
      </c>
      <c r="AV95" s="49" t="n">
        <f aca="false">AP95+AS95</f>
        <v>1342.92268874585</v>
      </c>
      <c r="AW95" s="49" t="n">
        <f aca="false">AQ95+AT95</f>
        <v>219.924140011623</v>
      </c>
    </row>
    <row r="96" customFormat="false" ht="15" hidden="false" customHeight="false" outlineLevel="0" collapsed="false">
      <c r="A96" s="0" t="n">
        <v>2045</v>
      </c>
      <c r="B96" s="47" t="n">
        <f aca="false">SUM(E96:AB96)</f>
        <v>2026.04066832485</v>
      </c>
      <c r="C96" s="47" t="n">
        <f aca="false">SUM(E96:P96)</f>
        <v>1065.24142927487</v>
      </c>
      <c r="D96" s="47" t="n">
        <f aca="false">SUM(Q96:AB96)</f>
        <v>960.799239049981</v>
      </c>
      <c r="E96" s="48" t="n">
        <f aca="false">PopActBIT!E48*(Scénarios!$B35/100)*Choix_ref!C$3</f>
        <v>52.9955016828307</v>
      </c>
      <c r="F96" s="48" t="n">
        <f aca="false">PopActBIT!F48*(Scénarios!$B35/100)*Choix_ref!D$3</f>
        <v>161.02308625282</v>
      </c>
      <c r="G96" s="48" t="n">
        <f aca="false">PopActBIT!G48*(Scénarios!$B35/100)*Choix_ref!E$3</f>
        <v>142.088822908248</v>
      </c>
      <c r="H96" s="48" t="n">
        <f aca="false">PopActBIT!H48*(Scénarios!$B35/100)*Choix_ref!F$3</f>
        <v>142.387143141614</v>
      </c>
      <c r="I96" s="48" t="n">
        <f aca="false">PopActBIT!I48*(Scénarios!$B35/100)*Choix_ref!G$3</f>
        <v>136.831109445427</v>
      </c>
      <c r="J96" s="48" t="n">
        <f aca="false">PopActBIT!J48*(Scénarios!$B35/100)*Choix_ref!H$3</f>
        <v>122.592665249805</v>
      </c>
      <c r="K96" s="48" t="n">
        <f aca="false">PopActBIT!K48*(Scénarios!$B35/100)*Choix_ref!I$3</f>
        <v>105.663500737491</v>
      </c>
      <c r="L96" s="48" t="n">
        <f aca="false">PopActBIT!L48*(Scénarios!$B35/100)*Choix_ref!J$3</f>
        <v>84.514234274644</v>
      </c>
      <c r="M96" s="48" t="n">
        <f aca="false">PopActBIT!M48*(Scénarios!$B35/100)*Choix_ref!K$3</f>
        <v>74.3843950191624</v>
      </c>
      <c r="N96" s="48" t="n">
        <f aca="false">PopActBIT!N48*(Scénarios!$B35/100)*Choix_ref!L$3</f>
        <v>38.4074076994403</v>
      </c>
      <c r="O96" s="48" t="n">
        <f aca="false">PopActBIT!O48*(Scénarios!$B35/100)*Choix_ref!M$3</f>
        <v>3.95548988485169</v>
      </c>
      <c r="P96" s="48" t="n">
        <f aca="false">PopActBIT!P48*(Scénarios!$B35/100)*Choix_ref!N$3</f>
        <v>0.398072978534255</v>
      </c>
      <c r="Q96" s="48" t="n">
        <f aca="false">PopActBIT!Q48*(Scénarios!$B35/100)*Choix_ref!O$3</f>
        <v>61.1892273168738</v>
      </c>
      <c r="R96" s="48" t="n">
        <f aca="false">PopActBIT!R48*(Scénarios!$B35/100)*Choix_ref!P$3</f>
        <v>180.655586491432</v>
      </c>
      <c r="S96" s="48" t="n">
        <f aca="false">PopActBIT!S48*(Scénarios!$B35/100)*Choix_ref!Q$3</f>
        <v>141.484270262958</v>
      </c>
      <c r="T96" s="48" t="n">
        <f aca="false">PopActBIT!T48*(Scénarios!$B35/100)*Choix_ref!R$3</f>
        <v>109.558612799228</v>
      </c>
      <c r="U96" s="48" t="n">
        <f aca="false">PopActBIT!U48*(Scénarios!$B35/100)*Choix_ref!S$3</f>
        <v>104.129585647238</v>
      </c>
      <c r="V96" s="48" t="n">
        <f aca="false">PopActBIT!V48*(Scénarios!$B35/100)*Choix_ref!T$3</f>
        <v>93.2662114841532</v>
      </c>
      <c r="W96" s="48" t="n">
        <f aca="false">PopActBIT!W48*(Scénarios!$B35/100)*Choix_ref!U$3</f>
        <v>80.6994576110805</v>
      </c>
      <c r="X96" s="48" t="n">
        <f aca="false">PopActBIT!X48*(Scénarios!$B35/100)*Choix_ref!V$3</f>
        <v>78.9982415765556</v>
      </c>
      <c r="Y96" s="48" t="n">
        <f aca="false">PopActBIT!Y48*(Scénarios!$B35/100)*Choix_ref!W$3</f>
        <v>68.3744208466066</v>
      </c>
      <c r="Z96" s="48" t="n">
        <f aca="false">PopActBIT!Z48*(Scénarios!$B35/100)*Choix_ref!X$3</f>
        <v>38.8239502182068</v>
      </c>
      <c r="AA96" s="48" t="n">
        <f aca="false">PopActBIT!AA48*(Scénarios!$B35/100)*Choix_ref!Y$3</f>
        <v>3.05502463120633</v>
      </c>
      <c r="AB96" s="48" t="n">
        <f aca="false">PopActBIT!AB48*(Scénarios!$B35/100)*Choix_ref!Z$3</f>
        <v>0.564650164441967</v>
      </c>
      <c r="AC96" s="47"/>
      <c r="AD96" s="47" t="n">
        <f aca="false">E96+F96</f>
        <v>214.01858793565</v>
      </c>
      <c r="AE96" s="47" t="n">
        <f aca="false">G96+H96</f>
        <v>284.475966049862</v>
      </c>
      <c r="AF96" s="47" t="n">
        <f aca="false">I96+J96</f>
        <v>259.423774695233</v>
      </c>
      <c r="AG96" s="47" t="n">
        <f aca="false">K96+L96</f>
        <v>190.177735012135</v>
      </c>
      <c r="AH96" s="47" t="n">
        <f aca="false">M96+N96+O96+P96</f>
        <v>117.145365581989</v>
      </c>
      <c r="AI96" s="47" t="n">
        <f aca="false">Q96+R96</f>
        <v>241.844813808305</v>
      </c>
      <c r="AJ96" s="47" t="n">
        <f aca="false">S96+T96</f>
        <v>251.042883062186</v>
      </c>
      <c r="AK96" s="47" t="n">
        <f aca="false">U96+V96</f>
        <v>197.395797131391</v>
      </c>
      <c r="AL96" s="47" t="n">
        <f aca="false">W96+X96</f>
        <v>159.697699187636</v>
      </c>
      <c r="AM96" s="47" t="n">
        <f aca="false">Y96+Z96+AA96+AB96</f>
        <v>110.818045860462</v>
      </c>
      <c r="AO96" s="49" t="n">
        <f aca="false">SUM(E96:F96)</f>
        <v>214.01858793565</v>
      </c>
      <c r="AP96" s="49" t="n">
        <f aca="false">SUM(G96:L96)</f>
        <v>734.077475757229</v>
      </c>
      <c r="AQ96" s="49" t="n">
        <f aca="false">SUM(M96:N96)</f>
        <v>112.791802718603</v>
      </c>
      <c r="AR96" s="49" t="n">
        <f aca="false">SUM(Q96:R96)</f>
        <v>241.844813808305</v>
      </c>
      <c r="AS96" s="49" t="n">
        <f aca="false">SUM(S96:X96)</f>
        <v>608.136379381213</v>
      </c>
      <c r="AT96" s="49" t="n">
        <f aca="false">SUM(Y96:Z96)</f>
        <v>107.198371064813</v>
      </c>
      <c r="AU96" s="49" t="n">
        <f aca="false">AO96+AR96</f>
        <v>455.863401743956</v>
      </c>
      <c r="AV96" s="49" t="n">
        <f aca="false">AP96+AS96</f>
        <v>1342.21385513844</v>
      </c>
      <c r="AW96" s="49" t="n">
        <f aca="false">AQ96+AT96</f>
        <v>219.990173783416</v>
      </c>
    </row>
    <row r="97" customFormat="false" ht="15" hidden="false" customHeight="false" outlineLevel="0" collapsed="false">
      <c r="A97" s="0" t="n">
        <v>2046</v>
      </c>
      <c r="B97" s="47" t="n">
        <f aca="false">SUM(E97:AB97)</f>
        <v>2025.0242256547</v>
      </c>
      <c r="C97" s="47" t="n">
        <f aca="false">SUM(E97:P97)</f>
        <v>1064.60900861443</v>
      </c>
      <c r="D97" s="47" t="n">
        <f aca="false">SUM(Q97:AB97)</f>
        <v>960.415217040273</v>
      </c>
      <c r="E97" s="48" t="n">
        <f aca="false">PopActBIT!E49*(Scénarios!$B36/100)*Choix_ref!C$3</f>
        <v>53.1674630836499</v>
      </c>
      <c r="F97" s="48" t="n">
        <f aca="false">PopActBIT!F49*(Scénarios!$B36/100)*Choix_ref!D$3</f>
        <v>160.809886086411</v>
      </c>
      <c r="G97" s="48" t="n">
        <f aca="false">PopActBIT!G49*(Scénarios!$B36/100)*Choix_ref!E$3</f>
        <v>141.626895238203</v>
      </c>
      <c r="H97" s="48" t="n">
        <f aca="false">PopActBIT!H49*(Scénarios!$B36/100)*Choix_ref!F$3</f>
        <v>140.995126190908</v>
      </c>
      <c r="I97" s="48" t="n">
        <f aca="false">PopActBIT!I49*(Scénarios!$B36/100)*Choix_ref!G$3</f>
        <v>137.205705946184</v>
      </c>
      <c r="J97" s="48" t="n">
        <f aca="false">PopActBIT!J49*(Scénarios!$B36/100)*Choix_ref!H$3</f>
        <v>122.849127363288</v>
      </c>
      <c r="K97" s="48" t="n">
        <f aca="false">PopActBIT!K49*(Scénarios!$B36/100)*Choix_ref!I$3</f>
        <v>107.214924361872</v>
      </c>
      <c r="L97" s="48" t="n">
        <f aca="false">PopActBIT!L49*(Scénarios!$B36/100)*Choix_ref!J$3</f>
        <v>83.9187763724979</v>
      </c>
      <c r="M97" s="48" t="n">
        <f aca="false">PopActBIT!M49*(Scénarios!$B36/100)*Choix_ref!K$3</f>
        <v>74.1781100659903</v>
      </c>
      <c r="N97" s="48" t="n">
        <f aca="false">PopActBIT!N49*(Scénarios!$B36/100)*Choix_ref!L$3</f>
        <v>38.2087808810498</v>
      </c>
      <c r="O97" s="48" t="n">
        <f aca="false">PopActBIT!O49*(Scénarios!$B36/100)*Choix_ref!M$3</f>
        <v>4.03498318774437</v>
      </c>
      <c r="P97" s="48" t="n">
        <f aca="false">PopActBIT!P49*(Scénarios!$B36/100)*Choix_ref!N$3</f>
        <v>0.399229836632755</v>
      </c>
      <c r="Q97" s="48" t="n">
        <f aca="false">PopActBIT!Q49*(Scénarios!$B36/100)*Choix_ref!O$3</f>
        <v>61.3889172230417</v>
      </c>
      <c r="R97" s="48" t="n">
        <f aca="false">PopActBIT!R49*(Scénarios!$B36/100)*Choix_ref!P$3</f>
        <v>180.419971924364</v>
      </c>
      <c r="S97" s="48" t="n">
        <f aca="false">PopActBIT!S49*(Scénarios!$B36/100)*Choix_ref!Q$3</f>
        <v>141.007188539475</v>
      </c>
      <c r="T97" s="48" t="n">
        <f aca="false">PopActBIT!T49*(Scénarios!$B36/100)*Choix_ref!R$3</f>
        <v>108.537729932866</v>
      </c>
      <c r="U97" s="48" t="n">
        <f aca="false">PopActBIT!U49*(Scénarios!$B36/100)*Choix_ref!S$3</f>
        <v>104.399085632702</v>
      </c>
      <c r="V97" s="48" t="n">
        <f aca="false">PopActBIT!V49*(Scénarios!$B36/100)*Choix_ref!T$3</f>
        <v>93.5113865663493</v>
      </c>
      <c r="W97" s="48" t="n">
        <f aca="false">PopActBIT!W49*(Scénarios!$B36/100)*Choix_ref!U$3</f>
        <v>81.973976539421</v>
      </c>
      <c r="X97" s="48" t="n">
        <f aca="false">PopActBIT!X49*(Scénarios!$B36/100)*Choix_ref!V$3</f>
        <v>78.3818870336418</v>
      </c>
      <c r="Y97" s="48" t="n">
        <f aca="false">PopActBIT!Y49*(Scénarios!$B36/100)*Choix_ref!W$3</f>
        <v>68.2144052492784</v>
      </c>
      <c r="Z97" s="48" t="n">
        <f aca="false">PopActBIT!Z49*(Scénarios!$B36/100)*Choix_ref!X$3</f>
        <v>38.9010086560889</v>
      </c>
      <c r="AA97" s="48" t="n">
        <f aca="false">PopActBIT!AA49*(Scénarios!$B36/100)*Choix_ref!Y$3</f>
        <v>3.11092902881287</v>
      </c>
      <c r="AB97" s="48" t="n">
        <f aca="false">PopActBIT!AB49*(Scénarios!$B36/100)*Choix_ref!Z$3</f>
        <v>0.568730714231921</v>
      </c>
      <c r="AC97" s="47"/>
      <c r="AD97" s="47" t="n">
        <f aca="false">E97+F97</f>
        <v>213.977349170061</v>
      </c>
      <c r="AE97" s="47" t="n">
        <f aca="false">G97+H97</f>
        <v>282.622021429111</v>
      </c>
      <c r="AF97" s="47" t="n">
        <f aca="false">I97+J97</f>
        <v>260.054833309472</v>
      </c>
      <c r="AG97" s="47" t="n">
        <f aca="false">K97+L97</f>
        <v>191.13370073437</v>
      </c>
      <c r="AH97" s="47" t="n">
        <f aca="false">M97+N97+O97+P97</f>
        <v>116.821103971417</v>
      </c>
      <c r="AI97" s="47" t="n">
        <f aca="false">Q97+R97</f>
        <v>241.808889147406</v>
      </c>
      <c r="AJ97" s="47" t="n">
        <f aca="false">S97+T97</f>
        <v>249.544918472342</v>
      </c>
      <c r="AK97" s="47" t="n">
        <f aca="false">U97+V97</f>
        <v>197.910472199051</v>
      </c>
      <c r="AL97" s="47" t="n">
        <f aca="false">W97+X97</f>
        <v>160.355863573063</v>
      </c>
      <c r="AM97" s="47" t="n">
        <f aca="false">Y97+Z97+AA97+AB97</f>
        <v>110.795073648412</v>
      </c>
      <c r="AO97" s="49" t="n">
        <f aca="false">SUM(E97:F97)</f>
        <v>213.977349170061</v>
      </c>
      <c r="AP97" s="49" t="n">
        <f aca="false">SUM(G97:L97)</f>
        <v>733.810555472953</v>
      </c>
      <c r="AQ97" s="49" t="n">
        <f aca="false">SUM(M97:N97)</f>
        <v>112.38689094704</v>
      </c>
      <c r="AR97" s="49" t="n">
        <f aca="false">SUM(Q97:R97)</f>
        <v>241.808889147406</v>
      </c>
      <c r="AS97" s="49" t="n">
        <f aca="false">SUM(S97:X97)</f>
        <v>607.811254244456</v>
      </c>
      <c r="AT97" s="49" t="n">
        <f aca="false">SUM(Y97:Z97)</f>
        <v>107.115413905367</v>
      </c>
      <c r="AU97" s="49" t="n">
        <f aca="false">AO97+AR97</f>
        <v>455.786238317466</v>
      </c>
      <c r="AV97" s="49" t="n">
        <f aca="false">AP97+AS97</f>
        <v>1341.62180971741</v>
      </c>
      <c r="AW97" s="49" t="n">
        <f aca="false">AQ97+AT97</f>
        <v>219.502304852407</v>
      </c>
    </row>
    <row r="98" customFormat="false" ht="15" hidden="false" customHeight="false" outlineLevel="0" collapsed="false">
      <c r="A98" s="0" t="n">
        <v>2047</v>
      </c>
      <c r="B98" s="47" t="n">
        <f aca="false">SUM(E98:AB98)</f>
        <v>2024.5830615294</v>
      </c>
      <c r="C98" s="47" t="n">
        <f aca="false">SUM(E98:P98)</f>
        <v>1064.22495516776</v>
      </c>
      <c r="D98" s="47" t="n">
        <f aca="false">SUM(Q98:AB98)</f>
        <v>960.35810636164</v>
      </c>
      <c r="E98" s="48" t="n">
        <f aca="false">PopActBIT!E50*(Scénarios!$B37/100)*Choix_ref!C$3</f>
        <v>53.3745764471092</v>
      </c>
      <c r="F98" s="48" t="n">
        <f aca="false">PopActBIT!F50*(Scénarios!$B37/100)*Choix_ref!D$3</f>
        <v>160.736468346768</v>
      </c>
      <c r="G98" s="48" t="n">
        <f aca="false">PopActBIT!G50*(Scénarios!$B37/100)*Choix_ref!E$3</f>
        <v>141.237038537736</v>
      </c>
      <c r="H98" s="48" t="n">
        <f aca="false">PopActBIT!H50*(Scénarios!$B37/100)*Choix_ref!F$3</f>
        <v>139.992892419649</v>
      </c>
      <c r="I98" s="48" t="n">
        <f aca="false">PopActBIT!I50*(Scénarios!$B37/100)*Choix_ref!G$3</f>
        <v>136.910002233882</v>
      </c>
      <c r="J98" s="48" t="n">
        <f aca="false">PopActBIT!J50*(Scénarios!$B37/100)*Choix_ref!H$3</f>
        <v>123.602167149623</v>
      </c>
      <c r="K98" s="48" t="n">
        <f aca="false">PopActBIT!K50*(Scénarios!$B37/100)*Choix_ref!I$3</f>
        <v>108.433349325138</v>
      </c>
      <c r="L98" s="48" t="n">
        <f aca="false">PopActBIT!L50*(Scénarios!$B37/100)*Choix_ref!J$3</f>
        <v>83.6873486963553</v>
      </c>
      <c r="M98" s="48" t="n">
        <f aca="false">PopActBIT!M50*(Scénarios!$B37/100)*Choix_ref!K$3</f>
        <v>73.706970613768</v>
      </c>
      <c r="N98" s="48" t="n">
        <f aca="false">PopActBIT!N50*(Scénarios!$B37/100)*Choix_ref!L$3</f>
        <v>38.0347981579775</v>
      </c>
      <c r="O98" s="48" t="n">
        <f aca="false">PopActBIT!O50*(Scénarios!$B37/100)*Choix_ref!M$3</f>
        <v>4.10903362527244</v>
      </c>
      <c r="P98" s="48" t="n">
        <f aca="false">PopActBIT!P50*(Scénarios!$B37/100)*Choix_ref!N$3</f>
        <v>0.400309614482674</v>
      </c>
      <c r="Q98" s="48" t="n">
        <f aca="false">PopActBIT!Q50*(Scénarios!$B37/100)*Choix_ref!O$3</f>
        <v>61.6290054067047</v>
      </c>
      <c r="R98" s="48" t="n">
        <f aca="false">PopActBIT!R50*(Scénarios!$B37/100)*Choix_ref!P$3</f>
        <v>180.344439981752</v>
      </c>
      <c r="S98" s="48" t="n">
        <f aca="false">PopActBIT!S50*(Scénarios!$B37/100)*Choix_ref!Q$3</f>
        <v>140.607191131294</v>
      </c>
      <c r="T98" s="48" t="n">
        <f aca="false">PopActBIT!T50*(Scénarios!$B37/100)*Choix_ref!R$3</f>
        <v>107.793075208877</v>
      </c>
      <c r="U98" s="48" t="n">
        <f aca="false">PopActBIT!U50*(Scénarios!$B37/100)*Choix_ref!S$3</f>
        <v>104.169653933316</v>
      </c>
      <c r="V98" s="48" t="n">
        <f aca="false">PopActBIT!V50*(Scénarios!$B37/100)*Choix_ref!T$3</f>
        <v>94.1247719721481</v>
      </c>
      <c r="W98" s="48" t="n">
        <f aca="false">PopActBIT!W50*(Scénarios!$B37/100)*Choix_ref!U$3</f>
        <v>82.9336352589077</v>
      </c>
      <c r="X98" s="48" t="n">
        <f aca="false">PopActBIT!X50*(Scénarios!$B37/100)*Choix_ref!V$3</f>
        <v>78.1503594083895</v>
      </c>
      <c r="Y98" s="48" t="n">
        <f aca="false">PopActBIT!Y50*(Scénarios!$B37/100)*Choix_ref!W$3</f>
        <v>67.8364538030807</v>
      </c>
      <c r="Z98" s="48" t="n">
        <f aca="false">PopActBIT!Z50*(Scénarios!$B37/100)*Choix_ref!X$3</f>
        <v>39.0360357349821</v>
      </c>
      <c r="AA98" s="48" t="n">
        <f aca="false">PopActBIT!AA50*(Scénarios!$B37/100)*Choix_ref!Y$3</f>
        <v>3.16063736616074</v>
      </c>
      <c r="AB98" s="48" t="n">
        <f aca="false">PopActBIT!AB50*(Scénarios!$B37/100)*Choix_ref!Z$3</f>
        <v>0.572847156027913</v>
      </c>
      <c r="AC98" s="47"/>
      <c r="AD98" s="47" t="n">
        <f aca="false">E98+F98</f>
        <v>214.111044793877</v>
      </c>
      <c r="AE98" s="47" t="n">
        <f aca="false">G98+H98</f>
        <v>281.229930957385</v>
      </c>
      <c r="AF98" s="47" t="n">
        <f aca="false">I98+J98</f>
        <v>260.512169383504</v>
      </c>
      <c r="AG98" s="47" t="n">
        <f aca="false">K98+L98</f>
        <v>192.120698021493</v>
      </c>
      <c r="AH98" s="47" t="n">
        <f aca="false">M98+N98+O98+P98</f>
        <v>116.251112011501</v>
      </c>
      <c r="AI98" s="47" t="n">
        <f aca="false">Q98+R98</f>
        <v>241.973445388457</v>
      </c>
      <c r="AJ98" s="47" t="n">
        <f aca="false">S98+T98</f>
        <v>248.400266340171</v>
      </c>
      <c r="AK98" s="47" t="n">
        <f aca="false">U98+V98</f>
        <v>198.294425905464</v>
      </c>
      <c r="AL98" s="47" t="n">
        <f aca="false">W98+X98</f>
        <v>161.083994667297</v>
      </c>
      <c r="AM98" s="47" t="n">
        <f aca="false">Y98+Z98+AA98+AB98</f>
        <v>110.605974060251</v>
      </c>
      <c r="AO98" s="49" t="n">
        <f aca="false">SUM(E98:F98)</f>
        <v>214.111044793877</v>
      </c>
      <c r="AP98" s="49" t="n">
        <f aca="false">SUM(G98:L98)</f>
        <v>733.862798362382</v>
      </c>
      <c r="AQ98" s="49" t="n">
        <f aca="false">SUM(M98:N98)</f>
        <v>111.741768771745</v>
      </c>
      <c r="AR98" s="49" t="n">
        <f aca="false">SUM(Q98:R98)</f>
        <v>241.973445388457</v>
      </c>
      <c r="AS98" s="49" t="n">
        <f aca="false">SUM(S98:X98)</f>
        <v>607.778686912932</v>
      </c>
      <c r="AT98" s="49" t="n">
        <f aca="false">SUM(Y98:Z98)</f>
        <v>106.872489538063</v>
      </c>
      <c r="AU98" s="49" t="n">
        <f aca="false">AO98+AR98</f>
        <v>456.084490182334</v>
      </c>
      <c r="AV98" s="49" t="n">
        <f aca="false">AP98+AS98</f>
        <v>1341.64148527531</v>
      </c>
      <c r="AW98" s="49" t="n">
        <f aca="false">AQ98+AT98</f>
        <v>218.614258309808</v>
      </c>
    </row>
    <row r="99" customFormat="false" ht="15" hidden="false" customHeight="false" outlineLevel="0" collapsed="false">
      <c r="A99" s="0" t="n">
        <v>2048</v>
      </c>
      <c r="B99" s="47" t="n">
        <f aca="false">SUM(E99:AB99)</f>
        <v>2024.9828890522</v>
      </c>
      <c r="C99" s="47" t="n">
        <f aca="false">SUM(E99:P99)</f>
        <v>1064.25338123768</v>
      </c>
      <c r="D99" s="47" t="n">
        <f aca="false">SUM(Q99:AB99)</f>
        <v>960.729507814519</v>
      </c>
      <c r="E99" s="48" t="n">
        <f aca="false">PopActBIT!E51*(Scénarios!$B38/100)*Choix_ref!C$3</f>
        <v>53.6070092493275</v>
      </c>
      <c r="F99" s="48" t="n">
        <f aca="false">PopActBIT!F51*(Scénarios!$B38/100)*Choix_ref!D$3</f>
        <v>160.820939993274</v>
      </c>
      <c r="G99" s="48" t="n">
        <f aca="false">PopActBIT!G51*(Scénarios!$B38/100)*Choix_ref!E$3</f>
        <v>140.857694640926</v>
      </c>
      <c r="H99" s="48" t="n">
        <f aca="false">PopActBIT!H51*(Scénarios!$B38/100)*Choix_ref!F$3</f>
        <v>139.238572489739</v>
      </c>
      <c r="I99" s="48" t="n">
        <f aca="false">PopActBIT!I51*(Scénarios!$B38/100)*Choix_ref!G$3</f>
        <v>136.32131067584</v>
      </c>
      <c r="J99" s="48" t="n">
        <f aca="false">PopActBIT!J51*(Scénarios!$B38/100)*Choix_ref!H$3</f>
        <v>124.513192494177</v>
      </c>
      <c r="K99" s="48" t="n">
        <f aca="false">PopActBIT!K51*(Scénarios!$B38/100)*Choix_ref!I$3</f>
        <v>109.324899887385</v>
      </c>
      <c r="L99" s="48" t="n">
        <f aca="false">PopActBIT!L51*(Scénarios!$B38/100)*Choix_ref!J$3</f>
        <v>84.1375939054933</v>
      </c>
      <c r="M99" s="48" t="n">
        <f aca="false">PopActBIT!M51*(Scénarios!$B38/100)*Choix_ref!K$3</f>
        <v>72.8379879889116</v>
      </c>
      <c r="N99" s="48" t="n">
        <f aca="false">PopActBIT!N51*(Scénarios!$B38/100)*Choix_ref!L$3</f>
        <v>38.0433247325038</v>
      </c>
      <c r="O99" s="48" t="n">
        <f aca="false">PopActBIT!O51*(Scénarios!$B38/100)*Choix_ref!M$3</f>
        <v>4.14929032641012</v>
      </c>
      <c r="P99" s="48" t="n">
        <f aca="false">PopActBIT!P51*(Scénarios!$B38/100)*Choix_ref!N$3</f>
        <v>0.401564853694702</v>
      </c>
      <c r="Q99" s="48" t="n">
        <f aca="false">PopActBIT!Q51*(Scénarios!$B38/100)*Choix_ref!O$3</f>
        <v>61.8981438743721</v>
      </c>
      <c r="R99" s="48" t="n">
        <f aca="false">PopActBIT!R51*(Scénarios!$B38/100)*Choix_ref!P$3</f>
        <v>180.449598483104</v>
      </c>
      <c r="S99" s="48" t="n">
        <f aca="false">PopActBIT!S51*(Scénarios!$B38/100)*Choix_ref!Q$3</f>
        <v>140.217645636986</v>
      </c>
      <c r="T99" s="48" t="n">
        <f aca="false">PopActBIT!T51*(Scénarios!$B38/100)*Choix_ref!R$3</f>
        <v>107.162154846273</v>
      </c>
      <c r="U99" s="48" t="n">
        <f aca="false">PopActBIT!U51*(Scénarios!$B38/100)*Choix_ref!S$3</f>
        <v>103.778495967992</v>
      </c>
      <c r="V99" s="48" t="n">
        <f aca="false">PopActBIT!V51*(Scénarios!$B38/100)*Choix_ref!T$3</f>
        <v>94.8520313582941</v>
      </c>
      <c r="W99" s="48" t="n">
        <f aca="false">PopActBIT!W51*(Scénarios!$B38/100)*Choix_ref!U$3</f>
        <v>83.6665423209042</v>
      </c>
      <c r="X99" s="48" t="n">
        <f aca="false">PopActBIT!X51*(Scénarios!$B38/100)*Choix_ref!V$3</f>
        <v>78.5750359054213</v>
      </c>
      <c r="Y99" s="48" t="n">
        <f aca="false">PopActBIT!Y51*(Scénarios!$B38/100)*Choix_ref!W$3</f>
        <v>67.0684855375951</v>
      </c>
      <c r="Z99" s="48" t="n">
        <f aca="false">PopActBIT!Z51*(Scénarios!$B38/100)*Choix_ref!X$3</f>
        <v>39.2967001061062</v>
      </c>
      <c r="AA99" s="48" t="n">
        <f aca="false">PopActBIT!AA51*(Scénarios!$B38/100)*Choix_ref!Y$3</f>
        <v>3.18745658006761</v>
      </c>
      <c r="AB99" s="48" t="n">
        <f aca="false">PopActBIT!AB51*(Scénarios!$B38/100)*Choix_ref!Z$3</f>
        <v>0.577217197403835</v>
      </c>
      <c r="AC99" s="47"/>
      <c r="AD99" s="47" t="n">
        <f aca="false">E99+F99</f>
        <v>214.427949242602</v>
      </c>
      <c r="AE99" s="47" t="n">
        <f aca="false">G99+H99</f>
        <v>280.096267130665</v>
      </c>
      <c r="AF99" s="47" t="n">
        <f aca="false">I99+J99</f>
        <v>260.834503170017</v>
      </c>
      <c r="AG99" s="47" t="n">
        <f aca="false">K99+L99</f>
        <v>193.462493792879</v>
      </c>
      <c r="AH99" s="47" t="n">
        <f aca="false">M99+N99+O99+P99</f>
        <v>115.43216790152</v>
      </c>
      <c r="AI99" s="47" t="n">
        <f aca="false">Q99+R99</f>
        <v>242.347742357476</v>
      </c>
      <c r="AJ99" s="47" t="n">
        <f aca="false">S99+T99</f>
        <v>247.379800483259</v>
      </c>
      <c r="AK99" s="47" t="n">
        <f aca="false">U99+V99</f>
        <v>198.630527326286</v>
      </c>
      <c r="AL99" s="47" t="n">
        <f aca="false">W99+X99</f>
        <v>162.241578226325</v>
      </c>
      <c r="AM99" s="47" t="n">
        <f aca="false">Y99+Z99+AA99+AB99</f>
        <v>110.129859421173</v>
      </c>
      <c r="AO99" s="49" t="n">
        <f aca="false">SUM(E99:F99)</f>
        <v>214.427949242602</v>
      </c>
      <c r="AP99" s="49" t="n">
        <f aca="false">SUM(G99:L99)</f>
        <v>734.393264093561</v>
      </c>
      <c r="AQ99" s="49" t="n">
        <f aca="false">SUM(M99:N99)</f>
        <v>110.881312721415</v>
      </c>
      <c r="AR99" s="49" t="n">
        <f aca="false">SUM(Q99:R99)</f>
        <v>242.347742357476</v>
      </c>
      <c r="AS99" s="49" t="n">
        <f aca="false">SUM(S99:X99)</f>
        <v>608.25190603587</v>
      </c>
      <c r="AT99" s="49" t="n">
        <f aca="false">SUM(Y99:Z99)</f>
        <v>106.365185643701</v>
      </c>
      <c r="AU99" s="49" t="n">
        <f aca="false">AO99+AR99</f>
        <v>456.775691600078</v>
      </c>
      <c r="AV99" s="49" t="n">
        <f aca="false">AP99+AS99</f>
        <v>1342.64517012943</v>
      </c>
      <c r="AW99" s="49" t="n">
        <f aca="false">AQ99+AT99</f>
        <v>217.246498365117</v>
      </c>
    </row>
    <row r="100" customFormat="false" ht="15" hidden="false" customHeight="false" outlineLevel="0" collapsed="false">
      <c r="A100" s="0" t="n">
        <v>2049</v>
      </c>
      <c r="B100" s="47" t="n">
        <f aca="false">SUM(E100:AB100)</f>
        <v>2025.89724508185</v>
      </c>
      <c r="C100" s="47" t="n">
        <f aca="false">SUM(E100:P100)</f>
        <v>1064.4880521775</v>
      </c>
      <c r="D100" s="47" t="n">
        <f aca="false">SUM(Q100:AB100)</f>
        <v>961.409192904354</v>
      </c>
      <c r="E100" s="48" t="n">
        <f aca="false">PopActBIT!E52*(Scénarios!$B39/100)*Choix_ref!C$3</f>
        <v>53.8549421640064</v>
      </c>
      <c r="F100" s="48" t="n">
        <f aca="false">PopActBIT!F52*(Scénarios!$B39/100)*Choix_ref!D$3</f>
        <v>161.068126798703</v>
      </c>
      <c r="G100" s="48" t="n">
        <f aca="false">PopActBIT!G52*(Scénarios!$B39/100)*Choix_ref!E$3</f>
        <v>140.511672338564</v>
      </c>
      <c r="H100" s="48" t="n">
        <f aca="false">PopActBIT!H52*(Scénarios!$B39/100)*Choix_ref!F$3</f>
        <v>138.330133507463</v>
      </c>
      <c r="I100" s="48" t="n">
        <f aca="false">PopActBIT!I52*(Scénarios!$B39/100)*Choix_ref!G$3</f>
        <v>135.687307557213</v>
      </c>
      <c r="J100" s="48" t="n">
        <f aca="false">PopActBIT!J52*(Scénarios!$B39/100)*Choix_ref!H$3</f>
        <v>125.423600621873</v>
      </c>
      <c r="K100" s="48" t="n">
        <f aca="false">PopActBIT!K52*(Scénarios!$B39/100)*Choix_ref!I$3</f>
        <v>110.005019321228</v>
      </c>
      <c r="L100" s="48" t="n">
        <f aca="false">PopActBIT!L52*(Scénarios!$B39/100)*Choix_ref!J$3</f>
        <v>85.1763313958605</v>
      </c>
      <c r="M100" s="48" t="n">
        <f aca="false">PopActBIT!M52*(Scénarios!$B39/100)*Choix_ref!K$3</f>
        <v>71.710157681481</v>
      </c>
      <c r="N100" s="48" t="n">
        <f aca="false">PopActBIT!N52*(Scénarios!$B39/100)*Choix_ref!L$3</f>
        <v>38.1503835548945</v>
      </c>
      <c r="O100" s="48" t="n">
        <f aca="false">PopActBIT!O52*(Scénarios!$B39/100)*Choix_ref!M$3</f>
        <v>4.16735848566387</v>
      </c>
      <c r="P100" s="48" t="n">
        <f aca="false">PopActBIT!P52*(Scénarios!$B39/100)*Choix_ref!N$3</f>
        <v>0.403018750549734</v>
      </c>
      <c r="Q100" s="48" t="n">
        <f aca="false">PopActBIT!Q52*(Scénarios!$B39/100)*Choix_ref!O$3</f>
        <v>62.185216224659</v>
      </c>
      <c r="R100" s="48" t="n">
        <f aca="false">PopActBIT!R52*(Scénarios!$B39/100)*Choix_ref!P$3</f>
        <v>180.740858672043</v>
      </c>
      <c r="S100" s="48" t="n">
        <f aca="false">PopActBIT!S52*(Scénarios!$B39/100)*Choix_ref!Q$3</f>
        <v>139.862967393917</v>
      </c>
      <c r="T100" s="48" t="n">
        <f aca="false">PopActBIT!T52*(Scénarios!$B39/100)*Choix_ref!R$3</f>
        <v>106.415202718356</v>
      </c>
      <c r="U100" s="48" t="n">
        <f aca="false">PopActBIT!U52*(Scénarios!$B39/100)*Choix_ref!S$3</f>
        <v>103.310991434431</v>
      </c>
      <c r="V100" s="48" t="n">
        <f aca="false">PopActBIT!V52*(Scénarios!$B39/100)*Choix_ref!T$3</f>
        <v>95.639573622581</v>
      </c>
      <c r="W100" s="48" t="n">
        <f aca="false">PopActBIT!W52*(Scénarios!$B39/100)*Choix_ref!U$3</f>
        <v>84.1880739170172</v>
      </c>
      <c r="X100" s="48" t="n">
        <f aca="false">PopActBIT!X52*(Scénarios!$B39/100)*Choix_ref!V$3</f>
        <v>79.6637217081015</v>
      </c>
      <c r="Y100" s="48" t="n">
        <f aca="false">PopActBIT!Y52*(Scénarios!$B39/100)*Choix_ref!W$3</f>
        <v>66.0110452285731</v>
      </c>
      <c r="Z100" s="48" t="n">
        <f aca="false">PopActBIT!Z52*(Scénarios!$B39/100)*Choix_ref!X$3</f>
        <v>39.6111211990416</v>
      </c>
      <c r="AA100" s="48" t="n">
        <f aca="false">PopActBIT!AA52*(Scénarios!$B39/100)*Choix_ref!Y$3</f>
        <v>3.19871728709618</v>
      </c>
      <c r="AB100" s="48" t="n">
        <f aca="false">PopActBIT!AB52*(Scénarios!$B39/100)*Choix_ref!Z$3</f>
        <v>0.581703498536801</v>
      </c>
      <c r="AC100" s="47"/>
      <c r="AD100" s="47" t="n">
        <f aca="false">E100+F100</f>
        <v>214.923068962709</v>
      </c>
      <c r="AE100" s="47" t="n">
        <f aca="false">G100+H100</f>
        <v>278.841805846027</v>
      </c>
      <c r="AF100" s="47" t="n">
        <f aca="false">I100+J100</f>
        <v>261.110908179086</v>
      </c>
      <c r="AG100" s="47" t="n">
        <f aca="false">K100+L100</f>
        <v>195.181350717088</v>
      </c>
      <c r="AH100" s="47" t="n">
        <f aca="false">M100+N100+O100+P100</f>
        <v>114.430918472589</v>
      </c>
      <c r="AI100" s="47" t="n">
        <f aca="false">Q100+R100</f>
        <v>242.926074896702</v>
      </c>
      <c r="AJ100" s="47" t="n">
        <f aca="false">S100+T100</f>
        <v>246.278170112273</v>
      </c>
      <c r="AK100" s="47" t="n">
        <f aca="false">U100+V100</f>
        <v>198.950565057012</v>
      </c>
      <c r="AL100" s="47" t="n">
        <f aca="false">W100+X100</f>
        <v>163.851795625119</v>
      </c>
      <c r="AM100" s="47" t="n">
        <f aca="false">Y100+Z100+AA100+AB100</f>
        <v>109.402587213248</v>
      </c>
      <c r="AO100" s="49" t="n">
        <f aca="false">SUM(E100:F100)</f>
        <v>214.923068962709</v>
      </c>
      <c r="AP100" s="49" t="n">
        <f aca="false">SUM(G100:L100)</f>
        <v>735.134064742201</v>
      </c>
      <c r="AQ100" s="49" t="n">
        <f aca="false">SUM(M100:N100)</f>
        <v>109.860541236376</v>
      </c>
      <c r="AR100" s="49" t="n">
        <f aca="false">SUM(Q100:R100)</f>
        <v>242.926074896702</v>
      </c>
      <c r="AS100" s="49" t="n">
        <f aca="false">SUM(S100:X100)</f>
        <v>609.080530794404</v>
      </c>
      <c r="AT100" s="49" t="n">
        <f aca="false">SUM(Y100:Z100)</f>
        <v>105.622166427615</v>
      </c>
      <c r="AU100" s="49" t="n">
        <f aca="false">AO100+AR100</f>
        <v>457.849143859411</v>
      </c>
      <c r="AV100" s="49" t="n">
        <f aca="false">AP100+AS100</f>
        <v>1344.21459553661</v>
      </c>
      <c r="AW100" s="49" t="n">
        <f aca="false">AQ100+AT100</f>
        <v>215.48270766399</v>
      </c>
    </row>
    <row r="101" customFormat="false" ht="15" hidden="false" customHeight="false" outlineLevel="0" collapsed="false">
      <c r="A101" s="0" t="n">
        <v>2050</v>
      </c>
      <c r="B101" s="47" t="n">
        <f aca="false">SUM(E101:AB101)</f>
        <v>2026.65272906614</v>
      </c>
      <c r="C101" s="47" t="n">
        <f aca="false">SUM(E101:P101)</f>
        <v>1064.66805896136</v>
      </c>
      <c r="D101" s="47" t="n">
        <f aca="false">SUM(Q101:AB101)</f>
        <v>961.984670104776</v>
      </c>
      <c r="E101" s="48" t="n">
        <f aca="false">PopActBIT!E53*(Scénarios!$B40/100)*Choix_ref!C$3</f>
        <v>54.1099002617087</v>
      </c>
      <c r="F101" s="48" t="n">
        <f aca="false">PopActBIT!F53*(Scénarios!$B40/100)*Choix_ref!D$3</f>
        <v>161.470398267641</v>
      </c>
      <c r="G101" s="48" t="n">
        <f aca="false">PopActBIT!G53*(Scénarios!$B40/100)*Choix_ref!E$3</f>
        <v>140.230198410726</v>
      </c>
      <c r="H101" s="48" t="n">
        <f aca="false">PopActBIT!H53*(Scénarios!$B40/100)*Choix_ref!F$3</f>
        <v>137.573966409274</v>
      </c>
      <c r="I101" s="48" t="n">
        <f aca="false">PopActBIT!I53*(Scénarios!$B40/100)*Choix_ref!G$3</f>
        <v>134.731634941682</v>
      </c>
      <c r="J101" s="48" t="n">
        <f aca="false">PopActBIT!J53*(Scénarios!$B40/100)*Choix_ref!H$3</f>
        <v>126.211202450809</v>
      </c>
      <c r="K101" s="48" t="n">
        <f aca="false">PopActBIT!K53*(Scénarios!$B40/100)*Choix_ref!I$3</f>
        <v>110.278928749259</v>
      </c>
      <c r="L101" s="48" t="n">
        <f aca="false">PopActBIT!L53*(Scénarios!$B40/100)*Choix_ref!J$3</f>
        <v>86.4441058409651</v>
      </c>
      <c r="M101" s="48" t="n">
        <f aca="false">PopActBIT!M53*(Scénarios!$B40/100)*Choix_ref!K$3</f>
        <v>70.9303489652455</v>
      </c>
      <c r="N101" s="48" t="n">
        <f aca="false">PopActBIT!N53*(Scénarios!$B40/100)*Choix_ref!L$3</f>
        <v>38.1193930754309</v>
      </c>
      <c r="O101" s="48" t="n">
        <f aca="false">PopActBIT!O53*(Scénarios!$B40/100)*Choix_ref!M$3</f>
        <v>4.16275580671546</v>
      </c>
      <c r="P101" s="48" t="n">
        <f aca="false">PopActBIT!P53*(Scénarios!$B40/100)*Choix_ref!N$3</f>
        <v>0.405225781906192</v>
      </c>
      <c r="Q101" s="48" t="n">
        <f aca="false">PopActBIT!Q53*(Scénarios!$B40/100)*Choix_ref!O$3</f>
        <v>62.4802495403748</v>
      </c>
      <c r="R101" s="48" t="n">
        <f aca="false">PopActBIT!R53*(Scénarios!$B40/100)*Choix_ref!P$3</f>
        <v>181.20992330831</v>
      </c>
      <c r="S101" s="48" t="n">
        <f aca="false">PopActBIT!S53*(Scénarios!$B40/100)*Choix_ref!Q$3</f>
        <v>139.576064776246</v>
      </c>
      <c r="T101" s="48" t="n">
        <f aca="false">PopActBIT!T53*(Scénarios!$B40/100)*Choix_ref!R$3</f>
        <v>105.795507290553</v>
      </c>
      <c r="U101" s="48" t="n">
        <f aca="false">PopActBIT!U53*(Scénarios!$B40/100)*Choix_ref!S$3</f>
        <v>102.585230255458</v>
      </c>
      <c r="V101" s="48" t="n">
        <f aca="false">PopActBIT!V53*(Scénarios!$B40/100)*Choix_ref!T$3</f>
        <v>96.3295746722153</v>
      </c>
      <c r="W101" s="48" t="n">
        <f aca="false">PopActBIT!W53*(Scénarios!$B40/100)*Choix_ref!U$3</f>
        <v>84.3714501278178</v>
      </c>
      <c r="X101" s="48" t="n">
        <f aca="false">PopActBIT!X53*(Scénarios!$B40/100)*Choix_ref!V$3</f>
        <v>81.02978568554</v>
      </c>
      <c r="Y101" s="48" t="n">
        <f aca="false">PopActBIT!Y53*(Scénarios!$B40/100)*Choix_ref!W$3</f>
        <v>65.1484760391397</v>
      </c>
      <c r="Z101" s="48" t="n">
        <f aca="false">PopActBIT!Z53*(Scénarios!$B40/100)*Choix_ref!X$3</f>
        <v>39.6762682755799</v>
      </c>
      <c r="AA101" s="48" t="n">
        <f aca="false">PopActBIT!AA53*(Scénarios!$B40/100)*Choix_ref!Y$3</f>
        <v>3.19479819648367</v>
      </c>
      <c r="AB101" s="48" t="n">
        <f aca="false">PopActBIT!AB53*(Scénarios!$B40/100)*Choix_ref!Z$3</f>
        <v>0.587341937056038</v>
      </c>
      <c r="AC101" s="47"/>
      <c r="AD101" s="47" t="n">
        <f aca="false">E101+F101</f>
        <v>215.58029852935</v>
      </c>
      <c r="AE101" s="47" t="n">
        <f aca="false">G101+H101</f>
        <v>277.80416482</v>
      </c>
      <c r="AF101" s="47" t="n">
        <f aca="false">I101+J101</f>
        <v>260.942837392491</v>
      </c>
      <c r="AG101" s="47" t="n">
        <f aca="false">K101+L101</f>
        <v>196.723034590224</v>
      </c>
      <c r="AH101" s="47" t="n">
        <f aca="false">M101+N101+O101+P101</f>
        <v>113.617723629298</v>
      </c>
      <c r="AI101" s="47" t="n">
        <f aca="false">Q101+R101</f>
        <v>243.690172848685</v>
      </c>
      <c r="AJ101" s="47" t="n">
        <f aca="false">S101+T101</f>
        <v>245.3715720668</v>
      </c>
      <c r="AK101" s="47" t="n">
        <f aca="false">U101+V101</f>
        <v>198.914804927674</v>
      </c>
      <c r="AL101" s="47" t="n">
        <f aca="false">W101+X101</f>
        <v>165.401235813358</v>
      </c>
      <c r="AM101" s="47" t="n">
        <f aca="false">Y101+Z101+AA101+AB101</f>
        <v>108.606884448259</v>
      </c>
      <c r="AO101" s="49" t="n">
        <f aca="false">SUM(E101:F101)</f>
        <v>215.58029852935</v>
      </c>
      <c r="AP101" s="49" t="n">
        <f aca="false">SUM(G101:L101)</f>
        <v>735.470036802715</v>
      </c>
      <c r="AQ101" s="49" t="n">
        <f aca="false">SUM(M101:N101)</f>
        <v>109.049742040676</v>
      </c>
      <c r="AR101" s="49" t="n">
        <f aca="false">SUM(Q101:R101)</f>
        <v>243.690172848685</v>
      </c>
      <c r="AS101" s="49" t="n">
        <f aca="false">SUM(S101:X101)</f>
        <v>609.687612807831</v>
      </c>
      <c r="AT101" s="49" t="n">
        <f aca="false">SUM(Y101:Z101)</f>
        <v>104.82474431472</v>
      </c>
      <c r="AU101" s="49" t="n">
        <f aca="false">AO101+AR101</f>
        <v>459.270471378035</v>
      </c>
      <c r="AV101" s="49" t="n">
        <f aca="false">AP101+AS101</f>
        <v>1345.15764961055</v>
      </c>
      <c r="AW101" s="49" t="n">
        <f aca="false">AQ101+AT101</f>
        <v>213.874486355396</v>
      </c>
    </row>
    <row r="102" customFormat="false" ht="15" hidden="false" customHeight="false" outlineLevel="0" collapsed="false">
      <c r="A102" s="0" t="n">
        <v>2051</v>
      </c>
      <c r="B102" s="47" t="n">
        <f aca="false">SUM(E102:AB102)</f>
        <v>2027.55969361836</v>
      </c>
      <c r="C102" s="47" t="n">
        <f aca="false">SUM(E102:P102)</f>
        <v>1064.88697808969</v>
      </c>
      <c r="D102" s="47" t="n">
        <f aca="false">SUM(Q102:AB102)</f>
        <v>962.672715528671</v>
      </c>
      <c r="E102" s="48" t="n">
        <f aca="false">PopActBIT!E54*(Scénarios!$B41/100)*Choix_ref!C$3</f>
        <v>54.3645157622981</v>
      </c>
      <c r="F102" s="48" t="n">
        <f aca="false">PopActBIT!F54*(Scénarios!$B41/100)*Choix_ref!D$3</f>
        <v>162.009894916234</v>
      </c>
      <c r="G102" s="48" t="n">
        <f aca="false">PopActBIT!G54*(Scénarios!$B41/100)*Choix_ref!E$3</f>
        <v>140.045474475557</v>
      </c>
      <c r="H102" s="48" t="n">
        <f aca="false">PopActBIT!H54*(Scénarios!$B41/100)*Choix_ref!F$3</f>
        <v>137.1451913002</v>
      </c>
      <c r="I102" s="48" t="n">
        <f aca="false">PopActBIT!I54*(Scénarios!$B41/100)*Choix_ref!G$3</f>
        <v>133.460402027054</v>
      </c>
      <c r="J102" s="48" t="n">
        <f aca="false">PopActBIT!J54*(Scénarios!$B41/100)*Choix_ref!H$3</f>
        <v>126.552964784053</v>
      </c>
      <c r="K102" s="48" t="n">
        <f aca="false">PopActBIT!K54*(Scénarios!$B41/100)*Choix_ref!I$3</f>
        <v>110.522185318413</v>
      </c>
      <c r="L102" s="48" t="n">
        <f aca="false">PopActBIT!L54*(Scénarios!$B41/100)*Choix_ref!J$3</f>
        <v>87.7110363297038</v>
      </c>
      <c r="M102" s="48" t="n">
        <f aca="false">PopActBIT!M54*(Scénarios!$B41/100)*Choix_ref!K$3</f>
        <v>70.5717273472644</v>
      </c>
      <c r="N102" s="48" t="n">
        <f aca="false">PopActBIT!N54*(Scénarios!$B41/100)*Choix_ref!L$3</f>
        <v>37.9529042051255</v>
      </c>
      <c r="O102" s="48" t="n">
        <f aca="false">PopActBIT!O54*(Scénarios!$B41/100)*Choix_ref!M$3</f>
        <v>4.14275652135854</v>
      </c>
      <c r="P102" s="48" t="n">
        <f aca="false">PopActBIT!P54*(Scénarios!$B41/100)*Choix_ref!N$3</f>
        <v>0.407925102426374</v>
      </c>
      <c r="Q102" s="48" t="n">
        <f aca="false">PopActBIT!Q54*(Scénarios!$B41/100)*Choix_ref!O$3</f>
        <v>62.7747907249036</v>
      </c>
      <c r="R102" s="48" t="n">
        <f aca="false">PopActBIT!R54*(Scénarios!$B41/100)*Choix_ref!P$3</f>
        <v>181.836094384971</v>
      </c>
      <c r="S102" s="48" t="n">
        <f aca="false">PopActBIT!S54*(Scénarios!$B41/100)*Choix_ref!Q$3</f>
        <v>139.391122419399</v>
      </c>
      <c r="T102" s="48" t="n">
        <f aca="false">PopActBIT!T54*(Scénarios!$B41/100)*Choix_ref!R$3</f>
        <v>105.446180481774</v>
      </c>
      <c r="U102" s="48" t="n">
        <f aca="false">PopActBIT!U54*(Scénarios!$B41/100)*Choix_ref!S$3</f>
        <v>101.672910418867</v>
      </c>
      <c r="V102" s="48" t="n">
        <f aca="false">PopActBIT!V54*(Scénarios!$B41/100)*Choix_ref!T$3</f>
        <v>96.5838869151773</v>
      </c>
      <c r="W102" s="48" t="n">
        <f aca="false">PopActBIT!W54*(Scénarios!$B41/100)*Choix_ref!U$3</f>
        <v>84.6014360577846</v>
      </c>
      <c r="X102" s="48" t="n">
        <f aca="false">PopActBIT!X54*(Scénarios!$B41/100)*Choix_ref!V$3</f>
        <v>82.3162681702529</v>
      </c>
      <c r="Y102" s="48" t="n">
        <f aca="false">PopActBIT!Y54*(Scénarios!$B41/100)*Choix_ref!W$3</f>
        <v>64.6696567817665</v>
      </c>
      <c r="Z102" s="48" t="n">
        <f aca="false">PopActBIT!Z54*(Scénarios!$B41/100)*Choix_ref!X$3</f>
        <v>39.6036432826086</v>
      </c>
      <c r="AA102" s="48" t="n">
        <f aca="false">PopActBIT!AA54*(Scénarios!$B41/100)*Choix_ref!Y$3</f>
        <v>3.18310928087774</v>
      </c>
      <c r="AB102" s="48" t="n">
        <f aca="false">PopActBIT!AB54*(Scénarios!$B41/100)*Choix_ref!Z$3</f>
        <v>0.593616610289655</v>
      </c>
      <c r="AC102" s="47"/>
      <c r="AD102" s="47" t="n">
        <f aca="false">E102+F102</f>
        <v>216.374410678532</v>
      </c>
      <c r="AE102" s="47" t="n">
        <f aca="false">G102+H102</f>
        <v>277.190665775757</v>
      </c>
      <c r="AF102" s="47" t="n">
        <f aca="false">I102+J102</f>
        <v>260.013366811107</v>
      </c>
      <c r="AG102" s="47" t="n">
        <f aca="false">K102+L102</f>
        <v>198.233221648116</v>
      </c>
      <c r="AH102" s="47" t="n">
        <f aca="false">M102+N102+O102+P102</f>
        <v>113.075313176175</v>
      </c>
      <c r="AI102" s="47" t="n">
        <f aca="false">Q102+R102</f>
        <v>244.610885109874</v>
      </c>
      <c r="AJ102" s="47" t="n">
        <f aca="false">S102+T102</f>
        <v>244.837302901173</v>
      </c>
      <c r="AK102" s="47" t="n">
        <f aca="false">U102+V102</f>
        <v>198.256797334044</v>
      </c>
      <c r="AL102" s="47" t="n">
        <f aca="false">W102+X102</f>
        <v>166.917704228037</v>
      </c>
      <c r="AM102" s="47" t="n">
        <f aca="false">Y102+Z102+AA102+AB102</f>
        <v>108.050025955543</v>
      </c>
      <c r="AO102" s="49" t="n">
        <f aca="false">SUM(E102:F102)</f>
        <v>216.374410678532</v>
      </c>
      <c r="AP102" s="49" t="n">
        <f aca="false">SUM(G102:L102)</f>
        <v>735.43725423498</v>
      </c>
      <c r="AQ102" s="49" t="n">
        <f aca="false">SUM(M102:N102)</f>
        <v>108.52463155239</v>
      </c>
      <c r="AR102" s="49" t="n">
        <f aca="false">SUM(Q102:R102)</f>
        <v>244.610885109874</v>
      </c>
      <c r="AS102" s="49" t="n">
        <f aca="false">SUM(S102:X102)</f>
        <v>610.011804463254</v>
      </c>
      <c r="AT102" s="49" t="n">
        <f aca="false">SUM(Y102:Z102)</f>
        <v>104.273300064375</v>
      </c>
      <c r="AU102" s="49" t="n">
        <f aca="false">AO102+AR102</f>
        <v>460.985295788406</v>
      </c>
      <c r="AV102" s="49" t="n">
        <f aca="false">AP102+AS102</f>
        <v>1345.44905869823</v>
      </c>
      <c r="AW102" s="49" t="n">
        <f aca="false">AQ102+AT102</f>
        <v>212.797931616765</v>
      </c>
    </row>
    <row r="103" customFormat="false" ht="15" hidden="false" customHeight="false" outlineLevel="0" collapsed="false">
      <c r="A103" s="0" t="n">
        <v>2052</v>
      </c>
      <c r="B103" s="47" t="n">
        <f aca="false">SUM(E103:AB103)</f>
        <v>2029.19681231092</v>
      </c>
      <c r="C103" s="47" t="n">
        <f aca="false">SUM(E103:P103)</f>
        <v>1065.53108544121</v>
      </c>
      <c r="D103" s="47" t="n">
        <f aca="false">SUM(Q103:AB103)</f>
        <v>963.665726869709</v>
      </c>
      <c r="E103" s="48" t="n">
        <f aca="false">PopActBIT!E55*(Scénarios!$B42/100)*Choix_ref!C$3</f>
        <v>54.6125807534423</v>
      </c>
      <c r="F103" s="48" t="n">
        <f aca="false">PopActBIT!F55*(Scénarios!$B42/100)*Choix_ref!D$3</f>
        <v>162.659435682445</v>
      </c>
      <c r="G103" s="48" t="n">
        <f aca="false">PopActBIT!G55*(Scénarios!$B42/100)*Choix_ref!E$3</f>
        <v>139.983089173001</v>
      </c>
      <c r="H103" s="48" t="n">
        <f aca="false">PopActBIT!H55*(Scénarios!$B42/100)*Choix_ref!F$3</f>
        <v>136.78343043031</v>
      </c>
      <c r="I103" s="48" t="n">
        <f aca="false">PopActBIT!I55*(Scénarios!$B42/100)*Choix_ref!G$3</f>
        <v>132.545961717825</v>
      </c>
      <c r="J103" s="48" t="n">
        <f aca="false">PopActBIT!J55*(Scénarios!$B42/100)*Choix_ref!H$3</f>
        <v>126.287227455393</v>
      </c>
      <c r="K103" s="48" t="n">
        <f aca="false">PopActBIT!K55*(Scénarios!$B42/100)*Choix_ref!I$3</f>
        <v>111.208153693966</v>
      </c>
      <c r="L103" s="48" t="n">
        <f aca="false">PopActBIT!L55*(Scénarios!$B42/100)*Choix_ref!J$3</f>
        <v>88.7064971454524</v>
      </c>
      <c r="M103" s="48" t="n">
        <f aca="false">PopActBIT!M55*(Scénarios!$B42/100)*Choix_ref!K$3</f>
        <v>70.5470061571708</v>
      </c>
      <c r="N103" s="48" t="n">
        <f aca="false">PopActBIT!N55*(Scénarios!$B42/100)*Choix_ref!L$3</f>
        <v>37.6617914158379</v>
      </c>
      <c r="O103" s="48" t="n">
        <f aca="false">PopActBIT!O55*(Scénarios!$B42/100)*Choix_ref!M$3</f>
        <v>4.12538512016613</v>
      </c>
      <c r="P103" s="48" t="n">
        <f aca="false">PopActBIT!P55*(Scénarios!$B42/100)*Choix_ref!N$3</f>
        <v>0.410526696202821</v>
      </c>
      <c r="Q103" s="48" t="n">
        <f aca="false">PopActBIT!Q55*(Scénarios!$B42/100)*Choix_ref!O$3</f>
        <v>63.0617907063016</v>
      </c>
      <c r="R103" s="48" t="n">
        <f aca="false">PopActBIT!R55*(Scénarios!$B42/100)*Choix_ref!P$3</f>
        <v>182.588031782599</v>
      </c>
      <c r="S103" s="48" t="n">
        <f aca="false">PopActBIT!S55*(Scénarios!$B42/100)*Choix_ref!Q$3</f>
        <v>139.335145268213</v>
      </c>
      <c r="T103" s="48" t="n">
        <f aca="false">PopActBIT!T55*(Scénarios!$B42/100)*Choix_ref!R$3</f>
        <v>105.153234942718</v>
      </c>
      <c r="U103" s="48" t="n">
        <f aca="false">PopActBIT!U55*(Scénarios!$B42/100)*Choix_ref!S$3</f>
        <v>101.009750353787</v>
      </c>
      <c r="V103" s="48" t="n">
        <f aca="false">PopActBIT!V55*(Scénarios!$B42/100)*Choix_ref!T$3</f>
        <v>96.3863059436614</v>
      </c>
      <c r="W103" s="48" t="n">
        <f aca="false">PopActBIT!W55*(Scénarios!$B42/100)*Choix_ref!U$3</f>
        <v>85.1603131632313</v>
      </c>
      <c r="X103" s="48" t="n">
        <f aca="false">PopActBIT!X55*(Scénarios!$B42/100)*Choix_ref!V$3</f>
        <v>83.2887783290475</v>
      </c>
      <c r="Y103" s="48" t="n">
        <f aca="false">PopActBIT!Y55*(Scénarios!$B42/100)*Choix_ref!W$3</f>
        <v>64.5034227525244</v>
      </c>
      <c r="Z103" s="48" t="n">
        <f aca="false">PopActBIT!Z55*(Scénarios!$B42/100)*Choix_ref!X$3</f>
        <v>39.4041594230439</v>
      </c>
      <c r="AA103" s="48" t="n">
        <f aca="false">PopActBIT!AA55*(Scénarios!$B42/100)*Choix_ref!Y$3</f>
        <v>3.17519724349443</v>
      </c>
      <c r="AB103" s="48" t="n">
        <f aca="false">PopActBIT!AB55*(Scénarios!$B42/100)*Choix_ref!Z$3</f>
        <v>0.599596961088884</v>
      </c>
      <c r="AC103" s="47"/>
      <c r="AD103" s="47" t="n">
        <f aca="false">E103+F103</f>
        <v>217.272016435887</v>
      </c>
      <c r="AE103" s="47" t="n">
        <f aca="false">G103+H103</f>
        <v>276.766519603311</v>
      </c>
      <c r="AF103" s="47" t="n">
        <f aca="false">I103+J103</f>
        <v>258.833189173218</v>
      </c>
      <c r="AG103" s="47" t="n">
        <f aca="false">K103+L103</f>
        <v>199.914650839419</v>
      </c>
      <c r="AH103" s="47" t="n">
        <f aca="false">M103+N103+O103+P103</f>
        <v>112.744709389378</v>
      </c>
      <c r="AI103" s="47" t="n">
        <f aca="false">Q103+R103</f>
        <v>245.6498224889</v>
      </c>
      <c r="AJ103" s="47" t="n">
        <f aca="false">S103+T103</f>
        <v>244.48838021093</v>
      </c>
      <c r="AK103" s="47" t="n">
        <f aca="false">U103+V103</f>
        <v>197.396056297449</v>
      </c>
      <c r="AL103" s="47" t="n">
        <f aca="false">W103+X103</f>
        <v>168.449091492279</v>
      </c>
      <c r="AM103" s="47" t="n">
        <f aca="false">Y103+Z103+AA103+AB103</f>
        <v>107.682376380152</v>
      </c>
      <c r="AO103" s="49" t="n">
        <f aca="false">SUM(E103:F103)</f>
        <v>217.272016435887</v>
      </c>
      <c r="AP103" s="49" t="n">
        <f aca="false">SUM(G103:L103)</f>
        <v>735.514359615948</v>
      </c>
      <c r="AQ103" s="49" t="n">
        <f aca="false">SUM(M103:N103)</f>
        <v>108.208797573009</v>
      </c>
      <c r="AR103" s="49" t="n">
        <f aca="false">SUM(Q103:R103)</f>
        <v>245.6498224889</v>
      </c>
      <c r="AS103" s="49" t="n">
        <f aca="false">SUM(S103:X103)</f>
        <v>610.333528000658</v>
      </c>
      <c r="AT103" s="49" t="n">
        <f aca="false">SUM(Y103:Z103)</f>
        <v>103.907582175568</v>
      </c>
      <c r="AU103" s="49" t="n">
        <f aca="false">AO103+AR103</f>
        <v>462.921838924787</v>
      </c>
      <c r="AV103" s="49" t="n">
        <f aca="false">AP103+AS103</f>
        <v>1345.84788761661</v>
      </c>
      <c r="AW103" s="49" t="n">
        <f aca="false">AQ103+AT103</f>
        <v>212.116379748577</v>
      </c>
    </row>
    <row r="104" customFormat="false" ht="15" hidden="false" customHeight="false" outlineLevel="0" collapsed="false">
      <c r="A104" s="0" t="n">
        <v>2053</v>
      </c>
      <c r="B104" s="47" t="n">
        <f aca="false">SUM(E104:AB104)</f>
        <v>2031.60859990413</v>
      </c>
      <c r="C104" s="47" t="n">
        <f aca="false">SUM(E104:P104)</f>
        <v>1066.57008775773</v>
      </c>
      <c r="D104" s="47" t="n">
        <f aca="false">SUM(Q104:AB104)</f>
        <v>965.038512146404</v>
      </c>
      <c r="E104" s="48" t="n">
        <f aca="false">PopActBIT!E56*(Scénarios!$B43/100)*Choix_ref!C$3</f>
        <v>54.8479136886027</v>
      </c>
      <c r="F104" s="48" t="n">
        <f aca="false">PopActBIT!F56*(Scénarios!$B43/100)*Choix_ref!D$3</f>
        <v>163.387879895808</v>
      </c>
      <c r="G104" s="48" t="n">
        <f aca="false">PopActBIT!G56*(Scénarios!$B43/100)*Choix_ref!E$3</f>
        <v>140.058802328557</v>
      </c>
      <c r="H104" s="48" t="n">
        <f aca="false">PopActBIT!H56*(Scénarios!$B43/100)*Choix_ref!F$3</f>
        <v>136.431474152672</v>
      </c>
      <c r="I104" s="48" t="n">
        <f aca="false">PopActBIT!I56*(Scénarios!$B43/100)*Choix_ref!G$3</f>
        <v>131.858428703832</v>
      </c>
      <c r="J104" s="48" t="n">
        <f aca="false">PopActBIT!J56*(Scénarios!$B43/100)*Choix_ref!H$3</f>
        <v>125.756098022206</v>
      </c>
      <c r="K104" s="48" t="n">
        <f aca="false">PopActBIT!K56*(Scénarios!$B43/100)*Choix_ref!I$3</f>
        <v>112.034468251569</v>
      </c>
      <c r="L104" s="48" t="n">
        <f aca="false">PopActBIT!L56*(Scénarios!$B43/100)*Choix_ref!J$3</f>
        <v>89.4355496404018</v>
      </c>
      <c r="M104" s="48" t="n">
        <f aca="false">PopActBIT!M56*(Scénarios!$B43/100)*Choix_ref!K$3</f>
        <v>71.0428393122788</v>
      </c>
      <c r="N104" s="48" t="n">
        <f aca="false">PopActBIT!N56*(Scénarios!$B43/100)*Choix_ref!L$3</f>
        <v>37.1763239221046</v>
      </c>
      <c r="O104" s="48" t="n">
        <f aca="false">PopActBIT!O56*(Scénarios!$B43/100)*Choix_ref!M$3</f>
        <v>4.12771411647147</v>
      </c>
      <c r="P104" s="48" t="n">
        <f aca="false">PopActBIT!P56*(Scénarios!$B43/100)*Choix_ref!N$3</f>
        <v>0.412595723226633</v>
      </c>
      <c r="Q104" s="48" t="n">
        <f aca="false">PopActBIT!Q56*(Scénarios!$B43/100)*Choix_ref!O$3</f>
        <v>63.3340411934505</v>
      </c>
      <c r="R104" s="48" t="n">
        <f aca="false">PopActBIT!R56*(Scénarios!$B43/100)*Choix_ref!P$3</f>
        <v>183.430291855342</v>
      </c>
      <c r="S104" s="48" t="n">
        <f aca="false">PopActBIT!S56*(Scénarios!$B43/100)*Choix_ref!Q$3</f>
        <v>139.424860465704</v>
      </c>
      <c r="T104" s="48" t="n">
        <f aca="false">PopActBIT!T56*(Scénarios!$B43/100)*Choix_ref!R$3</f>
        <v>104.868192677337</v>
      </c>
      <c r="U104" s="48" t="n">
        <f aca="false">PopActBIT!U56*(Scénarios!$B43/100)*Choix_ref!S$3</f>
        <v>100.448698907149</v>
      </c>
      <c r="V104" s="48" t="n">
        <f aca="false">PopActBIT!V56*(Scénarios!$B43/100)*Choix_ref!T$3</f>
        <v>96.0418714349052</v>
      </c>
      <c r="W104" s="48" t="n">
        <f aca="false">PopActBIT!W56*(Scénarios!$B43/100)*Choix_ref!U$3</f>
        <v>85.8204984886914</v>
      </c>
      <c r="X104" s="48" t="n">
        <f aca="false">PopActBIT!X56*(Scénarios!$B43/100)*Choix_ref!V$3</f>
        <v>84.0349773922085</v>
      </c>
      <c r="Y104" s="48" t="n">
        <f aca="false">PopActBIT!Y56*(Scénarios!$B43/100)*Choix_ref!W$3</f>
        <v>64.8708432438964</v>
      </c>
      <c r="Z104" s="48" t="n">
        <f aca="false">PopActBIT!Z56*(Scénarios!$B43/100)*Choix_ref!X$3</f>
        <v>38.9777663504993</v>
      </c>
      <c r="AA104" s="48" t="n">
        <f aca="false">PopActBIT!AA56*(Scénarios!$B43/100)*Choix_ref!Y$3</f>
        <v>3.18181208388471</v>
      </c>
      <c r="AB104" s="48" t="n">
        <f aca="false">PopActBIT!AB56*(Scénarios!$B43/100)*Choix_ref!Z$3</f>
        <v>0.604658053335238</v>
      </c>
      <c r="AC104" s="47"/>
      <c r="AD104" s="47" t="n">
        <f aca="false">E104+F104</f>
        <v>218.235793584411</v>
      </c>
      <c r="AE104" s="47" t="n">
        <f aca="false">G104+H104</f>
        <v>276.490276481229</v>
      </c>
      <c r="AF104" s="47" t="n">
        <f aca="false">I104+J104</f>
        <v>257.614526726038</v>
      </c>
      <c r="AG104" s="47" t="n">
        <f aca="false">K104+L104</f>
        <v>201.470017891971</v>
      </c>
      <c r="AH104" s="47" t="n">
        <f aca="false">M104+N104+O104+P104</f>
        <v>112.759473074082</v>
      </c>
      <c r="AI104" s="47" t="n">
        <f aca="false">Q104+R104</f>
        <v>246.764333048793</v>
      </c>
      <c r="AJ104" s="47" t="n">
        <f aca="false">S104+T104</f>
        <v>244.293053143041</v>
      </c>
      <c r="AK104" s="47" t="n">
        <f aca="false">U104+V104</f>
        <v>196.490570342055</v>
      </c>
      <c r="AL104" s="47" t="n">
        <f aca="false">W104+X104</f>
        <v>169.8554758809</v>
      </c>
      <c r="AM104" s="47" t="n">
        <f aca="false">Y104+Z104+AA104+AB104</f>
        <v>107.635079731616</v>
      </c>
      <c r="AO104" s="49" t="n">
        <f aca="false">SUM(E104:F104)</f>
        <v>218.235793584411</v>
      </c>
      <c r="AP104" s="49" t="n">
        <f aca="false">SUM(G104:L104)</f>
        <v>735.574821099238</v>
      </c>
      <c r="AQ104" s="49" t="n">
        <f aca="false">SUM(M104:N104)</f>
        <v>108.219163234383</v>
      </c>
      <c r="AR104" s="49" t="n">
        <f aca="false">SUM(Q104:R104)</f>
        <v>246.764333048793</v>
      </c>
      <c r="AS104" s="49" t="n">
        <f aca="false">SUM(S104:X104)</f>
        <v>610.639099365996</v>
      </c>
      <c r="AT104" s="49" t="n">
        <f aca="false">SUM(Y104:Z104)</f>
        <v>103.848609594396</v>
      </c>
      <c r="AU104" s="49" t="n">
        <f aca="false">AO104+AR104</f>
        <v>465.000126633204</v>
      </c>
      <c r="AV104" s="49" t="n">
        <f aca="false">AP104+AS104</f>
        <v>1346.21392046523</v>
      </c>
      <c r="AW104" s="49" t="n">
        <f aca="false">AQ104+AT104</f>
        <v>212.067772828779</v>
      </c>
    </row>
    <row r="105" customFormat="false" ht="15" hidden="false" customHeight="false" outlineLevel="0" collapsed="false">
      <c r="A105" s="0" t="n">
        <v>2054</v>
      </c>
      <c r="B105" s="47" t="n">
        <f aca="false">SUM(E105:AB105)</f>
        <v>2034.38739470254</v>
      </c>
      <c r="C105" s="47" t="n">
        <f aca="false">SUM(E105:P105)</f>
        <v>1067.71761841185</v>
      </c>
      <c r="D105" s="47" t="n">
        <f aca="false">SUM(Q105:AB105)</f>
        <v>966.669776290682</v>
      </c>
      <c r="E105" s="48" t="n">
        <f aca="false">PopActBIT!E57*(Scénarios!$B44/100)*Choix_ref!C$3</f>
        <v>55.0638189960798</v>
      </c>
      <c r="F105" s="48" t="n">
        <f aca="false">PopActBIT!F57*(Scénarios!$B44/100)*Choix_ref!D$3</f>
        <v>164.165118033888</v>
      </c>
      <c r="G105" s="48" t="n">
        <f aca="false">PopActBIT!G57*(Scénarios!$B44/100)*Choix_ref!E$3</f>
        <v>140.276955088488</v>
      </c>
      <c r="H105" s="48" t="n">
        <f aca="false">PopActBIT!H57*(Scénarios!$B44/100)*Choix_ref!F$3</f>
        <v>136.110452420708</v>
      </c>
      <c r="I105" s="48" t="n">
        <f aca="false">PopActBIT!I57*(Scénarios!$B44/100)*Choix_ref!G$3</f>
        <v>131.029570673427</v>
      </c>
      <c r="J105" s="48" t="n">
        <f aca="false">PopActBIT!J57*(Scénarios!$B44/100)*Choix_ref!H$3</f>
        <v>125.184112604209</v>
      </c>
      <c r="K105" s="48" t="n">
        <f aca="false">PopActBIT!K57*(Scénarios!$B44/100)*Choix_ref!I$3</f>
        <v>112.859579284152</v>
      </c>
      <c r="L105" s="48" t="n">
        <f aca="false">PopActBIT!L57*(Scénarios!$B44/100)*Choix_ref!J$3</f>
        <v>89.9927985361923</v>
      </c>
      <c r="M105" s="48" t="n">
        <f aca="false">PopActBIT!M57*(Scénarios!$B44/100)*Choix_ref!K$3</f>
        <v>71.9211733259284</v>
      </c>
      <c r="N105" s="48" t="n">
        <f aca="false">PopActBIT!N57*(Scénarios!$B44/100)*Choix_ref!L$3</f>
        <v>36.5590211104368</v>
      </c>
      <c r="O105" s="48" t="n">
        <f aca="false">PopActBIT!O57*(Scénarios!$B44/100)*Choix_ref!M$3</f>
        <v>4.14062743056941</v>
      </c>
      <c r="P105" s="48" t="n">
        <f aca="false">PopActBIT!P57*(Scénarios!$B44/100)*Choix_ref!N$3</f>
        <v>0.414390907774809</v>
      </c>
      <c r="Q105" s="48" t="n">
        <f aca="false">PopActBIT!Q57*(Scénarios!$B44/100)*Choix_ref!O$3</f>
        <v>63.5837983395518</v>
      </c>
      <c r="R105" s="48" t="n">
        <f aca="false">PopActBIT!R57*(Scénarios!$B44/100)*Choix_ref!P$3</f>
        <v>184.328377924987</v>
      </c>
      <c r="S105" s="48" t="n">
        <f aca="false">PopActBIT!S57*(Scénarios!$B44/100)*Choix_ref!Q$3</f>
        <v>139.664676231974</v>
      </c>
      <c r="T105" s="48" t="n">
        <f aca="false">PopActBIT!T57*(Scénarios!$B44/100)*Choix_ref!R$3</f>
        <v>104.608784063707</v>
      </c>
      <c r="U105" s="48" t="n">
        <f aca="false">PopActBIT!U57*(Scénarios!$B44/100)*Choix_ref!S$3</f>
        <v>99.7821523040652</v>
      </c>
      <c r="V105" s="48" t="n">
        <f aca="false">PopActBIT!V57*(Scénarios!$B44/100)*Choix_ref!T$3</f>
        <v>95.6279383273413</v>
      </c>
      <c r="W105" s="48" t="n">
        <f aca="false">PopActBIT!W57*(Scénarios!$B44/100)*Choix_ref!U$3</f>
        <v>86.5344061608049</v>
      </c>
      <c r="X105" s="48" t="n">
        <f aca="false">PopActBIT!X57*(Scénarios!$B44/100)*Choix_ref!V$3</f>
        <v>84.5708483357269</v>
      </c>
      <c r="Y105" s="48" t="n">
        <f aca="false">PopActBIT!Y57*(Scénarios!$B44/100)*Choix_ref!W$3</f>
        <v>65.7784435714494</v>
      </c>
      <c r="Z105" s="48" t="n">
        <f aca="false">PopActBIT!Z57*(Scénarios!$B44/100)*Choix_ref!X$3</f>
        <v>38.3830347505385</v>
      </c>
      <c r="AA105" s="48" t="n">
        <f aca="false">PopActBIT!AA57*(Scénarios!$B44/100)*Choix_ref!Y$3</f>
        <v>3.1982875071112</v>
      </c>
      <c r="AB105" s="48" t="n">
        <f aca="false">PopActBIT!AB57*(Scénarios!$B44/100)*Choix_ref!Z$3</f>
        <v>0.609028773425401</v>
      </c>
      <c r="AC105" s="47"/>
      <c r="AD105" s="47" t="n">
        <f aca="false">E105+F105</f>
        <v>219.228937029968</v>
      </c>
      <c r="AE105" s="47" t="n">
        <f aca="false">G105+H105</f>
        <v>276.387407509196</v>
      </c>
      <c r="AF105" s="47" t="n">
        <f aca="false">I105+J105</f>
        <v>256.213683277636</v>
      </c>
      <c r="AG105" s="47" t="n">
        <f aca="false">K105+L105</f>
        <v>202.852377820345</v>
      </c>
      <c r="AH105" s="47" t="n">
        <f aca="false">M105+N105+O105+P105</f>
        <v>113.035212774709</v>
      </c>
      <c r="AI105" s="47" t="n">
        <f aca="false">Q105+R105</f>
        <v>247.912176264538</v>
      </c>
      <c r="AJ105" s="47" t="n">
        <f aca="false">S105+T105</f>
        <v>244.273460295681</v>
      </c>
      <c r="AK105" s="47" t="n">
        <f aca="false">U105+V105</f>
        <v>195.410090631406</v>
      </c>
      <c r="AL105" s="47" t="n">
        <f aca="false">W105+X105</f>
        <v>171.105254496532</v>
      </c>
      <c r="AM105" s="47" t="n">
        <f aca="false">Y105+Z105+AA105+AB105</f>
        <v>107.968794602524</v>
      </c>
      <c r="AO105" s="49" t="n">
        <f aca="false">SUM(E105:F105)</f>
        <v>219.228937029968</v>
      </c>
      <c r="AP105" s="49" t="n">
        <f aca="false">SUM(G105:L105)</f>
        <v>735.453468607177</v>
      </c>
      <c r="AQ105" s="49" t="n">
        <f aca="false">SUM(M105:N105)</f>
        <v>108.480194436365</v>
      </c>
      <c r="AR105" s="49" t="n">
        <f aca="false">SUM(Q105:R105)</f>
        <v>247.912176264538</v>
      </c>
      <c r="AS105" s="49" t="n">
        <f aca="false">SUM(S105:X105)</f>
        <v>610.788805423619</v>
      </c>
      <c r="AT105" s="49" t="n">
        <f aca="false">SUM(Y105:Z105)</f>
        <v>104.161478321988</v>
      </c>
      <c r="AU105" s="49" t="n">
        <f aca="false">AO105+AR105</f>
        <v>467.141113294506</v>
      </c>
      <c r="AV105" s="49" t="n">
        <f aca="false">AP105+AS105</f>
        <v>1346.2422740308</v>
      </c>
      <c r="AW105" s="49" t="n">
        <f aca="false">AQ105+AT105</f>
        <v>212.641672758353</v>
      </c>
    </row>
    <row r="106" customFormat="false" ht="15" hidden="false" customHeight="false" outlineLevel="0" collapsed="false">
      <c r="A106" s="0" t="n">
        <v>2055</v>
      </c>
      <c r="B106" s="47" t="n">
        <f aca="false">SUM(E106:AB106)</f>
        <v>2037.07323880714</v>
      </c>
      <c r="C106" s="47" t="n">
        <f aca="false">SUM(E106:P106)</f>
        <v>1068.79880982341</v>
      </c>
      <c r="D106" s="47" t="n">
        <f aca="false">SUM(Q106:AB106)</f>
        <v>968.274428983735</v>
      </c>
      <c r="E106" s="48" t="n">
        <f aca="false">PopActBIT!E58*(Scénarios!$B45/100)*Choix_ref!C$3</f>
        <v>55.2520985604061</v>
      </c>
      <c r="F106" s="48" t="n">
        <f aca="false">PopActBIT!F58*(Scénarios!$B45/100)*Choix_ref!D$3</f>
        <v>164.964134018333</v>
      </c>
      <c r="G106" s="48" t="n">
        <f aca="false">PopActBIT!G58*(Scénarios!$B45/100)*Choix_ref!E$3</f>
        <v>140.630831244543</v>
      </c>
      <c r="H106" s="48" t="n">
        <f aca="false">PopActBIT!H58*(Scénarios!$B45/100)*Choix_ref!F$3</f>
        <v>135.849591793002</v>
      </c>
      <c r="I106" s="48" t="n">
        <f aca="false">PopActBIT!I58*(Scénarios!$B45/100)*Choix_ref!G$3</f>
        <v>130.340113634581</v>
      </c>
      <c r="J106" s="48" t="n">
        <f aca="false">PopActBIT!J58*(Scénarios!$B45/100)*Choix_ref!H$3</f>
        <v>124.320630016371</v>
      </c>
      <c r="K106" s="48" t="n">
        <f aca="false">PopActBIT!K58*(Scénarios!$B45/100)*Choix_ref!I$3</f>
        <v>113.574443429896</v>
      </c>
      <c r="L106" s="48" t="n">
        <f aca="false">PopActBIT!L58*(Scénarios!$B45/100)*Choix_ref!J$3</f>
        <v>90.2196232787468</v>
      </c>
      <c r="M106" s="48" t="n">
        <f aca="false">PopActBIT!M58*(Scénarios!$B45/100)*Choix_ref!K$3</f>
        <v>72.9927474160287</v>
      </c>
      <c r="N106" s="48" t="n">
        <f aca="false">PopActBIT!N58*(Scénarios!$B45/100)*Choix_ref!L$3</f>
        <v>36.0996276344579</v>
      </c>
      <c r="O106" s="48" t="n">
        <f aca="false">PopActBIT!O58*(Scénarios!$B45/100)*Choix_ref!M$3</f>
        <v>4.1385488013669</v>
      </c>
      <c r="P106" s="48" t="n">
        <f aca="false">PopActBIT!P58*(Scénarios!$B45/100)*Choix_ref!N$3</f>
        <v>0.416419995676845</v>
      </c>
      <c r="Q106" s="48" t="n">
        <f aca="false">PopActBIT!Q58*(Scénarios!$B45/100)*Choix_ref!O$3</f>
        <v>63.8014945134166</v>
      </c>
      <c r="R106" s="48" t="n">
        <f aca="false">PopActBIT!R58*(Scénarios!$B45/100)*Choix_ref!P$3</f>
        <v>185.251040059503</v>
      </c>
      <c r="S106" s="48" t="n">
        <f aca="false">PopActBIT!S58*(Scénarios!$B45/100)*Choix_ref!Q$3</f>
        <v>140.047848141953</v>
      </c>
      <c r="T106" s="48" t="n">
        <f aca="false">PopActBIT!T58*(Scénarios!$B45/100)*Choix_ref!R$3</f>
        <v>104.399015177995</v>
      </c>
      <c r="U106" s="48" t="n">
        <f aca="false">PopActBIT!U58*(Scénarios!$B45/100)*Choix_ref!S$3</f>
        <v>99.2302113615019</v>
      </c>
      <c r="V106" s="48" t="n">
        <f aca="false">PopActBIT!V58*(Scénarios!$B45/100)*Choix_ref!T$3</f>
        <v>94.9799244029198</v>
      </c>
      <c r="W106" s="48" t="n">
        <f aca="false">PopActBIT!W58*(Scénarios!$B45/100)*Choix_ref!U$3</f>
        <v>87.1609009595234</v>
      </c>
      <c r="X106" s="48" t="n">
        <f aca="false">PopActBIT!X58*(Scénarios!$B45/100)*Choix_ref!V$3</f>
        <v>84.7707237851806</v>
      </c>
      <c r="Y106" s="48" t="n">
        <f aca="false">PopActBIT!Y58*(Scénarios!$B45/100)*Choix_ref!W$3</f>
        <v>66.9127501596362</v>
      </c>
      <c r="Z106" s="48" t="n">
        <f aca="false">PopActBIT!Z58*(Scénarios!$B45/100)*Choix_ref!X$3</f>
        <v>37.9010982200217</v>
      </c>
      <c r="AA106" s="48" t="n">
        <f aca="false">PopActBIT!AA58*(Scénarios!$B45/100)*Choix_ref!Y$3</f>
        <v>3.20568490849789</v>
      </c>
      <c r="AB106" s="48" t="n">
        <f aca="false">PopActBIT!AB58*(Scénarios!$B45/100)*Choix_ref!Z$3</f>
        <v>0.613737293585742</v>
      </c>
      <c r="AC106" s="47"/>
      <c r="AD106" s="47" t="n">
        <f aca="false">E106+F106</f>
        <v>220.216232578739</v>
      </c>
      <c r="AE106" s="47" t="n">
        <f aca="false">G106+H106</f>
        <v>276.480423037545</v>
      </c>
      <c r="AF106" s="47" t="n">
        <f aca="false">I106+J106</f>
        <v>254.660743650952</v>
      </c>
      <c r="AG106" s="47" t="n">
        <f aca="false">K106+L106</f>
        <v>203.794066708643</v>
      </c>
      <c r="AH106" s="47" t="n">
        <f aca="false">M106+N106+O106+P106</f>
        <v>113.64734384753</v>
      </c>
      <c r="AI106" s="47" t="n">
        <f aca="false">Q106+R106</f>
        <v>249.05253457292</v>
      </c>
      <c r="AJ106" s="47" t="n">
        <f aca="false">S106+T106</f>
        <v>244.446863319948</v>
      </c>
      <c r="AK106" s="47" t="n">
        <f aca="false">U106+V106</f>
        <v>194.210135764422</v>
      </c>
      <c r="AL106" s="47" t="n">
        <f aca="false">W106+X106</f>
        <v>171.931624744704</v>
      </c>
      <c r="AM106" s="47" t="n">
        <f aca="false">Y106+Z106+AA106+AB106</f>
        <v>108.633270581742</v>
      </c>
      <c r="AO106" s="49" t="n">
        <f aca="false">SUM(E106:F106)</f>
        <v>220.216232578739</v>
      </c>
      <c r="AP106" s="49" t="n">
        <f aca="false">SUM(G106:L106)</f>
        <v>734.93523339714</v>
      </c>
      <c r="AQ106" s="49" t="n">
        <f aca="false">SUM(M106:N106)</f>
        <v>109.092375050487</v>
      </c>
      <c r="AR106" s="49" t="n">
        <f aca="false">SUM(Q106:R106)</f>
        <v>249.05253457292</v>
      </c>
      <c r="AS106" s="49" t="n">
        <f aca="false">SUM(S106:X106)</f>
        <v>610.588623829073</v>
      </c>
      <c r="AT106" s="49" t="n">
        <f aca="false">SUM(Y106:Z106)</f>
        <v>104.813848379658</v>
      </c>
      <c r="AU106" s="49" t="n">
        <f aca="false">AO106+AR106</f>
        <v>469.268767151659</v>
      </c>
      <c r="AV106" s="49" t="n">
        <f aca="false">AP106+AS106</f>
        <v>1345.52385722621</v>
      </c>
      <c r="AW106" s="49" t="n">
        <f aca="false">AQ106+AT106</f>
        <v>213.906223430145</v>
      </c>
    </row>
    <row r="107" customFormat="false" ht="15" hidden="false" customHeight="false" outlineLevel="0" collapsed="false">
      <c r="A107" s="0" t="n">
        <v>2056</v>
      </c>
      <c r="B107" s="47" t="n">
        <f aca="false">SUM(E107:AB107)</f>
        <v>2039.89851899053</v>
      </c>
      <c r="C107" s="47" t="n">
        <f aca="false">SUM(E107:P107)</f>
        <v>1069.98774862657</v>
      </c>
      <c r="D107" s="47" t="n">
        <f aca="false">SUM(Q107:AB107)</f>
        <v>969.910770363959</v>
      </c>
      <c r="E107" s="48" t="n">
        <f aca="false">PopActBIT!E59*(Scénarios!$B46/100)*Choix_ref!C$3</f>
        <v>55.4009824247257</v>
      </c>
      <c r="F107" s="48" t="n">
        <f aca="false">PopActBIT!F59*(Scénarios!$B46/100)*Choix_ref!D$3</f>
        <v>165.762036362907</v>
      </c>
      <c r="G107" s="48" t="n">
        <f aca="false">PopActBIT!G59*(Scénarios!$B46/100)*Choix_ref!E$3</f>
        <v>141.104933629774</v>
      </c>
      <c r="H107" s="48" t="n">
        <f aca="false">PopActBIT!H59*(Scénarios!$B46/100)*Choix_ref!F$3</f>
        <v>135.678927932517</v>
      </c>
      <c r="I107" s="48" t="n">
        <f aca="false">PopActBIT!I59*(Scénarios!$B46/100)*Choix_ref!G$3</f>
        <v>129.950293606154</v>
      </c>
      <c r="J107" s="48" t="n">
        <f aca="false">PopActBIT!J59*(Scénarios!$B46/100)*Choix_ref!H$3</f>
        <v>123.171130096275</v>
      </c>
      <c r="K107" s="48" t="n">
        <f aca="false">PopActBIT!K59*(Scénarios!$B46/100)*Choix_ref!I$3</f>
        <v>113.890422655858</v>
      </c>
      <c r="L107" s="48" t="n">
        <f aca="false">PopActBIT!L59*(Scénarios!$B46/100)*Choix_ref!J$3</f>
        <v>90.4221156269155</v>
      </c>
      <c r="M107" s="48" t="n">
        <f aca="false">PopActBIT!M59*(Scénarios!$B46/100)*Choix_ref!K$3</f>
        <v>74.0640438872709</v>
      </c>
      <c r="N107" s="48" t="n">
        <f aca="false">PopActBIT!N59*(Scénarios!$B46/100)*Choix_ref!L$3</f>
        <v>36.0025622900692</v>
      </c>
      <c r="O107" s="48" t="n">
        <f aca="false">PopActBIT!O59*(Scénarios!$B46/100)*Choix_ref!M$3</f>
        <v>4.12172665513651</v>
      </c>
      <c r="P107" s="48" t="n">
        <f aca="false">PopActBIT!P59*(Scénarios!$B46/100)*Choix_ref!N$3</f>
        <v>0.418573458968277</v>
      </c>
      <c r="Q107" s="48" t="n">
        <f aca="false">PopActBIT!Q59*(Scénarios!$B46/100)*Choix_ref!O$3</f>
        <v>63.9735671274965</v>
      </c>
      <c r="R107" s="48" t="n">
        <f aca="false">PopActBIT!R59*(Scénarios!$B46/100)*Choix_ref!P$3</f>
        <v>186.172169008323</v>
      </c>
      <c r="S107" s="48" t="n">
        <f aca="false">PopActBIT!S59*(Scénarios!$B46/100)*Choix_ref!Q$3</f>
        <v>140.557864089313</v>
      </c>
      <c r="T107" s="48" t="n">
        <f aca="false">PopActBIT!T59*(Scénarios!$B46/100)*Choix_ref!R$3</f>
        <v>104.263741970962</v>
      </c>
      <c r="U107" s="48" t="n">
        <f aca="false">PopActBIT!U59*(Scénarios!$B46/100)*Choix_ref!S$3</f>
        <v>98.9222511146482</v>
      </c>
      <c r="V107" s="48" t="n">
        <f aca="false">PopActBIT!V59*(Scénarios!$B46/100)*Choix_ref!T$3</f>
        <v>94.1625366466317</v>
      </c>
      <c r="W107" s="48" t="n">
        <f aca="false">PopActBIT!W59*(Scénarios!$B46/100)*Choix_ref!U$3</f>
        <v>87.3973842039026</v>
      </c>
      <c r="X107" s="48" t="n">
        <f aca="false">PopActBIT!X59*(Scénarios!$B46/100)*Choix_ref!V$3</f>
        <v>85.0172342247057</v>
      </c>
      <c r="Y107" s="48" t="n">
        <f aca="false">PopActBIT!Y59*(Scénarios!$B46/100)*Choix_ref!W$3</f>
        <v>67.9821104758076</v>
      </c>
      <c r="Z107" s="48" t="n">
        <f aca="false">PopActBIT!Z59*(Scénarios!$B46/100)*Choix_ref!X$3</f>
        <v>37.6413734803602</v>
      </c>
      <c r="AA107" s="48" t="n">
        <f aca="false">PopActBIT!AA59*(Scénarios!$B46/100)*Choix_ref!Y$3</f>
        <v>3.20187817353045</v>
      </c>
      <c r="AB107" s="48" t="n">
        <f aca="false">PopActBIT!AB59*(Scénarios!$B46/100)*Choix_ref!Z$3</f>
        <v>0.618659848278199</v>
      </c>
      <c r="AC107" s="47"/>
      <c r="AD107" s="47" t="n">
        <f aca="false">E107+F107</f>
        <v>221.163018787633</v>
      </c>
      <c r="AE107" s="47" t="n">
        <f aca="false">G107+H107</f>
        <v>276.783861562291</v>
      </c>
      <c r="AF107" s="47" t="n">
        <f aca="false">I107+J107</f>
        <v>253.121423702428</v>
      </c>
      <c r="AG107" s="47" t="n">
        <f aca="false">K107+L107</f>
        <v>204.312538282773</v>
      </c>
      <c r="AH107" s="47" t="n">
        <f aca="false">M107+N107+O107+P107</f>
        <v>114.606906291445</v>
      </c>
      <c r="AI107" s="47" t="n">
        <f aca="false">Q107+R107</f>
        <v>250.145736135819</v>
      </c>
      <c r="AJ107" s="47" t="n">
        <f aca="false">S107+T107</f>
        <v>244.821606060276</v>
      </c>
      <c r="AK107" s="47" t="n">
        <f aca="false">U107+V107</f>
        <v>193.08478776128</v>
      </c>
      <c r="AL107" s="47" t="n">
        <f aca="false">W107+X107</f>
        <v>172.414618428608</v>
      </c>
      <c r="AM107" s="47" t="n">
        <f aca="false">Y107+Z107+AA107+AB107</f>
        <v>109.444021977976</v>
      </c>
      <c r="AO107" s="49" t="n">
        <f aca="false">SUM(E107:F107)</f>
        <v>221.163018787633</v>
      </c>
      <c r="AP107" s="49" t="n">
        <f aca="false">SUM(G107:L107)</f>
        <v>734.217823547492</v>
      </c>
      <c r="AQ107" s="49" t="n">
        <f aca="false">SUM(M107:N107)</f>
        <v>110.06660617734</v>
      </c>
      <c r="AR107" s="49" t="n">
        <f aca="false">SUM(Q107:R107)</f>
        <v>250.145736135819</v>
      </c>
      <c r="AS107" s="49" t="n">
        <f aca="false">SUM(S107:X107)</f>
        <v>610.321012250164</v>
      </c>
      <c r="AT107" s="49" t="n">
        <f aca="false">SUM(Y107:Z107)</f>
        <v>105.623483956168</v>
      </c>
      <c r="AU107" s="49" t="n">
        <f aca="false">AO107+AR107</f>
        <v>471.308754923452</v>
      </c>
      <c r="AV107" s="49" t="n">
        <f aca="false">AP107+AS107</f>
        <v>1344.53883579766</v>
      </c>
      <c r="AW107" s="49" t="n">
        <f aca="false">AQ107+AT107</f>
        <v>215.690090133508</v>
      </c>
    </row>
    <row r="108" customFormat="false" ht="15" hidden="false" customHeight="false" outlineLevel="0" collapsed="false">
      <c r="A108" s="0" t="n">
        <v>2057</v>
      </c>
      <c r="B108" s="47" t="n">
        <f aca="false">SUM(E108:AB108)</f>
        <v>2043.21864404056</v>
      </c>
      <c r="C108" s="47" t="n">
        <f aca="false">SUM(E108:P108)</f>
        <v>1071.44824991959</v>
      </c>
      <c r="D108" s="47" t="n">
        <f aca="false">SUM(Q108:AB108)</f>
        <v>971.770394120975</v>
      </c>
      <c r="E108" s="48" t="n">
        <f aca="false">PopActBIT!E60*(Scénarios!$B47/100)*Choix_ref!C$3</f>
        <v>55.4995441689526</v>
      </c>
      <c r="F108" s="48" t="n">
        <f aca="false">PopActBIT!F60*(Scénarios!$B47/100)*Choix_ref!D$3</f>
        <v>166.53939823875</v>
      </c>
      <c r="G108" s="48" t="n">
        <f aca="false">PopActBIT!G60*(Scénarios!$B47/100)*Choix_ref!E$3</f>
        <v>141.675381628861</v>
      </c>
      <c r="H108" s="48" t="n">
        <f aca="false">PopActBIT!H60*(Scénarios!$B47/100)*Choix_ref!F$3</f>
        <v>135.62235533806</v>
      </c>
      <c r="I108" s="48" t="n">
        <f aca="false">PopActBIT!I60*(Scénarios!$B47/100)*Choix_ref!G$3</f>
        <v>129.621793642211</v>
      </c>
      <c r="J108" s="48" t="n">
        <f aca="false">PopActBIT!J60*(Scénarios!$B47/100)*Choix_ref!H$3</f>
        <v>122.34500172341</v>
      </c>
      <c r="K108" s="48" t="n">
        <f aca="false">PopActBIT!K60*(Scénarios!$B47/100)*Choix_ref!I$3</f>
        <v>113.662818940009</v>
      </c>
      <c r="L108" s="48" t="n">
        <f aca="false">PopActBIT!L60*(Scénarios!$B47/100)*Choix_ref!J$3</f>
        <v>90.9853663012305</v>
      </c>
      <c r="M108" s="48" t="n">
        <f aca="false">PopActBIT!M60*(Scénarios!$B47/100)*Choix_ref!K$3</f>
        <v>74.9070161988636</v>
      </c>
      <c r="N108" s="48" t="n">
        <f aca="false">PopActBIT!N60*(Scénarios!$B47/100)*Choix_ref!L$3</f>
        <v>36.077580807622</v>
      </c>
      <c r="O108" s="48" t="n">
        <f aca="false">PopActBIT!O60*(Scénarios!$B47/100)*Choix_ref!M$3</f>
        <v>4.09132063795525</v>
      </c>
      <c r="P108" s="48" t="n">
        <f aca="false">PopActBIT!P60*(Scénarios!$B47/100)*Choix_ref!N$3</f>
        <v>0.42067229366433</v>
      </c>
      <c r="Q108" s="48" t="n">
        <f aca="false">PopActBIT!Q60*(Scénarios!$B47/100)*Choix_ref!O$3</f>
        <v>64.0873220630478</v>
      </c>
      <c r="R108" s="48" t="n">
        <f aca="false">PopActBIT!R60*(Scénarios!$B47/100)*Choix_ref!P$3</f>
        <v>187.069533578819</v>
      </c>
      <c r="S108" s="48" t="n">
        <f aca="false">PopActBIT!S60*(Scénarios!$B47/100)*Choix_ref!Q$3</f>
        <v>141.169318985913</v>
      </c>
      <c r="T108" s="48" t="n">
        <f aca="false">PopActBIT!T60*(Scénarios!$B47/100)*Choix_ref!R$3</f>
        <v>104.222660840602</v>
      </c>
      <c r="U108" s="48" t="n">
        <f aca="false">PopActBIT!U60*(Scénarios!$B47/100)*Choix_ref!S$3</f>
        <v>98.6649683393695</v>
      </c>
      <c r="V108" s="48" t="n">
        <f aca="false">PopActBIT!V60*(Scénarios!$B47/100)*Choix_ref!T$3</f>
        <v>93.5700376904287</v>
      </c>
      <c r="W108" s="48" t="n">
        <f aca="false">PopActBIT!W60*(Scénarios!$B47/100)*Choix_ref!U$3</f>
        <v>87.2291489185769</v>
      </c>
      <c r="X108" s="48" t="n">
        <f aca="false">PopActBIT!X60*(Scénarios!$B47/100)*Choix_ref!V$3</f>
        <v>85.5897777634456</v>
      </c>
      <c r="Y108" s="48" t="n">
        <f aca="false">PopActBIT!Y60*(Scénarios!$B47/100)*Choix_ref!W$3</f>
        <v>68.7943507461661</v>
      </c>
      <c r="Z108" s="48" t="n">
        <f aca="false">PopActBIT!Z60*(Scénarios!$B47/100)*Choix_ref!X$3</f>
        <v>37.5620961784809</v>
      </c>
      <c r="AA108" s="48" t="n">
        <f aca="false">PopActBIT!AA60*(Scénarios!$B47/100)*Choix_ref!Y$3</f>
        <v>3.18770329106446</v>
      </c>
      <c r="AB108" s="48" t="n">
        <f aca="false">PopActBIT!AB60*(Scénarios!$B47/100)*Choix_ref!Z$3</f>
        <v>0.623475725061719</v>
      </c>
      <c r="AC108" s="47"/>
      <c r="AD108" s="47" t="n">
        <f aca="false">E108+F108</f>
        <v>222.038942407703</v>
      </c>
      <c r="AE108" s="47" t="n">
        <f aca="false">G108+H108</f>
        <v>277.29773696692</v>
      </c>
      <c r="AF108" s="47" t="n">
        <f aca="false">I108+J108</f>
        <v>251.966795365621</v>
      </c>
      <c r="AG108" s="47" t="n">
        <f aca="false">K108+L108</f>
        <v>204.64818524124</v>
      </c>
      <c r="AH108" s="47" t="n">
        <f aca="false">M108+N108+O108+P108</f>
        <v>115.496589938105</v>
      </c>
      <c r="AI108" s="47" t="n">
        <f aca="false">Q108+R108</f>
        <v>251.156855641867</v>
      </c>
      <c r="AJ108" s="47" t="n">
        <f aca="false">S108+T108</f>
        <v>245.391979826514</v>
      </c>
      <c r="AK108" s="47" t="n">
        <f aca="false">U108+V108</f>
        <v>192.235006029798</v>
      </c>
      <c r="AL108" s="47" t="n">
        <f aca="false">W108+X108</f>
        <v>172.818926682023</v>
      </c>
      <c r="AM108" s="47" t="n">
        <f aca="false">Y108+Z108+AA108+AB108</f>
        <v>110.167625940773</v>
      </c>
      <c r="AO108" s="49" t="n">
        <f aca="false">SUM(E108:F108)</f>
        <v>222.038942407703</v>
      </c>
      <c r="AP108" s="49" t="n">
        <f aca="false">SUM(G108:L108)</f>
        <v>733.912717573781</v>
      </c>
      <c r="AQ108" s="49" t="n">
        <f aca="false">SUM(M108:N108)</f>
        <v>110.984597006486</v>
      </c>
      <c r="AR108" s="49" t="n">
        <f aca="false">SUM(Q108:R108)</f>
        <v>251.156855641867</v>
      </c>
      <c r="AS108" s="49" t="n">
        <f aca="false">SUM(S108:X108)</f>
        <v>610.445912538335</v>
      </c>
      <c r="AT108" s="49" t="n">
        <f aca="false">SUM(Y108:Z108)</f>
        <v>106.356446924647</v>
      </c>
      <c r="AU108" s="49" t="n">
        <f aca="false">AO108+AR108</f>
        <v>473.19579804957</v>
      </c>
      <c r="AV108" s="49" t="n">
        <f aca="false">AP108+AS108</f>
        <v>1344.35863011212</v>
      </c>
      <c r="AW108" s="49" t="n">
        <f aca="false">AQ108+AT108</f>
        <v>217.341043931133</v>
      </c>
    </row>
    <row r="109" customFormat="false" ht="15" hidden="false" customHeight="false" outlineLevel="0" collapsed="false">
      <c r="A109" s="0" t="n">
        <v>2058</v>
      </c>
      <c r="B109" s="47" t="n">
        <f aca="false">SUM(E109:AB109)</f>
        <v>2046.986276384</v>
      </c>
      <c r="C109" s="47" t="n">
        <f aca="false">SUM(E109:P109)</f>
        <v>1073.02561537901</v>
      </c>
      <c r="D109" s="47" t="n">
        <f aca="false">SUM(Q109:AB109)</f>
        <v>973.960661004985</v>
      </c>
      <c r="E109" s="48" t="n">
        <f aca="false">PopActBIT!E61*(Scénarios!$B48/100)*Choix_ref!C$3</f>
        <v>55.5427621195513</v>
      </c>
      <c r="F109" s="48" t="n">
        <f aca="false">PopActBIT!F61*(Scénarios!$B48/100)*Choix_ref!D$3</f>
        <v>167.276834062924</v>
      </c>
      <c r="G109" s="48" t="n">
        <f aca="false">PopActBIT!G61*(Scénarios!$B48/100)*Choix_ref!E$3</f>
        <v>142.314789187816</v>
      </c>
      <c r="H109" s="48" t="n">
        <f aca="false">PopActBIT!H61*(Scénarios!$B48/100)*Choix_ref!F$3</f>
        <v>135.694860661211</v>
      </c>
      <c r="I109" s="48" t="n">
        <f aca="false">PopActBIT!I61*(Scénarios!$B48/100)*Choix_ref!G$3</f>
        <v>129.301956288021</v>
      </c>
      <c r="J109" s="48" t="n">
        <f aca="false">PopActBIT!J61*(Scénarios!$B48/100)*Choix_ref!H$3</f>
        <v>121.724394598812</v>
      </c>
      <c r="K109" s="48" t="n">
        <f aca="false">PopActBIT!K61*(Scénarios!$B48/100)*Choix_ref!I$3</f>
        <v>113.197223926979</v>
      </c>
      <c r="L109" s="48" t="n">
        <f aca="false">PopActBIT!L61*(Scénarios!$B48/100)*Choix_ref!J$3</f>
        <v>91.6628907474973</v>
      </c>
      <c r="M109" s="48" t="n">
        <f aca="false">PopActBIT!M61*(Scénarios!$B48/100)*Choix_ref!K$3</f>
        <v>75.5260889013587</v>
      </c>
      <c r="N109" s="48" t="n">
        <f aca="false">PopActBIT!N61*(Scénarios!$B48/100)*Choix_ref!L$3</f>
        <v>36.3214344504579</v>
      </c>
      <c r="O109" s="48" t="n">
        <f aca="false">PopActBIT!O61*(Scénarios!$B48/100)*Choix_ref!M$3</f>
        <v>4.03970425733831</v>
      </c>
      <c r="P109" s="48" t="n">
        <f aca="false">PopActBIT!P61*(Scénarios!$B48/100)*Choix_ref!N$3</f>
        <v>0.422676177047144</v>
      </c>
      <c r="Q109" s="48" t="n">
        <f aca="false">PopActBIT!Q61*(Scénarios!$B48/100)*Choix_ref!O$3</f>
        <v>64.1368826812773</v>
      </c>
      <c r="R109" s="48" t="n">
        <f aca="false">PopActBIT!R61*(Scénarios!$B48/100)*Choix_ref!P$3</f>
        <v>187.921037859456</v>
      </c>
      <c r="S109" s="48" t="n">
        <f aca="false">PopActBIT!S61*(Scénarios!$B48/100)*Choix_ref!Q$3</f>
        <v>141.853673449778</v>
      </c>
      <c r="T109" s="48" t="n">
        <f aca="false">PopActBIT!T61*(Scénarios!$B48/100)*Choix_ref!R$3</f>
        <v>104.287943361242</v>
      </c>
      <c r="U109" s="48" t="n">
        <f aca="false">PopActBIT!U61*(Scénarios!$B48/100)*Choix_ref!S$3</f>
        <v>98.4143515492664</v>
      </c>
      <c r="V109" s="48" t="n">
        <f aca="false">PopActBIT!V61*(Scénarios!$B48/100)*Choix_ref!T$3</f>
        <v>93.0695216724173</v>
      </c>
      <c r="W109" s="48" t="n">
        <f aca="false">PopActBIT!W61*(Scénarios!$B48/100)*Choix_ref!U$3</f>
        <v>86.9290844211333</v>
      </c>
      <c r="X109" s="48" t="n">
        <f aca="false">PopActBIT!X61*(Scénarios!$B48/100)*Choix_ref!V$3</f>
        <v>86.2622590269132</v>
      </c>
      <c r="Y109" s="48" t="n">
        <f aca="false">PopActBIT!Y61*(Scénarios!$B48/100)*Choix_ref!W$3</f>
        <v>69.421168683091</v>
      </c>
      <c r="Z109" s="48" t="n">
        <f aca="false">PopActBIT!Z61*(Scénarios!$B48/100)*Choix_ref!X$3</f>
        <v>37.8816292865444</v>
      </c>
      <c r="AA109" s="48" t="n">
        <f aca="false">PopActBIT!AA61*(Scénarios!$B48/100)*Choix_ref!Y$3</f>
        <v>3.15498737005116</v>
      </c>
      <c r="AB109" s="48" t="n">
        <f aca="false">PopActBIT!AB61*(Scénarios!$B48/100)*Choix_ref!Z$3</f>
        <v>0.62812164381442</v>
      </c>
      <c r="AC109" s="47"/>
      <c r="AD109" s="47" t="n">
        <f aca="false">E109+F109</f>
        <v>222.819596182475</v>
      </c>
      <c r="AE109" s="47" t="n">
        <f aca="false">G109+H109</f>
        <v>278.009649849027</v>
      </c>
      <c r="AF109" s="47" t="n">
        <f aca="false">I109+J109</f>
        <v>251.026350886833</v>
      </c>
      <c r="AG109" s="47" t="n">
        <f aca="false">K109+L109</f>
        <v>204.860114674476</v>
      </c>
      <c r="AH109" s="47" t="n">
        <f aca="false">M109+N109+O109+P109</f>
        <v>116.309903786202</v>
      </c>
      <c r="AI109" s="47" t="n">
        <f aca="false">Q109+R109</f>
        <v>252.057920540733</v>
      </c>
      <c r="AJ109" s="47" t="n">
        <f aca="false">S109+T109</f>
        <v>246.141616811021</v>
      </c>
      <c r="AK109" s="47" t="n">
        <f aca="false">U109+V109</f>
        <v>191.483873221684</v>
      </c>
      <c r="AL109" s="47" t="n">
        <f aca="false">W109+X109</f>
        <v>173.191343448047</v>
      </c>
      <c r="AM109" s="47" t="n">
        <f aca="false">Y109+Z109+AA109+AB109</f>
        <v>111.085906983501</v>
      </c>
      <c r="AO109" s="49" t="n">
        <f aca="false">SUM(E109:F109)</f>
        <v>222.819596182475</v>
      </c>
      <c r="AP109" s="49" t="n">
        <f aca="false">SUM(G109:L109)</f>
        <v>733.896115410336</v>
      </c>
      <c r="AQ109" s="49" t="n">
        <f aca="false">SUM(M109:N109)</f>
        <v>111.847523351817</v>
      </c>
      <c r="AR109" s="49" t="n">
        <f aca="false">SUM(Q109:R109)</f>
        <v>252.057920540733</v>
      </c>
      <c r="AS109" s="49" t="n">
        <f aca="false">SUM(S109:X109)</f>
        <v>610.816833480751</v>
      </c>
      <c r="AT109" s="49" t="n">
        <f aca="false">SUM(Y109:Z109)</f>
        <v>107.302797969635</v>
      </c>
      <c r="AU109" s="49" t="n">
        <f aca="false">AO109+AR109</f>
        <v>474.877516723208</v>
      </c>
      <c r="AV109" s="49" t="n">
        <f aca="false">AP109+AS109</f>
        <v>1344.71294889109</v>
      </c>
      <c r="AW109" s="49" t="n">
        <f aca="false">AQ109+AT109</f>
        <v>219.150321321452</v>
      </c>
    </row>
    <row r="110" customFormat="false" ht="15" hidden="false" customHeight="false" outlineLevel="0" collapsed="false">
      <c r="A110" s="0" t="n">
        <v>2059</v>
      </c>
      <c r="B110" s="47" t="n">
        <f aca="false">SUM(E110:AB110)</f>
        <v>2051.07647553328</v>
      </c>
      <c r="C110" s="47" t="n">
        <f aca="false">SUM(E110:P110)</f>
        <v>1074.57630953497</v>
      </c>
      <c r="D110" s="47" t="n">
        <f aca="false">SUM(Q110:AB110)</f>
        <v>976.500165998315</v>
      </c>
      <c r="E110" s="48" t="n">
        <f aca="false">PopActBIT!E62*(Scénarios!$B49/100)*Choix_ref!C$3</f>
        <v>55.529898180305</v>
      </c>
      <c r="F110" s="48" t="n">
        <f aca="false">PopActBIT!F62*(Scénarios!$B49/100)*Choix_ref!D$3</f>
        <v>167.95355589117</v>
      </c>
      <c r="G110" s="48" t="n">
        <f aca="false">PopActBIT!G62*(Scénarios!$B49/100)*Choix_ref!E$3</f>
        <v>142.996817651824</v>
      </c>
      <c r="H110" s="48" t="n">
        <f aca="false">PopActBIT!H62*(Scénarios!$B49/100)*Choix_ref!F$3</f>
        <v>135.900160892213</v>
      </c>
      <c r="I110" s="48" t="n">
        <f aca="false">PopActBIT!I62*(Scénarios!$B49/100)*Choix_ref!G$3</f>
        <v>129.010403819242</v>
      </c>
      <c r="J110" s="48" t="n">
        <f aca="false">PopActBIT!J62*(Scénarios!$B49/100)*Choix_ref!H$3</f>
        <v>120.975707238364</v>
      </c>
      <c r="K110" s="48" t="n">
        <f aca="false">PopActBIT!K62*(Scénarios!$B49/100)*Choix_ref!I$3</f>
        <v>112.694741053432</v>
      </c>
      <c r="L110" s="48" t="n">
        <f aca="false">PopActBIT!L62*(Scénarios!$B49/100)*Choix_ref!J$3</f>
        <v>92.3395535376342</v>
      </c>
      <c r="M110" s="48" t="n">
        <f aca="false">PopActBIT!M62*(Scénarios!$B49/100)*Choix_ref!K$3</f>
        <v>76.0009559582236</v>
      </c>
      <c r="N110" s="48" t="n">
        <f aca="false">PopActBIT!N62*(Scénarios!$B49/100)*Choix_ref!L$3</f>
        <v>36.7761499088442</v>
      </c>
      <c r="O110" s="48" t="n">
        <f aca="false">PopActBIT!O62*(Scénarios!$B49/100)*Choix_ref!M$3</f>
        <v>3.97373155532923</v>
      </c>
      <c r="P110" s="48" t="n">
        <f aca="false">PopActBIT!P62*(Scénarios!$B49/100)*Choix_ref!N$3</f>
        <v>0.42463384838397</v>
      </c>
      <c r="Q110" s="48" t="n">
        <f aca="false">PopActBIT!Q62*(Scénarios!$B49/100)*Choix_ref!O$3</f>
        <v>64.1214963092134</v>
      </c>
      <c r="R110" s="48" t="n">
        <f aca="false">PopActBIT!R62*(Scénarios!$B49/100)*Choix_ref!P$3</f>
        <v>188.702331253849</v>
      </c>
      <c r="S110" s="48" t="n">
        <f aca="false">PopActBIT!S62*(Scénarios!$B49/100)*Choix_ref!Q$3</f>
        <v>142.583007874056</v>
      </c>
      <c r="T110" s="48" t="n">
        <f aca="false">PopActBIT!T62*(Scénarios!$B49/100)*Choix_ref!R$3</f>
        <v>104.462668888931</v>
      </c>
      <c r="U110" s="48" t="n">
        <f aca="false">PopActBIT!U62*(Scénarios!$B49/100)*Choix_ref!S$3</f>
        <v>98.1865753217421</v>
      </c>
      <c r="V110" s="48" t="n">
        <f aca="false">PopActBIT!V62*(Scénarios!$B49/100)*Choix_ref!T$3</f>
        <v>92.4732968883348</v>
      </c>
      <c r="W110" s="48" t="n">
        <f aca="false">PopActBIT!W62*(Scénarios!$B49/100)*Choix_ref!U$3</f>
        <v>86.5667856423314</v>
      </c>
      <c r="X110" s="48" t="n">
        <f aca="false">PopActBIT!X62*(Scénarios!$B49/100)*Choix_ref!V$3</f>
        <v>86.9875331386869</v>
      </c>
      <c r="Y110" s="48" t="n">
        <f aca="false">PopActBIT!Y62*(Scénarios!$B49/100)*Choix_ref!W$3</f>
        <v>69.8759864084534</v>
      </c>
      <c r="Z110" s="48" t="n">
        <f aca="false">PopActBIT!Z62*(Scénarios!$B49/100)*Choix_ref!X$3</f>
        <v>38.7993486078528</v>
      </c>
      <c r="AA110" s="48" t="n">
        <f aca="false">PopActBIT!AA62*(Scénarios!$B49/100)*Choix_ref!Y$3</f>
        <v>3.1085302750759</v>
      </c>
      <c r="AB110" s="48" t="n">
        <f aca="false">PopActBIT!AB62*(Scénarios!$B49/100)*Choix_ref!Z$3</f>
        <v>0.632605389787891</v>
      </c>
      <c r="AC110" s="47"/>
      <c r="AD110" s="47" t="n">
        <f aca="false">E110+F110</f>
        <v>223.483454071475</v>
      </c>
      <c r="AE110" s="47" t="n">
        <f aca="false">G110+H110</f>
        <v>278.896978544037</v>
      </c>
      <c r="AF110" s="47" t="n">
        <f aca="false">I110+J110</f>
        <v>249.986111057605</v>
      </c>
      <c r="AG110" s="47" t="n">
        <f aca="false">K110+L110</f>
        <v>205.034294591066</v>
      </c>
      <c r="AH110" s="47" t="n">
        <f aca="false">M110+N110+O110+P110</f>
        <v>117.175471270781</v>
      </c>
      <c r="AI110" s="47" t="n">
        <f aca="false">Q110+R110</f>
        <v>252.823827563062</v>
      </c>
      <c r="AJ110" s="47" t="n">
        <f aca="false">S110+T110</f>
        <v>247.045676762988</v>
      </c>
      <c r="AK110" s="47" t="n">
        <f aca="false">U110+V110</f>
        <v>190.659872210077</v>
      </c>
      <c r="AL110" s="47" t="n">
        <f aca="false">W110+X110</f>
        <v>173.554318781018</v>
      </c>
      <c r="AM110" s="47" t="n">
        <f aca="false">Y110+Z110+AA110+AB110</f>
        <v>112.41647068117</v>
      </c>
      <c r="AO110" s="49" t="n">
        <f aca="false">SUM(E110:F110)</f>
        <v>223.483454071475</v>
      </c>
      <c r="AP110" s="49" t="n">
        <f aca="false">SUM(G110:L110)</f>
        <v>733.917384192709</v>
      </c>
      <c r="AQ110" s="49" t="n">
        <f aca="false">SUM(M110:N110)</f>
        <v>112.777105867068</v>
      </c>
      <c r="AR110" s="49" t="n">
        <f aca="false">SUM(Q110:R110)</f>
        <v>252.823827563062</v>
      </c>
      <c r="AS110" s="49" t="n">
        <f aca="false">SUM(S110:X110)</f>
        <v>611.259867754083</v>
      </c>
      <c r="AT110" s="49" t="n">
        <f aca="false">SUM(Y110:Z110)</f>
        <v>108.675335016306</v>
      </c>
      <c r="AU110" s="49" t="n">
        <f aca="false">AO110+AR110</f>
        <v>476.307281634538</v>
      </c>
      <c r="AV110" s="49" t="n">
        <f aca="false">AP110+AS110</f>
        <v>1345.17725194679</v>
      </c>
      <c r="AW110" s="49" t="n">
        <f aca="false">AQ110+AT110</f>
        <v>221.452440883374</v>
      </c>
    </row>
    <row r="111" customFormat="false" ht="15" hidden="false" customHeight="false" outlineLevel="0" collapsed="false">
      <c r="A111" s="0" t="n">
        <v>2060</v>
      </c>
      <c r="B111" s="47" t="n">
        <f aca="false">SUM(E111:AB111)</f>
        <v>2054.59038437131</v>
      </c>
      <c r="C111" s="47" t="n">
        <f aca="false">SUM(E111:P111)</f>
        <v>1075.80157161574</v>
      </c>
      <c r="D111" s="47" t="n">
        <f aca="false">SUM(Q111:AB111)</f>
        <v>978.788812755567</v>
      </c>
      <c r="E111" s="48" t="n">
        <f aca="false">PopActBIT!E63*(Scénarios!$B50/100)*Choix_ref!C$3</f>
        <v>55.4634170528118</v>
      </c>
      <c r="F111" s="48" t="n">
        <f aca="false">PopActBIT!F63*(Scénarios!$B50/100)*Choix_ref!D$3</f>
        <v>168.543743776852</v>
      </c>
      <c r="G111" s="48" t="n">
        <f aca="false">PopActBIT!G63*(Scénarios!$B50/100)*Choix_ref!E$3</f>
        <v>143.697982500815</v>
      </c>
      <c r="H111" s="48" t="n">
        <f aca="false">PopActBIT!H63*(Scénarios!$B50/100)*Choix_ref!F$3</f>
        <v>136.232052899594</v>
      </c>
      <c r="I111" s="48" t="n">
        <f aca="false">PopActBIT!I63*(Scénarios!$B50/100)*Choix_ref!G$3</f>
        <v>128.773902507727</v>
      </c>
      <c r="J111" s="48" t="n">
        <f aca="false">PopActBIT!J63*(Scénarios!$B50/100)*Choix_ref!H$3</f>
        <v>120.353308393873</v>
      </c>
      <c r="K111" s="48" t="n">
        <f aca="false">PopActBIT!K63*(Scénarios!$B50/100)*Choix_ref!I$3</f>
        <v>111.9311237449</v>
      </c>
      <c r="L111" s="48" t="n">
        <f aca="false">PopActBIT!L63*(Scénarios!$B50/100)*Choix_ref!J$3</f>
        <v>92.9265034971837</v>
      </c>
      <c r="M111" s="48" t="n">
        <f aca="false">PopActBIT!M63*(Scénarios!$B50/100)*Choix_ref!K$3</f>
        <v>76.1984991269758</v>
      </c>
      <c r="N111" s="48" t="n">
        <f aca="false">PopActBIT!N63*(Scénarios!$B50/100)*Choix_ref!L$3</f>
        <v>37.3296266521318</v>
      </c>
      <c r="O111" s="48" t="n">
        <f aca="false">PopActBIT!O63*(Scénarios!$B50/100)*Choix_ref!M$3</f>
        <v>3.92494490522327</v>
      </c>
      <c r="P111" s="48" t="n">
        <f aca="false">PopActBIT!P63*(Scénarios!$B50/100)*Choix_ref!N$3</f>
        <v>0.426466557655035</v>
      </c>
      <c r="Q111" s="48" t="n">
        <f aca="false">PopActBIT!Q63*(Scénarios!$B50/100)*Choix_ref!O$3</f>
        <v>64.0442604854895</v>
      </c>
      <c r="R111" s="48" t="n">
        <f aca="false">PopActBIT!R63*(Scénarios!$B50/100)*Choix_ref!P$3</f>
        <v>189.383697015668</v>
      </c>
      <c r="S111" s="48" t="n">
        <f aca="false">PopActBIT!S63*(Scénarios!$B50/100)*Choix_ref!Q$3</f>
        <v>143.332172804654</v>
      </c>
      <c r="T111" s="48" t="n">
        <f aca="false">PopActBIT!T63*(Scénarios!$B50/100)*Choix_ref!R$3</f>
        <v>104.742155368252</v>
      </c>
      <c r="U111" s="48" t="n">
        <f aca="false">PopActBIT!U63*(Scénarios!$B50/100)*Choix_ref!S$3</f>
        <v>98.0032836197671</v>
      </c>
      <c r="V111" s="48" t="n">
        <f aca="false">PopActBIT!V63*(Scénarios!$B50/100)*Choix_ref!T$3</f>
        <v>91.9803566300033</v>
      </c>
      <c r="W111" s="48" t="n">
        <f aca="false">PopActBIT!W63*(Scénarios!$B50/100)*Choix_ref!U$3</f>
        <v>85.9947590321864</v>
      </c>
      <c r="X111" s="48" t="n">
        <f aca="false">PopActBIT!X63*(Scénarios!$B50/100)*Choix_ref!V$3</f>
        <v>87.6254205743645</v>
      </c>
      <c r="Y111" s="48" t="n">
        <f aca="false">PopActBIT!Y63*(Scénarios!$B50/100)*Choix_ref!W$3</f>
        <v>70.0567408800089</v>
      </c>
      <c r="Z111" s="48" t="n">
        <f aca="false">PopActBIT!Z63*(Scénarios!$B50/100)*Choix_ref!X$3</f>
        <v>39.9177234084391</v>
      </c>
      <c r="AA111" s="48" t="n">
        <f aca="false">PopActBIT!AA63*(Scénarios!$B50/100)*Choix_ref!Y$3</f>
        <v>3.07123684365592</v>
      </c>
      <c r="AB111" s="48" t="n">
        <f aca="false">PopActBIT!AB63*(Scénarios!$B50/100)*Choix_ref!Z$3</f>
        <v>0.637006093077759</v>
      </c>
      <c r="AC111" s="47"/>
      <c r="AD111" s="47" t="n">
        <f aca="false">E111+F111</f>
        <v>224.007160829664</v>
      </c>
      <c r="AE111" s="47" t="n">
        <f aca="false">G111+H111</f>
        <v>279.930035400409</v>
      </c>
      <c r="AF111" s="47" t="n">
        <f aca="false">I111+J111</f>
        <v>249.1272109016</v>
      </c>
      <c r="AG111" s="47" t="n">
        <f aca="false">K111+L111</f>
        <v>204.857627242083</v>
      </c>
      <c r="AH111" s="47" t="n">
        <f aca="false">M111+N111+O111+P111</f>
        <v>117.879537241986</v>
      </c>
      <c r="AI111" s="47" t="n">
        <f aca="false">Q111+R111</f>
        <v>253.427957501158</v>
      </c>
      <c r="AJ111" s="47" t="n">
        <f aca="false">S111+T111</f>
        <v>248.074328172906</v>
      </c>
      <c r="AK111" s="47" t="n">
        <f aca="false">U111+V111</f>
        <v>189.98364024977</v>
      </c>
      <c r="AL111" s="47" t="n">
        <f aca="false">W111+X111</f>
        <v>173.620179606551</v>
      </c>
      <c r="AM111" s="47" t="n">
        <f aca="false">Y111+Z111+AA111+AB111</f>
        <v>113.682707225182</v>
      </c>
      <c r="AO111" s="49" t="n">
        <f aca="false">SUM(E111:F111)</f>
        <v>224.007160829664</v>
      </c>
      <c r="AP111" s="49" t="n">
        <f aca="false">SUM(G111:L111)</f>
        <v>733.914873544092</v>
      </c>
      <c r="AQ111" s="49" t="n">
        <f aca="false">SUM(M111:N111)</f>
        <v>113.528125779108</v>
      </c>
      <c r="AR111" s="49" t="n">
        <f aca="false">SUM(Q111:R111)</f>
        <v>253.427957501158</v>
      </c>
      <c r="AS111" s="49" t="n">
        <f aca="false">SUM(S111:X111)</f>
        <v>611.678148029228</v>
      </c>
      <c r="AT111" s="49" t="n">
        <f aca="false">SUM(Y111:Z111)</f>
        <v>109.974464288448</v>
      </c>
      <c r="AU111" s="49" t="n">
        <f aca="false">AO111+AR111</f>
        <v>477.435118330822</v>
      </c>
      <c r="AV111" s="49" t="n">
        <f aca="false">AP111+AS111</f>
        <v>1345.59302157332</v>
      </c>
      <c r="AW111" s="49" t="n">
        <f aca="false">AQ111+AT111</f>
        <v>223.502590067555</v>
      </c>
    </row>
    <row r="112" customFormat="false" ht="15" hidden="false" customHeight="false" outlineLevel="0" collapsed="false">
      <c r="A112" s="0" t="n">
        <v>2061</v>
      </c>
      <c r="B112" s="47" t="n">
        <f aca="false">SUM(E112:AB112)</f>
        <v>2057.11646346869</v>
      </c>
      <c r="C112" s="47" t="n">
        <f aca="false">SUM(E112:P112)</f>
        <v>1076.74563058746</v>
      </c>
      <c r="D112" s="47" t="n">
        <f aca="false">SUM(Q112:AB112)</f>
        <v>980.370832881238</v>
      </c>
      <c r="E112" s="48" t="n">
        <f aca="false">PopActBIT!E64*(Scénarios!$B51/100)*Choix_ref!C$3</f>
        <v>55.3512400564779</v>
      </c>
      <c r="F112" s="48" t="n">
        <f aca="false">PopActBIT!F64*(Scénarios!$B51/100)*Choix_ref!D$3</f>
        <v>169.010647604227</v>
      </c>
      <c r="G112" s="48" t="n">
        <f aca="false">PopActBIT!G64*(Scénarios!$B51/100)*Choix_ref!E$3</f>
        <v>144.39812315262</v>
      </c>
      <c r="H112" s="48" t="n">
        <f aca="false">PopActBIT!H64*(Scénarios!$B51/100)*Choix_ref!F$3</f>
        <v>136.676066671571</v>
      </c>
      <c r="I112" s="48" t="n">
        <f aca="false">PopActBIT!I64*(Scénarios!$B51/100)*Choix_ref!G$3</f>
        <v>128.619898428811</v>
      </c>
      <c r="J112" s="48" t="n">
        <f aca="false">PopActBIT!J64*(Scénarios!$B51/100)*Choix_ref!H$3</f>
        <v>120.002599967917</v>
      </c>
      <c r="K112" s="48" t="n">
        <f aca="false">PopActBIT!K64*(Scénarios!$B51/100)*Choix_ref!I$3</f>
        <v>110.911367700004</v>
      </c>
      <c r="L112" s="48" t="n">
        <f aca="false">PopActBIT!L64*(Scénarios!$B51/100)*Choix_ref!J$3</f>
        <v>93.1884825967218</v>
      </c>
      <c r="M112" s="48" t="n">
        <f aca="false">PopActBIT!M64*(Scénarios!$B51/100)*Choix_ref!K$3</f>
        <v>76.3762793032633</v>
      </c>
      <c r="N112" s="48" t="n">
        <f aca="false">PopActBIT!N64*(Scénarios!$B51/100)*Choix_ref!L$3</f>
        <v>37.8830320940676</v>
      </c>
      <c r="O112" s="48" t="n">
        <f aca="false">PopActBIT!O64*(Scénarios!$B51/100)*Choix_ref!M$3</f>
        <v>3.89981212384334</v>
      </c>
      <c r="P112" s="48" t="n">
        <f aca="false">PopActBIT!P64*(Scénarios!$B51/100)*Choix_ref!N$3</f>
        <v>0.428080887931439</v>
      </c>
      <c r="Q112" s="48" t="n">
        <f aca="false">PopActBIT!Q64*(Scénarios!$B51/100)*Choix_ref!O$3</f>
        <v>63.9143809791734</v>
      </c>
      <c r="R112" s="48" t="n">
        <f aca="false">PopActBIT!R64*(Scénarios!$B51/100)*Choix_ref!P$3</f>
        <v>189.922747069725</v>
      </c>
      <c r="S112" s="48" t="n">
        <f aca="false">PopActBIT!S64*(Scénarios!$B51/100)*Choix_ref!Q$3</f>
        <v>144.079809446991</v>
      </c>
      <c r="T112" s="48" t="n">
        <f aca="false">PopActBIT!T64*(Scénarios!$B51/100)*Choix_ref!R$3</f>
        <v>105.114199467644</v>
      </c>
      <c r="U112" s="48" t="n">
        <f aca="false">PopActBIT!U64*(Scénarios!$B51/100)*Choix_ref!S$3</f>
        <v>97.8870603612383</v>
      </c>
      <c r="V112" s="48" t="n">
        <f aca="false">PopActBIT!V64*(Scénarios!$B51/100)*Choix_ref!T$3</f>
        <v>91.707810850817</v>
      </c>
      <c r="W112" s="48" t="n">
        <f aca="false">PopActBIT!W64*(Scénarios!$B51/100)*Choix_ref!U$3</f>
        <v>85.2707362807982</v>
      </c>
      <c r="X112" s="48" t="n">
        <f aca="false">PopActBIT!X64*(Scénarios!$B51/100)*Choix_ref!V$3</f>
        <v>87.8748334438867</v>
      </c>
      <c r="Y112" s="48" t="n">
        <f aca="false">PopActBIT!Y64*(Scénarios!$B51/100)*Choix_ref!W$3</f>
        <v>70.2761626918292</v>
      </c>
      <c r="Z112" s="48" t="n">
        <f aca="false">PopActBIT!Z64*(Scénarios!$B51/100)*Choix_ref!X$3</f>
        <v>40.6221588007236</v>
      </c>
      <c r="AA112" s="48" t="n">
        <f aca="false">PopActBIT!AA64*(Scénarios!$B51/100)*Choix_ref!Y$3</f>
        <v>3.05982504683968</v>
      </c>
      <c r="AB112" s="48" t="n">
        <f aca="false">PopActBIT!AB64*(Scénarios!$B51/100)*Choix_ref!Z$3</f>
        <v>0.641108441572159</v>
      </c>
      <c r="AC112" s="47"/>
      <c r="AD112" s="47" t="n">
        <f aca="false">E112+F112</f>
        <v>224.361887660705</v>
      </c>
      <c r="AE112" s="47" t="n">
        <f aca="false">G112+H112</f>
        <v>281.074189824191</v>
      </c>
      <c r="AF112" s="47" t="n">
        <f aca="false">I112+J112</f>
        <v>248.622498396727</v>
      </c>
      <c r="AG112" s="47" t="n">
        <f aca="false">K112+L112</f>
        <v>204.099850296726</v>
      </c>
      <c r="AH112" s="47" t="n">
        <f aca="false">M112+N112+O112+P112</f>
        <v>118.587204409106</v>
      </c>
      <c r="AI112" s="47" t="n">
        <f aca="false">Q112+R112</f>
        <v>253.837128048898</v>
      </c>
      <c r="AJ112" s="47" t="n">
        <f aca="false">S112+T112</f>
        <v>249.194008914635</v>
      </c>
      <c r="AK112" s="47" t="n">
        <f aca="false">U112+V112</f>
        <v>189.594871212055</v>
      </c>
      <c r="AL112" s="47" t="n">
        <f aca="false">W112+X112</f>
        <v>173.145569724685</v>
      </c>
      <c r="AM112" s="47" t="n">
        <f aca="false">Y112+Z112+AA112+AB112</f>
        <v>114.599254980965</v>
      </c>
      <c r="AO112" s="49" t="n">
        <f aca="false">SUM(E112:F112)</f>
        <v>224.361887660705</v>
      </c>
      <c r="AP112" s="49" t="n">
        <f aca="false">SUM(G112:L112)</f>
        <v>733.796538517644</v>
      </c>
      <c r="AQ112" s="49" t="n">
        <f aca="false">SUM(M112:N112)</f>
        <v>114.259311397331</v>
      </c>
      <c r="AR112" s="49" t="n">
        <f aca="false">SUM(Q112:R112)</f>
        <v>253.837128048898</v>
      </c>
      <c r="AS112" s="49" t="n">
        <f aca="false">SUM(S112:X112)</f>
        <v>611.934449851375</v>
      </c>
      <c r="AT112" s="49" t="n">
        <f aca="false">SUM(Y112:Z112)</f>
        <v>110.898321492553</v>
      </c>
      <c r="AU112" s="49" t="n">
        <f aca="false">AO112+AR112</f>
        <v>478.199015709603</v>
      </c>
      <c r="AV112" s="49" t="n">
        <f aca="false">AP112+AS112</f>
        <v>1345.73098836902</v>
      </c>
      <c r="AW112" s="49" t="n">
        <f aca="false">AQ112+AT112</f>
        <v>225.157632889884</v>
      </c>
    </row>
    <row r="113" customFormat="false" ht="15" hidden="false" customHeight="false" outlineLevel="0" collapsed="false">
      <c r="A113" s="0" t="n">
        <v>2062</v>
      </c>
      <c r="B113" s="47" t="n">
        <f aca="false">SUM(E113:AB113)</f>
        <v>2059.57036909443</v>
      </c>
      <c r="C113" s="47" t="n">
        <f aca="false">SUM(E113:P113)</f>
        <v>1077.77770760118</v>
      </c>
      <c r="D113" s="47" t="n">
        <f aca="false">SUM(Q113:AB113)</f>
        <v>981.792661493259</v>
      </c>
      <c r="E113" s="48" t="n">
        <f aca="false">PopActBIT!E65*(Scénarios!$B52/100)*Choix_ref!C$3</f>
        <v>55.2048603547898</v>
      </c>
      <c r="F113" s="48" t="n">
        <f aca="false">PopActBIT!F65*(Scénarios!$B52/100)*Choix_ref!D$3</f>
        <v>169.320074504666</v>
      </c>
      <c r="G113" s="48" t="n">
        <f aca="false">PopActBIT!G65*(Scénarios!$B52/100)*Choix_ref!E$3</f>
        <v>145.080113957705</v>
      </c>
      <c r="H113" s="48" t="n">
        <f aca="false">PopActBIT!H65*(Scénarios!$B52/100)*Choix_ref!F$3</f>
        <v>137.210005182705</v>
      </c>
      <c r="I113" s="48" t="n">
        <f aca="false">PopActBIT!I65*(Scénarios!$B52/100)*Choix_ref!G$3</f>
        <v>128.570331390084</v>
      </c>
      <c r="J113" s="48" t="n">
        <f aca="false">PopActBIT!J65*(Scénarios!$B52/100)*Choix_ref!H$3</f>
        <v>119.707362884505</v>
      </c>
      <c r="K113" s="48" t="n">
        <f aca="false">PopActBIT!K65*(Scénarios!$B52/100)*Choix_ref!I$3</f>
        <v>110.180190058314</v>
      </c>
      <c r="L113" s="48" t="n">
        <f aca="false">PopActBIT!L65*(Scénarios!$B52/100)*Choix_ref!J$3</f>
        <v>93.0072415041123</v>
      </c>
      <c r="M113" s="48" t="n">
        <f aca="false">PopActBIT!M65*(Scénarios!$B52/100)*Choix_ref!K$3</f>
        <v>76.8572366238289</v>
      </c>
      <c r="N113" s="48" t="n">
        <f aca="false">PopActBIT!N65*(Scénarios!$B52/100)*Choix_ref!L$3</f>
        <v>38.3195567950778</v>
      </c>
      <c r="O113" s="48" t="n">
        <f aca="false">PopActBIT!O65*(Scénarios!$B52/100)*Choix_ref!M$3</f>
        <v>3.89139668386007</v>
      </c>
      <c r="P113" s="48" t="n">
        <f aca="false">PopActBIT!P65*(Scénarios!$B52/100)*Choix_ref!N$3</f>
        <v>0.429337661527806</v>
      </c>
      <c r="Q113" s="48" t="n">
        <f aca="false">PopActBIT!Q65*(Scénarios!$B52/100)*Choix_ref!O$3</f>
        <v>63.7451887860472</v>
      </c>
      <c r="R113" s="48" t="n">
        <f aca="false">PopActBIT!R65*(Scénarios!$B52/100)*Choix_ref!P$3</f>
        <v>190.279979337437</v>
      </c>
      <c r="S113" s="48" t="n">
        <f aca="false">PopActBIT!S65*(Scénarios!$B52/100)*Choix_ref!Q$3</f>
        <v>144.80816740645</v>
      </c>
      <c r="T113" s="48" t="n">
        <f aca="false">PopActBIT!T65*(Scénarios!$B52/100)*Choix_ref!R$3</f>
        <v>105.5602470364</v>
      </c>
      <c r="U113" s="48" t="n">
        <f aca="false">PopActBIT!U65*(Scénarios!$B52/100)*Choix_ref!S$3</f>
        <v>97.8558644228885</v>
      </c>
      <c r="V113" s="48" t="n">
        <f aca="false">PopActBIT!V65*(Scénarios!$B52/100)*Choix_ref!T$3</f>
        <v>91.4807514037378</v>
      </c>
      <c r="W113" s="48" t="n">
        <f aca="false">PopActBIT!W65*(Scénarios!$B52/100)*Choix_ref!U$3</f>
        <v>84.7476246458216</v>
      </c>
      <c r="X113" s="48" t="n">
        <f aca="false">PopActBIT!X65*(Scénarios!$B52/100)*Choix_ref!V$3</f>
        <v>87.7209065990303</v>
      </c>
      <c r="Y113" s="48" t="n">
        <f aca="false">PopActBIT!Y65*(Scénarios!$B52/100)*Choix_ref!W$3</f>
        <v>70.761184229345</v>
      </c>
      <c r="Z113" s="48" t="n">
        <f aca="false">PopActBIT!Z65*(Scénarios!$B52/100)*Choix_ref!X$3</f>
        <v>41.1284513064195</v>
      </c>
      <c r="AA113" s="48" t="n">
        <f aca="false">PopActBIT!AA65*(Scénarios!$B52/100)*Choix_ref!Y$3</f>
        <v>3.05964371219218</v>
      </c>
      <c r="AB113" s="48" t="n">
        <f aca="false">PopActBIT!AB65*(Scénarios!$B52/100)*Choix_ref!Z$3</f>
        <v>0.644652607489892</v>
      </c>
      <c r="AD113" s="47" t="n">
        <f aca="false">E113+F113</f>
        <v>224.524934859456</v>
      </c>
      <c r="AE113" s="47" t="n">
        <f aca="false">G113+H113</f>
        <v>282.290119140411</v>
      </c>
      <c r="AF113" s="47" t="n">
        <f aca="false">I113+J113</f>
        <v>248.277694274589</v>
      </c>
      <c r="AG113" s="47" t="n">
        <f aca="false">K113+L113</f>
        <v>203.187431562426</v>
      </c>
      <c r="AH113" s="47" t="n">
        <f aca="false">M113+N113+O113+P113</f>
        <v>119.497527764295</v>
      </c>
      <c r="AI113" s="47" t="n">
        <f aca="false">Q113+R113</f>
        <v>254.025168123484</v>
      </c>
      <c r="AJ113" s="47" t="n">
        <f aca="false">S113+T113</f>
        <v>250.36841444285</v>
      </c>
      <c r="AK113" s="47" t="n">
        <f aca="false">U113+V113</f>
        <v>189.336615826626</v>
      </c>
      <c r="AL113" s="47" t="n">
        <f aca="false">W113+X113</f>
        <v>172.468531244852</v>
      </c>
      <c r="AM113" s="47" t="n">
        <f aca="false">Y113+Z113+AA113+AB113</f>
        <v>115.593931855447</v>
      </c>
      <c r="AO113" s="49" t="n">
        <f aca="false">SUM(E113:F113)</f>
        <v>224.524934859456</v>
      </c>
      <c r="AP113" s="49" t="n">
        <f aca="false">SUM(G113:L113)</f>
        <v>733.755244977425</v>
      </c>
      <c r="AQ113" s="49" t="n">
        <f aca="false">SUM(M113:N113)</f>
        <v>115.176793418907</v>
      </c>
      <c r="AR113" s="49" t="n">
        <f aca="false">SUM(Q113:R113)</f>
        <v>254.025168123484</v>
      </c>
      <c r="AS113" s="49" t="n">
        <f aca="false">SUM(S113:X113)</f>
        <v>612.173561514328</v>
      </c>
      <c r="AT113" s="49" t="n">
        <f aca="false">SUM(Y113:Z113)</f>
        <v>111.889635535765</v>
      </c>
      <c r="AU113" s="49" t="n">
        <f aca="false">AO113+AR113</f>
        <v>478.55010298294</v>
      </c>
      <c r="AV113" s="49" t="n">
        <f aca="false">AP113+AS113</f>
        <v>1345.92880649175</v>
      </c>
      <c r="AW113" s="49" t="n">
        <f aca="false">AQ113+AT113</f>
        <v>227.066428954671</v>
      </c>
    </row>
    <row r="114" customFormat="false" ht="15" hidden="false" customHeight="false" outlineLevel="0" collapsed="false">
      <c r="A114" s="0" t="n">
        <v>2063</v>
      </c>
      <c r="B114" s="47" t="n">
        <f aca="false">SUM(E114:AB114)</f>
        <v>2061.94261959254</v>
      </c>
      <c r="C114" s="47" t="n">
        <f aca="false">SUM(E114:P114)</f>
        <v>1078.89411769811</v>
      </c>
      <c r="D114" s="47" t="n">
        <f aca="false">SUM(Q114:AB114)</f>
        <v>983.048501894428</v>
      </c>
      <c r="E114" s="48" t="n">
        <f aca="false">PopActBIT!E66*(Scénarios!$B53/100)*Choix_ref!C$3</f>
        <v>55.0352175416874</v>
      </c>
      <c r="F114" s="48" t="n">
        <f aca="false">PopActBIT!F66*(Scénarios!$B53/100)*Choix_ref!D$3</f>
        <v>169.456351028133</v>
      </c>
      <c r="G114" s="48" t="n">
        <f aca="false">PopActBIT!G66*(Scénarios!$B53/100)*Choix_ref!E$3</f>
        <v>145.727334926223</v>
      </c>
      <c r="H114" s="48" t="n">
        <f aca="false">PopActBIT!H66*(Scénarios!$B53/100)*Choix_ref!F$3</f>
        <v>137.808398076082</v>
      </c>
      <c r="I114" s="48" t="n">
        <f aca="false">PopActBIT!I66*(Scénarios!$B53/100)*Choix_ref!G$3</f>
        <v>128.638912915447</v>
      </c>
      <c r="J114" s="48" t="n">
        <f aca="false">PopActBIT!J66*(Scénarios!$B53/100)*Choix_ref!H$3</f>
        <v>119.419922668641</v>
      </c>
      <c r="K114" s="48" t="n">
        <f aca="false">PopActBIT!K66*(Scénarios!$B53/100)*Choix_ref!I$3</f>
        <v>109.632193511446</v>
      </c>
      <c r="L114" s="48" t="n">
        <f aca="false">PopActBIT!L66*(Scénarios!$B53/100)*Choix_ref!J$3</f>
        <v>92.6320535864938</v>
      </c>
      <c r="M114" s="48" t="n">
        <f aca="false">PopActBIT!M66*(Scénarios!$B53/100)*Choix_ref!K$3</f>
        <v>77.5577896267291</v>
      </c>
      <c r="N114" s="48" t="n">
        <f aca="false">PopActBIT!N66*(Scénarios!$B53/100)*Choix_ref!L$3</f>
        <v>38.6415715251098</v>
      </c>
      <c r="O114" s="48" t="n">
        <f aca="false">PopActBIT!O66*(Scénarios!$B53/100)*Choix_ref!M$3</f>
        <v>3.91434117912811</v>
      </c>
      <c r="P114" s="48" t="n">
        <f aca="false">PopActBIT!P66*(Scénarios!$B53/100)*Choix_ref!N$3</f>
        <v>0.430031112991324</v>
      </c>
      <c r="Q114" s="48" t="n">
        <f aca="false">PopActBIT!Q66*(Scénarios!$B53/100)*Choix_ref!O$3</f>
        <v>63.5492767034336</v>
      </c>
      <c r="R114" s="48" t="n">
        <f aca="false">PopActBIT!R66*(Scénarios!$B53/100)*Choix_ref!P$3</f>
        <v>190.437221058911</v>
      </c>
      <c r="S114" s="48" t="n">
        <f aca="false">PopActBIT!S66*(Scénarios!$B53/100)*Choix_ref!Q$3</f>
        <v>145.499459909359</v>
      </c>
      <c r="T114" s="48" t="n">
        <f aca="false">PopActBIT!T66*(Scénarios!$B53/100)*Choix_ref!R$3</f>
        <v>106.059620771826</v>
      </c>
      <c r="U114" s="48" t="n">
        <f aca="false">PopActBIT!U66*(Scénarios!$B53/100)*Choix_ref!S$3</f>
        <v>97.9205726695147</v>
      </c>
      <c r="V114" s="48" t="n">
        <f aca="false">PopActBIT!V66*(Scénarios!$B53/100)*Choix_ref!T$3</f>
        <v>91.2595446404328</v>
      </c>
      <c r="W114" s="48" t="n">
        <f aca="false">PopActBIT!W66*(Scénarios!$B53/100)*Choix_ref!U$3</f>
        <v>84.3065637408528</v>
      </c>
      <c r="X114" s="48" t="n">
        <f aca="false">PopActBIT!X66*(Scénarios!$B53/100)*Choix_ref!V$3</f>
        <v>87.4350760774634</v>
      </c>
      <c r="Y114" s="48" t="n">
        <f aca="false">PopActBIT!Y66*(Scénarios!$B53/100)*Choix_ref!W$3</f>
        <v>71.3271584441405</v>
      </c>
      <c r="Z114" s="48" t="n">
        <f aca="false">PopActBIT!Z66*(Scénarios!$B53/100)*Choix_ref!X$3</f>
        <v>41.5153183739107</v>
      </c>
      <c r="AA114" s="48" t="n">
        <f aca="false">PopActBIT!AA66*(Scénarios!$B53/100)*Choix_ref!Y$3</f>
        <v>3.09151339762066</v>
      </c>
      <c r="AB114" s="48" t="n">
        <f aca="false">PopActBIT!AB66*(Scénarios!$B53/100)*Choix_ref!Z$3</f>
        <v>0.647176106962273</v>
      </c>
      <c r="AD114" s="47" t="n">
        <f aca="false">E114+F114</f>
        <v>224.491568569821</v>
      </c>
      <c r="AE114" s="47" t="n">
        <f aca="false">G114+H114</f>
        <v>283.535733002305</v>
      </c>
      <c r="AF114" s="47" t="n">
        <f aca="false">I114+J114</f>
        <v>248.058835584088</v>
      </c>
      <c r="AG114" s="47" t="n">
        <f aca="false">K114+L114</f>
        <v>202.26424709794</v>
      </c>
      <c r="AH114" s="47" t="n">
        <f aca="false">M114+N114+O114+P114</f>
        <v>120.543733443958</v>
      </c>
      <c r="AI114" s="47" t="n">
        <f aca="false">Q114+R114</f>
        <v>253.986497762344</v>
      </c>
      <c r="AJ114" s="47" t="n">
        <f aca="false">S114+T114</f>
        <v>251.559080681186</v>
      </c>
      <c r="AK114" s="47" t="n">
        <f aca="false">U114+V114</f>
        <v>189.180117309948</v>
      </c>
      <c r="AL114" s="47" t="n">
        <f aca="false">W114+X114</f>
        <v>171.741639818316</v>
      </c>
      <c r="AM114" s="47" t="n">
        <f aca="false">Y114+Z114+AA114+AB114</f>
        <v>116.581166322634</v>
      </c>
      <c r="AO114" s="49" t="n">
        <f aca="false">SUM(E114:F114)</f>
        <v>224.491568569821</v>
      </c>
      <c r="AP114" s="49" t="n">
        <f aca="false">SUM(G114:L114)</f>
        <v>733.858815684333</v>
      </c>
      <c r="AQ114" s="49" t="n">
        <f aca="false">SUM(M114:N114)</f>
        <v>116.199361151839</v>
      </c>
      <c r="AR114" s="49" t="n">
        <f aca="false">SUM(Q114:R114)</f>
        <v>253.986497762344</v>
      </c>
      <c r="AS114" s="49" t="n">
        <f aca="false">SUM(S114:X114)</f>
        <v>612.480837809449</v>
      </c>
      <c r="AT114" s="49" t="n">
        <f aca="false">SUM(Y114:Z114)</f>
        <v>112.842476818051</v>
      </c>
      <c r="AU114" s="49" t="n">
        <f aca="false">AO114+AR114</f>
        <v>478.478066332165</v>
      </c>
      <c r="AV114" s="49" t="n">
        <f aca="false">AP114+AS114</f>
        <v>1346.33965349378</v>
      </c>
      <c r="AW114" s="49" t="n">
        <f aca="false">AQ114+AT114</f>
        <v>229.04183796989</v>
      </c>
    </row>
    <row r="115" customFormat="false" ht="15" hidden="false" customHeight="false" outlineLevel="0" collapsed="false">
      <c r="A115" s="0" t="n">
        <v>2064</v>
      </c>
      <c r="B115" s="47" t="n">
        <f aca="false">SUM(E115:AB115)</f>
        <v>2063.90613691688</v>
      </c>
      <c r="C115" s="47" t="n">
        <f aca="false">SUM(E115:P115)</f>
        <v>1079.80186621578</v>
      </c>
      <c r="D115" s="47" t="n">
        <f aca="false">SUM(Q115:AB115)</f>
        <v>984.104270701101</v>
      </c>
      <c r="E115" s="48" t="n">
        <f aca="false">PopActBIT!E67*(Scénarios!$B54/100)*Choix_ref!C$3</f>
        <v>54.8523681356184</v>
      </c>
      <c r="F115" s="48" t="n">
        <f aca="false">PopActBIT!F67*(Scénarios!$B54/100)*Choix_ref!D$3</f>
        <v>169.417126157123</v>
      </c>
      <c r="G115" s="48" t="n">
        <f aca="false">PopActBIT!G67*(Scénarios!$B54/100)*Choix_ref!E$3</f>
        <v>146.321106305496</v>
      </c>
      <c r="H115" s="48" t="n">
        <f aca="false">PopActBIT!H67*(Scénarios!$B54/100)*Choix_ref!F$3</f>
        <v>138.446550504043</v>
      </c>
      <c r="I115" s="48" t="n">
        <f aca="false">PopActBIT!I67*(Scénarios!$B54/100)*Choix_ref!G$3</f>
        <v>128.829208409548</v>
      </c>
      <c r="J115" s="48" t="n">
        <f aca="false">PopActBIT!J67*(Scénarios!$B54/100)*Choix_ref!H$3</f>
        <v>119.158075377993</v>
      </c>
      <c r="K115" s="48" t="n">
        <f aca="false">PopActBIT!K67*(Scénarios!$B54/100)*Choix_ref!I$3</f>
        <v>108.969430692084</v>
      </c>
      <c r="L115" s="48" t="n">
        <f aca="false">PopActBIT!L67*(Scénarios!$B54/100)*Choix_ref!J$3</f>
        <v>92.2270034587396</v>
      </c>
      <c r="M115" s="48" t="n">
        <f aca="false">PopActBIT!M67*(Scénarios!$B54/100)*Choix_ref!K$3</f>
        <v>78.2962394205613</v>
      </c>
      <c r="N115" s="48" t="n">
        <f aca="false">PopActBIT!N67*(Scénarios!$B54/100)*Choix_ref!L$3</f>
        <v>38.8900478234369</v>
      </c>
      <c r="O115" s="48" t="n">
        <f aca="false">PopActBIT!O67*(Scénarios!$B54/100)*Choix_ref!M$3</f>
        <v>3.96433599606747</v>
      </c>
      <c r="P115" s="48" t="n">
        <f aca="false">PopActBIT!P67*(Scénarios!$B54/100)*Choix_ref!N$3</f>
        <v>0.430373935068808</v>
      </c>
      <c r="Q115" s="48" t="n">
        <f aca="false">PopActBIT!Q67*(Scénarios!$B54/100)*Choix_ref!O$3</f>
        <v>63.33809404476</v>
      </c>
      <c r="R115" s="48" t="n">
        <f aca="false">PopActBIT!R67*(Scénarios!$B54/100)*Choix_ref!P$3</f>
        <v>190.392217549295</v>
      </c>
      <c r="S115" s="48" t="n">
        <f aca="false">PopActBIT!S67*(Scénarios!$B54/100)*Choix_ref!Q$3</f>
        <v>146.133895619351</v>
      </c>
      <c r="T115" s="48" t="n">
        <f aca="false">PopActBIT!T67*(Scénarios!$B54/100)*Choix_ref!R$3</f>
        <v>106.591832977664</v>
      </c>
      <c r="U115" s="48" t="n">
        <f aca="false">PopActBIT!U67*(Scénarios!$B54/100)*Choix_ref!S$3</f>
        <v>98.0840407365125</v>
      </c>
      <c r="V115" s="48" t="n">
        <f aca="false">PopActBIT!V67*(Scénarios!$B54/100)*Choix_ref!T$3</f>
        <v>91.0587359308825</v>
      </c>
      <c r="W115" s="48" t="n">
        <f aca="false">PopActBIT!W67*(Scénarios!$B54/100)*Choix_ref!U$3</f>
        <v>83.7796886574316</v>
      </c>
      <c r="X115" s="48" t="n">
        <f aca="false">PopActBIT!X67*(Scénarios!$B54/100)*Choix_ref!V$3</f>
        <v>87.0871570871981</v>
      </c>
      <c r="Y115" s="48" t="n">
        <f aca="false">PopActBIT!Y67*(Scénarios!$B54/100)*Choix_ref!W$3</f>
        <v>72.0465590906193</v>
      </c>
      <c r="Z115" s="48" t="n">
        <f aca="false">PopActBIT!Z67*(Scénarios!$B54/100)*Choix_ref!X$3</f>
        <v>41.799705644975</v>
      </c>
      <c r="AA115" s="48" t="n">
        <f aca="false">PopActBIT!AA67*(Scénarios!$B54/100)*Choix_ref!Y$3</f>
        <v>3.14341461565748</v>
      </c>
      <c r="AB115" s="48" t="n">
        <f aca="false">PopActBIT!AB67*(Scénarios!$B54/100)*Choix_ref!Z$3</f>
        <v>0.648928746754354</v>
      </c>
      <c r="AD115" s="47" t="n">
        <f aca="false">E115+F115</f>
        <v>224.269494292742</v>
      </c>
      <c r="AE115" s="47" t="n">
        <f aca="false">G115+H115</f>
        <v>284.767656809539</v>
      </c>
      <c r="AF115" s="47" t="n">
        <f aca="false">I115+J115</f>
        <v>247.987283787542</v>
      </c>
      <c r="AG115" s="47" t="n">
        <f aca="false">K115+L115</f>
        <v>201.196434150824</v>
      </c>
      <c r="AH115" s="47" t="n">
        <f aca="false">M115+N115+O115+P115</f>
        <v>121.580997175134</v>
      </c>
      <c r="AI115" s="47" t="n">
        <f aca="false">Q115+R115</f>
        <v>253.730311594055</v>
      </c>
      <c r="AJ115" s="47" t="n">
        <f aca="false">S115+T115</f>
        <v>252.725728597015</v>
      </c>
      <c r="AK115" s="47" t="n">
        <f aca="false">U115+V115</f>
        <v>189.142776667395</v>
      </c>
      <c r="AL115" s="47" t="n">
        <f aca="false">W115+X115</f>
        <v>170.86684574463</v>
      </c>
      <c r="AM115" s="47" t="n">
        <f aca="false">Y115+Z115+AA115+AB115</f>
        <v>117.638608098006</v>
      </c>
      <c r="AO115" s="49" t="n">
        <f aca="false">SUM(E115:F115)</f>
        <v>224.269494292742</v>
      </c>
      <c r="AP115" s="49" t="n">
        <f aca="false">SUM(G115:L115)</f>
        <v>733.951374747904</v>
      </c>
      <c r="AQ115" s="49" t="n">
        <f aca="false">SUM(M115:N115)</f>
        <v>117.186287243998</v>
      </c>
      <c r="AR115" s="49" t="n">
        <f aca="false">SUM(Q115:R115)</f>
        <v>253.730311594055</v>
      </c>
      <c r="AS115" s="49" t="n">
        <f aca="false">SUM(S115:X115)</f>
        <v>612.73535100904</v>
      </c>
      <c r="AT115" s="49" t="n">
        <f aca="false">SUM(Y115:Z115)</f>
        <v>113.846264735594</v>
      </c>
      <c r="AU115" s="49" t="n">
        <f aca="false">AO115+AR115</f>
        <v>477.999805886797</v>
      </c>
      <c r="AV115" s="49" t="n">
        <f aca="false">AP115+AS115</f>
        <v>1346.68672575694</v>
      </c>
      <c r="AW115" s="49" t="n">
        <f aca="false">AQ115+AT115</f>
        <v>231.032551979592</v>
      </c>
    </row>
    <row r="116" customFormat="false" ht="15" hidden="false" customHeight="false" outlineLevel="0" collapsed="false">
      <c r="A116" s="0" t="n">
        <v>2065</v>
      </c>
      <c r="B116" s="47" t="n">
        <f aca="false">SUM(E116:AB116)</f>
        <v>2064.96220835133</v>
      </c>
      <c r="C116" s="47" t="n">
        <f aca="false">SUM(E116:P116)</f>
        <v>1080.36152956891</v>
      </c>
      <c r="D116" s="47" t="n">
        <f aca="false">SUM(Q116:AB116)</f>
        <v>984.600678782423</v>
      </c>
      <c r="E116" s="48" t="n">
        <f aca="false">PopActBIT!E68*(Scénarios!$B55/100)*Choix_ref!C$3</f>
        <v>54.6648397479709</v>
      </c>
      <c r="F116" s="48" t="n">
        <f aca="false">PopActBIT!F68*(Scénarios!$B55/100)*Choix_ref!D$3</f>
        <v>169.209989141127</v>
      </c>
      <c r="G116" s="48" t="n">
        <f aca="false">PopActBIT!G68*(Scénarios!$B55/100)*Choix_ref!E$3</f>
        <v>146.839207141049</v>
      </c>
      <c r="H116" s="48" t="n">
        <f aca="false">PopActBIT!H68*(Scénarios!$B55/100)*Choix_ref!F$3</f>
        <v>139.102432641635</v>
      </c>
      <c r="I116" s="48" t="n">
        <f aca="false">PopActBIT!I68*(Scénarios!$B55/100)*Choix_ref!G$3</f>
        <v>129.135379380236</v>
      </c>
      <c r="J116" s="48" t="n">
        <f aca="false">PopActBIT!J68*(Scénarios!$B55/100)*Choix_ref!H$3</f>
        <v>118.946127372646</v>
      </c>
      <c r="K116" s="48" t="n">
        <f aca="false">PopActBIT!K68*(Scénarios!$B55/100)*Choix_ref!I$3</f>
        <v>108.419402074079</v>
      </c>
      <c r="L116" s="48" t="n">
        <f aca="false">PopActBIT!L68*(Scénarios!$B55/100)*Choix_ref!J$3</f>
        <v>91.6090070651699</v>
      </c>
      <c r="M116" s="48" t="n">
        <f aca="false">PopActBIT!M68*(Scénarios!$B55/100)*Choix_ref!K$3</f>
        <v>78.9820010196686</v>
      </c>
      <c r="N116" s="48" t="n">
        <f aca="false">PopActBIT!N68*(Scénarios!$B55/100)*Choix_ref!L$3</f>
        <v>38.997115715822</v>
      </c>
      <c r="O116" s="48" t="n">
        <f aca="false">PopActBIT!O68*(Scénarios!$B55/100)*Choix_ref!M$3</f>
        <v>4.02501023148191</v>
      </c>
      <c r="P116" s="48" t="n">
        <f aca="false">PopActBIT!P68*(Scénarios!$B55/100)*Choix_ref!N$3</f>
        <v>0.431018038024232</v>
      </c>
      <c r="Q116" s="48" t="n">
        <f aca="false">PopActBIT!Q68*(Scénarios!$B55/100)*Choix_ref!O$3</f>
        <v>63.1214834562116</v>
      </c>
      <c r="R116" s="48" t="n">
        <f aca="false">PopActBIT!R68*(Scénarios!$B55/100)*Choix_ref!P$3</f>
        <v>190.154438484961</v>
      </c>
      <c r="S116" s="48" t="n">
        <f aca="false">PopActBIT!S68*(Scénarios!$B55/100)*Choix_ref!Q$3</f>
        <v>146.687674008878</v>
      </c>
      <c r="T116" s="48" t="n">
        <f aca="false">PopActBIT!T68*(Scénarios!$B55/100)*Choix_ref!R$3</f>
        <v>107.138499265906</v>
      </c>
      <c r="U116" s="48" t="n">
        <f aca="false">PopActBIT!U68*(Scénarios!$B55/100)*Choix_ref!S$3</f>
        <v>98.3420909958161</v>
      </c>
      <c r="V116" s="48" t="n">
        <f aca="false">PopActBIT!V68*(Scénarios!$B55/100)*Choix_ref!T$3</f>
        <v>90.8979390630534</v>
      </c>
      <c r="W116" s="48" t="n">
        <f aca="false">PopActBIT!W68*(Scénarios!$B55/100)*Choix_ref!U$3</f>
        <v>83.345006760577</v>
      </c>
      <c r="X116" s="48" t="n">
        <f aca="false">PopActBIT!X68*(Scénarios!$B55/100)*Choix_ref!V$3</f>
        <v>86.5298316949231</v>
      </c>
      <c r="Y116" s="48" t="n">
        <f aca="false">PopActBIT!Y68*(Scénarios!$B55/100)*Choix_ref!W$3</f>
        <v>72.6111092648464</v>
      </c>
      <c r="Z116" s="48" t="n">
        <f aca="false">PopActBIT!Z68*(Scénarios!$B55/100)*Choix_ref!X$3</f>
        <v>41.9211231942155</v>
      </c>
      <c r="AA116" s="48" t="n">
        <f aca="false">PopActBIT!AA68*(Scénarios!$B55/100)*Choix_ref!Y$3</f>
        <v>3.20035836540865</v>
      </c>
      <c r="AB116" s="48" t="n">
        <f aca="false">PopActBIT!AB68*(Scénarios!$B55/100)*Choix_ref!Z$3</f>
        <v>0.651124227626499</v>
      </c>
      <c r="AD116" s="47" t="n">
        <f aca="false">E116+F116</f>
        <v>223.874828889098</v>
      </c>
      <c r="AE116" s="47" t="n">
        <f aca="false">G116+H116</f>
        <v>285.941639782684</v>
      </c>
      <c r="AF116" s="47" t="n">
        <f aca="false">I116+J116</f>
        <v>248.081506752881</v>
      </c>
      <c r="AG116" s="47" t="n">
        <f aca="false">K116+L116</f>
        <v>200.028409139249</v>
      </c>
      <c r="AH116" s="47" t="n">
        <f aca="false">M116+N116+O116+P116</f>
        <v>122.435145004997</v>
      </c>
      <c r="AI116" s="47" t="n">
        <f aca="false">Q116+R116</f>
        <v>253.275921941173</v>
      </c>
      <c r="AJ116" s="47" t="n">
        <f aca="false">S116+T116</f>
        <v>253.826173274784</v>
      </c>
      <c r="AK116" s="47" t="n">
        <f aca="false">U116+V116</f>
        <v>189.240030058869</v>
      </c>
      <c r="AL116" s="47" t="n">
        <f aca="false">W116+X116</f>
        <v>169.8748384555</v>
      </c>
      <c r="AM116" s="47" t="n">
        <f aca="false">Y116+Z116+AA116+AB116</f>
        <v>118.383715052097</v>
      </c>
      <c r="AO116" s="49" t="n">
        <f aca="false">SUM(E116:F116)</f>
        <v>223.874828889098</v>
      </c>
      <c r="AP116" s="49" t="n">
        <f aca="false">SUM(G116:L116)</f>
        <v>734.051555674814</v>
      </c>
      <c r="AQ116" s="49" t="n">
        <f aca="false">SUM(M116:N116)</f>
        <v>117.979116735491</v>
      </c>
      <c r="AR116" s="49" t="n">
        <f aca="false">SUM(Q116:R116)</f>
        <v>253.275921941173</v>
      </c>
      <c r="AS116" s="49" t="n">
        <f aca="false">SUM(S116:X116)</f>
        <v>612.941041789154</v>
      </c>
      <c r="AT116" s="49" t="n">
        <f aca="false">SUM(Y116:Z116)</f>
        <v>114.532232459062</v>
      </c>
      <c r="AU116" s="49" t="n">
        <f aca="false">AO116+AR116</f>
        <v>477.150750830271</v>
      </c>
      <c r="AV116" s="49" t="n">
        <f aca="false">AP116+AS116</f>
        <v>1346.99259746397</v>
      </c>
      <c r="AW116" s="49" t="n">
        <f aca="false">AQ116+AT116</f>
        <v>232.511349194553</v>
      </c>
    </row>
    <row r="117" customFormat="false" ht="15" hidden="false" customHeight="false" outlineLevel="0" collapsed="false">
      <c r="A117" s="0" t="n">
        <v>2066</v>
      </c>
      <c r="B117" s="47" t="n">
        <f aca="false">SUM(E117:AB117)</f>
        <v>2065.24993810424</v>
      </c>
      <c r="C117" s="47" t="n">
        <f aca="false">SUM(E117:P117)</f>
        <v>1080.56510380995</v>
      </c>
      <c r="D117" s="47" t="n">
        <f aca="false">SUM(Q117:AB117)</f>
        <v>984.684834294289</v>
      </c>
      <c r="E117" s="48" t="n">
        <f aca="false">PopActBIT!E69*(Scénarios!$B56/100)*Choix_ref!C$3</f>
        <v>54.479723344673</v>
      </c>
      <c r="F117" s="48" t="n">
        <f aca="false">PopActBIT!F69*(Scénarios!$B56/100)*Choix_ref!D$3</f>
        <v>168.859728778753</v>
      </c>
      <c r="G117" s="48" t="n">
        <f aca="false">PopActBIT!G69*(Scénarios!$B56/100)*Choix_ref!E$3</f>
        <v>147.249154520361</v>
      </c>
      <c r="H117" s="48" t="n">
        <f aca="false">PopActBIT!H69*(Scénarios!$B56/100)*Choix_ref!F$3</f>
        <v>139.757287083432</v>
      </c>
      <c r="I117" s="48" t="n">
        <f aca="false">PopActBIT!I69*(Scénarios!$B56/100)*Choix_ref!G$3</f>
        <v>129.544410410441</v>
      </c>
      <c r="J117" s="48" t="n">
        <f aca="false">PopActBIT!J69*(Scénarios!$B56/100)*Choix_ref!H$3</f>
        <v>118.808861776545</v>
      </c>
      <c r="K117" s="48" t="n">
        <f aca="false">PopActBIT!K69*(Scénarios!$B56/100)*Choix_ref!I$3</f>
        <v>108.111855582044</v>
      </c>
      <c r="L117" s="48" t="n">
        <f aca="false">PopActBIT!L69*(Scénarios!$B56/100)*Choix_ref!J$3</f>
        <v>90.7822032616257</v>
      </c>
      <c r="M117" s="48" t="n">
        <f aca="false">PopActBIT!M69*(Scénarios!$B56/100)*Choix_ref!K$3</f>
        <v>79.3597373146668</v>
      </c>
      <c r="N117" s="48" t="n">
        <f aca="false">PopActBIT!N69*(Scénarios!$B56/100)*Choix_ref!L$3</f>
        <v>39.0944242356805</v>
      </c>
      <c r="O117" s="48" t="n">
        <f aca="false">PopActBIT!O69*(Scénarios!$B56/100)*Choix_ref!M$3</f>
        <v>4.08569514146275</v>
      </c>
      <c r="P117" s="48" t="n">
        <f aca="false">PopActBIT!P69*(Scénarios!$B56/100)*Choix_ref!N$3</f>
        <v>0.432022360267813</v>
      </c>
      <c r="Q117" s="48" t="n">
        <f aca="false">PopActBIT!Q69*(Scénarios!$B56/100)*Choix_ref!O$3</f>
        <v>62.9076664422485</v>
      </c>
      <c r="R117" s="48" t="n">
        <f aca="false">PopActBIT!R69*(Scénarios!$B56/100)*Choix_ref!P$3</f>
        <v>189.752563457209</v>
      </c>
      <c r="S117" s="48" t="n">
        <f aca="false">PopActBIT!S69*(Scénarios!$B56/100)*Choix_ref!Q$3</f>
        <v>147.126388332858</v>
      </c>
      <c r="T117" s="48" t="n">
        <f aca="false">PopActBIT!T69*(Scénarios!$B56/100)*Choix_ref!R$3</f>
        <v>107.684215268858</v>
      </c>
      <c r="U117" s="48" t="n">
        <f aca="false">PopActBIT!U69*(Scénarios!$B56/100)*Choix_ref!S$3</f>
        <v>98.6838017742922</v>
      </c>
      <c r="V117" s="48" t="n">
        <f aca="false">PopActBIT!V69*(Scénarios!$B56/100)*Choix_ref!T$3</f>
        <v>90.7977073214775</v>
      </c>
      <c r="W117" s="48" t="n">
        <f aca="false">PopActBIT!W69*(Scénarios!$B56/100)*Choix_ref!U$3</f>
        <v>83.1072741092741</v>
      </c>
      <c r="X117" s="48" t="n">
        <f aca="false">PopActBIT!X69*(Scénarios!$B56/100)*Choix_ref!V$3</f>
        <v>85.820599392181</v>
      </c>
      <c r="Y117" s="48" t="n">
        <f aca="false">PopActBIT!Y69*(Scénarios!$B56/100)*Choix_ref!W$3</f>
        <v>72.8304476677108</v>
      </c>
      <c r="Z117" s="48" t="n">
        <f aca="false">PopActBIT!Z69*(Scénarios!$B56/100)*Choix_ref!X$3</f>
        <v>42.0659624736949</v>
      </c>
      <c r="AA117" s="48" t="n">
        <f aca="false">PopActBIT!AA69*(Scénarios!$B56/100)*Choix_ref!Y$3</f>
        <v>3.25421697782845</v>
      </c>
      <c r="AB117" s="48" t="n">
        <f aca="false">PopActBIT!AB69*(Scénarios!$B56/100)*Choix_ref!Z$3</f>
        <v>0.653991076656088</v>
      </c>
      <c r="AD117" s="47" t="n">
        <f aca="false">E117+F117</f>
        <v>223.339452123426</v>
      </c>
      <c r="AE117" s="47" t="n">
        <f aca="false">G117+H117</f>
        <v>287.006441603792</v>
      </c>
      <c r="AF117" s="47" t="n">
        <f aca="false">I117+J117</f>
        <v>248.353272186986</v>
      </c>
      <c r="AG117" s="47" t="n">
        <f aca="false">K117+L117</f>
        <v>198.89405884367</v>
      </c>
      <c r="AH117" s="47" t="n">
        <f aca="false">M117+N117+O117+P117</f>
        <v>122.971879052078</v>
      </c>
      <c r="AI117" s="47" t="n">
        <f aca="false">Q117+R117</f>
        <v>252.660229899458</v>
      </c>
      <c r="AJ117" s="47" t="n">
        <f aca="false">S117+T117</f>
        <v>254.810603601716</v>
      </c>
      <c r="AK117" s="47" t="n">
        <f aca="false">U117+V117</f>
        <v>189.48150909577</v>
      </c>
      <c r="AL117" s="47" t="n">
        <f aca="false">W117+X117</f>
        <v>168.927873501455</v>
      </c>
      <c r="AM117" s="47" t="n">
        <f aca="false">Y117+Z117+AA117+AB117</f>
        <v>118.80461819589</v>
      </c>
      <c r="AO117" s="49" t="n">
        <f aca="false">SUM(E117:F117)</f>
        <v>223.339452123426</v>
      </c>
      <c r="AP117" s="49" t="n">
        <f aca="false">SUM(G117:L117)</f>
        <v>734.253772634448</v>
      </c>
      <c r="AQ117" s="49" t="n">
        <f aca="false">SUM(M117:N117)</f>
        <v>118.454161550347</v>
      </c>
      <c r="AR117" s="49" t="n">
        <f aca="false">SUM(Q117:R117)</f>
        <v>252.660229899458</v>
      </c>
      <c r="AS117" s="49" t="n">
        <f aca="false">SUM(S117:X117)</f>
        <v>613.219986198941</v>
      </c>
      <c r="AT117" s="49" t="n">
        <f aca="false">SUM(Y117:Z117)</f>
        <v>114.896410141406</v>
      </c>
      <c r="AU117" s="49" t="n">
        <f aca="false">AO117+AR117</f>
        <v>475.999682022884</v>
      </c>
      <c r="AV117" s="49" t="n">
        <f aca="false">AP117+AS117</f>
        <v>1347.47375883339</v>
      </c>
      <c r="AW117" s="49" t="n">
        <f aca="false">AQ117+AT117</f>
        <v>233.350571691753</v>
      </c>
    </row>
    <row r="118" customFormat="false" ht="15" hidden="false" customHeight="false" outlineLevel="0" collapsed="false">
      <c r="A118" s="0" t="n">
        <v>2067</v>
      </c>
      <c r="B118" s="47" t="n">
        <f aca="false">SUM(E118:AB118)</f>
        <v>2065.46480992437</v>
      </c>
      <c r="C118" s="47" t="n">
        <f aca="false">SUM(E118:P118)</f>
        <v>1080.7716945354</v>
      </c>
      <c r="D118" s="47" t="n">
        <f aca="false">SUM(Q118:AB118)</f>
        <v>984.693115388973</v>
      </c>
      <c r="E118" s="48" t="n">
        <f aca="false">PopActBIT!E70*(Scénarios!$B57/100)*Choix_ref!C$3</f>
        <v>54.3034376997832</v>
      </c>
      <c r="F118" s="48" t="n">
        <f aca="false">PopActBIT!F70*(Scénarios!$B57/100)*Choix_ref!D$3</f>
        <v>168.402682726532</v>
      </c>
      <c r="G118" s="48" t="n">
        <f aca="false">PopActBIT!G70*(Scénarios!$B57/100)*Choix_ref!E$3</f>
        <v>147.521247660252</v>
      </c>
      <c r="H118" s="48" t="n">
        <f aca="false">PopActBIT!H70*(Scénarios!$B57/100)*Choix_ref!F$3</f>
        <v>140.395190293235</v>
      </c>
      <c r="I118" s="48" t="n">
        <f aca="false">PopActBIT!I70*(Scénarios!$B57/100)*Choix_ref!G$3</f>
        <v>130.035676145014</v>
      </c>
      <c r="J118" s="48" t="n">
        <f aca="false">PopActBIT!J70*(Scénarios!$B57/100)*Choix_ref!H$3</f>
        <v>118.766290654054</v>
      </c>
      <c r="K118" s="48" t="n">
        <f aca="false">PopActBIT!K70*(Scénarios!$B57/100)*Choix_ref!I$3</f>
        <v>107.853601035239</v>
      </c>
      <c r="L118" s="48" t="n">
        <f aca="false">PopActBIT!L70*(Scénarios!$B57/100)*Choix_ref!J$3</f>
        <v>90.1905289351686</v>
      </c>
      <c r="M118" s="48" t="n">
        <f aca="false">PopActBIT!M70*(Scénarios!$B57/100)*Choix_ref!K$3</f>
        <v>79.2757833893103</v>
      </c>
      <c r="N118" s="48" t="n">
        <f aca="false">PopActBIT!N70*(Scénarios!$B57/100)*Choix_ref!L$3</f>
        <v>39.460441785266</v>
      </c>
      <c r="O118" s="48" t="n">
        <f aca="false">PopActBIT!O70*(Scénarios!$B57/100)*Choix_ref!M$3</f>
        <v>4.13372292693923</v>
      </c>
      <c r="P118" s="48" t="n">
        <f aca="false">PopActBIT!P70*(Scénarios!$B57/100)*Choix_ref!N$3</f>
        <v>0.433091284604978</v>
      </c>
      <c r="Q118" s="48" t="n">
        <f aca="false">PopActBIT!Q70*(Scénarios!$B57/100)*Choix_ref!O$3</f>
        <v>62.7039236661519</v>
      </c>
      <c r="R118" s="48" t="n">
        <f aca="false">PopActBIT!R70*(Scénarios!$B57/100)*Choix_ref!P$3</f>
        <v>189.228123760984</v>
      </c>
      <c r="S118" s="48" t="n">
        <f aca="false">PopActBIT!S70*(Scénarios!$B57/100)*Choix_ref!Q$3</f>
        <v>147.418037422822</v>
      </c>
      <c r="T118" s="48" t="n">
        <f aca="false">PopActBIT!T70*(Scénarios!$B57/100)*Choix_ref!R$3</f>
        <v>108.215864826267</v>
      </c>
      <c r="U118" s="48" t="n">
        <f aca="false">PopActBIT!U70*(Scénarios!$B57/100)*Choix_ref!S$3</f>
        <v>99.0923746659296</v>
      </c>
      <c r="V118" s="48" t="n">
        <f aca="false">PopActBIT!V70*(Scénarios!$B57/100)*Choix_ref!T$3</f>
        <v>90.7741812939947</v>
      </c>
      <c r="W118" s="48" t="n">
        <f aca="false">PopActBIT!W70*(Scénarios!$B57/100)*Choix_ref!U$3</f>
        <v>82.9100238363208</v>
      </c>
      <c r="X118" s="48" t="n">
        <f aca="false">PopActBIT!X70*(Scénarios!$B57/100)*Choix_ref!V$3</f>
        <v>85.3107130415301</v>
      </c>
      <c r="Y118" s="48" t="n">
        <f aca="false">PopActBIT!Y70*(Scénarios!$B57/100)*Choix_ref!W$3</f>
        <v>72.7186261859495</v>
      </c>
      <c r="Z118" s="48" t="n">
        <f aca="false">PopActBIT!Z70*(Scénarios!$B57/100)*Choix_ref!X$3</f>
        <v>42.3684704604713</v>
      </c>
      <c r="AA118" s="48" t="n">
        <f aca="false">PopActBIT!AA70*(Scénarios!$B57/100)*Choix_ref!Y$3</f>
        <v>3.2956787167391</v>
      </c>
      <c r="AB118" s="48" t="n">
        <f aca="false">PopActBIT!AB70*(Scénarios!$B57/100)*Choix_ref!Z$3</f>
        <v>0.657097511812748</v>
      </c>
      <c r="AD118" s="47" t="n">
        <f aca="false">E118+F118</f>
        <v>222.706120426315</v>
      </c>
      <c r="AE118" s="47" t="n">
        <f aca="false">G118+H118</f>
        <v>287.916437953487</v>
      </c>
      <c r="AF118" s="47" t="n">
        <f aca="false">I118+J118</f>
        <v>248.801966799067</v>
      </c>
      <c r="AG118" s="47" t="n">
        <f aca="false">K118+L118</f>
        <v>198.044129970407</v>
      </c>
      <c r="AH118" s="47" t="n">
        <f aca="false">M118+N118+O118+P118</f>
        <v>123.303039386121</v>
      </c>
      <c r="AI118" s="47" t="n">
        <f aca="false">Q118+R118</f>
        <v>251.932047427136</v>
      </c>
      <c r="AJ118" s="47" t="n">
        <f aca="false">S118+T118</f>
        <v>255.633902249089</v>
      </c>
      <c r="AK118" s="47" t="n">
        <f aca="false">U118+V118</f>
        <v>189.866555959924</v>
      </c>
      <c r="AL118" s="47" t="n">
        <f aca="false">W118+X118</f>
        <v>168.220736877851</v>
      </c>
      <c r="AM118" s="47" t="n">
        <f aca="false">Y118+Z118+AA118+AB118</f>
        <v>119.039872874973</v>
      </c>
      <c r="AO118" s="49" t="n">
        <f aca="false">SUM(E118:F118)</f>
        <v>222.706120426315</v>
      </c>
      <c r="AP118" s="49" t="n">
        <f aca="false">SUM(G118:L118)</f>
        <v>734.762534722962</v>
      </c>
      <c r="AQ118" s="49" t="n">
        <f aca="false">SUM(M118:N118)</f>
        <v>118.736225174576</v>
      </c>
      <c r="AR118" s="49" t="n">
        <f aca="false">SUM(Q118:R118)</f>
        <v>251.932047427136</v>
      </c>
      <c r="AS118" s="49" t="n">
        <f aca="false">SUM(S118:X118)</f>
        <v>613.721195086864</v>
      </c>
      <c r="AT118" s="49" t="n">
        <f aca="false">SUM(Y118:Z118)</f>
        <v>115.087096646421</v>
      </c>
      <c r="AU118" s="49" t="n">
        <f aca="false">AO118+AR118</f>
        <v>474.638167853451</v>
      </c>
      <c r="AV118" s="49" t="n">
        <f aca="false">AP118+AS118</f>
        <v>1348.48372980983</v>
      </c>
      <c r="AW118" s="49" t="n">
        <f aca="false">AQ118+AT118</f>
        <v>233.823321820997</v>
      </c>
    </row>
    <row r="119" customFormat="false" ht="15" hidden="false" customHeight="false" outlineLevel="0" collapsed="false">
      <c r="A119" s="0" t="n">
        <v>2068</v>
      </c>
      <c r="B119" s="47" t="n">
        <f aca="false">SUM(E119:AB119)</f>
        <v>2065.48573971522</v>
      </c>
      <c r="C119" s="47" t="n">
        <f aca="false">SUM(E119:P119)</f>
        <v>1080.88863927829</v>
      </c>
      <c r="D119" s="47" t="n">
        <f aca="false">SUM(Q119:AB119)</f>
        <v>984.597100436929</v>
      </c>
      <c r="E119" s="48" t="n">
        <f aca="false">PopActBIT!E71*(Scénarios!$B58/100)*Choix_ref!C$3</f>
        <v>54.1411890058324</v>
      </c>
      <c r="F119" s="48" t="n">
        <f aca="false">PopActBIT!F71*(Scénarios!$B58/100)*Choix_ref!D$3</f>
        <v>167.872631393881</v>
      </c>
      <c r="G119" s="48" t="n">
        <f aca="false">PopActBIT!G71*(Scénarios!$B58/100)*Choix_ref!E$3</f>
        <v>147.641539752012</v>
      </c>
      <c r="H119" s="48" t="n">
        <f aca="false">PopActBIT!H71*(Scénarios!$B58/100)*Choix_ref!F$3</f>
        <v>141.000623387104</v>
      </c>
      <c r="I119" s="48" t="n">
        <f aca="false">PopActBIT!I71*(Scénarios!$B58/100)*Choix_ref!G$3</f>
        <v>130.585735630164</v>
      </c>
      <c r="J119" s="48" t="n">
        <f aca="false">PopActBIT!J71*(Scénarios!$B58/100)*Choix_ref!H$3</f>
        <v>118.830904793767</v>
      </c>
      <c r="K119" s="48" t="n">
        <f aca="false">PopActBIT!K71*(Scénarios!$B58/100)*Choix_ref!I$3</f>
        <v>107.601945934033</v>
      </c>
      <c r="L119" s="48" t="n">
        <f aca="false">PopActBIT!L71*(Scénarios!$B58/100)*Choix_ref!J$3</f>
        <v>89.748222200752</v>
      </c>
      <c r="M119" s="48" t="n">
        <f aca="false">PopActBIT!M71*(Scénarios!$B58/100)*Choix_ref!K$3</f>
        <v>78.9825569654338</v>
      </c>
      <c r="N119" s="48" t="n">
        <f aca="false">PopActBIT!N71*(Scénarios!$B58/100)*Choix_ref!L$3</f>
        <v>39.8795773509543</v>
      </c>
      <c r="O119" s="48" t="n">
        <f aca="false">PopActBIT!O71*(Scénarios!$B58/100)*Choix_ref!M$3</f>
        <v>4.16935462958057</v>
      </c>
      <c r="P119" s="48" t="n">
        <f aca="false">PopActBIT!P71*(Scénarios!$B58/100)*Choix_ref!N$3</f>
        <v>0.434358234779832</v>
      </c>
      <c r="Q119" s="48" t="n">
        <f aca="false">PopActBIT!Q71*(Scénarios!$B58/100)*Choix_ref!O$3</f>
        <v>62.5164502052269</v>
      </c>
      <c r="R119" s="48" t="n">
        <f aca="false">PopActBIT!R71*(Scénarios!$B58/100)*Choix_ref!P$3</f>
        <v>188.620350912685</v>
      </c>
      <c r="S119" s="48" t="n">
        <f aca="false">PopActBIT!S71*(Scénarios!$B58/100)*Choix_ref!Q$3</f>
        <v>147.548042098302</v>
      </c>
      <c r="T119" s="48" t="n">
        <f aca="false">PopActBIT!T71*(Scénarios!$B58/100)*Choix_ref!R$3</f>
        <v>108.720519339716</v>
      </c>
      <c r="U119" s="48" t="n">
        <f aca="false">PopActBIT!U71*(Scénarios!$B58/100)*Choix_ref!S$3</f>
        <v>99.5489407488458</v>
      </c>
      <c r="V119" s="48" t="n">
        <f aca="false">PopActBIT!V71*(Scénarios!$B58/100)*Choix_ref!T$3</f>
        <v>90.8373412921521</v>
      </c>
      <c r="W119" s="48" t="n">
        <f aca="false">PopActBIT!W71*(Scénarios!$B58/100)*Choix_ref!U$3</f>
        <v>82.7177936859849</v>
      </c>
      <c r="X119" s="48" t="n">
        <f aca="false">PopActBIT!X71*(Scénarios!$B58/100)*Choix_ref!V$3</f>
        <v>84.882035897727</v>
      </c>
      <c r="Y119" s="48" t="n">
        <f aca="false">PopActBIT!Y71*(Scénarios!$B58/100)*Choix_ref!W$3</f>
        <v>72.4981711865234</v>
      </c>
      <c r="Z119" s="48" t="n">
        <f aca="false">PopActBIT!Z71*(Scénarios!$B58/100)*Choix_ref!X$3</f>
        <v>42.7187653910448</v>
      </c>
      <c r="AA119" s="48" t="n">
        <f aca="false">PopActBIT!AA71*(Scénarios!$B58/100)*Choix_ref!Y$3</f>
        <v>3.32818015064647</v>
      </c>
      <c r="AB119" s="48" t="n">
        <f aca="false">PopActBIT!AB71*(Scénarios!$B58/100)*Choix_ref!Z$3</f>
        <v>0.660509528075324</v>
      </c>
      <c r="AD119" s="47" t="n">
        <f aca="false">E119+F119</f>
        <v>222.013820399714</v>
      </c>
      <c r="AE119" s="47" t="n">
        <f aca="false">G119+H119</f>
        <v>288.642163139117</v>
      </c>
      <c r="AF119" s="47" t="n">
        <f aca="false">I119+J119</f>
        <v>249.416640423931</v>
      </c>
      <c r="AG119" s="47" t="n">
        <f aca="false">K119+L119</f>
        <v>197.350168134785</v>
      </c>
      <c r="AH119" s="47" t="n">
        <f aca="false">M119+N119+O119+P119</f>
        <v>123.465847180749</v>
      </c>
      <c r="AI119" s="47" t="n">
        <f aca="false">Q119+R119</f>
        <v>251.136801117911</v>
      </c>
      <c r="AJ119" s="47" t="n">
        <f aca="false">S119+T119</f>
        <v>256.268561438018</v>
      </c>
      <c r="AK119" s="47" t="n">
        <f aca="false">U119+V119</f>
        <v>190.386282040998</v>
      </c>
      <c r="AL119" s="47" t="n">
        <f aca="false">W119+X119</f>
        <v>167.599829583712</v>
      </c>
      <c r="AM119" s="47" t="n">
        <f aca="false">Y119+Z119+AA119+AB119</f>
        <v>119.20562625629</v>
      </c>
      <c r="AO119" s="49" t="n">
        <f aca="false">SUM(E119:F119)</f>
        <v>222.013820399714</v>
      </c>
      <c r="AP119" s="49" t="n">
        <f aca="false">SUM(G119:L119)</f>
        <v>735.408971697832</v>
      </c>
      <c r="AQ119" s="49" t="n">
        <f aca="false">SUM(M119:N119)</f>
        <v>118.862134316388</v>
      </c>
      <c r="AR119" s="49" t="n">
        <f aca="false">SUM(Q119:R119)</f>
        <v>251.136801117911</v>
      </c>
      <c r="AS119" s="49" t="n">
        <f aca="false">SUM(S119:X119)</f>
        <v>614.254673062728</v>
      </c>
      <c r="AT119" s="49" t="n">
        <f aca="false">SUM(Y119:Z119)</f>
        <v>115.216936577568</v>
      </c>
      <c r="AU119" s="49" t="n">
        <f aca="false">AO119+AR119</f>
        <v>473.150621517625</v>
      </c>
      <c r="AV119" s="49" t="n">
        <f aca="false">AP119+AS119</f>
        <v>1349.66364476056</v>
      </c>
      <c r="AW119" s="49" t="n">
        <f aca="false">AQ119+AT119</f>
        <v>234.079070893956</v>
      </c>
    </row>
    <row r="120" customFormat="false" ht="15" hidden="false" customHeight="false" outlineLevel="0" collapsed="false">
      <c r="A120" s="0" t="n">
        <v>2069</v>
      </c>
      <c r="B120" s="47" t="n">
        <f aca="false">SUM(E120:AB120)</f>
        <v>2065.08340317877</v>
      </c>
      <c r="C120" s="47" t="n">
        <f aca="false">SUM(E120:P120)</f>
        <v>1080.79599316276</v>
      </c>
      <c r="D120" s="47" t="n">
        <f aca="false">SUM(Q120:AB120)</f>
        <v>984.28741001601</v>
      </c>
      <c r="E120" s="48" t="n">
        <f aca="false">PopActBIT!E72*(Scénarios!$B59/100)*Choix_ref!C$3</f>
        <v>53.9972608389719</v>
      </c>
      <c r="F120" s="48" t="n">
        <f aca="false">PopActBIT!F72*(Scénarios!$B59/100)*Choix_ref!D$3</f>
        <v>167.301375386006</v>
      </c>
      <c r="G120" s="48" t="n">
        <f aca="false">PopActBIT!G72*(Scénarios!$B59/100)*Choix_ref!E$3</f>
        <v>147.608116275621</v>
      </c>
      <c r="H120" s="48" t="n">
        <f aca="false">PopActBIT!H72*(Scénarios!$B59/100)*Choix_ref!F$3</f>
        <v>141.55611037605</v>
      </c>
      <c r="I120" s="48" t="n">
        <f aca="false">PopActBIT!I72*(Scénarios!$B59/100)*Choix_ref!G$3</f>
        <v>131.172384388524</v>
      </c>
      <c r="J120" s="48" t="n">
        <f aca="false">PopActBIT!J72*(Scénarios!$B59/100)*Choix_ref!H$3</f>
        <v>119.005793452243</v>
      </c>
      <c r="K120" s="48" t="n">
        <f aca="false">PopActBIT!K72*(Scénarios!$B59/100)*Choix_ref!I$3</f>
        <v>107.373071786331</v>
      </c>
      <c r="L120" s="48" t="n">
        <f aca="false">PopActBIT!L72*(Scénarios!$B59/100)*Choix_ref!J$3</f>
        <v>89.2123413629172</v>
      </c>
      <c r="M120" s="48" t="n">
        <f aca="false">PopActBIT!M72*(Scénarios!$B59/100)*Choix_ref!K$3</f>
        <v>78.6454233473061</v>
      </c>
      <c r="N120" s="48" t="n">
        <f aca="false">PopActBIT!N72*(Scénarios!$B59/100)*Choix_ref!L$3</f>
        <v>40.2911341740505</v>
      </c>
      <c r="O120" s="48" t="n">
        <f aca="false">PopActBIT!O72*(Scénarios!$B59/100)*Choix_ref!M$3</f>
        <v>4.19704833648124</v>
      </c>
      <c r="P120" s="48" t="n">
        <f aca="false">PopActBIT!P72*(Scénarios!$B59/100)*Choix_ref!N$3</f>
        <v>0.43593343825558</v>
      </c>
      <c r="Q120" s="48" t="n">
        <f aca="false">PopActBIT!Q72*(Scénarios!$B59/100)*Choix_ref!O$3</f>
        <v>62.3501673825675</v>
      </c>
      <c r="R120" s="48" t="n">
        <f aca="false">PopActBIT!R72*(Scénarios!$B59/100)*Choix_ref!P$3</f>
        <v>187.965184588827</v>
      </c>
      <c r="S120" s="48" t="n">
        <f aca="false">PopActBIT!S72*(Scénarios!$B59/100)*Choix_ref!Q$3</f>
        <v>147.514470522385</v>
      </c>
      <c r="T120" s="48" t="n">
        <f aca="false">PopActBIT!T72*(Scénarios!$B59/100)*Choix_ref!R$3</f>
        <v>109.183895660458</v>
      </c>
      <c r="U120" s="48" t="n">
        <f aca="false">PopActBIT!U72*(Scénarios!$B59/100)*Choix_ref!S$3</f>
        <v>100.034993533713</v>
      </c>
      <c r="V120" s="48" t="n">
        <f aca="false">PopActBIT!V72*(Scénarios!$B59/100)*Choix_ref!T$3</f>
        <v>90.9897840688346</v>
      </c>
      <c r="W120" s="48" t="n">
        <f aca="false">PopActBIT!W72*(Scénarios!$B59/100)*Choix_ref!U$3</f>
        <v>82.5436600418093</v>
      </c>
      <c r="X120" s="48" t="n">
        <f aca="false">PopActBIT!X72*(Scénarios!$B59/100)*Choix_ref!V$3</f>
        <v>84.3675997919472</v>
      </c>
      <c r="Y120" s="48" t="n">
        <f aca="false">PopActBIT!Y72*(Scénarios!$B59/100)*Choix_ref!W$3</f>
        <v>72.2265469359642</v>
      </c>
      <c r="Z120" s="48" t="n">
        <f aca="false">PopActBIT!Z72*(Scénarios!$B59/100)*Choix_ref!X$3</f>
        <v>43.0941744858528</v>
      </c>
      <c r="AA120" s="48" t="n">
        <f aca="false">PopActBIT!AA72*(Scénarios!$B59/100)*Choix_ref!Y$3</f>
        <v>3.35244397435872</v>
      </c>
      <c r="AB120" s="48" t="n">
        <f aca="false">PopActBIT!AB72*(Scénarios!$B59/100)*Choix_ref!Z$3</f>
        <v>0.664489029292104</v>
      </c>
      <c r="AD120" s="47" t="n">
        <f aca="false">E120+F120</f>
        <v>221.298636224978</v>
      </c>
      <c r="AE120" s="47" t="n">
        <f aca="false">G120+H120</f>
        <v>289.164226651671</v>
      </c>
      <c r="AF120" s="47" t="n">
        <f aca="false">I120+J120</f>
        <v>250.178177840767</v>
      </c>
      <c r="AG120" s="47" t="n">
        <f aca="false">K120+L120</f>
        <v>196.585413149248</v>
      </c>
      <c r="AH120" s="47" t="n">
        <f aca="false">M120+N120+O120+P120</f>
        <v>123.569539296093</v>
      </c>
      <c r="AI120" s="47" t="n">
        <f aca="false">Q120+R120</f>
        <v>250.315351971395</v>
      </c>
      <c r="AJ120" s="47" t="n">
        <f aca="false">S120+T120</f>
        <v>256.698366182844</v>
      </c>
      <c r="AK120" s="47" t="n">
        <f aca="false">U120+V120</f>
        <v>191.024777602547</v>
      </c>
      <c r="AL120" s="47" t="n">
        <f aca="false">W120+X120</f>
        <v>166.911259833757</v>
      </c>
      <c r="AM120" s="47" t="n">
        <f aca="false">Y120+Z120+AA120+AB120</f>
        <v>119.337654425468</v>
      </c>
      <c r="AO120" s="49" t="n">
        <f aca="false">SUM(E120:F120)</f>
        <v>221.298636224978</v>
      </c>
      <c r="AP120" s="49" t="n">
        <f aca="false">SUM(G120:L120)</f>
        <v>735.927817641686</v>
      </c>
      <c r="AQ120" s="49" t="n">
        <f aca="false">SUM(M120:N120)</f>
        <v>118.936557521357</v>
      </c>
      <c r="AR120" s="49" t="n">
        <f aca="false">SUM(Q120:R120)</f>
        <v>250.315351971395</v>
      </c>
      <c r="AS120" s="49" t="n">
        <f aca="false">SUM(S120:X120)</f>
        <v>614.634403619147</v>
      </c>
      <c r="AT120" s="49" t="n">
        <f aca="false">SUM(Y120:Z120)</f>
        <v>115.320721421817</v>
      </c>
      <c r="AU120" s="49" t="n">
        <f aca="false">AO120+AR120</f>
        <v>471.613988196373</v>
      </c>
      <c r="AV120" s="49" t="n">
        <f aca="false">AP120+AS120</f>
        <v>1350.56222126083</v>
      </c>
      <c r="AW120" s="49" t="n">
        <f aca="false">AQ120+AT120</f>
        <v>234.257278943174</v>
      </c>
    </row>
    <row r="121" customFormat="false" ht="15" hidden="false" customHeight="false" outlineLevel="0" collapsed="false">
      <c r="A121" s="0" t="n">
        <v>2070</v>
      </c>
      <c r="B121" s="47" t="n">
        <f aca="false">SUM(E121:AB121)</f>
        <v>2064.28061269773</v>
      </c>
      <c r="C121" s="47" t="n">
        <f aca="false">SUM(E121:P121)</f>
        <v>1080.51085925248</v>
      </c>
      <c r="D121" s="47" t="n">
        <f aca="false">SUM(Q121:AB121)</f>
        <v>983.769753445243</v>
      </c>
      <c r="E121" s="48" t="n">
        <f aca="false">PopActBIT!E73*(Scénarios!$B60/100)*Choix_ref!C$3</f>
        <v>53.8753700252997</v>
      </c>
      <c r="F121" s="48" t="n">
        <f aca="false">PopActBIT!F73*(Scénarios!$B60/100)*Choix_ref!D$3</f>
        <v>166.715312092439</v>
      </c>
      <c r="G121" s="48" t="n">
        <f aca="false">PopActBIT!G73*(Scénarios!$B60/100)*Choix_ref!E$3</f>
        <v>147.427517832331</v>
      </c>
      <c r="H121" s="48" t="n">
        <f aca="false">PopActBIT!H73*(Scénarios!$B60/100)*Choix_ref!F$3</f>
        <v>142.04086859156</v>
      </c>
      <c r="I121" s="48" t="n">
        <f aca="false">PopActBIT!I73*(Scénarios!$B60/100)*Choix_ref!G$3</f>
        <v>131.775180383292</v>
      </c>
      <c r="J121" s="48" t="n">
        <f aca="false">PopActBIT!J73*(Scénarios!$B60/100)*Choix_ref!H$3</f>
        <v>119.285710757997</v>
      </c>
      <c r="K121" s="48" t="n">
        <f aca="false">PopActBIT!K73*(Scénarios!$B60/100)*Choix_ref!I$3</f>
        <v>107.188539224232</v>
      </c>
      <c r="L121" s="48" t="n">
        <f aca="false">PopActBIT!L73*(Scénarios!$B60/100)*Choix_ref!J$3</f>
        <v>88.7683204031452</v>
      </c>
      <c r="M121" s="48" t="n">
        <f aca="false">PopActBIT!M73*(Scénarios!$B60/100)*Choix_ref!K$3</f>
        <v>78.12746860852</v>
      </c>
      <c r="N121" s="48" t="n">
        <f aca="false">PopActBIT!N73*(Scénarios!$B60/100)*Choix_ref!L$3</f>
        <v>40.6589803653358</v>
      </c>
      <c r="O121" s="48" t="n">
        <f aca="false">PopActBIT!O73*(Scénarios!$B60/100)*Choix_ref!M$3</f>
        <v>4.2095094371299</v>
      </c>
      <c r="P121" s="48" t="n">
        <f aca="false">PopActBIT!P73*(Scénarios!$B60/100)*Choix_ref!N$3</f>
        <v>0.438081531201824</v>
      </c>
      <c r="Q121" s="48" t="n">
        <f aca="false">PopActBIT!Q73*(Scénarios!$B60/100)*Choix_ref!O$3</f>
        <v>62.2092872717614</v>
      </c>
      <c r="R121" s="48" t="n">
        <f aca="false">PopActBIT!R73*(Scénarios!$B60/100)*Choix_ref!P$3</f>
        <v>187.292792472713</v>
      </c>
      <c r="S121" s="48" t="n">
        <f aca="false">PopActBIT!S73*(Scénarios!$B60/100)*Choix_ref!Q$3</f>
        <v>147.325158835677</v>
      </c>
      <c r="T121" s="48" t="n">
        <f aca="false">PopActBIT!T73*(Scénarios!$B60/100)*Choix_ref!R$3</f>
        <v>109.588441952395</v>
      </c>
      <c r="U121" s="48" t="n">
        <f aca="false">PopActBIT!U73*(Scénarios!$B60/100)*Choix_ref!S$3</f>
        <v>100.533978711297</v>
      </c>
      <c r="V121" s="48" t="n">
        <f aca="false">PopActBIT!V73*(Scénarios!$B60/100)*Choix_ref!T$3</f>
        <v>91.2277059298785</v>
      </c>
      <c r="W121" s="48" t="n">
        <f aca="false">PopActBIT!W73*(Scénarios!$B60/100)*Choix_ref!U$3</f>
        <v>82.4052297467913</v>
      </c>
      <c r="X121" s="48" t="n">
        <f aca="false">PopActBIT!X73*(Scénarios!$B60/100)*Choix_ref!V$3</f>
        <v>83.9446294530687</v>
      </c>
      <c r="Y121" s="48" t="n">
        <f aca="false">PopActBIT!Y73*(Scénarios!$B60/100)*Choix_ref!W$3</f>
        <v>71.782740259075</v>
      </c>
      <c r="Z121" s="48" t="n">
        <f aca="false">PopActBIT!Z73*(Scénarios!$B60/100)*Choix_ref!X$3</f>
        <v>43.4266404996789</v>
      </c>
      <c r="AA121" s="48" t="n">
        <f aca="false">PopActBIT!AA73*(Scénarios!$B60/100)*Choix_ref!Y$3</f>
        <v>3.36364614053412</v>
      </c>
      <c r="AB121" s="48" t="n">
        <f aca="false">PopActBIT!AB73*(Scénarios!$B60/100)*Choix_ref!Z$3</f>
        <v>0.66950217237355</v>
      </c>
      <c r="AD121" s="47" t="n">
        <f aca="false">E121+F121</f>
        <v>220.590682117739</v>
      </c>
      <c r="AE121" s="47" t="n">
        <f aca="false">G121+H121</f>
        <v>289.468386423891</v>
      </c>
      <c r="AF121" s="47" t="n">
        <f aca="false">I121+J121</f>
        <v>251.060891141289</v>
      </c>
      <c r="AG121" s="47" t="n">
        <f aca="false">K121+L121</f>
        <v>195.956859627378</v>
      </c>
      <c r="AH121" s="47" t="n">
        <f aca="false">M121+N121+O121+P121</f>
        <v>123.434039942188</v>
      </c>
      <c r="AI121" s="47" t="n">
        <f aca="false">Q121+R121</f>
        <v>249.502079744474</v>
      </c>
      <c r="AJ121" s="47" t="n">
        <f aca="false">S121+T121</f>
        <v>256.913600788072</v>
      </c>
      <c r="AK121" s="47" t="n">
        <f aca="false">U121+V121</f>
        <v>191.761684641175</v>
      </c>
      <c r="AL121" s="47" t="n">
        <f aca="false">W121+X121</f>
        <v>166.34985919986</v>
      </c>
      <c r="AM121" s="47" t="n">
        <f aca="false">Y121+Z121+AA121+AB121</f>
        <v>119.242529071662</v>
      </c>
      <c r="AO121" s="49" t="n">
        <f aca="false">SUM(E121:F121)</f>
        <v>220.590682117739</v>
      </c>
      <c r="AP121" s="49" t="n">
        <f aca="false">SUM(G121:L121)</f>
        <v>736.486137192558</v>
      </c>
      <c r="AQ121" s="49" t="n">
        <f aca="false">SUM(M121:N121)</f>
        <v>118.786448973856</v>
      </c>
      <c r="AR121" s="49" t="n">
        <f aca="false">SUM(Q121:R121)</f>
        <v>249.502079744474</v>
      </c>
      <c r="AS121" s="49" t="n">
        <f aca="false">SUM(S121:X121)</f>
        <v>615.025144629108</v>
      </c>
      <c r="AT121" s="49" t="n">
        <f aca="false">SUM(Y121:Z121)</f>
        <v>115.209380758754</v>
      </c>
      <c r="AU121" s="49" t="n">
        <f aca="false">AO121+AR121</f>
        <v>470.092761862213</v>
      </c>
      <c r="AV121" s="49" t="n">
        <f aca="false">AP121+AS121</f>
        <v>1351.51128182167</v>
      </c>
      <c r="AW121" s="49" t="n">
        <f aca="false">AQ121+AT121</f>
        <v>233.99582973261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Q62" activePane="bottomRight" state="frozen"/>
      <selection pane="topLeft" activeCell="A1" activeCellId="0" sqref="A1"/>
      <selection pane="topRight" activeCell="Q1" activeCellId="0" sqref="Q1"/>
      <selection pane="bottomLeft" activeCell="A62" activeCellId="0" sqref="A62"/>
      <selection pane="bottomRight" activeCell="U63" activeCellId="1" sqref="A1:N6 U63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113</v>
      </c>
      <c r="B1" s="0" t="s">
        <v>114</v>
      </c>
    </row>
    <row r="2" customFormat="false" ht="15" hidden="false" customHeight="false" outlineLevel="0" collapsed="false">
      <c r="B2" s="0" t="s">
        <v>115</v>
      </c>
    </row>
    <row r="3" customFormat="false" ht="15" hidden="false" customHeight="false" outlineLevel="0" collapsed="false">
      <c r="A3" s="0" t="s">
        <v>116</v>
      </c>
    </row>
    <row r="4" customFormat="false" ht="25.5" hidden="false" customHeight="false" outlineLevel="0" collapsed="false">
      <c r="A4" s="30" t="s">
        <v>117</v>
      </c>
      <c r="B4" s="30" t="s">
        <v>19</v>
      </c>
      <c r="C4" s="30" t="s">
        <v>118</v>
      </c>
      <c r="D4" s="30" t="s">
        <v>119</v>
      </c>
      <c r="E4" s="30" t="s">
        <v>26</v>
      </c>
      <c r="F4" s="30" t="s">
        <v>27</v>
      </c>
      <c r="G4" s="30" t="s">
        <v>28</v>
      </c>
      <c r="H4" s="30" t="s">
        <v>29</v>
      </c>
      <c r="I4" s="30" t="s">
        <v>30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38</v>
      </c>
      <c r="R4" s="30" t="s">
        <v>39</v>
      </c>
      <c r="S4" s="30" t="s">
        <v>40</v>
      </c>
      <c r="T4" s="30" t="s">
        <v>41</v>
      </c>
      <c r="U4" s="30" t="s">
        <v>42</v>
      </c>
      <c r="V4" s="30" t="s">
        <v>43</v>
      </c>
      <c r="W4" s="30" t="s">
        <v>44</v>
      </c>
      <c r="X4" s="30" t="s">
        <v>45</v>
      </c>
      <c r="Y4" s="30" t="s">
        <v>46</v>
      </c>
      <c r="Z4" s="30" t="s">
        <v>47</v>
      </c>
      <c r="AA4" s="30" t="s">
        <v>48</v>
      </c>
      <c r="AB4" s="30" t="s">
        <v>49</v>
      </c>
      <c r="AD4" s="30" t="s">
        <v>120</v>
      </c>
      <c r="AE4" s="30" t="s">
        <v>121</v>
      </c>
      <c r="AF4" s="30" t="s">
        <v>122</v>
      </c>
      <c r="AG4" s="30" t="s">
        <v>123</v>
      </c>
      <c r="AH4" s="30" t="s">
        <v>23</v>
      </c>
      <c r="AI4" s="30" t="s">
        <v>124</v>
      </c>
      <c r="AJ4" s="30" t="s">
        <v>125</v>
      </c>
      <c r="AK4" s="30" t="s">
        <v>126</v>
      </c>
      <c r="AL4" s="30" t="s">
        <v>127</v>
      </c>
      <c r="AM4" s="30" t="s">
        <v>25</v>
      </c>
      <c r="AO4" s="30" t="s">
        <v>128</v>
      </c>
      <c r="AP4" s="30" t="s">
        <v>129</v>
      </c>
      <c r="AQ4" s="30" t="s">
        <v>130</v>
      </c>
      <c r="AR4" s="30" t="s">
        <v>131</v>
      </c>
      <c r="AS4" s="30" t="s">
        <v>132</v>
      </c>
      <c r="AT4" s="30" t="s">
        <v>133</v>
      </c>
      <c r="AU4" s="30" t="s">
        <v>134</v>
      </c>
      <c r="AV4" s="30" t="s">
        <v>135</v>
      </c>
      <c r="AW4" s="30" t="s">
        <v>136</v>
      </c>
    </row>
    <row r="5" customFormat="false" ht="15" hidden="false" customHeight="false" outlineLevel="0" collapsed="false">
      <c r="A5" s="0" t="n">
        <v>2014</v>
      </c>
      <c r="B5" s="47" t="n">
        <f aca="false">Scénarios!C4/100*PopActBIT!B16</f>
        <v>3023.22415775201</v>
      </c>
      <c r="C5" s="47" t="n">
        <f aca="false">SUM(E5:P5)</f>
        <v>1586.15235407908</v>
      </c>
      <c r="D5" s="47" t="n">
        <f aca="false">SUM(Q5:AB5)</f>
        <v>1437.07180367293</v>
      </c>
      <c r="E5" s="48" t="n">
        <f aca="false">$B5*E65/$B65</f>
        <v>80.5930985320486</v>
      </c>
      <c r="F5" s="48" t="n">
        <f aca="false">$B5*F65/$B65</f>
        <v>244.877752963976</v>
      </c>
      <c r="G5" s="48" t="n">
        <f aca="false">$B5*G65/$B65</f>
        <v>219.445127941735</v>
      </c>
      <c r="H5" s="48" t="n">
        <f aca="false">$B5*H65/$B65</f>
        <v>214.914492917321</v>
      </c>
      <c r="I5" s="48" t="n">
        <f aca="false">$B5*I65/$B65</f>
        <v>194.271214777981</v>
      </c>
      <c r="J5" s="48" t="n">
        <f aca="false">$B5*J65/$B65</f>
        <v>196.288479526113</v>
      </c>
      <c r="K5" s="48" t="n">
        <f aca="false">$B5*K65/$B65</f>
        <v>171.13413154495</v>
      </c>
      <c r="L5" s="48" t="n">
        <f aca="false">$B5*L65/$B65</f>
        <v>135.15610213967</v>
      </c>
      <c r="M5" s="48" t="n">
        <f aca="false">$B5*M65/$B65</f>
        <v>101.78610366241</v>
      </c>
      <c r="N5" s="48" t="n">
        <f aca="false">$B5*N65/$B65</f>
        <v>25.432881688821</v>
      </c>
      <c r="O5" s="48" t="n">
        <f aca="false">$B5*O65/$B65</f>
        <v>2.0319586725024</v>
      </c>
      <c r="P5" s="48" t="n">
        <f aca="false">$B5*P65/$B65</f>
        <v>0.221009711553588</v>
      </c>
      <c r="Q5" s="48" t="n">
        <f aca="false">$B5*Q65/$B65</f>
        <v>90.865067923611</v>
      </c>
      <c r="R5" s="48" t="n">
        <f aca="false">$B5*R65/$B65</f>
        <v>269.415121873569</v>
      </c>
      <c r="S5" s="48" t="n">
        <f aca="false">$B5*S65/$B65</f>
        <v>217.141311620755</v>
      </c>
      <c r="T5" s="48" t="n">
        <f aca="false">$B5*T65/$B65</f>
        <v>166.543760453134</v>
      </c>
      <c r="U5" s="48" t="n">
        <f aca="false">$B5*U65/$B65</f>
        <v>149.813649292782</v>
      </c>
      <c r="V5" s="48" t="n">
        <f aca="false">$B5*V65/$B65</f>
        <v>152.282609587407</v>
      </c>
      <c r="W5" s="48" t="n">
        <f aca="false">$B5*W65/$B65</f>
        <v>134.573302038387</v>
      </c>
      <c r="X5" s="48" t="n">
        <f aca="false">$B5*X65/$B65</f>
        <v>130.842059953211</v>
      </c>
      <c r="Y5" s="48" t="n">
        <f aca="false">$B5*Y65/$B65</f>
        <v>100.667401105249</v>
      </c>
      <c r="Z5" s="48" t="n">
        <f aca="false">$B5*Z65/$B65</f>
        <v>23.1366497439523</v>
      </c>
      <c r="AA5" s="48" t="n">
        <f aca="false">$B5*AA65/$B65</f>
        <v>1.49056255755443</v>
      </c>
      <c r="AB5" s="48" t="n">
        <f aca="false">$B5*AB65/$B65</f>
        <v>0.30030752331261</v>
      </c>
      <c r="AC5" s="47"/>
      <c r="AD5" s="47" t="n">
        <f aca="false">E5+F5</f>
        <v>325.470851496025</v>
      </c>
      <c r="AE5" s="47" t="n">
        <f aca="false">G5+H5</f>
        <v>434.359620859056</v>
      </c>
      <c r="AF5" s="47" t="n">
        <f aca="false">I5+J5</f>
        <v>390.559694304094</v>
      </c>
      <c r="AG5" s="47" t="n">
        <f aca="false">K5+L5</f>
        <v>306.29023368462</v>
      </c>
      <c r="AH5" s="47" t="n">
        <f aca="false">M5+N5+O5+P5</f>
        <v>129.471953735287</v>
      </c>
      <c r="AI5" s="47" t="n">
        <f aca="false">Q5+R5</f>
        <v>360.28018979718</v>
      </c>
      <c r="AJ5" s="47" t="n">
        <f aca="false">S5+T5</f>
        <v>383.685072073889</v>
      </c>
      <c r="AK5" s="47" t="n">
        <f aca="false">U5+V5</f>
        <v>302.09625888019</v>
      </c>
      <c r="AL5" s="47" t="n">
        <f aca="false">W5+X5</f>
        <v>265.415361991599</v>
      </c>
      <c r="AM5" s="47" t="n">
        <f aca="false">Y5+Z5+AA5+AB5</f>
        <v>125.594920930068</v>
      </c>
      <c r="AO5" s="49" t="n">
        <f aca="false">SUM(E5:F5)</f>
        <v>325.470851496025</v>
      </c>
      <c r="AP5" s="49" t="n">
        <f aca="false">SUM(G5:L5)</f>
        <v>1131.20954884777</v>
      </c>
      <c r="AQ5" s="49" t="n">
        <f aca="false">SUM(M5:N5)</f>
        <v>127.218985351231</v>
      </c>
      <c r="AR5" s="49" t="n">
        <f aca="false">SUM(Q5:R5)</f>
        <v>360.28018979718</v>
      </c>
      <c r="AS5" s="49" t="n">
        <f aca="false">SUM(S5:X5)</f>
        <v>951.196692945677</v>
      </c>
      <c r="AT5" s="49" t="n">
        <f aca="false">SUM(Y5:Z5)</f>
        <v>123.804050849201</v>
      </c>
      <c r="AU5" s="49" t="n">
        <f aca="false">AO5+AR5</f>
        <v>685.751041293204</v>
      </c>
      <c r="AV5" s="49" t="n">
        <f aca="false">AP5+AS5</f>
        <v>2082.40624179345</v>
      </c>
      <c r="AW5" s="49" t="n">
        <f aca="false">AQ5+AT5</f>
        <v>251.023036200432</v>
      </c>
    </row>
    <row r="6" customFormat="false" ht="15" hidden="false" customHeight="false" outlineLevel="0" collapsed="false">
      <c r="A6" s="0" t="n">
        <v>2015</v>
      </c>
      <c r="B6" s="47" t="n">
        <f aca="false">Scénarios!C5/100*PopActBIT!B17</f>
        <v>3067.97053205887</v>
      </c>
      <c r="C6" s="47" t="n">
        <f aca="false">SUM(E6:P6)</f>
        <v>1611.4912983275</v>
      </c>
      <c r="D6" s="47" t="n">
        <f aca="false">SUM(Q6:AB6)</f>
        <v>1456.47923373138</v>
      </c>
      <c r="E6" s="48" t="n">
        <f aca="false">$B6*E66/$B66</f>
        <v>79.925991379847</v>
      </c>
      <c r="F6" s="48" t="n">
        <f aca="false">$B6*F66/$B66</f>
        <v>243.558788332978</v>
      </c>
      <c r="G6" s="48" t="n">
        <f aca="false">$B6*G66/$B66</f>
        <v>224.293510434742</v>
      </c>
      <c r="H6" s="48" t="n">
        <f aca="false">$B6*H66/$B66</f>
        <v>219.41498336643</v>
      </c>
      <c r="I6" s="48" t="n">
        <f aca="false">$B6*I66/$B66</f>
        <v>195.138793725248</v>
      </c>
      <c r="J6" s="48" t="n">
        <f aca="false">$B6*J66/$B66</f>
        <v>198.890388963194</v>
      </c>
      <c r="K6" s="48" t="n">
        <f aca="false">$B6*K66/$B66</f>
        <v>173.139828373848</v>
      </c>
      <c r="L6" s="48" t="n">
        <f aca="false">$B6*L66/$B66</f>
        <v>139.190405112851</v>
      </c>
      <c r="M6" s="48" t="n">
        <f aca="false">$B6*M66/$B66</f>
        <v>106.246163136239</v>
      </c>
      <c r="N6" s="48" t="n">
        <f aca="false">$B6*N66/$B66</f>
        <v>29.2801879080037</v>
      </c>
      <c r="O6" s="48" t="n">
        <f aca="false">$B6*O66/$B66</f>
        <v>2.18670926102423</v>
      </c>
      <c r="P6" s="48" t="n">
        <f aca="false">$B6*P66/$B66</f>
        <v>0.225548333093242</v>
      </c>
      <c r="Q6" s="48" t="n">
        <f aca="false">$B6*Q66/$B66</f>
        <v>93.3599881472506</v>
      </c>
      <c r="R6" s="48" t="n">
        <f aca="false">$B6*R66/$B66</f>
        <v>269.607446525124</v>
      </c>
      <c r="S6" s="48" t="n">
        <f aca="false">$B6*S66/$B66</f>
        <v>220.987881053898</v>
      </c>
      <c r="T6" s="48" t="n">
        <f aca="false">$B6*T66/$B66</f>
        <v>167.836593119596</v>
      </c>
      <c r="U6" s="48" t="n">
        <f aca="false">$B6*U66/$B66</f>
        <v>151.473007890093</v>
      </c>
      <c r="V6" s="48" t="n">
        <f aca="false">$B6*V66/$B66</f>
        <v>152.51066721737</v>
      </c>
      <c r="W6" s="48" t="n">
        <f aca="false">$B6*W66/$B66</f>
        <v>136.383517379658</v>
      </c>
      <c r="X6" s="48" t="n">
        <f aca="false">$B6*X66/$B66</f>
        <v>133.741859350771</v>
      </c>
      <c r="Y6" s="48" t="n">
        <f aca="false">$B6*Y66/$B66</f>
        <v>103.243510325103</v>
      </c>
      <c r="Z6" s="48" t="n">
        <f aca="false">$B6*Z66/$B66</f>
        <v>25.4256503829043</v>
      </c>
      <c r="AA6" s="48" t="n">
        <f aca="false">$B6*AA66/$B66</f>
        <v>1.59909793640432</v>
      </c>
      <c r="AB6" s="48" t="n">
        <f aca="false">$B6*AB66/$B66</f>
        <v>0.310014403201467</v>
      </c>
      <c r="AC6" s="47"/>
      <c r="AD6" s="47" t="n">
        <f aca="false">E6+F6</f>
        <v>323.484779712825</v>
      </c>
      <c r="AE6" s="47" t="n">
        <f aca="false">G6+H6</f>
        <v>443.708493801173</v>
      </c>
      <c r="AF6" s="47" t="n">
        <f aca="false">I6+J6</f>
        <v>394.029182688442</v>
      </c>
      <c r="AG6" s="47" t="n">
        <f aca="false">K6+L6</f>
        <v>312.330233486699</v>
      </c>
      <c r="AH6" s="47" t="n">
        <f aca="false">M6+N6+O6+P6</f>
        <v>137.93860863836</v>
      </c>
      <c r="AI6" s="47" t="n">
        <f aca="false">Q6+R6</f>
        <v>362.967434672375</v>
      </c>
      <c r="AJ6" s="47" t="n">
        <f aca="false">S6+T6</f>
        <v>388.824474173495</v>
      </c>
      <c r="AK6" s="47" t="n">
        <f aca="false">U6+V6</f>
        <v>303.983675107463</v>
      </c>
      <c r="AL6" s="47" t="n">
        <f aca="false">W6+X6</f>
        <v>270.125376730429</v>
      </c>
      <c r="AM6" s="47" t="n">
        <f aca="false">Y6+Z6+AA6+AB6</f>
        <v>130.578273047613</v>
      </c>
      <c r="AO6" s="49" t="n">
        <f aca="false">SUM(E6:F6)</f>
        <v>323.484779712825</v>
      </c>
      <c r="AP6" s="49" t="n">
        <f aca="false">SUM(G6:L6)</f>
        <v>1150.06790997631</v>
      </c>
      <c r="AQ6" s="49" t="n">
        <f aca="false">SUM(M6:N6)</f>
        <v>135.526351044243</v>
      </c>
      <c r="AR6" s="49" t="n">
        <f aca="false">SUM(Q6:R6)</f>
        <v>362.967434672375</v>
      </c>
      <c r="AS6" s="49" t="n">
        <f aca="false">SUM(S6:X6)</f>
        <v>962.933526011387</v>
      </c>
      <c r="AT6" s="49" t="n">
        <f aca="false">SUM(Y6:Z6)</f>
        <v>128.669160708007</v>
      </c>
      <c r="AU6" s="49" t="n">
        <f aca="false">AO6+AR6</f>
        <v>686.4522143852</v>
      </c>
      <c r="AV6" s="49" t="n">
        <f aca="false">AP6+AS6</f>
        <v>2113.0014359877</v>
      </c>
      <c r="AW6" s="49" t="n">
        <f aca="false">AQ6+AT6</f>
        <v>264.19551175225</v>
      </c>
    </row>
    <row r="7" customFormat="false" ht="15" hidden="false" customHeight="false" outlineLevel="0" collapsed="false">
      <c r="A7" s="0" t="n">
        <v>2016</v>
      </c>
      <c r="B7" s="47" t="n">
        <f aca="false">Scénarios!C6/100*PopActBIT!B18</f>
        <v>2991.69250882225</v>
      </c>
      <c r="C7" s="47" t="n">
        <f aca="false">SUM(E7:P7)</f>
        <v>1572.54073998586</v>
      </c>
      <c r="D7" s="47" t="n">
        <f aca="false">SUM(Q7:AB7)</f>
        <v>1419.15176883639</v>
      </c>
      <c r="E7" s="48" t="n">
        <f aca="false">$B7*E67/$B67</f>
        <v>79.0269015821042</v>
      </c>
      <c r="F7" s="48" t="n">
        <f aca="false">$B7*F67/$B67</f>
        <v>235.130511317003</v>
      </c>
      <c r="G7" s="48" t="n">
        <f aca="false">$B7*G67/$B67</f>
        <v>217.892400059692</v>
      </c>
      <c r="H7" s="48" t="n">
        <f aca="false">$B7*H67/$B67</f>
        <v>213.033170676207</v>
      </c>
      <c r="I7" s="48" t="n">
        <f aca="false">$B7*I67/$B67</f>
        <v>191.488567341469</v>
      </c>
      <c r="J7" s="48" t="n">
        <f aca="false">$B7*J67/$B67</f>
        <v>191.378683467213</v>
      </c>
      <c r="K7" s="48" t="n">
        <f aca="false">$B7*K67/$B67</f>
        <v>168.312020935169</v>
      </c>
      <c r="L7" s="48" t="n">
        <f aca="false">$B7*L67/$B67</f>
        <v>137.125112265411</v>
      </c>
      <c r="M7" s="48" t="n">
        <f aca="false">$B7*M67/$B67</f>
        <v>105.379385552812</v>
      </c>
      <c r="N7" s="48" t="n">
        <f aca="false">$B7*N67/$B67</f>
        <v>31.3499484040421</v>
      </c>
      <c r="O7" s="48" t="n">
        <f aca="false">$B7*O67/$B67</f>
        <v>2.20093959242689</v>
      </c>
      <c r="P7" s="48" t="n">
        <f aca="false">$B7*P67/$B67</f>
        <v>0.223098792308956</v>
      </c>
      <c r="Q7" s="48" t="n">
        <f aca="false">$B7*Q67/$B67</f>
        <v>92.3964020439925</v>
      </c>
      <c r="R7" s="48" t="n">
        <f aca="false">$B7*R67/$B67</f>
        <v>260.363828130853</v>
      </c>
      <c r="S7" s="48" t="n">
        <f aca="false">$B7*S67/$B67</f>
        <v>214.487634033431</v>
      </c>
      <c r="T7" s="48" t="n">
        <f aca="false">$B7*T67/$B67</f>
        <v>162.333246590012</v>
      </c>
      <c r="U7" s="48" t="n">
        <f aca="false">$B7*U67/$B67</f>
        <v>149.937358968115</v>
      </c>
      <c r="V7" s="48" t="n">
        <f aca="false">$B7*V67/$B67</f>
        <v>144.959655431542</v>
      </c>
      <c r="W7" s="48" t="n">
        <f aca="false">$B7*W67/$B67</f>
        <v>133.311132972898</v>
      </c>
      <c r="X7" s="48" t="n">
        <f aca="false">$B7*X67/$B67</f>
        <v>131.244674326922</v>
      </c>
      <c r="Y7" s="48" t="n">
        <f aca="false">$B7*Y67/$B67</f>
        <v>101.494335516417</v>
      </c>
      <c r="Z7" s="48" t="n">
        <f aca="false">$B7*Z67/$B67</f>
        <v>26.6717684176074</v>
      </c>
      <c r="AA7" s="48" t="n">
        <f aca="false">$B7*AA67/$B67</f>
        <v>1.63743227895245</v>
      </c>
      <c r="AB7" s="48" t="n">
        <f aca="false">$B7*AB67/$B67</f>
        <v>0.314300125645731</v>
      </c>
      <c r="AC7" s="47"/>
      <c r="AD7" s="47" t="n">
        <f aca="false">E7+F7</f>
        <v>314.157412899107</v>
      </c>
      <c r="AE7" s="47" t="n">
        <f aca="false">G7+H7</f>
        <v>430.9255707359</v>
      </c>
      <c r="AF7" s="47" t="n">
        <f aca="false">I7+J7</f>
        <v>382.867250808682</v>
      </c>
      <c r="AG7" s="47" t="n">
        <f aca="false">K7+L7</f>
        <v>305.437133200581</v>
      </c>
      <c r="AH7" s="47" t="n">
        <f aca="false">M7+N7+O7+P7</f>
        <v>139.15337234159</v>
      </c>
      <c r="AI7" s="47" t="n">
        <f aca="false">Q7+R7</f>
        <v>352.760230174846</v>
      </c>
      <c r="AJ7" s="47" t="n">
        <f aca="false">S7+T7</f>
        <v>376.820880623443</v>
      </c>
      <c r="AK7" s="47" t="n">
        <f aca="false">U7+V7</f>
        <v>294.897014399657</v>
      </c>
      <c r="AL7" s="47" t="n">
        <f aca="false">W7+X7</f>
        <v>264.55580729982</v>
      </c>
      <c r="AM7" s="47" t="n">
        <f aca="false">Y7+Z7+AA7+AB7</f>
        <v>130.117836338623</v>
      </c>
      <c r="AO7" s="49" t="n">
        <f aca="false">SUM(E7:F7)</f>
        <v>314.157412899107</v>
      </c>
      <c r="AP7" s="49" t="n">
        <f aca="false">SUM(G7:L7)</f>
        <v>1119.22995474516</v>
      </c>
      <c r="AQ7" s="49" t="n">
        <f aca="false">SUM(M7:N7)</f>
        <v>136.729333956854</v>
      </c>
      <c r="AR7" s="49" t="n">
        <f aca="false">SUM(Q7:R7)</f>
        <v>352.760230174846</v>
      </c>
      <c r="AS7" s="49" t="n">
        <f aca="false">SUM(S7:X7)</f>
        <v>936.27370232292</v>
      </c>
      <c r="AT7" s="49" t="n">
        <f aca="false">SUM(Y7:Z7)</f>
        <v>128.166103934025</v>
      </c>
      <c r="AU7" s="49" t="n">
        <f aca="false">AO7+AR7</f>
        <v>666.917643073953</v>
      </c>
      <c r="AV7" s="49" t="n">
        <f aca="false">AP7+AS7</f>
        <v>2055.50365706808</v>
      </c>
      <c r="AW7" s="49" t="n">
        <f aca="false">AQ7+AT7</f>
        <v>264.895437890879</v>
      </c>
    </row>
    <row r="8" customFormat="false" ht="15" hidden="false" customHeight="false" outlineLevel="0" collapsed="false">
      <c r="A8" s="0" t="n">
        <v>2017</v>
      </c>
      <c r="B8" s="47" t="n">
        <f aca="false">Scénarios!C7/100*PopActBIT!B19</f>
        <v>2794.03183696544</v>
      </c>
      <c r="C8" s="47" t="n">
        <f aca="false">SUM(E8:P8)</f>
        <v>1469.42641653425</v>
      </c>
      <c r="D8" s="47" t="n">
        <f aca="false">SUM(Q8:AB8)</f>
        <v>1324.60542043119</v>
      </c>
      <c r="E8" s="48" t="n">
        <f aca="false">$B8*E68/$B68</f>
        <v>74.8899289908303</v>
      </c>
      <c r="F8" s="48" t="n">
        <f aca="false">$B8*F68/$B68</f>
        <v>217.668786913627</v>
      </c>
      <c r="G8" s="48" t="n">
        <f aca="false">$B8*G68/$B68</f>
        <v>202.290289387011</v>
      </c>
      <c r="H8" s="48" t="n">
        <f aca="false">$B8*H68/$B68</f>
        <v>197.646303429125</v>
      </c>
      <c r="I8" s="48" t="n">
        <f aca="false">$B8*I68/$B68</f>
        <v>182.34139678296</v>
      </c>
      <c r="J8" s="48" t="n">
        <f aca="false">$B8*J68/$B68</f>
        <v>174.653492235224</v>
      </c>
      <c r="K8" s="48" t="n">
        <f aca="false">$B8*K68/$B68</f>
        <v>157.644414028193</v>
      </c>
      <c r="L8" s="48" t="n">
        <f aca="false">$B8*L68/$B68</f>
        <v>128.989974576251</v>
      </c>
      <c r="M8" s="48" t="n">
        <f aca="false">$B8*M68/$B68</f>
        <v>99.3905704992394</v>
      </c>
      <c r="N8" s="48" t="n">
        <f aca="false">$B8*N68/$B68</f>
        <v>31.6356691993449</v>
      </c>
      <c r="O8" s="48" t="n">
        <f aca="false">$B8*O68/$B68</f>
        <v>2.06160119106161</v>
      </c>
      <c r="P8" s="48" t="n">
        <f aca="false">$B8*P68/$B68</f>
        <v>0.213989301387669</v>
      </c>
      <c r="Q8" s="48" t="n">
        <f aca="false">$B8*Q68/$B68</f>
        <v>87.2232435931102</v>
      </c>
      <c r="R8" s="48" t="n">
        <f aca="false">$B8*R68/$B68</f>
        <v>242.066807923436</v>
      </c>
      <c r="S8" s="48" t="n">
        <f aca="false">$B8*S68/$B68</f>
        <v>198.667223025844</v>
      </c>
      <c r="T8" s="48" t="n">
        <f aca="false">$B8*T68/$B68</f>
        <v>150.5855516043</v>
      </c>
      <c r="U8" s="48" t="n">
        <f aca="false">$B8*U68/$B68</f>
        <v>141.840186698175</v>
      </c>
      <c r="V8" s="48" t="n">
        <f aca="false">$B8*V68/$B68</f>
        <v>131.545700467907</v>
      </c>
      <c r="W8" s="48" t="n">
        <f aca="false">$B8*W68/$B68</f>
        <v>125.534499850276</v>
      </c>
      <c r="X8" s="48" t="n">
        <f aca="false">$B8*X68/$B68</f>
        <v>122.946457657305</v>
      </c>
      <c r="Y8" s="48" t="n">
        <f aca="false">$B8*Y68/$B68</f>
        <v>95.4563716292211</v>
      </c>
      <c r="Z8" s="48" t="n">
        <f aca="false">$B8*Z68/$B68</f>
        <v>26.7944892050258</v>
      </c>
      <c r="AA8" s="48" t="n">
        <f aca="false">$B8*AA68/$B68</f>
        <v>1.6272969936877</v>
      </c>
      <c r="AB8" s="48" t="n">
        <f aca="false">$B8*AB68/$B68</f>
        <v>0.317591782899464</v>
      </c>
      <c r="AC8" s="47"/>
      <c r="AD8" s="47" t="n">
        <f aca="false">E8+F8</f>
        <v>292.558715904457</v>
      </c>
      <c r="AE8" s="47" t="n">
        <f aca="false">G8+H8</f>
        <v>399.936592816135</v>
      </c>
      <c r="AF8" s="47" t="n">
        <f aca="false">I8+J8</f>
        <v>356.994889018184</v>
      </c>
      <c r="AG8" s="47" t="n">
        <f aca="false">K8+L8</f>
        <v>286.634388604444</v>
      </c>
      <c r="AH8" s="47" t="n">
        <f aca="false">M8+N8+O8+P8</f>
        <v>133.301830191034</v>
      </c>
      <c r="AI8" s="47" t="n">
        <f aca="false">Q8+R8</f>
        <v>329.290051516546</v>
      </c>
      <c r="AJ8" s="47" t="n">
        <f aca="false">S8+T8</f>
        <v>349.252774630143</v>
      </c>
      <c r="AK8" s="47" t="n">
        <f aca="false">U8+V8</f>
        <v>273.385887166082</v>
      </c>
      <c r="AL8" s="47" t="n">
        <f aca="false">W8+X8</f>
        <v>248.480957507581</v>
      </c>
      <c r="AM8" s="47" t="n">
        <f aca="false">Y8+Z8+AA8+AB8</f>
        <v>124.195749610834</v>
      </c>
      <c r="AO8" s="49" t="n">
        <f aca="false">SUM(E8:F8)</f>
        <v>292.558715904457</v>
      </c>
      <c r="AP8" s="49" t="n">
        <f aca="false">SUM(G8:L8)</f>
        <v>1043.56587043876</v>
      </c>
      <c r="AQ8" s="49" t="n">
        <f aca="false">SUM(M8:N8)</f>
        <v>131.026239698584</v>
      </c>
      <c r="AR8" s="49" t="n">
        <f aca="false">SUM(Q8:R8)</f>
        <v>329.290051516546</v>
      </c>
      <c r="AS8" s="49" t="n">
        <f aca="false">SUM(S8:X8)</f>
        <v>871.119619303806</v>
      </c>
      <c r="AT8" s="49" t="n">
        <f aca="false">SUM(Y8:Z8)</f>
        <v>122.250860834247</v>
      </c>
      <c r="AU8" s="49" t="n">
        <f aca="false">AO8+AR8</f>
        <v>621.848767421003</v>
      </c>
      <c r="AV8" s="49" t="n">
        <f aca="false">AP8+AS8</f>
        <v>1914.68548974257</v>
      </c>
      <c r="AW8" s="49" t="n">
        <f aca="false">AQ8+AT8</f>
        <v>253.277100532831</v>
      </c>
    </row>
    <row r="9" customFormat="false" ht="15" hidden="false" customHeight="false" outlineLevel="0" collapsed="false">
      <c r="A9" s="0" t="n">
        <v>2018</v>
      </c>
      <c r="B9" s="47" t="n">
        <f aca="false">Scénarios!C8/100*PopActBIT!B20</f>
        <v>2623.74115690913</v>
      </c>
      <c r="C9" s="47" t="n">
        <f aca="false">SUM(E9:P9)</f>
        <v>1379.74135037951</v>
      </c>
      <c r="D9" s="47" t="n">
        <f aca="false">SUM(Q9:AB9)</f>
        <v>1243.99980652962</v>
      </c>
      <c r="E9" s="48" t="n">
        <f aca="false">$B9*E69/$B69</f>
        <v>71.1301699583401</v>
      </c>
      <c r="F9" s="48" t="n">
        <f aca="false">$B9*F69/$B69</f>
        <v>203.626670423742</v>
      </c>
      <c r="G9" s="48" t="n">
        <f aca="false">$B9*G69/$B69</f>
        <v>188.176374116328</v>
      </c>
      <c r="H9" s="48" t="n">
        <f aca="false">$B9*H69/$B69</f>
        <v>184.535525940742</v>
      </c>
      <c r="I9" s="48" t="n">
        <f aca="false">$B9*I69/$B69</f>
        <v>174.331594657606</v>
      </c>
      <c r="J9" s="48" t="n">
        <f aca="false">$B9*J69/$B69</f>
        <v>159.749594833804</v>
      </c>
      <c r="K9" s="48" t="n">
        <f aca="false">$B9*K69/$B69</f>
        <v>149.290648251799</v>
      </c>
      <c r="L9" s="48" t="n">
        <f aca="false">$B9*L69/$B69</f>
        <v>121.665228509711</v>
      </c>
      <c r="M9" s="48" t="n">
        <f aca="false">$B9*M69/$B69</f>
        <v>93.9273786556373</v>
      </c>
      <c r="N9" s="48" t="n">
        <f aca="false">$B9*N69/$B69</f>
        <v>30.9637303867775</v>
      </c>
      <c r="O9" s="48" t="n">
        <f aca="false">$B9*O69/$B69</f>
        <v>2.12386693262366</v>
      </c>
      <c r="P9" s="48" t="n">
        <f aca="false">$B9*P69/$B69</f>
        <v>0.220567712403967</v>
      </c>
      <c r="Q9" s="48" t="n">
        <f aca="false">$B9*Q69/$B69</f>
        <v>82.5749243044326</v>
      </c>
      <c r="R9" s="48" t="n">
        <f aca="false">$B9*R69/$B69</f>
        <v>228.388188670703</v>
      </c>
      <c r="S9" s="48" t="n">
        <f aca="false">$B9*S69/$B69</f>
        <v>183.867326626823</v>
      </c>
      <c r="T9" s="48" t="n">
        <f aca="false">$B9*T69/$B69</f>
        <v>141.21911555133</v>
      </c>
      <c r="U9" s="48" t="n">
        <f aca="false">$B9*U69/$B69</f>
        <v>133.923611930207</v>
      </c>
      <c r="V9" s="48" t="n">
        <f aca="false">$B9*V69/$B69</f>
        <v>120.440405372548</v>
      </c>
      <c r="W9" s="48" t="n">
        <f aca="false">$B9*W69/$B69</f>
        <v>118.870256198392</v>
      </c>
      <c r="X9" s="48" t="n">
        <f aca="false">$B9*X69/$B69</f>
        <v>115.231812085086</v>
      </c>
      <c r="Y9" s="48" t="n">
        <f aca="false">$B9*Y69/$B69</f>
        <v>90.5440356203277</v>
      </c>
      <c r="Z9" s="48" t="n">
        <f aca="false">$B9*Z69/$B69</f>
        <v>26.9624843625275</v>
      </c>
      <c r="AA9" s="48" t="n">
        <f aca="false">$B9*AA69/$B69</f>
        <v>1.65036959833938</v>
      </c>
      <c r="AB9" s="48" t="n">
        <f aca="false">$B9*AB69/$B69</f>
        <v>0.32727620890341</v>
      </c>
      <c r="AC9" s="47"/>
      <c r="AD9" s="47" t="n">
        <f aca="false">E9+F9</f>
        <v>274.756840382082</v>
      </c>
      <c r="AE9" s="47" t="n">
        <f aca="false">G9+H9</f>
        <v>372.71190005707</v>
      </c>
      <c r="AF9" s="47" t="n">
        <f aca="false">I9+J9</f>
        <v>334.08118949141</v>
      </c>
      <c r="AG9" s="47" t="n">
        <f aca="false">K9+L9</f>
        <v>270.95587676151</v>
      </c>
      <c r="AH9" s="47" t="n">
        <f aca="false">M9+N9+O9+P9</f>
        <v>127.235543687442</v>
      </c>
      <c r="AI9" s="47" t="n">
        <f aca="false">Q9+R9</f>
        <v>310.963112975136</v>
      </c>
      <c r="AJ9" s="47" t="n">
        <f aca="false">S9+T9</f>
        <v>325.086442178153</v>
      </c>
      <c r="AK9" s="47" t="n">
        <f aca="false">U9+V9</f>
        <v>254.364017302756</v>
      </c>
      <c r="AL9" s="47" t="n">
        <f aca="false">W9+X9</f>
        <v>234.102068283478</v>
      </c>
      <c r="AM9" s="47" t="n">
        <f aca="false">Y9+Z9+AA9+AB9</f>
        <v>119.484165790098</v>
      </c>
      <c r="AO9" s="49" t="n">
        <f aca="false">SUM(E9:F9)</f>
        <v>274.756840382082</v>
      </c>
      <c r="AP9" s="49" t="n">
        <f aca="false">SUM(G9:L9)</f>
        <v>977.748966309989</v>
      </c>
      <c r="AQ9" s="49" t="n">
        <f aca="false">SUM(M9:N9)</f>
        <v>124.891109042415</v>
      </c>
      <c r="AR9" s="49" t="n">
        <f aca="false">SUM(Q9:R9)</f>
        <v>310.963112975136</v>
      </c>
      <c r="AS9" s="49" t="n">
        <f aca="false">SUM(S9:X9)</f>
        <v>813.552527764387</v>
      </c>
      <c r="AT9" s="49" t="n">
        <f aca="false">SUM(Y9:Z9)</f>
        <v>117.506519982855</v>
      </c>
      <c r="AU9" s="49" t="n">
        <f aca="false">AO9+AR9</f>
        <v>585.719953357218</v>
      </c>
      <c r="AV9" s="49" t="n">
        <f aca="false">AP9+AS9</f>
        <v>1791.30149407438</v>
      </c>
      <c r="AW9" s="49" t="n">
        <f aca="false">AQ9+AT9</f>
        <v>242.39762902527</v>
      </c>
    </row>
    <row r="10" customFormat="false" ht="15" hidden="false" customHeight="false" outlineLevel="0" collapsed="false">
      <c r="A10" s="0" t="n">
        <v>2019</v>
      </c>
      <c r="B10" s="47" t="n">
        <f aca="false">Scénarios!C9/100*PopActBIT!B21</f>
        <v>2481.5247651133</v>
      </c>
      <c r="C10" s="47" t="n">
        <f aca="false">SUM(E10:P10)</f>
        <v>1304.74858295075</v>
      </c>
      <c r="D10" s="47" t="n">
        <f aca="false">SUM(Q10:AB10)</f>
        <v>1176.77618216255</v>
      </c>
      <c r="E10" s="48" t="n">
        <f aca="false">$B10*E70/$B70</f>
        <v>67.7872649919312</v>
      </c>
      <c r="F10" s="48" t="n">
        <f aca="false">$B10*F70/$B70</f>
        <v>193.498156261476</v>
      </c>
      <c r="G10" s="48" t="n">
        <f aca="false">$B10*G70/$B70</f>
        <v>175.18487321957</v>
      </c>
      <c r="H10" s="48" t="n">
        <f aca="false">$B10*H70/$B70</f>
        <v>174.33979941966</v>
      </c>
      <c r="I10" s="48" t="n">
        <f aca="false">$B10*I70/$B70</f>
        <v>166.333094662537</v>
      </c>
      <c r="J10" s="48" t="n">
        <f aca="false">$B10*J70/$B70</f>
        <v>147.573286182377</v>
      </c>
      <c r="K10" s="48" t="n">
        <f aca="false">$B10*K70/$B70</f>
        <v>142.329199284289</v>
      </c>
      <c r="L10" s="48" t="n">
        <f aca="false">$B10*L70/$B70</f>
        <v>114.970797914908</v>
      </c>
      <c r="M10" s="48" t="n">
        <f aca="false">$B10*M70/$B70</f>
        <v>90.0885435858229</v>
      </c>
      <c r="N10" s="48" t="n">
        <f aca="false">$B10*N70/$B70</f>
        <v>30.1779243379117</v>
      </c>
      <c r="O10" s="48" t="n">
        <f aca="false">$B10*O70/$B70</f>
        <v>2.23379749649106</v>
      </c>
      <c r="P10" s="48" t="n">
        <f aca="false">$B10*P70/$B70</f>
        <v>0.231845593775207</v>
      </c>
      <c r="Q10" s="48" t="n">
        <f aca="false">$B10*Q70/$B70</f>
        <v>78.4928496938078</v>
      </c>
      <c r="R10" s="48" t="n">
        <f aca="false">$B10*R70/$B70</f>
        <v>218.879609160866</v>
      </c>
      <c r="S10" s="48" t="n">
        <f aca="false">$B10*S70/$B70</f>
        <v>170.440643744878</v>
      </c>
      <c r="T10" s="48" t="n">
        <f aca="false">$B10*T70/$B70</f>
        <v>133.80640491343</v>
      </c>
      <c r="U10" s="48" t="n">
        <f aca="false">$B10*U70/$B70</f>
        <v>126.655280895936</v>
      </c>
      <c r="V10" s="48" t="n">
        <f aca="false">$B10*V70/$B70</f>
        <v>111.982654110131</v>
      </c>
      <c r="W10" s="48" t="n">
        <f aca="false">$B10*W70/$B70</f>
        <v>112.297363330178</v>
      </c>
      <c r="X10" s="48" t="n">
        <f aca="false">$B10*X70/$B70</f>
        <v>108.455772202389</v>
      </c>
      <c r="Y10" s="48" t="n">
        <f aca="false">$B10*Y70/$B70</f>
        <v>86.6541454373264</v>
      </c>
      <c r="Z10" s="48" t="n">
        <f aca="false">$B10*Z70/$B70</f>
        <v>27.0825587197153</v>
      </c>
      <c r="AA10" s="48" t="n">
        <f aca="false">$B10*AA70/$B70</f>
        <v>1.68911739753659</v>
      </c>
      <c r="AB10" s="48" t="n">
        <f aca="false">$B10*AB70/$B70</f>
        <v>0.339782556353483</v>
      </c>
      <c r="AC10" s="47"/>
      <c r="AD10" s="47" t="n">
        <f aca="false">E10+F10</f>
        <v>261.285421253407</v>
      </c>
      <c r="AE10" s="47" t="n">
        <f aca="false">G10+H10</f>
        <v>349.52467263923</v>
      </c>
      <c r="AF10" s="47" t="n">
        <f aca="false">I10+J10</f>
        <v>313.906380844913</v>
      </c>
      <c r="AG10" s="47" t="n">
        <f aca="false">K10+L10</f>
        <v>257.299997199197</v>
      </c>
      <c r="AH10" s="47" t="n">
        <f aca="false">M10+N10+O10+P10</f>
        <v>122.732111014001</v>
      </c>
      <c r="AI10" s="47" t="n">
        <f aca="false">Q10+R10</f>
        <v>297.372458854674</v>
      </c>
      <c r="AJ10" s="47" t="n">
        <f aca="false">S10+T10</f>
        <v>304.247048658308</v>
      </c>
      <c r="AK10" s="47" t="n">
        <f aca="false">U10+V10</f>
        <v>238.637935006067</v>
      </c>
      <c r="AL10" s="47" t="n">
        <f aca="false">W10+X10</f>
        <v>220.753135532567</v>
      </c>
      <c r="AM10" s="47" t="n">
        <f aca="false">Y10+Z10+AA10+AB10</f>
        <v>115.765604110932</v>
      </c>
      <c r="AO10" s="49" t="n">
        <f aca="false">SUM(E10:F10)</f>
        <v>261.285421253407</v>
      </c>
      <c r="AP10" s="49" t="n">
        <f aca="false">SUM(G10:L10)</f>
        <v>920.73105068334</v>
      </c>
      <c r="AQ10" s="49" t="n">
        <f aca="false">SUM(M10:N10)</f>
        <v>120.266467923735</v>
      </c>
      <c r="AR10" s="49" t="n">
        <f aca="false">SUM(Q10:R10)</f>
        <v>297.372458854674</v>
      </c>
      <c r="AS10" s="49" t="n">
        <f aca="false">SUM(S10:X10)</f>
        <v>763.638119196942</v>
      </c>
      <c r="AT10" s="49" t="n">
        <f aca="false">SUM(Y10:Z10)</f>
        <v>113.736704157042</v>
      </c>
      <c r="AU10" s="49" t="n">
        <f aca="false">AO10+AR10</f>
        <v>558.657880108082</v>
      </c>
      <c r="AV10" s="49" t="n">
        <f aca="false">AP10+AS10</f>
        <v>1684.36916988028</v>
      </c>
      <c r="AW10" s="49" t="n">
        <f aca="false">AQ10+AT10</f>
        <v>234.003172080776</v>
      </c>
    </row>
    <row r="11" customFormat="false" ht="15" hidden="false" customHeight="false" outlineLevel="0" collapsed="false">
      <c r="A11" s="0" t="n">
        <v>2020</v>
      </c>
      <c r="B11" s="47" t="n">
        <f aca="false">Scénarios!C10/100*PopActBIT!B22</f>
        <v>2337.50118733044</v>
      </c>
      <c r="C11" s="47" t="n">
        <f aca="false">SUM(E11:P11)</f>
        <v>1228.71095154413</v>
      </c>
      <c r="D11" s="47" t="n">
        <f aca="false">SUM(Q11:AB11)</f>
        <v>1108.79023578631</v>
      </c>
      <c r="E11" s="48" t="n">
        <f aca="false">$B11*E71/$B71</f>
        <v>64.1906376325069</v>
      </c>
      <c r="F11" s="48" t="n">
        <f aca="false">$B11*F71/$B71</f>
        <v>184.493374928432</v>
      </c>
      <c r="G11" s="48" t="n">
        <f aca="false">$B11*G71/$B71</f>
        <v>161.702675392672</v>
      </c>
      <c r="H11" s="48" t="n">
        <f aca="false">$B11*H71/$B71</f>
        <v>164.46286284673</v>
      </c>
      <c r="I11" s="48" t="n">
        <f aca="false">$B11*I71/$B71</f>
        <v>157.139386620568</v>
      </c>
      <c r="J11" s="48" t="n">
        <f aca="false">$B11*J71/$B71</f>
        <v>137.144081243788</v>
      </c>
      <c r="K11" s="48" t="n">
        <f aca="false">$B11*K71/$B71</f>
        <v>133.949888065949</v>
      </c>
      <c r="L11" s="48" t="n">
        <f aca="false">$B11*L71/$B71</f>
        <v>107.801736748952</v>
      </c>
      <c r="M11" s="48" t="n">
        <f aca="false">$B11*M71/$B71</f>
        <v>86.2541732188661</v>
      </c>
      <c r="N11" s="48" t="n">
        <f aca="false">$B11*N71/$B71</f>
        <v>29.0904863550465</v>
      </c>
      <c r="O11" s="48" t="n">
        <f aca="false">$B11*O71/$B71</f>
        <v>2.24586015749493</v>
      </c>
      <c r="P11" s="48" t="n">
        <f aca="false">$B11*P71/$B71</f>
        <v>0.235788333123562</v>
      </c>
      <c r="Q11" s="48" t="n">
        <f aca="false">$B11*Q71/$B71</f>
        <v>73.9922354107036</v>
      </c>
      <c r="R11" s="48" t="n">
        <f aca="false">$B11*R71/$B71</f>
        <v>209.593604024295</v>
      </c>
      <c r="S11" s="48" t="n">
        <f aca="false">$B11*S71/$B71</f>
        <v>157.799686401548</v>
      </c>
      <c r="T11" s="48" t="n">
        <f aca="false">$B11*T71/$B71</f>
        <v>125.85280870142</v>
      </c>
      <c r="U11" s="48" t="n">
        <f aca="false">$B11*U71/$B71</f>
        <v>118.658699403324</v>
      </c>
      <c r="V11" s="48" t="n">
        <f aca="false">$B11*V71/$B71</f>
        <v>105.672655216778</v>
      </c>
      <c r="W11" s="48" t="n">
        <f aca="false">$B11*W71/$B71</f>
        <v>104.297111598415</v>
      </c>
      <c r="X11" s="48" t="n">
        <f aca="false">$B11*X71/$B71</f>
        <v>101.945214294748</v>
      </c>
      <c r="Y11" s="48" t="n">
        <f aca="false">$B11*Y71/$B71</f>
        <v>82.3460997336215</v>
      </c>
      <c r="Z11" s="48" t="n">
        <f aca="false">$B11*Z71/$B71</f>
        <v>26.565801175887</v>
      </c>
      <c r="AA11" s="48" t="n">
        <f aca="false">$B11*AA71/$B71</f>
        <v>1.71617668647378</v>
      </c>
      <c r="AB11" s="48" t="n">
        <f aca="false">$B11*AB71/$B71</f>
        <v>0.350143139098961</v>
      </c>
      <c r="AC11" s="47"/>
      <c r="AD11" s="47" t="n">
        <f aca="false">E11+F11</f>
        <v>248.684012560939</v>
      </c>
      <c r="AE11" s="47" t="n">
        <f aca="false">G11+H11</f>
        <v>326.165538239403</v>
      </c>
      <c r="AF11" s="47" t="n">
        <f aca="false">I11+J11</f>
        <v>294.283467864356</v>
      </c>
      <c r="AG11" s="47" t="n">
        <f aca="false">K11+L11</f>
        <v>241.751624814901</v>
      </c>
      <c r="AH11" s="47" t="n">
        <f aca="false">M11+N11+O11+P11</f>
        <v>117.826308064531</v>
      </c>
      <c r="AI11" s="47" t="n">
        <f aca="false">Q11+R11</f>
        <v>283.585839434999</v>
      </c>
      <c r="AJ11" s="47" t="n">
        <f aca="false">S11+T11</f>
        <v>283.652495102968</v>
      </c>
      <c r="AK11" s="47" t="n">
        <f aca="false">U11+V11</f>
        <v>224.331354620102</v>
      </c>
      <c r="AL11" s="47" t="n">
        <f aca="false">W11+X11</f>
        <v>206.242325893163</v>
      </c>
      <c r="AM11" s="47" t="n">
        <f aca="false">Y11+Z11+AA11+AB11</f>
        <v>110.978220735081</v>
      </c>
      <c r="AO11" s="49" t="n">
        <f aca="false">SUM(E11:F11)</f>
        <v>248.684012560939</v>
      </c>
      <c r="AP11" s="49" t="n">
        <f aca="false">SUM(G11:L11)</f>
        <v>862.20063091866</v>
      </c>
      <c r="AQ11" s="49" t="n">
        <f aca="false">SUM(M11:N11)</f>
        <v>115.344659573913</v>
      </c>
      <c r="AR11" s="49" t="n">
        <f aca="false">SUM(Q11:R11)</f>
        <v>283.585839434999</v>
      </c>
      <c r="AS11" s="49" t="n">
        <f aca="false">SUM(S11:X11)</f>
        <v>714.226175616233</v>
      </c>
      <c r="AT11" s="49" t="n">
        <f aca="false">SUM(Y11:Z11)</f>
        <v>108.911900909509</v>
      </c>
      <c r="AU11" s="49" t="n">
        <f aca="false">AO11+AR11</f>
        <v>532.269851995938</v>
      </c>
      <c r="AV11" s="49" t="n">
        <f aca="false">AP11+AS11</f>
        <v>1576.42680653489</v>
      </c>
      <c r="AW11" s="49" t="n">
        <f aca="false">AQ11+AT11</f>
        <v>224.256560483421</v>
      </c>
    </row>
    <row r="12" customFormat="false" ht="15" hidden="false" customHeight="false" outlineLevel="0" collapsed="false">
      <c r="A12" s="0" t="n">
        <v>2021</v>
      </c>
      <c r="B12" s="47" t="n">
        <f aca="false">Scénarios!C11/100*PopActBIT!B23</f>
        <v>2221.93119539467</v>
      </c>
      <c r="C12" s="47" t="n">
        <f aca="false">SUM(E12:P12)</f>
        <v>1167.69958733997</v>
      </c>
      <c r="D12" s="47" t="n">
        <f aca="false">SUM(Q12:AB12)</f>
        <v>1054.2316080547</v>
      </c>
      <c r="E12" s="48" t="n">
        <f aca="false">$B12*E72/$B72</f>
        <v>61.0698914951493</v>
      </c>
      <c r="F12" s="48" t="n">
        <f aca="false">$B12*F72/$B72</f>
        <v>177.918195444416</v>
      </c>
      <c r="G12" s="48" t="n">
        <f aca="false">$B12*G72/$B72</f>
        <v>151.22829523989</v>
      </c>
      <c r="H12" s="48" t="n">
        <f aca="false">$B12*H72/$B72</f>
        <v>155.878525379317</v>
      </c>
      <c r="I12" s="48" t="n">
        <f aca="false">$B12*I72/$B72</f>
        <v>148.877384190961</v>
      </c>
      <c r="J12" s="48" t="n">
        <f aca="false">$B12*J72/$B72</f>
        <v>131.057018832298</v>
      </c>
      <c r="K12" s="48" t="n">
        <f aca="false">$B12*K72/$B72</f>
        <v>125.732479954895</v>
      </c>
      <c r="L12" s="48" t="n">
        <f aca="false">$B12*L72/$B72</f>
        <v>102.137953591844</v>
      </c>
      <c r="M12" s="48" t="n">
        <f aca="false">$B12*M72/$B72</f>
        <v>83.0902797943517</v>
      </c>
      <c r="N12" s="48" t="n">
        <f aca="false">$B12*N72/$B72</f>
        <v>28.222260255896</v>
      </c>
      <c r="O12" s="48" t="n">
        <f aca="false">$B12*O72/$B72</f>
        <v>2.24865092153607</v>
      </c>
      <c r="P12" s="48" t="n">
        <f aca="false">$B12*P72/$B72</f>
        <v>0.238652239418821</v>
      </c>
      <c r="Q12" s="48" t="n">
        <f aca="false">$B12*Q72/$B72</f>
        <v>70.3913188545561</v>
      </c>
      <c r="R12" s="48" t="n">
        <f aca="false">$B12*R72/$B72</f>
        <v>202.168493674639</v>
      </c>
      <c r="S12" s="48" t="n">
        <f aca="false">$B12*S72/$B72</f>
        <v>148.326190682481</v>
      </c>
      <c r="T12" s="48" t="n">
        <f aca="false">$B12*T72/$B72</f>
        <v>118.948102412499</v>
      </c>
      <c r="U12" s="48" t="n">
        <f aca="false">$B12*U72/$B72</f>
        <v>111.829766936347</v>
      </c>
      <c r="V12" s="48" t="n">
        <f aca="false">$B12*V72/$B72</f>
        <v>101.884716671618</v>
      </c>
      <c r="W12" s="48" t="n">
        <f aca="false">$B12*W72/$B72</f>
        <v>96.5729940278399</v>
      </c>
      <c r="X12" s="48" t="n">
        <f aca="false">$B12*X72/$B72</f>
        <v>97.1713931199924</v>
      </c>
      <c r="Y12" s="48" t="n">
        <f aca="false">$B12*Y72/$B72</f>
        <v>78.7371704957278</v>
      </c>
      <c r="Z12" s="48" t="n">
        <f aca="false">$B12*Z72/$B72</f>
        <v>26.0926656912112</v>
      </c>
      <c r="AA12" s="48" t="n">
        <f aca="false">$B12*AA72/$B72</f>
        <v>1.74806994966466</v>
      </c>
      <c r="AB12" s="48" t="n">
        <f aca="false">$B12*AB72/$B72</f>
        <v>0.360725538122576</v>
      </c>
      <c r="AC12" s="47"/>
      <c r="AD12" s="47" t="n">
        <f aca="false">E12+F12</f>
        <v>238.988086939565</v>
      </c>
      <c r="AE12" s="47" t="n">
        <f aca="false">G12+H12</f>
        <v>307.106820619207</v>
      </c>
      <c r="AF12" s="47" t="n">
        <f aca="false">I12+J12</f>
        <v>279.934403023259</v>
      </c>
      <c r="AG12" s="47" t="n">
        <f aca="false">K12+L12</f>
        <v>227.870433546739</v>
      </c>
      <c r="AH12" s="47" t="n">
        <f aca="false">M12+N12+O12+P12</f>
        <v>113.799843211203</v>
      </c>
      <c r="AI12" s="47" t="n">
        <f aca="false">Q12+R12</f>
        <v>272.559812529195</v>
      </c>
      <c r="AJ12" s="47" t="n">
        <f aca="false">S12+T12</f>
        <v>267.27429309498</v>
      </c>
      <c r="AK12" s="47" t="n">
        <f aca="false">U12+V12</f>
        <v>213.714483607965</v>
      </c>
      <c r="AL12" s="47" t="n">
        <f aca="false">W12+X12</f>
        <v>193.744387147832</v>
      </c>
      <c r="AM12" s="47" t="n">
        <f aca="false">Y12+Z12+AA12+AB12</f>
        <v>106.938631674726</v>
      </c>
      <c r="AO12" s="49" t="n">
        <f aca="false">SUM(E12:F12)</f>
        <v>238.988086939565</v>
      </c>
      <c r="AP12" s="49" t="n">
        <f aca="false">SUM(G12:L12)</f>
        <v>814.911657189205</v>
      </c>
      <c r="AQ12" s="49" t="n">
        <f aca="false">SUM(M12:N12)</f>
        <v>111.312540050248</v>
      </c>
      <c r="AR12" s="49" t="n">
        <f aca="false">SUM(Q12:R12)</f>
        <v>272.559812529195</v>
      </c>
      <c r="AS12" s="49" t="n">
        <f aca="false">SUM(S12:X12)</f>
        <v>674.733163850777</v>
      </c>
      <c r="AT12" s="49" t="n">
        <f aca="false">SUM(Y12:Z12)</f>
        <v>104.829836186939</v>
      </c>
      <c r="AU12" s="49" t="n">
        <f aca="false">AO12+AR12</f>
        <v>511.54789946876</v>
      </c>
      <c r="AV12" s="49" t="n">
        <f aca="false">AP12+AS12</f>
        <v>1489.64482103998</v>
      </c>
      <c r="AW12" s="49" t="n">
        <f aca="false">AQ12+AT12</f>
        <v>216.142376237187</v>
      </c>
    </row>
    <row r="13" customFormat="false" ht="15" hidden="false" customHeight="false" outlineLevel="0" collapsed="false">
      <c r="A13" s="0" t="n">
        <v>2022</v>
      </c>
      <c r="B13" s="47" t="n">
        <f aca="false">Scénarios!C12/100*PopActBIT!B24</f>
        <v>2105.99118699503</v>
      </c>
      <c r="C13" s="47" t="n">
        <f aca="false">SUM(E13:P13)</f>
        <v>1107.0228733938</v>
      </c>
      <c r="D13" s="47" t="n">
        <f aca="false">SUM(Q13:AB13)</f>
        <v>998.968313601223</v>
      </c>
      <c r="E13" s="48" t="n">
        <f aca="false">$B13*E73/$B73</f>
        <v>57.9138431811931</v>
      </c>
      <c r="F13" s="48" t="n">
        <f aca="false">$B13*F73/$B73</f>
        <v>171.031585949377</v>
      </c>
      <c r="G13" s="48" t="n">
        <f aca="false">$B13*G73/$B73</f>
        <v>141.949036749559</v>
      </c>
      <c r="H13" s="48" t="n">
        <f aca="false">$B13*H73/$B73</f>
        <v>146.747454349562</v>
      </c>
      <c r="I13" s="48" t="n">
        <f aca="false">$B13*I73/$B73</f>
        <v>140.079791875494</v>
      </c>
      <c r="J13" s="48" t="n">
        <f aca="false">$B13*J73/$B73</f>
        <v>126.448842574221</v>
      </c>
      <c r="K13" s="48" t="n">
        <f aca="false">$B13*K73/$B73</f>
        <v>116.461705172033</v>
      </c>
      <c r="L13" s="48" t="n">
        <f aca="false">$B13*L73/$B73</f>
        <v>96.9721399048045</v>
      </c>
      <c r="M13" s="48" t="n">
        <f aca="false">$B13*M73/$B73</f>
        <v>79.50740660757</v>
      </c>
      <c r="N13" s="48" t="n">
        <f aca="false">$B13*N73/$B73</f>
        <v>27.4847200645391</v>
      </c>
      <c r="O13" s="48" t="n">
        <f aca="false">$B13*O73/$B73</f>
        <v>2.19067045285295</v>
      </c>
      <c r="P13" s="48" t="n">
        <f aca="false">$B13*P73/$B73</f>
        <v>0.235676512597718</v>
      </c>
      <c r="Q13" s="48" t="n">
        <f aca="false">$B13*Q73/$B73</f>
        <v>67.03077850174</v>
      </c>
      <c r="R13" s="48" t="n">
        <f aca="false">$B13*R73/$B73</f>
        <v>193.612967758403</v>
      </c>
      <c r="S13" s="48" t="n">
        <f aca="false">$B13*S73/$B73</f>
        <v>139.78138770521</v>
      </c>
      <c r="T13" s="48" t="n">
        <f aca="false">$B13*T73/$B73</f>
        <v>111.706279707674</v>
      </c>
      <c r="U13" s="48" t="n">
        <f aca="false">$B13*U73/$B73</f>
        <v>105.228108628272</v>
      </c>
      <c r="V13" s="48" t="n">
        <f aca="false">$B13*V73/$B73</f>
        <v>97.7383355249415</v>
      </c>
      <c r="W13" s="48" t="n">
        <f aca="false">$B13*W73/$B73</f>
        <v>88.8859568952479</v>
      </c>
      <c r="X13" s="48" t="n">
        <f aca="false">$B13*X73/$B73</f>
        <v>92.8774005751233</v>
      </c>
      <c r="Y13" s="48" t="n">
        <f aca="false">$B13*Y73/$B73</f>
        <v>74.8325112855129</v>
      </c>
      <c r="Z13" s="48" t="n">
        <f aca="false">$B13*Z73/$B73</f>
        <v>25.1649572013166</v>
      </c>
      <c r="AA13" s="48" t="n">
        <f aca="false">$B13*AA73/$B73</f>
        <v>1.74560600102565</v>
      </c>
      <c r="AB13" s="48" t="n">
        <f aca="false">$B13*AB73/$B73</f>
        <v>0.36402381675558</v>
      </c>
      <c r="AC13" s="47"/>
      <c r="AD13" s="47" t="n">
        <f aca="false">E13+F13</f>
        <v>228.94542913057</v>
      </c>
      <c r="AE13" s="47" t="n">
        <f aca="false">G13+H13</f>
        <v>288.696491099121</v>
      </c>
      <c r="AF13" s="47" t="n">
        <f aca="false">I13+J13</f>
        <v>266.528634449715</v>
      </c>
      <c r="AG13" s="47" t="n">
        <f aca="false">K13+L13</f>
        <v>213.433845076837</v>
      </c>
      <c r="AH13" s="47" t="n">
        <f aca="false">M13+N13+O13+P13</f>
        <v>109.41847363756</v>
      </c>
      <c r="AI13" s="47" t="n">
        <f aca="false">Q13+R13</f>
        <v>260.643746260143</v>
      </c>
      <c r="AJ13" s="47" t="n">
        <f aca="false">S13+T13</f>
        <v>251.487667412884</v>
      </c>
      <c r="AK13" s="47" t="n">
        <f aca="false">U13+V13</f>
        <v>202.966444153213</v>
      </c>
      <c r="AL13" s="47" t="n">
        <f aca="false">W13+X13</f>
        <v>181.763357470371</v>
      </c>
      <c r="AM13" s="47" t="n">
        <f aca="false">Y13+Z13+AA13+AB13</f>
        <v>102.107098304611</v>
      </c>
      <c r="AO13" s="49" t="n">
        <f aca="false">SUM(E13:F13)</f>
        <v>228.94542913057</v>
      </c>
      <c r="AP13" s="49" t="n">
        <f aca="false">SUM(G13:L13)</f>
        <v>768.658970625673</v>
      </c>
      <c r="AQ13" s="49" t="n">
        <f aca="false">SUM(M13:N13)</f>
        <v>106.992126672109</v>
      </c>
      <c r="AR13" s="49" t="n">
        <f aca="false">SUM(Q13:R13)</f>
        <v>260.643746260143</v>
      </c>
      <c r="AS13" s="49" t="n">
        <f aca="false">SUM(S13:X13)</f>
        <v>636.217469036469</v>
      </c>
      <c r="AT13" s="49" t="n">
        <f aca="false">SUM(Y13:Z13)</f>
        <v>99.9974684868295</v>
      </c>
      <c r="AU13" s="49" t="n">
        <f aca="false">AO13+AR13</f>
        <v>489.589175390713</v>
      </c>
      <c r="AV13" s="49" t="n">
        <f aca="false">AP13+AS13</f>
        <v>1404.87643966214</v>
      </c>
      <c r="AW13" s="49" t="n">
        <f aca="false">AQ13+AT13</f>
        <v>206.989595158939</v>
      </c>
    </row>
    <row r="14" customFormat="false" ht="15" hidden="false" customHeight="false" outlineLevel="0" collapsed="false">
      <c r="A14" s="0" t="n">
        <v>2023</v>
      </c>
      <c r="B14" s="47" t="n">
        <f aca="false">Scénarios!C13/100*PopActBIT!B25</f>
        <v>2072.58177397331</v>
      </c>
      <c r="C14" s="47" t="n">
        <f aca="false">SUM(E14:P14)</f>
        <v>1089.52210259826</v>
      </c>
      <c r="D14" s="47" t="n">
        <f aca="false">SUM(Q14:AB14)</f>
        <v>983.059671375054</v>
      </c>
      <c r="E14" s="48" t="n">
        <f aca="false">$B14*E74/$B74</f>
        <v>57.27989053805</v>
      </c>
      <c r="F14" s="48" t="n">
        <f aca="false">$B14*F74/$B74</f>
        <v>170.134554668147</v>
      </c>
      <c r="G14" s="48" t="n">
        <f aca="false">$B14*G74/$B74</f>
        <v>139.036007916157</v>
      </c>
      <c r="H14" s="48" t="n">
        <f aca="false">$B14*H74/$B74</f>
        <v>142.961812861261</v>
      </c>
      <c r="I14" s="48" t="n">
        <f aca="false">$B14*I74/$B74</f>
        <v>136.962621506773</v>
      </c>
      <c r="J14" s="48" t="n">
        <f aca="false">$B14*J74/$B74</f>
        <v>126.49747960106</v>
      </c>
      <c r="K14" s="48" t="n">
        <f aca="false">$B14*K74/$B74</f>
        <v>111.642797652801</v>
      </c>
      <c r="L14" s="48" t="n">
        <f aca="false">$B14*L74/$B74</f>
        <v>96.1186793926946</v>
      </c>
      <c r="M14" s="48" t="n">
        <f aca="false">$B14*M74/$B74</f>
        <v>78.5721846191469</v>
      </c>
      <c r="N14" s="48" t="n">
        <f aca="false">$B14*N74/$B74</f>
        <v>27.8817629570977</v>
      </c>
      <c r="O14" s="48" t="n">
        <f aca="false">$B14*O74/$B74</f>
        <v>2.19462919664134</v>
      </c>
      <c r="P14" s="48" t="n">
        <f aca="false">$B14*P74/$B74</f>
        <v>0.239681688427884</v>
      </c>
      <c r="Q14" s="48" t="n">
        <f aca="false">$B14*Q74/$B74</f>
        <v>66.3663359224467</v>
      </c>
      <c r="R14" s="48" t="n">
        <f aca="false">$B14*R74/$B74</f>
        <v>191.987201994442</v>
      </c>
      <c r="S14" s="48" t="n">
        <f aca="false">$B14*S74/$B74</f>
        <v>138.10247605865</v>
      </c>
      <c r="T14" s="48" t="n">
        <f aca="false">$B14*T74/$B74</f>
        <v>108.25909077272</v>
      </c>
      <c r="U14" s="48" t="n">
        <f aca="false">$B14*U74/$B74</f>
        <v>103.348419986831</v>
      </c>
      <c r="V14" s="48" t="n">
        <f aca="false">$B14*V74/$B74</f>
        <v>96.6490783994661</v>
      </c>
      <c r="W14" s="48" t="n">
        <f aca="false">$B14*W74/$B74</f>
        <v>85.2364871876781</v>
      </c>
      <c r="X14" s="48" t="n">
        <f aca="false">$B14*X74/$B74</f>
        <v>92.1717488913618</v>
      </c>
      <c r="Y14" s="48" t="n">
        <f aca="false">$B14*Y74/$B74</f>
        <v>73.4830737504467</v>
      </c>
      <c r="Z14" s="48" t="n">
        <f aca="false">$B14*Z74/$B74</f>
        <v>25.2913264169495</v>
      </c>
      <c r="AA14" s="48" t="n">
        <f aca="false">$B14*AA74/$B74</f>
        <v>1.78747296347479</v>
      </c>
      <c r="AB14" s="48" t="n">
        <f aca="false">$B14*AB74/$B74</f>
        <v>0.376959030588416</v>
      </c>
      <c r="AC14" s="47"/>
      <c r="AD14" s="47" t="n">
        <f aca="false">E14+F14</f>
        <v>227.414445206197</v>
      </c>
      <c r="AE14" s="47" t="n">
        <f aca="false">G14+H14</f>
        <v>281.997820777418</v>
      </c>
      <c r="AF14" s="47" t="n">
        <f aca="false">I14+J14</f>
        <v>263.460101107833</v>
      </c>
      <c r="AG14" s="47" t="n">
        <f aca="false">K14+L14</f>
        <v>207.761477045496</v>
      </c>
      <c r="AH14" s="47" t="n">
        <f aca="false">M14+N14+O14+P14</f>
        <v>108.888258461314</v>
      </c>
      <c r="AI14" s="47" t="n">
        <f aca="false">Q14+R14</f>
        <v>258.353537916889</v>
      </c>
      <c r="AJ14" s="47" t="n">
        <f aca="false">S14+T14</f>
        <v>246.361566831369</v>
      </c>
      <c r="AK14" s="47" t="n">
        <f aca="false">U14+V14</f>
        <v>199.997498386297</v>
      </c>
      <c r="AL14" s="47" t="n">
        <f aca="false">W14+X14</f>
        <v>177.40823607904</v>
      </c>
      <c r="AM14" s="47" t="n">
        <f aca="false">Y14+Z14+AA14+AB14</f>
        <v>100.938832161459</v>
      </c>
      <c r="AO14" s="49" t="n">
        <f aca="false">SUM(E14:F14)</f>
        <v>227.414445206197</v>
      </c>
      <c r="AP14" s="49" t="n">
        <f aca="false">SUM(G14:L14)</f>
        <v>753.219398930747</v>
      </c>
      <c r="AQ14" s="49" t="n">
        <f aca="false">SUM(M14:N14)</f>
        <v>106.453947576245</v>
      </c>
      <c r="AR14" s="49" t="n">
        <f aca="false">SUM(Q14:R14)</f>
        <v>258.353537916889</v>
      </c>
      <c r="AS14" s="49" t="n">
        <f aca="false">SUM(S14:X14)</f>
        <v>623.767301296706</v>
      </c>
      <c r="AT14" s="49" t="n">
        <f aca="false">SUM(Y14:Z14)</f>
        <v>98.7744001673962</v>
      </c>
      <c r="AU14" s="49" t="n">
        <f aca="false">AO14+AR14</f>
        <v>485.767983123086</v>
      </c>
      <c r="AV14" s="49" t="n">
        <f aca="false">AP14+AS14</f>
        <v>1376.98670022745</v>
      </c>
      <c r="AW14" s="49" t="n">
        <f aca="false">AQ14+AT14</f>
        <v>205.228347743641</v>
      </c>
    </row>
    <row r="15" customFormat="false" ht="15" hidden="false" customHeight="false" outlineLevel="0" collapsed="false">
      <c r="A15" s="0" t="n">
        <v>2024</v>
      </c>
      <c r="B15" s="47" t="n">
        <f aca="false">Scénarios!C14/100*PopActBIT!B26</f>
        <v>2044.38525580685</v>
      </c>
      <c r="C15" s="47" t="n">
        <f aca="false">SUM(E15:P15)</f>
        <v>1074.4070274931</v>
      </c>
      <c r="D15" s="47" t="n">
        <f aca="false">SUM(Q15:AB15)</f>
        <v>969.978228313751</v>
      </c>
      <c r="E15" s="48" t="n">
        <f aca="false">$B15*E75/$B75</f>
        <v>56.8502910445043</v>
      </c>
      <c r="F15" s="48" t="n">
        <f aca="false">$B15*F75/$B75</f>
        <v>169.034769238154</v>
      </c>
      <c r="G15" s="48" t="n">
        <f aca="false">$B15*G75/$B75</f>
        <v>137.718894045567</v>
      </c>
      <c r="H15" s="48" t="n">
        <f aca="false">$B15*H75/$B75</f>
        <v>138.789680096997</v>
      </c>
      <c r="I15" s="48" t="n">
        <f aca="false">$B15*I75/$B75</f>
        <v>134.874510886967</v>
      </c>
      <c r="J15" s="48" t="n">
        <f aca="false">$B15*J75/$B75</f>
        <v>125.744109145628</v>
      </c>
      <c r="K15" s="48" t="n">
        <f aca="false">$B15*K75/$B75</f>
        <v>107.598643392575</v>
      </c>
      <c r="L15" s="48" t="n">
        <f aca="false">$B15*L75/$B75</f>
        <v>95.4815175389242</v>
      </c>
      <c r="M15" s="48" t="n">
        <f aca="false">$B15*M75/$B75</f>
        <v>77.3472628658439</v>
      </c>
      <c r="N15" s="48" t="n">
        <f aca="false">$B15*N75/$B75</f>
        <v>28.5261626069595</v>
      </c>
      <c r="O15" s="48" t="n">
        <f aca="false">$B15*O75/$B75</f>
        <v>2.19804377030021</v>
      </c>
      <c r="P15" s="48" t="n">
        <f aca="false">$B15*P75/$B75</f>
        <v>0.243142860675915</v>
      </c>
      <c r="Q15" s="48" t="n">
        <f aca="false">$B15*Q75/$B75</f>
        <v>65.8890095053695</v>
      </c>
      <c r="R15" s="48" t="n">
        <f aca="false">$B15*R75/$B75</f>
        <v>190.269250137774</v>
      </c>
      <c r="S15" s="48" t="n">
        <f aca="false">$B15*S75/$B75</f>
        <v>138.033474930142</v>
      </c>
      <c r="T15" s="48" t="n">
        <f aca="false">$B15*T75/$B75</f>
        <v>104.628076025922</v>
      </c>
      <c r="U15" s="48" t="n">
        <f aca="false">$B15*U75/$B75</f>
        <v>102.079758188252</v>
      </c>
      <c r="V15" s="48" t="n">
        <f aca="false">$B15*V75/$B75</f>
        <v>95.3074978379178</v>
      </c>
      <c r="W15" s="48" t="n">
        <f aca="false">$B15*W75/$B75</f>
        <v>82.6258847078717</v>
      </c>
      <c r="X15" s="48" t="n">
        <f aca="false">$B15*X75/$B75</f>
        <v>90.8493741865277</v>
      </c>
      <c r="Y15" s="48" t="n">
        <f aca="false">$B15*Y75/$B75</f>
        <v>72.1407652930735</v>
      </c>
      <c r="Z15" s="48" t="n">
        <f aca="false">$B15*Z75/$B75</f>
        <v>25.9844402277752</v>
      </c>
      <c r="AA15" s="48" t="n">
        <f aca="false">$B15*AA75/$B75</f>
        <v>1.78789781850941</v>
      </c>
      <c r="AB15" s="48" t="n">
        <f aca="false">$B15*AB75/$B75</f>
        <v>0.382799454616055</v>
      </c>
      <c r="AC15" s="47"/>
      <c r="AD15" s="47" t="n">
        <f aca="false">E15+F15</f>
        <v>225.885060282658</v>
      </c>
      <c r="AE15" s="47" t="n">
        <f aca="false">G15+H15</f>
        <v>276.508574142563</v>
      </c>
      <c r="AF15" s="47" t="n">
        <f aca="false">I15+J15</f>
        <v>260.618620032596</v>
      </c>
      <c r="AG15" s="47" t="n">
        <f aca="false">K15+L15</f>
        <v>203.080160931499</v>
      </c>
      <c r="AH15" s="47" t="n">
        <f aca="false">M15+N15+O15+P15</f>
        <v>108.31461210378</v>
      </c>
      <c r="AI15" s="47" t="n">
        <f aca="false">Q15+R15</f>
        <v>256.158259643144</v>
      </c>
      <c r="AJ15" s="47" t="n">
        <f aca="false">S15+T15</f>
        <v>242.661550956065</v>
      </c>
      <c r="AK15" s="47" t="n">
        <f aca="false">U15+V15</f>
        <v>197.387256026169</v>
      </c>
      <c r="AL15" s="47" t="n">
        <f aca="false">W15+X15</f>
        <v>173.475258894399</v>
      </c>
      <c r="AM15" s="47" t="n">
        <f aca="false">Y15+Z15+AA15+AB15</f>
        <v>100.295902793974</v>
      </c>
      <c r="AO15" s="49" t="n">
        <f aca="false">SUM(E15:F15)</f>
        <v>225.885060282658</v>
      </c>
      <c r="AP15" s="49" t="n">
        <f aca="false">SUM(G15:L15)</f>
        <v>740.207355106658</v>
      </c>
      <c r="AQ15" s="49" t="n">
        <f aca="false">SUM(M15:N15)</f>
        <v>105.873425472803</v>
      </c>
      <c r="AR15" s="49" t="n">
        <f aca="false">SUM(Q15:R15)</f>
        <v>256.158259643144</v>
      </c>
      <c r="AS15" s="49" t="n">
        <f aca="false">SUM(S15:X15)</f>
        <v>613.524065876633</v>
      </c>
      <c r="AT15" s="49" t="n">
        <f aca="false">SUM(Y15:Z15)</f>
        <v>98.1252055208487</v>
      </c>
      <c r="AU15" s="49" t="n">
        <f aca="false">AO15+AR15</f>
        <v>482.043319925802</v>
      </c>
      <c r="AV15" s="49" t="n">
        <f aca="false">AP15+AS15</f>
        <v>1353.73142098329</v>
      </c>
      <c r="AW15" s="49" t="n">
        <f aca="false">AQ15+AT15</f>
        <v>203.998630993652</v>
      </c>
    </row>
    <row r="16" customFormat="false" ht="15" hidden="false" customHeight="false" outlineLevel="0" collapsed="false">
      <c r="A16" s="0" t="n">
        <v>2025</v>
      </c>
      <c r="B16" s="47" t="n">
        <f aca="false">Scénarios!C15/100*PopActBIT!B27</f>
        <v>2016.55690496079</v>
      </c>
      <c r="C16" s="47" t="n">
        <f aca="false">SUM(E16:P16)</f>
        <v>1059.37048468651</v>
      </c>
      <c r="D16" s="47" t="n">
        <f aca="false">SUM(Q16:AB16)</f>
        <v>957.186420274279</v>
      </c>
      <c r="E16" s="48" t="n">
        <f aca="false">$B16*E76/$B76</f>
        <v>56.4296054048377</v>
      </c>
      <c r="F16" s="48" t="n">
        <f aca="false">$B16*F76/$B76</f>
        <v>167.605375220705</v>
      </c>
      <c r="G16" s="48" t="n">
        <f aca="false">$B16*G76/$B76</f>
        <v>137.488138030525</v>
      </c>
      <c r="H16" s="48" t="n">
        <f aca="false">$B16*H76/$B76</f>
        <v>134.21077671131</v>
      </c>
      <c r="I16" s="48" t="n">
        <f aca="false">$B16*I76/$B76</f>
        <v>133.198894423922</v>
      </c>
      <c r="J16" s="48" t="n">
        <f aca="false">$B16*J76/$B76</f>
        <v>124.33083818234</v>
      </c>
      <c r="K16" s="48" t="n">
        <f aca="false">$B16*K76/$B76</f>
        <v>104.775600734483</v>
      </c>
      <c r="L16" s="48" t="n">
        <f aca="false">$B16*L76/$B76</f>
        <v>94.0495480769853</v>
      </c>
      <c r="M16" s="48" t="n">
        <f aca="false">$B16*M76/$B76</f>
        <v>75.7511829314189</v>
      </c>
      <c r="N16" s="48" t="n">
        <f aca="false">$B16*N76/$B76</f>
        <v>29.0826705934</v>
      </c>
      <c r="O16" s="48" t="n">
        <f aca="false">$B16*O76/$B76</f>
        <v>2.20143987917178</v>
      </c>
      <c r="P16" s="48" t="n">
        <f aca="false">$B16*P76/$B76</f>
        <v>0.246414497415875</v>
      </c>
      <c r="Q16" s="48" t="n">
        <f aca="false">$B16*Q76/$B76</f>
        <v>65.3558152597526</v>
      </c>
      <c r="R16" s="48" t="n">
        <f aca="false">$B16*R76/$B76</f>
        <v>187.793640731261</v>
      </c>
      <c r="S16" s="48" t="n">
        <f aca="false">$B16*S76/$B76</f>
        <v>138.486518631571</v>
      </c>
      <c r="T16" s="48" t="n">
        <f aca="false">$B16*T76/$B76</f>
        <v>101.436632710604</v>
      </c>
      <c r="U16" s="48" t="n">
        <f aca="false">$B16*U76/$B76</f>
        <v>100.543441605337</v>
      </c>
      <c r="V16" s="48" t="n">
        <f aca="false">$B16*V76/$B76</f>
        <v>93.5281795092801</v>
      </c>
      <c r="W16" s="48" t="n">
        <f aca="false">$B16*W76/$B76</f>
        <v>81.6346173421825</v>
      </c>
      <c r="X16" s="48" t="n">
        <f aca="false">$B16*X76/$B76</f>
        <v>88.4307940470576</v>
      </c>
      <c r="Y16" s="48" t="n">
        <f aca="false">$B16*Y76/$B76</f>
        <v>71.0435086254689</v>
      </c>
      <c r="Z16" s="48" t="n">
        <f aca="false">$B16*Z76/$B76</f>
        <v>26.7666187141897</v>
      </c>
      <c r="AA16" s="48" t="n">
        <f aca="false">$B16*AA76/$B76</f>
        <v>1.78010602329869</v>
      </c>
      <c r="AB16" s="48" t="n">
        <f aca="false">$B16*AB76/$B76</f>
        <v>0.386547074276627</v>
      </c>
      <c r="AC16" s="47"/>
      <c r="AD16" s="47" t="n">
        <f aca="false">E16+F16</f>
        <v>224.034980625542</v>
      </c>
      <c r="AE16" s="47" t="n">
        <f aca="false">G16+H16</f>
        <v>271.698914741836</v>
      </c>
      <c r="AF16" s="47" t="n">
        <f aca="false">I16+J16</f>
        <v>257.529732606262</v>
      </c>
      <c r="AG16" s="47" t="n">
        <f aca="false">K16+L16</f>
        <v>198.825148811468</v>
      </c>
      <c r="AH16" s="47" t="n">
        <f aca="false">M16+N16+O16+P16</f>
        <v>107.281707901407</v>
      </c>
      <c r="AI16" s="47" t="n">
        <f aca="false">Q16+R16</f>
        <v>253.149455991013</v>
      </c>
      <c r="AJ16" s="47" t="n">
        <f aca="false">S16+T16</f>
        <v>239.923151342175</v>
      </c>
      <c r="AK16" s="47" t="n">
        <f aca="false">U16+V16</f>
        <v>194.071621114617</v>
      </c>
      <c r="AL16" s="47" t="n">
        <f aca="false">W16+X16</f>
        <v>170.06541138924</v>
      </c>
      <c r="AM16" s="47" t="n">
        <f aca="false">Y16+Z16+AA16+AB16</f>
        <v>99.9767804372339</v>
      </c>
      <c r="AO16" s="49" t="n">
        <f aca="false">SUM(E16:F16)</f>
        <v>224.034980625542</v>
      </c>
      <c r="AP16" s="49" t="n">
        <f aca="false">SUM(G16:L16)</f>
        <v>728.053796159566</v>
      </c>
      <c r="AQ16" s="49" t="n">
        <f aca="false">SUM(M16:N16)</f>
        <v>104.833853524819</v>
      </c>
      <c r="AR16" s="49" t="n">
        <f aca="false">SUM(Q16:R16)</f>
        <v>253.149455991013</v>
      </c>
      <c r="AS16" s="49" t="n">
        <f aca="false">SUM(S16:X16)</f>
        <v>604.060183846032</v>
      </c>
      <c r="AT16" s="49" t="n">
        <f aca="false">SUM(Y16:Z16)</f>
        <v>97.8101273396586</v>
      </c>
      <c r="AU16" s="49" t="n">
        <f aca="false">AO16+AR16</f>
        <v>477.184436616555</v>
      </c>
      <c r="AV16" s="49" t="n">
        <f aca="false">AP16+AS16</f>
        <v>1332.1139800056</v>
      </c>
      <c r="AW16" s="49" t="n">
        <f aca="false">AQ16+AT16</f>
        <v>202.643980864477</v>
      </c>
    </row>
    <row r="17" customFormat="false" ht="15" hidden="false" customHeight="false" outlineLevel="0" collapsed="false">
      <c r="A17" s="0" t="n">
        <v>2026</v>
      </c>
      <c r="B17" s="47" t="n">
        <f aca="false">Scénarios!C16/100*PopActBIT!B28</f>
        <v>1989.53136848559</v>
      </c>
      <c r="C17" s="47" t="n">
        <f aca="false">SUM(E17:P17)</f>
        <v>1044.58755858019</v>
      </c>
      <c r="D17" s="47" t="n">
        <f aca="false">SUM(Q17:AB17)</f>
        <v>944.943809905399</v>
      </c>
      <c r="E17" s="48" t="n">
        <f aca="false">$B17*E77/$B77</f>
        <v>55.9498374891121</v>
      </c>
      <c r="F17" s="48" t="n">
        <f aca="false">$B17*F77/$B77</f>
        <v>165.510314271693</v>
      </c>
      <c r="G17" s="48" t="n">
        <f aca="false">$B17*G77/$B77</f>
        <v>137.631813716862</v>
      </c>
      <c r="H17" s="48" t="n">
        <f aca="false">$B17*H77/$B77</f>
        <v>130.34332238779</v>
      </c>
      <c r="I17" s="48" t="n">
        <f aca="false">$B17*I77/$B77</f>
        <v>131.043488418764</v>
      </c>
      <c r="J17" s="48" t="n">
        <f aca="false">$B17*J77/$B77</f>
        <v>122.23800503019</v>
      </c>
      <c r="K17" s="48" t="n">
        <f aca="false">$B17*K77/$B77</f>
        <v>103.98848644895</v>
      </c>
      <c r="L17" s="48" t="n">
        <f aca="false">$B17*L77/$B77</f>
        <v>91.6030609989837</v>
      </c>
      <c r="M17" s="48" t="n">
        <f aca="false">$B17*M77/$B77</f>
        <v>74.3395511894789</v>
      </c>
      <c r="N17" s="48" t="n">
        <f aca="false">$B17*N77/$B77</f>
        <v>29.4699040330698</v>
      </c>
      <c r="O17" s="48" t="n">
        <f aca="false">$B17*O77/$B77</f>
        <v>2.21904240942497</v>
      </c>
      <c r="P17" s="48" t="n">
        <f aca="false">$B17*P77/$B77</f>
        <v>0.250732185867547</v>
      </c>
      <c r="Q17" s="48" t="n">
        <f aca="false">$B17*Q77/$B77</f>
        <v>64.5330973562642</v>
      </c>
      <c r="R17" s="48" t="n">
        <f aca="false">$B17*R77/$B77</f>
        <v>185.449466927788</v>
      </c>
      <c r="S17" s="48" t="n">
        <f aca="false">$B17*S77/$B77</f>
        <v>138.741887741174</v>
      </c>
      <c r="T17" s="48" t="n">
        <f aca="false">$B17*T77/$B77</f>
        <v>98.9667529973707</v>
      </c>
      <c r="U17" s="48" t="n">
        <f aca="false">$B17*U77/$B77</f>
        <v>98.6676997888158</v>
      </c>
      <c r="V17" s="48" t="n">
        <f aca="false">$B17*V77/$B77</f>
        <v>91.5387644074538</v>
      </c>
      <c r="W17" s="48" t="n">
        <f aca="false">$B17*W77/$B77</f>
        <v>81.6841271070478</v>
      </c>
      <c r="X17" s="48" t="n">
        <f aca="false">$B17*X77/$B77</f>
        <v>85.0829494722832</v>
      </c>
      <c r="Y17" s="48" t="n">
        <f aca="false">$B17*Y77/$B77</f>
        <v>70.3294655352682</v>
      </c>
      <c r="Z17" s="48" t="n">
        <f aca="false">$B17*Z77/$B77</f>
        <v>27.7834626069284</v>
      </c>
      <c r="AA17" s="48" t="n">
        <f aca="false">$B17*AA77/$B77</f>
        <v>1.77596965802884</v>
      </c>
      <c r="AB17" s="48" t="n">
        <f aca="false">$B17*AB77/$B77</f>
        <v>0.390166306976328</v>
      </c>
      <c r="AC17" s="47"/>
      <c r="AD17" s="47" t="n">
        <f aca="false">E17+F17</f>
        <v>221.460151760805</v>
      </c>
      <c r="AE17" s="47" t="n">
        <f aca="false">G17+H17</f>
        <v>267.975136104651</v>
      </c>
      <c r="AF17" s="47" t="n">
        <f aca="false">I17+J17</f>
        <v>253.281493448955</v>
      </c>
      <c r="AG17" s="47" t="n">
        <f aca="false">K17+L17</f>
        <v>195.591547447934</v>
      </c>
      <c r="AH17" s="47" t="n">
        <f aca="false">M17+N17+O17+P17</f>
        <v>106.279229817841</v>
      </c>
      <c r="AI17" s="47" t="n">
        <f aca="false">Q17+R17</f>
        <v>249.982564284052</v>
      </c>
      <c r="AJ17" s="47" t="n">
        <f aca="false">S17+T17</f>
        <v>237.708640738545</v>
      </c>
      <c r="AK17" s="47" t="n">
        <f aca="false">U17+V17</f>
        <v>190.20646419627</v>
      </c>
      <c r="AL17" s="47" t="n">
        <f aca="false">W17+X17</f>
        <v>166.767076579331</v>
      </c>
      <c r="AM17" s="47" t="n">
        <f aca="false">Y17+Z17+AA17+AB17</f>
        <v>100.279064107202</v>
      </c>
      <c r="AO17" s="49" t="n">
        <f aca="false">SUM(E17:F17)</f>
        <v>221.460151760805</v>
      </c>
      <c r="AP17" s="49" t="n">
        <f aca="false">SUM(G17:L17)</f>
        <v>716.84817700154</v>
      </c>
      <c r="AQ17" s="49" t="n">
        <f aca="false">SUM(M17:N17)</f>
        <v>103.809455222549</v>
      </c>
      <c r="AR17" s="49" t="n">
        <f aca="false">SUM(Q17:R17)</f>
        <v>249.982564284052</v>
      </c>
      <c r="AS17" s="49" t="n">
        <f aca="false">SUM(S17:X17)</f>
        <v>594.682181514146</v>
      </c>
      <c r="AT17" s="49" t="n">
        <f aca="false">SUM(Y17:Z17)</f>
        <v>98.1129281421967</v>
      </c>
      <c r="AU17" s="49" t="n">
        <f aca="false">AO17+AR17</f>
        <v>471.442716044857</v>
      </c>
      <c r="AV17" s="49" t="n">
        <f aca="false">AP17+AS17</f>
        <v>1311.53035851569</v>
      </c>
      <c r="AW17" s="49" t="n">
        <f aca="false">AQ17+AT17</f>
        <v>201.922383364745</v>
      </c>
    </row>
    <row r="18" customFormat="false" ht="15" hidden="false" customHeight="false" outlineLevel="0" collapsed="false">
      <c r="A18" s="0" t="n">
        <v>2027</v>
      </c>
      <c r="B18" s="47" t="n">
        <f aca="false">Scénarios!C17/100*PopActBIT!B29</f>
        <v>1963.79682539922</v>
      </c>
      <c r="C18" s="47" t="n">
        <f aca="false">SUM(E18:P18)</f>
        <v>1030.49136771953</v>
      </c>
      <c r="D18" s="47" t="n">
        <f aca="false">SUM(Q18:AB18)</f>
        <v>933.305457679688</v>
      </c>
      <c r="E18" s="48" t="n">
        <f aca="false">$B18*E78/$B78</f>
        <v>55.2779024331124</v>
      </c>
      <c r="F18" s="48" t="n">
        <f aca="false">$B18*F78/$B78</f>
        <v>163.424186561268</v>
      </c>
      <c r="G18" s="48" t="n">
        <f aca="false">$B18*G78/$B78</f>
        <v>137.766682278952</v>
      </c>
      <c r="H18" s="48" t="n">
        <f aca="false">$B18*H78/$B78</f>
        <v>127.417805934478</v>
      </c>
      <c r="I18" s="48" t="n">
        <f aca="false">$B18*I78/$B78</f>
        <v>128.472283265288</v>
      </c>
      <c r="J18" s="48" t="n">
        <f aca="false">$B18*J78/$B78</f>
        <v>119.740000930868</v>
      </c>
      <c r="K18" s="48" t="n">
        <f aca="false">$B18*K78/$B78</f>
        <v>104.514536591954</v>
      </c>
      <c r="L18" s="48" t="n">
        <f aca="false">$B18*L78/$B78</f>
        <v>88.3238022925035</v>
      </c>
      <c r="M18" s="48" t="n">
        <f aca="false">$B18*M78/$B78</f>
        <v>73.3514780423468</v>
      </c>
      <c r="N18" s="48" t="n">
        <f aca="false">$B18*N78/$B78</f>
        <v>29.7004772654024</v>
      </c>
      <c r="O18" s="48" t="n">
        <f aca="false">$B18*O78/$B78</f>
        <v>2.24619548655189</v>
      </c>
      <c r="P18" s="48" t="n">
        <f aca="false">$B18*P78/$B78</f>
        <v>0.256016636808962</v>
      </c>
      <c r="Q18" s="48" t="n">
        <f aca="false">$B18*Q78/$B78</f>
        <v>63.4386966199155</v>
      </c>
      <c r="R18" s="48" t="n">
        <f aca="false">$B18*R78/$B78</f>
        <v>183.922736331671</v>
      </c>
      <c r="S18" s="48" t="n">
        <f aca="false">$B18*S78/$B78</f>
        <v>138.410434965679</v>
      </c>
      <c r="T18" s="48" t="n">
        <f aca="false">$B18*T78/$B78</f>
        <v>97.0960000299051</v>
      </c>
      <c r="U18" s="48" t="n">
        <f aca="false">$B18*U78/$B78</f>
        <v>96.5235894708665</v>
      </c>
      <c r="V18" s="48" t="n">
        <f aca="false">$B18*V78/$B78</f>
        <v>89.7267175551521</v>
      </c>
      <c r="W18" s="48" t="n">
        <f aca="false">$B18*W78/$B78</f>
        <v>81.5790445511749</v>
      </c>
      <c r="X18" s="48" t="n">
        <f aca="false">$B18*X78/$B78</f>
        <v>81.6300635588226</v>
      </c>
      <c r="Y18" s="48" t="n">
        <f aca="false">$B18*Y78/$B78</f>
        <v>70.0273402926224</v>
      </c>
      <c r="Z18" s="48" t="n">
        <f aca="false">$B18*Z78/$B78</f>
        <v>28.7809917397571</v>
      </c>
      <c r="AA18" s="48" t="n">
        <f aca="false">$B18*AA78/$B78</f>
        <v>1.77523841612628</v>
      </c>
      <c r="AB18" s="48" t="n">
        <f aca="false">$B18*AB78/$B78</f>
        <v>0.394604147995042</v>
      </c>
      <c r="AC18" s="47"/>
      <c r="AD18" s="47" t="n">
        <f aca="false">E18+F18</f>
        <v>218.70208899438</v>
      </c>
      <c r="AE18" s="47" t="n">
        <f aca="false">G18+H18</f>
        <v>265.18448821343</v>
      </c>
      <c r="AF18" s="47" t="n">
        <f aca="false">I18+J18</f>
        <v>248.212284196156</v>
      </c>
      <c r="AG18" s="47" t="n">
        <f aca="false">K18+L18</f>
        <v>192.838338884457</v>
      </c>
      <c r="AH18" s="47" t="n">
        <f aca="false">M18+N18+O18+P18</f>
        <v>105.55416743111</v>
      </c>
      <c r="AI18" s="47" t="n">
        <f aca="false">Q18+R18</f>
        <v>247.361432951586</v>
      </c>
      <c r="AJ18" s="47" t="n">
        <f aca="false">S18+T18</f>
        <v>235.506434995585</v>
      </c>
      <c r="AK18" s="47" t="n">
        <f aca="false">U18+V18</f>
        <v>186.250307026019</v>
      </c>
      <c r="AL18" s="47" t="n">
        <f aca="false">W18+X18</f>
        <v>163.209108109998</v>
      </c>
      <c r="AM18" s="47" t="n">
        <f aca="false">Y18+Z18+AA18+AB18</f>
        <v>100.978174596501</v>
      </c>
      <c r="AO18" s="49" t="n">
        <f aca="false">SUM(E18:F18)</f>
        <v>218.70208899438</v>
      </c>
      <c r="AP18" s="49" t="n">
        <f aca="false">SUM(G18:L18)</f>
        <v>706.235111294043</v>
      </c>
      <c r="AQ18" s="49" t="n">
        <f aca="false">SUM(M18:N18)</f>
        <v>103.051955307749</v>
      </c>
      <c r="AR18" s="49" t="n">
        <f aca="false">SUM(Q18:R18)</f>
        <v>247.361432951586</v>
      </c>
      <c r="AS18" s="49" t="n">
        <f aca="false">SUM(S18:X18)</f>
        <v>584.965850131601</v>
      </c>
      <c r="AT18" s="49" t="n">
        <f aca="false">SUM(Y18:Z18)</f>
        <v>98.8083320323794</v>
      </c>
      <c r="AU18" s="49" t="n">
        <f aca="false">AO18+AR18</f>
        <v>466.063521945967</v>
      </c>
      <c r="AV18" s="49" t="n">
        <f aca="false">AP18+AS18</f>
        <v>1291.20096142564</v>
      </c>
      <c r="AW18" s="49" t="n">
        <f aca="false">AQ18+AT18</f>
        <v>201.860287340129</v>
      </c>
    </row>
    <row r="19" customFormat="false" ht="15" hidden="false" customHeight="false" outlineLevel="0" collapsed="false">
      <c r="A19" s="0" t="n">
        <v>2028</v>
      </c>
      <c r="B19" s="47" t="n">
        <f aca="false">Scénarios!C18/100*PopActBIT!B30</f>
        <v>1938.07780826825</v>
      </c>
      <c r="C19" s="47" t="n">
        <f aca="false">SUM(E19:P19)</f>
        <v>1016.38521631611</v>
      </c>
      <c r="D19" s="47" t="n">
        <f aca="false">SUM(Q19:AB19)</f>
        <v>921.692591952134</v>
      </c>
      <c r="E19" s="48" t="n">
        <f aca="false">$B19*E79/$B79</f>
        <v>54.3310339307252</v>
      </c>
      <c r="F19" s="48" t="n">
        <f aca="false">$B19*F79/$B79</f>
        <v>162.050078122222</v>
      </c>
      <c r="G19" s="48" t="n">
        <f aca="false">$B19*G79/$B79</f>
        <v>137.388085399733</v>
      </c>
      <c r="H19" s="48" t="n">
        <f aca="false">$B19*H79/$B79</f>
        <v>125.118176521897</v>
      </c>
      <c r="I19" s="48" t="n">
        <f aca="false">$B19*I79/$B79</f>
        <v>125.501932771473</v>
      </c>
      <c r="J19" s="48" t="n">
        <f aca="false">$B19*J79/$B79</f>
        <v>117.350938772164</v>
      </c>
      <c r="K19" s="48" t="n">
        <f aca="false">$B19*K79/$B79</f>
        <v>104.855978448253</v>
      </c>
      <c r="L19" s="48" t="n">
        <f aca="false">$B19*L79/$B79</f>
        <v>84.8613475655738</v>
      </c>
      <c r="M19" s="48" t="n">
        <f aca="false">$B19*M79/$B79</f>
        <v>72.7638576811677</v>
      </c>
      <c r="N19" s="48" t="n">
        <f aca="false">$B19*N79/$B79</f>
        <v>29.5919059172299</v>
      </c>
      <c r="O19" s="48" t="n">
        <f aca="false">$B19*O79/$B79</f>
        <v>2.30812827129436</v>
      </c>
      <c r="P19" s="48" t="n">
        <f aca="false">$B19*P79/$B79</f>
        <v>0.263752914377998</v>
      </c>
      <c r="Q19" s="48" t="n">
        <f aca="false">$B19*Q79/$B79</f>
        <v>62.2605846253978</v>
      </c>
      <c r="R19" s="48" t="n">
        <f aca="false">$B19*R79/$B79</f>
        <v>182.607103435053</v>
      </c>
      <c r="S19" s="48" t="n">
        <f aca="false">$B19*S79/$B79</f>
        <v>137.632547420313</v>
      </c>
      <c r="T19" s="48" t="n">
        <f aca="false">$B19*T79/$B79</f>
        <v>96.1295466112902</v>
      </c>
      <c r="U19" s="48" t="n">
        <f aca="false">$B19*U79/$B79</f>
        <v>93.8396804881011</v>
      </c>
      <c r="V19" s="48" t="n">
        <f aca="false">$B19*V79/$B79</f>
        <v>88.3700329834795</v>
      </c>
      <c r="W19" s="48" t="n">
        <f aca="false">$B19*W79/$B79</f>
        <v>80.8654116677546</v>
      </c>
      <c r="X19" s="48" t="n">
        <f aca="false">$B19*X79/$B79</f>
        <v>78.5571299973001</v>
      </c>
      <c r="Y19" s="48" t="n">
        <f aca="false">$B19*Y79/$B79</f>
        <v>69.6979353793883</v>
      </c>
      <c r="Z19" s="48" t="n">
        <f aca="false">$B19*Z79/$B79</f>
        <v>29.5214102380701</v>
      </c>
      <c r="AA19" s="48" t="n">
        <f aca="false">$B19*AA79/$B79</f>
        <v>1.80785648386694</v>
      </c>
      <c r="AB19" s="48" t="n">
        <f aca="false">$B19*AB79/$B79</f>
        <v>0.403352622118985</v>
      </c>
      <c r="AC19" s="47"/>
      <c r="AD19" s="47" t="n">
        <f aca="false">E19+F19</f>
        <v>216.381112052948</v>
      </c>
      <c r="AE19" s="47" t="n">
        <f aca="false">G19+H19</f>
        <v>262.50626192163</v>
      </c>
      <c r="AF19" s="47" t="n">
        <f aca="false">I19+J19</f>
        <v>242.852871543637</v>
      </c>
      <c r="AG19" s="47" t="n">
        <f aca="false">K19+L19</f>
        <v>189.717326013827</v>
      </c>
      <c r="AH19" s="47" t="n">
        <f aca="false">M19+N19+O19+P19</f>
        <v>104.92764478407</v>
      </c>
      <c r="AI19" s="47" t="n">
        <f aca="false">Q19+R19</f>
        <v>244.867688060451</v>
      </c>
      <c r="AJ19" s="47" t="n">
        <f aca="false">S19+T19</f>
        <v>233.762094031604</v>
      </c>
      <c r="AK19" s="47" t="n">
        <f aca="false">U19+V19</f>
        <v>182.209713471581</v>
      </c>
      <c r="AL19" s="47" t="n">
        <f aca="false">W19+X19</f>
        <v>159.422541665055</v>
      </c>
      <c r="AM19" s="47" t="n">
        <f aca="false">Y19+Z19+AA19+AB19</f>
        <v>101.430554723444</v>
      </c>
      <c r="AO19" s="49" t="n">
        <f aca="false">SUM(E19:F19)</f>
        <v>216.381112052948</v>
      </c>
      <c r="AP19" s="49" t="n">
        <f aca="false">SUM(G19:L19)</f>
        <v>695.076459479094</v>
      </c>
      <c r="AQ19" s="49" t="n">
        <f aca="false">SUM(M19:N19)</f>
        <v>102.355763598398</v>
      </c>
      <c r="AR19" s="49" t="n">
        <f aca="false">SUM(Q19:R19)</f>
        <v>244.867688060451</v>
      </c>
      <c r="AS19" s="49" t="n">
        <f aca="false">SUM(S19:X19)</f>
        <v>575.394349168239</v>
      </c>
      <c r="AT19" s="49" t="n">
        <f aca="false">SUM(Y19:Z19)</f>
        <v>99.2193456174584</v>
      </c>
      <c r="AU19" s="49" t="n">
        <f aca="false">AO19+AR19</f>
        <v>461.248800113399</v>
      </c>
      <c r="AV19" s="49" t="n">
        <f aca="false">AP19+AS19</f>
        <v>1270.47080864733</v>
      </c>
      <c r="AW19" s="49" t="n">
        <f aca="false">AQ19+AT19</f>
        <v>201.575109215856</v>
      </c>
    </row>
    <row r="20" customFormat="false" ht="15" hidden="false" customHeight="false" outlineLevel="0" collapsed="false">
      <c r="A20" s="0" t="n">
        <v>2029</v>
      </c>
      <c r="B20" s="47" t="n">
        <f aca="false">Scénarios!C19/100*PopActBIT!B31</f>
        <v>1799.08974371418</v>
      </c>
      <c r="C20" s="47" t="n">
        <f aca="false">SUM(E20:P20)</f>
        <v>942.920613187902</v>
      </c>
      <c r="D20" s="47" t="n">
        <f aca="false">SUM(Q20:AB20)</f>
        <v>856.169130526276</v>
      </c>
      <c r="E20" s="48" t="n">
        <f aca="false">$B20*E80/$B80</f>
        <v>50.1151485784849</v>
      </c>
      <c r="F20" s="48" t="n">
        <f aca="false">$B20*F80/$B80</f>
        <v>151.340913862985</v>
      </c>
      <c r="G20" s="48" t="n">
        <f aca="false">$B20*G80/$B80</f>
        <v>128.428397969222</v>
      </c>
      <c r="H20" s="48" t="n">
        <f aca="false">$B20*H80/$B80</f>
        <v>116.569461007178</v>
      </c>
      <c r="I20" s="48" t="n">
        <f aca="false">$B20*I80/$B80</f>
        <v>114.686057554174</v>
      </c>
      <c r="J20" s="48" t="n">
        <f aca="false">$B20*J80/$B80</f>
        <v>108.705799292014</v>
      </c>
      <c r="K20" s="48" t="n">
        <f aca="false">$B20*K80/$B80</f>
        <v>98.1076878968766</v>
      </c>
      <c r="L20" s="48" t="n">
        <f aca="false">$B20*L80/$B80</f>
        <v>76.9361542878653</v>
      </c>
      <c r="M20" s="48" t="n">
        <f aca="false">$B20*M80/$B80</f>
        <v>67.905416017606</v>
      </c>
      <c r="N20" s="48" t="n">
        <f aca="false">$B20*N80/$B80</f>
        <v>27.6219865931867</v>
      </c>
      <c r="O20" s="48" t="n">
        <f aca="false">$B20*O80/$B80</f>
        <v>2.24703777344416</v>
      </c>
      <c r="P20" s="48" t="n">
        <f aca="false">$B20*P80/$B80</f>
        <v>0.256552354865783</v>
      </c>
      <c r="Q20" s="48" t="n">
        <f aca="false">$B20*Q80/$B80</f>
        <v>57.4309820553392</v>
      </c>
      <c r="R20" s="48" t="n">
        <f aca="false">$B20*R80/$B80</f>
        <v>170.629114263748</v>
      </c>
      <c r="S20" s="48" t="n">
        <f aca="false">$B20*S80/$B80</f>
        <v>128.360593479265</v>
      </c>
      <c r="T20" s="48" t="n">
        <f aca="false">$B20*T80/$B80</f>
        <v>90.3415868871546</v>
      </c>
      <c r="U20" s="48" t="n">
        <f aca="false">$B20*U80/$B80</f>
        <v>85.4017368495688</v>
      </c>
      <c r="V20" s="48" t="n">
        <f aca="false">$B20*V80/$B80</f>
        <v>82.140005735068</v>
      </c>
      <c r="W20" s="48" t="n">
        <f aca="false">$B20*W80/$B80</f>
        <v>75.0270917652964</v>
      </c>
      <c r="X20" s="48" t="n">
        <f aca="false">$B20*X80/$B80</f>
        <v>71.7154075049734</v>
      </c>
      <c r="Y20" s="48" t="n">
        <f aca="false">$B20*Y80/$B80</f>
        <v>64.6664037095732</v>
      </c>
      <c r="Z20" s="48" t="n">
        <f aca="false">$B20*Z80/$B80</f>
        <v>28.3249332817614</v>
      </c>
      <c r="AA20" s="48" t="n">
        <f aca="false">$B20*AA80/$B80</f>
        <v>1.74916058497202</v>
      </c>
      <c r="AB20" s="48" t="n">
        <f aca="false">$B20*AB80/$B80</f>
        <v>0.382114409556106</v>
      </c>
      <c r="AC20" s="47"/>
      <c r="AD20" s="47" t="n">
        <f aca="false">E20+F20</f>
        <v>201.45606244147</v>
      </c>
      <c r="AE20" s="47" t="n">
        <f aca="false">G20+H20</f>
        <v>244.9978589764</v>
      </c>
      <c r="AF20" s="47" t="n">
        <f aca="false">I20+J20</f>
        <v>223.391856846188</v>
      </c>
      <c r="AG20" s="47" t="n">
        <f aca="false">K20+L20</f>
        <v>175.043842184742</v>
      </c>
      <c r="AH20" s="47" t="n">
        <f aca="false">M20+N20+O20+P20</f>
        <v>98.0309927391027</v>
      </c>
      <c r="AI20" s="47" t="n">
        <f aca="false">Q20+R20</f>
        <v>228.060096319087</v>
      </c>
      <c r="AJ20" s="47" t="n">
        <f aca="false">S20+T20</f>
        <v>218.70218036642</v>
      </c>
      <c r="AK20" s="47" t="n">
        <f aca="false">U20+V20</f>
        <v>167.541742584637</v>
      </c>
      <c r="AL20" s="47" t="n">
        <f aca="false">W20+X20</f>
        <v>146.74249927027</v>
      </c>
      <c r="AM20" s="47" t="n">
        <f aca="false">Y20+Z20+AA20+AB20</f>
        <v>95.1226119858628</v>
      </c>
      <c r="AO20" s="49" t="n">
        <f aca="false">SUM(E20:F20)</f>
        <v>201.45606244147</v>
      </c>
      <c r="AP20" s="49" t="n">
        <f aca="false">SUM(G20:L20)</f>
        <v>643.43355800733</v>
      </c>
      <c r="AQ20" s="49" t="n">
        <f aca="false">SUM(M20:N20)</f>
        <v>95.5274026107927</v>
      </c>
      <c r="AR20" s="49" t="n">
        <f aca="false">SUM(Q20:R20)</f>
        <v>228.060096319087</v>
      </c>
      <c r="AS20" s="49" t="n">
        <f aca="false">SUM(S20:X20)</f>
        <v>532.986422221326</v>
      </c>
      <c r="AT20" s="49" t="n">
        <f aca="false">SUM(Y20:Z20)</f>
        <v>92.9913369913347</v>
      </c>
      <c r="AU20" s="49" t="n">
        <f aca="false">AO20+AR20</f>
        <v>429.516158760557</v>
      </c>
      <c r="AV20" s="49" t="n">
        <f aca="false">AP20+AS20</f>
        <v>1176.41998022866</v>
      </c>
      <c r="AW20" s="49" t="n">
        <f aca="false">AQ20+AT20</f>
        <v>188.518739602127</v>
      </c>
    </row>
    <row r="21" customFormat="false" ht="15" hidden="false" customHeight="false" outlineLevel="0" collapsed="false">
      <c r="A21" s="0" t="n">
        <v>2030</v>
      </c>
      <c r="B21" s="47" t="n">
        <f aca="false">Scénarios!C20/100*PopActBIT!B32</f>
        <v>1659.45139801313</v>
      </c>
      <c r="C21" s="47" t="n">
        <f aca="false">SUM(E21:P21)</f>
        <v>869.546987187613</v>
      </c>
      <c r="D21" s="47" t="n">
        <f aca="false">SUM(Q21:AB21)</f>
        <v>789.904410825522</v>
      </c>
      <c r="E21" s="48" t="n">
        <f aca="false">$B21*E81/$B81</f>
        <v>45.9190020687037</v>
      </c>
      <c r="F21" s="48" t="n">
        <f aca="false">$B21*F81/$B81</f>
        <v>140.441767150607</v>
      </c>
      <c r="G21" s="48" t="n">
        <f aca="false">$B21*G81/$B81</f>
        <v>119.038189835036</v>
      </c>
      <c r="H21" s="48" t="n">
        <f aca="false">$B21*H81/$B81</f>
        <v>108.723050928637</v>
      </c>
      <c r="I21" s="48" t="n">
        <f aca="false">$B21*I81/$B81</f>
        <v>103.733176264859</v>
      </c>
      <c r="J21" s="48" t="n">
        <f aca="false">$B21*J81/$B81</f>
        <v>100.331268132128</v>
      </c>
      <c r="K21" s="48" t="n">
        <f aca="false">$B21*K81/$B81</f>
        <v>90.7168789818158</v>
      </c>
      <c r="L21" s="48" t="n">
        <f aca="false">$B21*L81/$B81</f>
        <v>70.0180696235844</v>
      </c>
      <c r="M21" s="48" t="n">
        <f aca="false">$B21*M81/$B81</f>
        <v>62.5225065843679</v>
      </c>
      <c r="N21" s="48" t="n">
        <f aca="false">$B21*N81/$B81</f>
        <v>25.6567938587213</v>
      </c>
      <c r="O21" s="48" t="n">
        <f aca="false">$B21*O81/$B81</f>
        <v>2.19568754243786</v>
      </c>
      <c r="P21" s="48" t="n">
        <f aca="false">$B21*P81/$B81</f>
        <v>0.250596216713709</v>
      </c>
      <c r="Q21" s="48" t="n">
        <f aca="false">$B21*Q81/$B81</f>
        <v>52.5136987853856</v>
      </c>
      <c r="R21" s="48" t="n">
        <f aca="false">$B21*R81/$B81</f>
        <v>158.256676746608</v>
      </c>
      <c r="S21" s="48" t="n">
        <f aca="false">$B21*S81/$B81</f>
        <v>118.432594985004</v>
      </c>
      <c r="T21" s="48" t="n">
        <f aca="false">$B21*T81/$B81</f>
        <v>84.6671498543409</v>
      </c>
      <c r="U21" s="48" t="n">
        <f aca="false">$B21*U81/$B81</f>
        <v>77.4562850262426</v>
      </c>
      <c r="V21" s="48" t="n">
        <f aca="false">$B21*V81/$B81</f>
        <v>75.6478861076811</v>
      </c>
      <c r="W21" s="48" t="n">
        <f aca="false">$B21*W81/$B81</f>
        <v>68.8314844535581</v>
      </c>
      <c r="X21" s="48" t="n">
        <f aca="false">$B21*X81/$B81</f>
        <v>66.2806846651548</v>
      </c>
      <c r="Y21" s="48" t="n">
        <f aca="false">$B21*Y81/$B81</f>
        <v>58.8749351825548</v>
      </c>
      <c r="Z21" s="48" t="n">
        <f aca="false">$B21*Z81/$B81</f>
        <v>26.8919880807633</v>
      </c>
      <c r="AA21" s="48" t="n">
        <f aca="false">$B21*AA81/$B81</f>
        <v>1.69133233632828</v>
      </c>
      <c r="AB21" s="48" t="n">
        <f aca="false">$B21*AB81/$B81</f>
        <v>0.359694601900434</v>
      </c>
      <c r="AC21" s="47"/>
      <c r="AD21" s="47" t="n">
        <f aca="false">E21+F21</f>
        <v>186.360769219311</v>
      </c>
      <c r="AE21" s="47" t="n">
        <f aca="false">G21+H21</f>
        <v>227.761240763673</v>
      </c>
      <c r="AF21" s="47" t="n">
        <f aca="false">I21+J21</f>
        <v>204.064444396988</v>
      </c>
      <c r="AG21" s="47" t="n">
        <f aca="false">K21+L21</f>
        <v>160.7349486054</v>
      </c>
      <c r="AH21" s="47" t="n">
        <f aca="false">M21+N21+O21+P21</f>
        <v>90.6255842022408</v>
      </c>
      <c r="AI21" s="47" t="n">
        <f aca="false">Q21+R21</f>
        <v>210.770375531993</v>
      </c>
      <c r="AJ21" s="47" t="n">
        <f aca="false">S21+T21</f>
        <v>203.099744839345</v>
      </c>
      <c r="AK21" s="47" t="n">
        <f aca="false">U21+V21</f>
        <v>153.104171133924</v>
      </c>
      <c r="AL21" s="47" t="n">
        <f aca="false">W21+X21</f>
        <v>135.112169118713</v>
      </c>
      <c r="AM21" s="47" t="n">
        <f aca="false">Y21+Z21+AA21+AB21</f>
        <v>87.8179502015469</v>
      </c>
      <c r="AO21" s="49" t="n">
        <f aca="false">SUM(E21:F21)</f>
        <v>186.360769219311</v>
      </c>
      <c r="AP21" s="49" t="n">
        <f aca="false">SUM(G21:L21)</f>
        <v>592.560633766062</v>
      </c>
      <c r="AQ21" s="49" t="n">
        <f aca="false">SUM(M21:N21)</f>
        <v>88.1793004430892</v>
      </c>
      <c r="AR21" s="49" t="n">
        <f aca="false">SUM(Q21:R21)</f>
        <v>210.770375531993</v>
      </c>
      <c r="AS21" s="49" t="n">
        <f aca="false">SUM(S21:X21)</f>
        <v>491.316085091982</v>
      </c>
      <c r="AT21" s="49" t="n">
        <f aca="false">SUM(Y21:Z21)</f>
        <v>85.7669232633181</v>
      </c>
      <c r="AU21" s="49" t="n">
        <f aca="false">AO21+AR21</f>
        <v>397.131144751304</v>
      </c>
      <c r="AV21" s="49" t="n">
        <f aca="false">AP21+AS21</f>
        <v>1083.87671885804</v>
      </c>
      <c r="AW21" s="49" t="n">
        <f aca="false">AQ21+AT21</f>
        <v>173.946223706407</v>
      </c>
    </row>
    <row r="22" customFormat="false" ht="15" hidden="false" customHeight="false" outlineLevel="0" collapsed="false">
      <c r="A22" s="0" t="n">
        <v>2031</v>
      </c>
      <c r="B22" s="47" t="n">
        <f aca="false">Scénarios!C21/100*PopActBIT!B33</f>
        <v>1519.95946055612</v>
      </c>
      <c r="C22" s="47" t="n">
        <f aca="false">SUM(E22:P22)</f>
        <v>796.806406495933</v>
      </c>
      <c r="D22" s="47" t="n">
        <f aca="false">SUM(Q22:AB22)</f>
        <v>723.153054060191</v>
      </c>
      <c r="E22" s="48" t="n">
        <f aca="false">$B22*E82/$B82</f>
        <v>41.6771475826378</v>
      </c>
      <c r="F22" s="48" t="n">
        <f aca="false">$B22*F82/$B82</f>
        <v>129.276050725854</v>
      </c>
      <c r="G22" s="48" t="n">
        <f aca="false">$B22*G82/$B82</f>
        <v>109.119753369277</v>
      </c>
      <c r="H22" s="48" t="n">
        <f aca="false">$B22*H82/$B82</f>
        <v>100.966506791275</v>
      </c>
      <c r="I22" s="48" t="n">
        <f aca="false">$B22*I82/$B82</f>
        <v>93.5651968772966</v>
      </c>
      <c r="J22" s="48" t="n">
        <f aca="false">$B22*J82/$B82</f>
        <v>91.6173177923816</v>
      </c>
      <c r="K22" s="48" t="n">
        <f aca="false">$B22*K82/$B82</f>
        <v>82.8309020267716</v>
      </c>
      <c r="L22" s="48" t="n">
        <f aca="false">$B22*L82/$B82</f>
        <v>64.4926309577497</v>
      </c>
      <c r="M22" s="48" t="n">
        <f aca="false">$B22*M82/$B82</f>
        <v>56.9366128137335</v>
      </c>
      <c r="N22" s="48" t="n">
        <f aca="false">$B22*N82/$B82</f>
        <v>23.9964530823058</v>
      </c>
      <c r="O22" s="48" t="n">
        <f aca="false">$B22*O82/$B82</f>
        <v>2.088146784436</v>
      </c>
      <c r="P22" s="48" t="n">
        <f aca="false">$B22*P82/$B82</f>
        <v>0.239687692214194</v>
      </c>
      <c r="Q22" s="48" t="n">
        <f aca="false">$B22*Q82/$B82</f>
        <v>47.5961870066547</v>
      </c>
      <c r="R22" s="48" t="n">
        <f aca="false">$B22*R82/$B82</f>
        <v>145.070911648598</v>
      </c>
      <c r="S22" s="48" t="n">
        <f aca="false">$B22*S82/$B82</f>
        <v>108.575944343086</v>
      </c>
      <c r="T22" s="48" t="n">
        <f aca="false">$B22*T82/$B82</f>
        <v>78.6900696743391</v>
      </c>
      <c r="U22" s="48" t="n">
        <f aca="false">$B22*U82/$B82</f>
        <v>70.1892058007115</v>
      </c>
      <c r="V22" s="48" t="n">
        <f aca="false">$B22*V82/$B82</f>
        <v>68.9370802774052</v>
      </c>
      <c r="W22" s="48" t="n">
        <f aca="false">$B22*W82/$B82</f>
        <v>62.5467436621129</v>
      </c>
      <c r="X22" s="48" t="n">
        <f aca="false">$B22*X82/$B82</f>
        <v>61.595744876756</v>
      </c>
      <c r="Y22" s="48" t="n">
        <f aca="false">$B22*Y82/$B82</f>
        <v>52.6229434508161</v>
      </c>
      <c r="Z22" s="48" t="n">
        <f aca="false">$B22*Z82/$B82</f>
        <v>25.3656266891907</v>
      </c>
      <c r="AA22" s="48" t="n">
        <f aca="false">$B22*AA82/$B82</f>
        <v>1.62658655733763</v>
      </c>
      <c r="AB22" s="48" t="n">
        <f aca="false">$B22*AB82/$B82</f>
        <v>0.33601007318382</v>
      </c>
      <c r="AC22" s="47"/>
      <c r="AD22" s="47" t="n">
        <f aca="false">E22+F22</f>
        <v>170.953198308492</v>
      </c>
      <c r="AE22" s="47" t="n">
        <f aca="false">G22+H22</f>
        <v>210.086260160552</v>
      </c>
      <c r="AF22" s="47" t="n">
        <f aca="false">I22+J22</f>
        <v>185.182514669678</v>
      </c>
      <c r="AG22" s="47" t="n">
        <f aca="false">K22+L22</f>
        <v>147.323532984521</v>
      </c>
      <c r="AH22" s="47" t="n">
        <f aca="false">M22+N22+O22+P22</f>
        <v>83.2609003726895</v>
      </c>
      <c r="AI22" s="47" t="n">
        <f aca="false">Q22+R22</f>
        <v>192.667098655253</v>
      </c>
      <c r="AJ22" s="47" t="n">
        <f aca="false">S22+T22</f>
        <v>187.266014017425</v>
      </c>
      <c r="AK22" s="47" t="n">
        <f aca="false">U22+V22</f>
        <v>139.126286078117</v>
      </c>
      <c r="AL22" s="47" t="n">
        <f aca="false">W22+X22</f>
        <v>124.142488538869</v>
      </c>
      <c r="AM22" s="47" t="n">
        <f aca="false">Y22+Z22+AA22+AB22</f>
        <v>79.9511667705283</v>
      </c>
      <c r="AO22" s="49" t="n">
        <f aca="false">SUM(E22:F22)</f>
        <v>170.953198308492</v>
      </c>
      <c r="AP22" s="49" t="n">
        <f aca="false">SUM(G22:L22)</f>
        <v>542.592307814752</v>
      </c>
      <c r="AQ22" s="49" t="n">
        <f aca="false">SUM(M22:N22)</f>
        <v>80.9330658960393</v>
      </c>
      <c r="AR22" s="49" t="n">
        <f aca="false">SUM(Q22:R22)</f>
        <v>192.667098655253</v>
      </c>
      <c r="AS22" s="49" t="n">
        <f aca="false">SUM(S22:X22)</f>
        <v>450.53478863441</v>
      </c>
      <c r="AT22" s="49" t="n">
        <f aca="false">SUM(Y22:Z22)</f>
        <v>77.9885701400068</v>
      </c>
      <c r="AU22" s="49" t="n">
        <f aca="false">AO22+AR22</f>
        <v>363.620296963745</v>
      </c>
      <c r="AV22" s="49" t="n">
        <f aca="false">AP22+AS22</f>
        <v>993.127096449162</v>
      </c>
      <c r="AW22" s="49" t="n">
        <f aca="false">AQ22+AT22</f>
        <v>158.921636036046</v>
      </c>
    </row>
    <row r="23" customFormat="false" ht="15" hidden="false" customHeight="false" outlineLevel="0" collapsed="false">
      <c r="A23" s="0" t="n">
        <v>2032</v>
      </c>
      <c r="B23" s="47" t="n">
        <f aca="false">Scénarios!C22/100*PopActBIT!B34</f>
        <v>1379.81636599745</v>
      </c>
      <c r="C23" s="47" t="n">
        <f aca="false">SUM(E23:P23)</f>
        <v>723.635604087631</v>
      </c>
      <c r="D23" s="47" t="n">
        <f aca="false">SUM(Q23:AB23)</f>
        <v>656.180761909823</v>
      </c>
      <c r="E23" s="48" t="n">
        <f aca="false">$B23*E83/$B83</f>
        <v>37.4170160020644</v>
      </c>
      <c r="F23" s="48" t="n">
        <f aca="false">$B23*F83/$B83</f>
        <v>117.550160128626</v>
      </c>
      <c r="G23" s="48" t="n">
        <f aca="false">$B23*G83/$B83</f>
        <v>99.1598282088138</v>
      </c>
      <c r="H23" s="48" t="n">
        <f aca="false">$B23*H83/$B83</f>
        <v>92.9559331118242</v>
      </c>
      <c r="I23" s="48" t="n">
        <f aca="false">$B23*I83/$B83</f>
        <v>84.2018551923664</v>
      </c>
      <c r="J23" s="48" t="n">
        <f aca="false">$B23*J83/$B83</f>
        <v>82.6601301197545</v>
      </c>
      <c r="K23" s="48" t="n">
        <f aca="false">$B23*K83/$B83</f>
        <v>74.7080069777828</v>
      </c>
      <c r="L23" s="48" t="n">
        <f aca="false">$B23*L83/$B83</f>
        <v>59.6373713922141</v>
      </c>
      <c r="M23" s="48" t="n">
        <f aca="false">$B23*M83/$B83</f>
        <v>50.7605852637902</v>
      </c>
      <c r="N23" s="48" t="n">
        <f aca="false">$B23*N83/$B83</f>
        <v>22.402852571657</v>
      </c>
      <c r="O23" s="48" t="n">
        <f aca="false">$B23*O83/$B83</f>
        <v>1.95543066399861</v>
      </c>
      <c r="P23" s="48" t="n">
        <f aca="false">$B23*P83/$B83</f>
        <v>0.226434454739662</v>
      </c>
      <c r="Q23" s="48" t="n">
        <f aca="false">$B23*Q83/$B83</f>
        <v>42.8779569878233</v>
      </c>
      <c r="R23" s="48" t="n">
        <f aca="false">$B23*R83/$B83</f>
        <v>131.231370447375</v>
      </c>
      <c r="S23" s="48" t="n">
        <f aca="false">$B23*S83/$B83</f>
        <v>99.1292748125093</v>
      </c>
      <c r="T23" s="48" t="n">
        <f aca="false">$B23*T83/$B83</f>
        <v>72.2111051650448</v>
      </c>
      <c r="U23" s="48" t="n">
        <f aca="false">$B23*U83/$B83</f>
        <v>63.3978898123486</v>
      </c>
      <c r="V23" s="48" t="n">
        <f aca="false">$B23*V83/$B83</f>
        <v>62.0920642422221</v>
      </c>
      <c r="W23" s="48" t="n">
        <f aca="false">$B23*W83/$B83</f>
        <v>56.4332731840558</v>
      </c>
      <c r="X23" s="48" t="n">
        <f aca="false">$B23*X83/$B83</f>
        <v>56.6419568964831</v>
      </c>
      <c r="Y23" s="48" t="n">
        <f aca="false">$B23*Y83/$B83</f>
        <v>46.5040268837247</v>
      </c>
      <c r="Z23" s="48" t="n">
        <f aca="false">$B23*Z83/$B83</f>
        <v>23.7963750180016</v>
      </c>
      <c r="AA23" s="48" t="n">
        <f aca="false">$B23*AA83/$B83</f>
        <v>1.55449367921338</v>
      </c>
      <c r="AB23" s="48" t="n">
        <f aca="false">$B23*AB83/$B83</f>
        <v>0.31097478102103</v>
      </c>
      <c r="AC23" s="47"/>
      <c r="AD23" s="47" t="n">
        <f aca="false">E23+F23</f>
        <v>154.96717613069</v>
      </c>
      <c r="AE23" s="47" t="n">
        <f aca="false">G23+H23</f>
        <v>192.115761320638</v>
      </c>
      <c r="AF23" s="47" t="n">
        <f aca="false">I23+J23</f>
        <v>166.861985312121</v>
      </c>
      <c r="AG23" s="47" t="n">
        <f aca="false">K23+L23</f>
        <v>134.345378369997</v>
      </c>
      <c r="AH23" s="47" t="n">
        <f aca="false">M23+N23+O23+P23</f>
        <v>75.3453029541855</v>
      </c>
      <c r="AI23" s="47" t="n">
        <f aca="false">Q23+R23</f>
        <v>174.109327435198</v>
      </c>
      <c r="AJ23" s="47" t="n">
        <f aca="false">S23+T23</f>
        <v>171.340379977554</v>
      </c>
      <c r="AK23" s="47" t="n">
        <f aca="false">U23+V23</f>
        <v>125.489954054571</v>
      </c>
      <c r="AL23" s="47" t="n">
        <f aca="false">W23+X23</f>
        <v>113.075230080539</v>
      </c>
      <c r="AM23" s="47" t="n">
        <f aca="false">Y23+Z23+AA23+AB23</f>
        <v>72.1658703619606</v>
      </c>
      <c r="AO23" s="49" t="n">
        <f aca="false">SUM(E23:F23)</f>
        <v>154.96717613069</v>
      </c>
      <c r="AP23" s="49" t="n">
        <f aca="false">SUM(G23:L23)</f>
        <v>493.323125002756</v>
      </c>
      <c r="AQ23" s="49" t="n">
        <f aca="false">SUM(M23:N23)</f>
        <v>73.1634378354472</v>
      </c>
      <c r="AR23" s="49" t="n">
        <f aca="false">SUM(Q23:R23)</f>
        <v>174.109327435198</v>
      </c>
      <c r="AS23" s="49" t="n">
        <f aca="false">SUM(S23:X23)</f>
        <v>409.905564112664</v>
      </c>
      <c r="AT23" s="49" t="n">
        <f aca="false">SUM(Y23:Z23)</f>
        <v>70.3004019017262</v>
      </c>
      <c r="AU23" s="49" t="n">
        <f aca="false">AO23+AR23</f>
        <v>329.076503565888</v>
      </c>
      <c r="AV23" s="49" t="n">
        <f aca="false">AP23+AS23</f>
        <v>903.22868911542</v>
      </c>
      <c r="AW23" s="49" t="n">
        <f aca="false">AQ23+AT23</f>
        <v>143.463839737174</v>
      </c>
    </row>
    <row r="24" customFormat="false" ht="15" hidden="false" customHeight="false" outlineLevel="0" collapsed="false">
      <c r="A24" s="0" t="n">
        <v>2033</v>
      </c>
      <c r="B24" s="47" t="n">
        <f aca="false">Scénarios!C23/100*PopActBIT!B35</f>
        <v>1383.21104804089</v>
      </c>
      <c r="C24" s="47" t="n">
        <f aca="false">SUM(E24:P24)</f>
        <v>725.513108957502</v>
      </c>
      <c r="D24" s="47" t="n">
        <f aca="false">SUM(Q24:AB24)</f>
        <v>657.697939083391</v>
      </c>
      <c r="E24" s="48" t="n">
        <f aca="false">$B24*E84/$B84</f>
        <v>37.2074881731698</v>
      </c>
      <c r="F24" s="48" t="n">
        <f aca="false">$B24*F84/$B84</f>
        <v>117.458977313882</v>
      </c>
      <c r="G24" s="48" t="n">
        <f aca="false">$B24*G84/$B84</f>
        <v>99.9743574125563</v>
      </c>
      <c r="H24" s="48" t="n">
        <f aca="false">$B24*H84/$B84</f>
        <v>94.2077364993738</v>
      </c>
      <c r="I24" s="48" t="n">
        <f aca="false">$B24*I84/$B84</f>
        <v>84.0771339813985</v>
      </c>
      <c r="J24" s="48" t="n">
        <f aca="false">$B24*J84/$B84</f>
        <v>82.103782704401</v>
      </c>
      <c r="K24" s="48" t="n">
        <f aca="false">$B24*K84/$B84</f>
        <v>74.4749915930494</v>
      </c>
      <c r="L24" s="48" t="n">
        <f aca="false">$B24*L84/$B84</f>
        <v>60.817114124881</v>
      </c>
      <c r="M24" s="48" t="n">
        <f aca="false">$B24*M84/$B84</f>
        <v>49.7709714785108</v>
      </c>
      <c r="N24" s="48" t="n">
        <f aca="false">$B24*N84/$B84</f>
        <v>23.1829628996108</v>
      </c>
      <c r="O24" s="48" t="n">
        <f aca="false">$B24*O84/$B84</f>
        <v>2.00233446907659</v>
      </c>
      <c r="P24" s="48" t="n">
        <f aca="false">$B24*P84/$B84</f>
        <v>0.235258307591441</v>
      </c>
      <c r="Q24" s="48" t="n">
        <f aca="false">$B24*Q84/$B84</f>
        <v>42.7093295287704</v>
      </c>
      <c r="R24" s="48" t="n">
        <f aca="false">$B24*R84/$B84</f>
        <v>130.924339504305</v>
      </c>
      <c r="S24" s="48" t="n">
        <f aca="false">$B24*S84/$B84</f>
        <v>100.100295469586</v>
      </c>
      <c r="T24" s="48" t="n">
        <f aca="false">$B24*T84/$B84</f>
        <v>72.9772850353217</v>
      </c>
      <c r="U24" s="48" t="n">
        <f aca="false">$B24*U84/$B84</f>
        <v>63.8170833919226</v>
      </c>
      <c r="V24" s="48" t="n">
        <f aca="false">$B24*V84/$B84</f>
        <v>61.4099089496745</v>
      </c>
      <c r="W24" s="48" t="n">
        <f aca="false">$B24*W84/$B84</f>
        <v>56.5165543106644</v>
      </c>
      <c r="X24" s="48" t="n">
        <f aca="false">$B24*X84/$B84</f>
        <v>57.1147436645336</v>
      </c>
      <c r="Y24" s="48" t="n">
        <f aca="false">$B24*Y84/$B84</f>
        <v>45.5410998123388</v>
      </c>
      <c r="Z24" s="48" t="n">
        <f aca="false">$B24*Z84/$B84</f>
        <v>24.6133131162558</v>
      </c>
      <c r="AA24" s="48" t="n">
        <f aca="false">$B24*AA84/$B84</f>
        <v>1.65600744094777</v>
      </c>
      <c r="AB24" s="48" t="n">
        <f aca="false">$B24*AB84/$B84</f>
        <v>0.317978859070527</v>
      </c>
      <c r="AC24" s="47"/>
      <c r="AD24" s="47" t="n">
        <f aca="false">E24+F24</f>
        <v>154.666465487052</v>
      </c>
      <c r="AE24" s="47" t="n">
        <f aca="false">G24+H24</f>
        <v>194.18209391193</v>
      </c>
      <c r="AF24" s="47" t="n">
        <f aca="false">I24+J24</f>
        <v>166.1809166858</v>
      </c>
      <c r="AG24" s="47" t="n">
        <f aca="false">K24+L24</f>
        <v>135.29210571793</v>
      </c>
      <c r="AH24" s="47" t="n">
        <f aca="false">M24+N24+O24+P24</f>
        <v>75.1915271547896</v>
      </c>
      <c r="AI24" s="47" t="n">
        <f aca="false">Q24+R24</f>
        <v>173.633669033075</v>
      </c>
      <c r="AJ24" s="47" t="n">
        <f aca="false">S24+T24</f>
        <v>173.077580504907</v>
      </c>
      <c r="AK24" s="47" t="n">
        <f aca="false">U24+V24</f>
        <v>125.226992341597</v>
      </c>
      <c r="AL24" s="47" t="n">
        <f aca="false">W24+X24</f>
        <v>113.631297975198</v>
      </c>
      <c r="AM24" s="47" t="n">
        <f aca="false">Y24+Z24+AA24+AB24</f>
        <v>72.1283992286129</v>
      </c>
      <c r="AO24" s="49" t="n">
        <f aca="false">SUM(E24:F24)</f>
        <v>154.666465487052</v>
      </c>
      <c r="AP24" s="49" t="n">
        <f aca="false">SUM(G24:L24)</f>
        <v>495.65511631566</v>
      </c>
      <c r="AQ24" s="49" t="n">
        <f aca="false">SUM(M24:N24)</f>
        <v>72.9539343781216</v>
      </c>
      <c r="AR24" s="49" t="n">
        <f aca="false">SUM(Q24:R24)</f>
        <v>173.633669033075</v>
      </c>
      <c r="AS24" s="49" t="n">
        <f aca="false">SUM(S24:X24)</f>
        <v>411.935870821702</v>
      </c>
      <c r="AT24" s="49" t="n">
        <f aca="false">SUM(Y24:Z24)</f>
        <v>70.1544129285946</v>
      </c>
      <c r="AU24" s="49" t="n">
        <f aca="false">AO24+AR24</f>
        <v>328.300134520127</v>
      </c>
      <c r="AV24" s="49" t="n">
        <f aca="false">AP24+AS24</f>
        <v>907.590987137363</v>
      </c>
      <c r="AW24" s="49" t="n">
        <f aca="false">AQ24+AT24</f>
        <v>143.108347306716</v>
      </c>
    </row>
    <row r="25" customFormat="false" ht="15" hidden="false" customHeight="false" outlineLevel="0" collapsed="false">
      <c r="A25" s="0" t="n">
        <v>2034</v>
      </c>
      <c r="B25" s="47" t="n">
        <f aca="false">Scénarios!C24/100*PopActBIT!B36</f>
        <v>1386.58408511616</v>
      </c>
      <c r="C25" s="47" t="n">
        <f aca="false">SUM(E25:P25)</f>
        <v>727.068290319861</v>
      </c>
      <c r="D25" s="47" t="n">
        <f aca="false">SUM(Q25:AB25)</f>
        <v>659.515794796296</v>
      </c>
      <c r="E25" s="48" t="n">
        <f aca="false">$B25*E85/$B85</f>
        <v>37.0731365823638</v>
      </c>
      <c r="F25" s="48" t="n">
        <f aca="false">$B25*F85/$B85</f>
        <v>117.130131685729</v>
      </c>
      <c r="G25" s="48" t="n">
        <f aca="false">$B25*G85/$B85</f>
        <v>100.956926909715</v>
      </c>
      <c r="H25" s="48" t="n">
        <f aca="false">$B25*H85/$B85</f>
        <v>95.1869348205849</v>
      </c>
      <c r="I25" s="48" t="n">
        <f aca="false">$B25*I85/$B85</f>
        <v>84.6825843812208</v>
      </c>
      <c r="J25" s="48" t="n">
        <f aca="false">$B25*J85/$B85</f>
        <v>81.1366362955841</v>
      </c>
      <c r="K25" s="48" t="n">
        <f aca="false">$B25*K85/$B85</f>
        <v>74.6211344945745</v>
      </c>
      <c r="L25" s="48" t="n">
        <f aca="false">$B25*L85/$B85</f>
        <v>61.5123038472507</v>
      </c>
      <c r="M25" s="48" t="n">
        <f aca="false">$B25*M85/$B85</f>
        <v>48.7612923709474</v>
      </c>
      <c r="N25" s="48" t="n">
        <f aca="false">$B25*N85/$B85</f>
        <v>23.7327919305362</v>
      </c>
      <c r="O25" s="48" t="n">
        <f aca="false">$B25*O85/$B85</f>
        <v>2.03448023472163</v>
      </c>
      <c r="P25" s="48" t="n">
        <f aca="false">$B25*P85/$B85</f>
        <v>0.23993676663313</v>
      </c>
      <c r="Q25" s="48" t="n">
        <f aca="false">$B25*Q85/$B85</f>
        <v>42.5074955709849</v>
      </c>
      <c r="R25" s="48" t="n">
        <f aca="false">$B25*R85/$B85</f>
        <v>130.551370637557</v>
      </c>
      <c r="S25" s="48" t="n">
        <f aca="false">$B25*S85/$B85</f>
        <v>101.169885410542</v>
      </c>
      <c r="T25" s="48" t="n">
        <f aca="false">$B25*T85/$B85</f>
        <v>73.5672497035027</v>
      </c>
      <c r="U25" s="48" t="n">
        <f aca="false">$B25*U85/$B85</f>
        <v>64.824635279159</v>
      </c>
      <c r="V25" s="48" t="n">
        <f aca="false">$B25*V85/$B85</f>
        <v>60.4689721137223</v>
      </c>
      <c r="W25" s="48" t="n">
        <f aca="false">$B25*W85/$B85</f>
        <v>56.8040738031366</v>
      </c>
      <c r="X25" s="48" t="n">
        <f aca="false">$B25*X85/$B85</f>
        <v>57.3257923461807</v>
      </c>
      <c r="Y25" s="48" t="n">
        <f aca="false">$B25*Y85/$B85</f>
        <v>44.9864592451251</v>
      </c>
      <c r="Z25" s="48" t="n">
        <f aca="false">$B25*Z85/$B85</f>
        <v>25.2250195789832</v>
      </c>
      <c r="AA25" s="48" t="n">
        <f aca="false">$B25*AA85/$B85</f>
        <v>1.75949391296122</v>
      </c>
      <c r="AB25" s="48" t="n">
        <f aca="false">$B25*AB85/$B85</f>
        <v>0.325347194441472</v>
      </c>
      <c r="AC25" s="47"/>
      <c r="AD25" s="47" t="n">
        <f aca="false">E25+F25</f>
        <v>154.203268268092</v>
      </c>
      <c r="AE25" s="47" t="n">
        <f aca="false">G25+H25</f>
        <v>196.1438617303</v>
      </c>
      <c r="AF25" s="47" t="n">
        <f aca="false">I25+J25</f>
        <v>165.819220676805</v>
      </c>
      <c r="AG25" s="47" t="n">
        <f aca="false">K25+L25</f>
        <v>136.133438341825</v>
      </c>
      <c r="AH25" s="47" t="n">
        <f aca="false">M25+N25+O25+P25</f>
        <v>74.7685013028384</v>
      </c>
      <c r="AI25" s="47" t="n">
        <f aca="false">Q25+R25</f>
        <v>173.058866208542</v>
      </c>
      <c r="AJ25" s="47" t="n">
        <f aca="false">S25+T25</f>
        <v>174.737135114045</v>
      </c>
      <c r="AK25" s="47" t="n">
        <f aca="false">U25+V25</f>
        <v>125.293607392881</v>
      </c>
      <c r="AL25" s="47" t="n">
        <f aca="false">W25+X25</f>
        <v>114.129866149317</v>
      </c>
      <c r="AM25" s="47" t="n">
        <f aca="false">Y25+Z25+AA25+AB25</f>
        <v>72.296319931511</v>
      </c>
      <c r="AO25" s="49" t="n">
        <f aca="false">SUM(E25:F25)</f>
        <v>154.203268268092</v>
      </c>
      <c r="AP25" s="49" t="n">
        <f aca="false">SUM(G25:L25)</f>
        <v>498.09652074893</v>
      </c>
      <c r="AQ25" s="49" t="n">
        <f aca="false">SUM(M25:N25)</f>
        <v>72.4940843014836</v>
      </c>
      <c r="AR25" s="49" t="n">
        <f aca="false">SUM(Q25:R25)</f>
        <v>173.058866208542</v>
      </c>
      <c r="AS25" s="49" t="n">
        <f aca="false">SUM(S25:X25)</f>
        <v>414.160608656243</v>
      </c>
      <c r="AT25" s="49" t="n">
        <f aca="false">SUM(Y25:Z25)</f>
        <v>70.2114788241083</v>
      </c>
      <c r="AU25" s="49" t="n">
        <f aca="false">AO25+AR25</f>
        <v>327.262134476634</v>
      </c>
      <c r="AV25" s="49" t="n">
        <f aca="false">AP25+AS25</f>
        <v>912.257129405173</v>
      </c>
      <c r="AW25" s="49" t="n">
        <f aca="false">AQ25+AT25</f>
        <v>142.705563125592</v>
      </c>
    </row>
    <row r="26" customFormat="false" ht="15" hidden="false" customHeight="false" outlineLevel="0" collapsed="false">
      <c r="A26" s="0" t="n">
        <v>2035</v>
      </c>
      <c r="B26" s="47" t="n">
        <f aca="false">Scénarios!C25/100*PopActBIT!B37</f>
        <v>1390.01306376047</v>
      </c>
      <c r="C26" s="47" t="n">
        <f aca="false">SUM(E26:P26)</f>
        <v>728.59217217025</v>
      </c>
      <c r="D26" s="47" t="n">
        <f aca="false">SUM(Q26:AB26)</f>
        <v>661.420891590219</v>
      </c>
      <c r="E26" s="48" t="n">
        <f aca="false">$B26*E86/$B86</f>
        <v>36.9052029718505</v>
      </c>
      <c r="F26" s="48" t="n">
        <f aca="false">$B26*F86/$B86</f>
        <v>116.784818988226</v>
      </c>
      <c r="G26" s="48" t="n">
        <f aca="false">$B26*G86/$B86</f>
        <v>101.965342749247</v>
      </c>
      <c r="H26" s="48" t="n">
        <f aca="false">$B26*H86/$B86</f>
        <v>95.9959525458583</v>
      </c>
      <c r="I26" s="48" t="n">
        <f aca="false">$B26*I86/$B86</f>
        <v>85.9227042412099</v>
      </c>
      <c r="J26" s="48" t="n">
        <f aca="false">$B26*J86/$B86</f>
        <v>79.8902028619012</v>
      </c>
      <c r="K26" s="48" t="n">
        <f aca="false">$B26*K86/$B86</f>
        <v>74.9799387651493</v>
      </c>
      <c r="L26" s="48" t="n">
        <f aca="false">$B26*L86/$B86</f>
        <v>61.8905928908496</v>
      </c>
      <c r="M26" s="48" t="n">
        <f aca="false">$B26*M86/$B86</f>
        <v>48.2720450684236</v>
      </c>
      <c r="N26" s="48" t="n">
        <f aca="false">$B26*N86/$B86</f>
        <v>23.6924203482041</v>
      </c>
      <c r="O26" s="48" t="n">
        <f aca="false">$B26*O86/$B86</f>
        <v>2.04845851460596</v>
      </c>
      <c r="P26" s="48" t="n">
        <f aca="false">$B26*P86/$B86</f>
        <v>0.244492224724661</v>
      </c>
      <c r="Q26" s="48" t="n">
        <f aca="false">$B26*Q86/$B86</f>
        <v>42.3618986580216</v>
      </c>
      <c r="R26" s="48" t="n">
        <f aca="false">$B26*R86/$B86</f>
        <v>129.8732782376</v>
      </c>
      <c r="S26" s="48" t="n">
        <f aca="false">$B26*S86/$B86</f>
        <v>102.154334495938</v>
      </c>
      <c r="T26" s="48" t="n">
        <f aca="false">$B26*T86/$B86</f>
        <v>73.8583112213476</v>
      </c>
      <c r="U26" s="48" t="n">
        <f aca="false">$B26*U86/$B86</f>
        <v>66.087720364978</v>
      </c>
      <c r="V26" s="48" t="n">
        <f aca="false">$B26*V86/$B86</f>
        <v>59.7231211075746</v>
      </c>
      <c r="W26" s="48" t="n">
        <f aca="false">$B26*W86/$B86</f>
        <v>56.9414941084774</v>
      </c>
      <c r="X26" s="48" t="n">
        <f aca="false">$B26*X86/$B86</f>
        <v>57.2693860192221</v>
      </c>
      <c r="Y26" s="48" t="n">
        <f aca="false">$B26*Y86/$B86</f>
        <v>45.2731347705133</v>
      </c>
      <c r="Z26" s="48" t="n">
        <f aca="false">$B26*Z86/$B86</f>
        <v>25.6792042041338</v>
      </c>
      <c r="AA26" s="48" t="n">
        <f aca="false">$B26*AA86/$B86</f>
        <v>1.86638580867464</v>
      </c>
      <c r="AB26" s="48" t="n">
        <f aca="false">$B26*AB86/$B86</f>
        <v>0.332622593737017</v>
      </c>
      <c r="AC26" s="47"/>
      <c r="AD26" s="47" t="n">
        <f aca="false">E26+F26</f>
        <v>153.690021960076</v>
      </c>
      <c r="AE26" s="47" t="n">
        <f aca="false">G26+H26</f>
        <v>197.961295295106</v>
      </c>
      <c r="AF26" s="47" t="n">
        <f aca="false">I26+J26</f>
        <v>165.812907103111</v>
      </c>
      <c r="AG26" s="47" t="n">
        <f aca="false">K26+L26</f>
        <v>136.870531655999</v>
      </c>
      <c r="AH26" s="47" t="n">
        <f aca="false">M26+N26+O26+P26</f>
        <v>74.2574161559584</v>
      </c>
      <c r="AI26" s="47" t="n">
        <f aca="false">Q26+R26</f>
        <v>172.235176895622</v>
      </c>
      <c r="AJ26" s="47" t="n">
        <f aca="false">S26+T26</f>
        <v>176.012645717286</v>
      </c>
      <c r="AK26" s="47" t="n">
        <f aca="false">U26+V26</f>
        <v>125.810841472553</v>
      </c>
      <c r="AL26" s="47" t="n">
        <f aca="false">W26+X26</f>
        <v>114.2108801277</v>
      </c>
      <c r="AM26" s="47" t="n">
        <f aca="false">Y26+Z26+AA26+AB26</f>
        <v>73.1513473770587</v>
      </c>
      <c r="AO26" s="49" t="n">
        <f aca="false">SUM(E26:F26)</f>
        <v>153.690021960076</v>
      </c>
      <c r="AP26" s="49" t="n">
        <f aca="false">SUM(G26:L26)</f>
        <v>500.644734054216</v>
      </c>
      <c r="AQ26" s="49" t="n">
        <f aca="false">SUM(M26:N26)</f>
        <v>71.9644654166277</v>
      </c>
      <c r="AR26" s="49" t="n">
        <f aca="false">SUM(Q26:R26)</f>
        <v>172.235176895622</v>
      </c>
      <c r="AS26" s="49" t="n">
        <f aca="false">SUM(S26:X26)</f>
        <v>416.034367317538</v>
      </c>
      <c r="AT26" s="49" t="n">
        <f aca="false">SUM(Y26:Z26)</f>
        <v>70.9523389746471</v>
      </c>
      <c r="AU26" s="49" t="n">
        <f aca="false">AO26+AR26</f>
        <v>325.925198855698</v>
      </c>
      <c r="AV26" s="49" t="n">
        <f aca="false">AP26+AS26</f>
        <v>916.679101371754</v>
      </c>
      <c r="AW26" s="49" t="n">
        <f aca="false">AQ26+AT26</f>
        <v>142.916804391275</v>
      </c>
    </row>
    <row r="27" customFormat="false" ht="15" hidden="false" customHeight="false" outlineLevel="0" collapsed="false">
      <c r="A27" s="0" t="n">
        <v>2036</v>
      </c>
      <c r="B27" s="47" t="n">
        <f aca="false">Scénarios!C26/100*PopActBIT!B38</f>
        <v>1392.87923060438</v>
      </c>
      <c r="C27" s="47" t="n">
        <f aca="false">SUM(E27:P27)</f>
        <v>729.980484451149</v>
      </c>
      <c r="D27" s="47" t="n">
        <f aca="false">SUM(Q27:AB27)</f>
        <v>662.898746153232</v>
      </c>
      <c r="E27" s="48" t="n">
        <f aca="false">$B27*E87/$B87</f>
        <v>36.7755791128612</v>
      </c>
      <c r="F27" s="48" t="n">
        <f aca="false">$B27*F87/$B87</f>
        <v>116.137164655126</v>
      </c>
      <c r="G27" s="48" t="n">
        <f aca="false">$B27*G87/$B87</f>
        <v>102.863426271866</v>
      </c>
      <c r="H27" s="48" t="n">
        <f aca="false">$B27*H87/$B87</f>
        <v>96.4267392192609</v>
      </c>
      <c r="I27" s="48" t="n">
        <f aca="false">$B27*I87/$B87</f>
        <v>87.4011530544717</v>
      </c>
      <c r="J27" s="48" t="n">
        <f aca="false">$B27*J87/$B87</f>
        <v>78.9852382162272</v>
      </c>
      <c r="K27" s="48" t="n">
        <f aca="false">$B27*K87/$B87</f>
        <v>75.0586683441899</v>
      </c>
      <c r="L27" s="48" t="n">
        <f aca="false">$B27*L87/$B87</f>
        <v>61.9214085705315</v>
      </c>
      <c r="M27" s="48" t="n">
        <f aca="false">$B27*M87/$B87</f>
        <v>48.7020574265505</v>
      </c>
      <c r="N27" s="48" t="n">
        <f aca="false">$B27*N87/$B87</f>
        <v>23.3897973210801</v>
      </c>
      <c r="O27" s="48" t="n">
        <f aca="false">$B27*O87/$B87</f>
        <v>2.07048644111646</v>
      </c>
      <c r="P27" s="48" t="n">
        <f aca="false">$B27*P87/$B87</f>
        <v>0.248765817867703</v>
      </c>
      <c r="Q27" s="48" t="n">
        <f aca="false">$B27*Q87/$B87</f>
        <v>42.314877564091</v>
      </c>
      <c r="R27" s="48" t="n">
        <f aca="false">$B27*R87/$B87</f>
        <v>128.94488766343</v>
      </c>
      <c r="S27" s="48" t="n">
        <f aca="false">$B27*S87/$B87</f>
        <v>102.635641330447</v>
      </c>
      <c r="T27" s="48" t="n">
        <f aca="false">$B27*T87/$B87</f>
        <v>74.1905501177405</v>
      </c>
      <c r="U27" s="48" t="n">
        <f aca="false">$B27*U87/$B87</f>
        <v>67.2844941865638</v>
      </c>
      <c r="V27" s="48" t="n">
        <f aca="false">$B27*V87/$B87</f>
        <v>59.3365624480831</v>
      </c>
      <c r="W27" s="48" t="n">
        <f aca="false">$B27*W87/$B87</f>
        <v>56.8755061192645</v>
      </c>
      <c r="X27" s="48" t="n">
        <f aca="false">$B27*X87/$B87</f>
        <v>57.0646209178892</v>
      </c>
      <c r="Y27" s="48" t="n">
        <f aca="false">$B27*Y87/$B87</f>
        <v>46.1225498979864</v>
      </c>
      <c r="Z27" s="48" t="n">
        <f aca="false">$B27*Z87/$B87</f>
        <v>25.8169774611082</v>
      </c>
      <c r="AA27" s="48" t="n">
        <f aca="false">$B27*AA87/$B87</f>
        <v>1.97250270913914</v>
      </c>
      <c r="AB27" s="48" t="n">
        <f aca="false">$B27*AB87/$B87</f>
        <v>0.339575737489176</v>
      </c>
      <c r="AC27" s="47"/>
      <c r="AD27" s="47" t="n">
        <f aca="false">E27+F27</f>
        <v>152.912743767988</v>
      </c>
      <c r="AE27" s="47" t="n">
        <f aca="false">G27+H27</f>
        <v>199.290165491127</v>
      </c>
      <c r="AF27" s="47" t="n">
        <f aca="false">I27+J27</f>
        <v>166.386391270699</v>
      </c>
      <c r="AG27" s="47" t="n">
        <f aca="false">K27+L27</f>
        <v>136.980076914721</v>
      </c>
      <c r="AH27" s="47" t="n">
        <f aca="false">M27+N27+O27+P27</f>
        <v>74.4111070066147</v>
      </c>
      <c r="AI27" s="47" t="n">
        <f aca="false">Q27+R27</f>
        <v>171.259765227521</v>
      </c>
      <c r="AJ27" s="47" t="n">
        <f aca="false">S27+T27</f>
        <v>176.826191448188</v>
      </c>
      <c r="AK27" s="47" t="n">
        <f aca="false">U27+V27</f>
        <v>126.621056634647</v>
      </c>
      <c r="AL27" s="47" t="n">
        <f aca="false">W27+X27</f>
        <v>113.940127037154</v>
      </c>
      <c r="AM27" s="47" t="n">
        <f aca="false">Y27+Z27+AA27+AB27</f>
        <v>74.2516058057229</v>
      </c>
      <c r="AO27" s="49" t="n">
        <f aca="false">SUM(E27:F27)</f>
        <v>152.912743767988</v>
      </c>
      <c r="AP27" s="49" t="n">
        <f aca="false">SUM(G27:L27)</f>
        <v>502.656633676547</v>
      </c>
      <c r="AQ27" s="49" t="n">
        <f aca="false">SUM(M27:N27)</f>
        <v>72.0918547476306</v>
      </c>
      <c r="AR27" s="49" t="n">
        <f aca="false">SUM(Q27:R27)</f>
        <v>171.259765227521</v>
      </c>
      <c r="AS27" s="49" t="n">
        <f aca="false">SUM(S27:X27)</f>
        <v>417.387375119988</v>
      </c>
      <c r="AT27" s="49" t="n">
        <f aca="false">SUM(Y27:Z27)</f>
        <v>71.9395273590946</v>
      </c>
      <c r="AU27" s="49" t="n">
        <f aca="false">AO27+AR27</f>
        <v>324.172508995508</v>
      </c>
      <c r="AV27" s="49" t="n">
        <f aca="false">AP27+AS27</f>
        <v>920.044008796535</v>
      </c>
      <c r="AW27" s="49" t="n">
        <f aca="false">AQ27+AT27</f>
        <v>144.031382106725</v>
      </c>
    </row>
    <row r="28" customFormat="false" ht="15" hidden="false" customHeight="false" outlineLevel="0" collapsed="false">
      <c r="A28" s="0" t="n">
        <v>2037</v>
      </c>
      <c r="B28" s="47" t="n">
        <f aca="false">Scénarios!C27/100*PopActBIT!B39</f>
        <v>1395.11621432981</v>
      </c>
      <c r="C28" s="47" t="n">
        <f aca="false">SUM(E28:P28)</f>
        <v>731.155852857426</v>
      </c>
      <c r="D28" s="47" t="n">
        <f aca="false">SUM(Q28:AB28)</f>
        <v>663.960361472381</v>
      </c>
      <c r="E28" s="48" t="n">
        <f aca="false">$B28*E88/$B88</f>
        <v>36.7234459019514</v>
      </c>
      <c r="F28" s="48" t="n">
        <f aca="false">$B28*F88/$B88</f>
        <v>115.165129618639</v>
      </c>
      <c r="G28" s="48" t="n">
        <f aca="false">$B28*G88/$B88</f>
        <v>103.340538058389</v>
      </c>
      <c r="H28" s="48" t="n">
        <f aca="false">$B28*H88/$B88</f>
        <v>96.8034681935757</v>
      </c>
      <c r="I28" s="48" t="n">
        <f aca="false">$B28*I88/$B88</f>
        <v>88.8596528909775</v>
      </c>
      <c r="J28" s="48" t="n">
        <f aca="false">$B28*J88/$B88</f>
        <v>78.5401550066162</v>
      </c>
      <c r="K28" s="48" t="n">
        <f aca="false">$B28*K88/$B88</f>
        <v>74.8448651427664</v>
      </c>
      <c r="L28" s="48" t="n">
        <f aca="false">$B28*L88/$B88</f>
        <v>61.6983423159423</v>
      </c>
      <c r="M28" s="48" t="n">
        <f aca="false">$B28*M88/$B88</f>
        <v>49.7320015484288</v>
      </c>
      <c r="N28" s="48" t="n">
        <f aca="false">$B28*N88/$B88</f>
        <v>23.0728405269355</v>
      </c>
      <c r="O28" s="48" t="n">
        <f aca="false">$B28*O88/$B88</f>
        <v>2.12277348788197</v>
      </c>
      <c r="P28" s="48" t="n">
        <f aca="false">$B28*P88/$B88</f>
        <v>0.252640165321804</v>
      </c>
      <c r="Q28" s="48" t="n">
        <f aca="false">$B28*Q88/$B88</f>
        <v>42.2771173124201</v>
      </c>
      <c r="R28" s="48" t="n">
        <f aca="false">$B28*R88/$B88</f>
        <v>128.30007370146</v>
      </c>
      <c r="S28" s="48" t="n">
        <f aca="false">$B28*S88/$B88</f>
        <v>102.569386522768</v>
      </c>
      <c r="T28" s="48" t="n">
        <f aca="false">$B28*T88/$B88</f>
        <v>74.8151087514392</v>
      </c>
      <c r="U28" s="48" t="n">
        <f aca="false">$B28*U88/$B88</f>
        <v>68.1997926664178</v>
      </c>
      <c r="V28" s="48" t="n">
        <f aca="false">$B28*V88/$B88</f>
        <v>59.2324938539573</v>
      </c>
      <c r="W28" s="48" t="n">
        <f aca="false">$B28*W88/$B88</f>
        <v>56.6099522950903</v>
      </c>
      <c r="X28" s="48" t="n">
        <f aca="false">$B28*X88/$B88</f>
        <v>56.9158607841784</v>
      </c>
      <c r="Y28" s="48" t="n">
        <f aca="false">$B28*Y88/$B88</f>
        <v>46.8738101321105</v>
      </c>
      <c r="Z28" s="48" t="n">
        <f aca="false">$B28*Z88/$B88</f>
        <v>25.7706801976482</v>
      </c>
      <c r="AA28" s="48" t="n">
        <f aca="false">$B28*AA88/$B88</f>
        <v>2.05012019188953</v>
      </c>
      <c r="AB28" s="48" t="n">
        <f aca="false">$B28*AB88/$B88</f>
        <v>0.345965063002142</v>
      </c>
      <c r="AC28" s="47"/>
      <c r="AD28" s="47" t="n">
        <f aca="false">E28+F28</f>
        <v>151.888575520591</v>
      </c>
      <c r="AE28" s="47" t="n">
        <f aca="false">G28+H28</f>
        <v>200.144006251965</v>
      </c>
      <c r="AF28" s="47" t="n">
        <f aca="false">I28+J28</f>
        <v>167.399807897594</v>
      </c>
      <c r="AG28" s="47" t="n">
        <f aca="false">K28+L28</f>
        <v>136.543207458709</v>
      </c>
      <c r="AH28" s="47" t="n">
        <f aca="false">M28+N28+O28+P28</f>
        <v>75.1802557285681</v>
      </c>
      <c r="AI28" s="47" t="n">
        <f aca="false">Q28+R28</f>
        <v>170.57719101388</v>
      </c>
      <c r="AJ28" s="47" t="n">
        <f aca="false">S28+T28</f>
        <v>177.384495274207</v>
      </c>
      <c r="AK28" s="47" t="n">
        <f aca="false">U28+V28</f>
        <v>127.432286520375</v>
      </c>
      <c r="AL28" s="47" t="n">
        <f aca="false">W28+X28</f>
        <v>113.525813079269</v>
      </c>
      <c r="AM28" s="47" t="n">
        <f aca="false">Y28+Z28+AA28+AB28</f>
        <v>75.0405755846503</v>
      </c>
      <c r="AO28" s="49" t="n">
        <f aca="false">SUM(E28:F28)</f>
        <v>151.888575520591</v>
      </c>
      <c r="AP28" s="49" t="n">
        <f aca="false">SUM(G28:L28)</f>
        <v>504.087021608267</v>
      </c>
      <c r="AQ28" s="49" t="n">
        <f aca="false">SUM(M28:N28)</f>
        <v>72.8048420753643</v>
      </c>
      <c r="AR28" s="49" t="n">
        <f aca="false">SUM(Q28:R28)</f>
        <v>170.57719101388</v>
      </c>
      <c r="AS28" s="49" t="n">
        <f aca="false">SUM(S28:X28)</f>
        <v>418.342594873851</v>
      </c>
      <c r="AT28" s="49" t="n">
        <f aca="false">SUM(Y28:Z28)</f>
        <v>72.6444903297586</v>
      </c>
      <c r="AU28" s="49" t="n">
        <f aca="false">AO28+AR28</f>
        <v>322.465766534471</v>
      </c>
      <c r="AV28" s="49" t="n">
        <f aca="false">AP28+AS28</f>
        <v>922.429616482118</v>
      </c>
      <c r="AW28" s="49" t="n">
        <f aca="false">AQ28+AT28</f>
        <v>145.449332405123</v>
      </c>
    </row>
    <row r="29" customFormat="false" ht="15" hidden="false" customHeight="false" outlineLevel="0" collapsed="false">
      <c r="A29" s="0" t="n">
        <v>2038</v>
      </c>
      <c r="B29" s="47" t="n">
        <f aca="false">Scénarios!C28/100*PopActBIT!B40</f>
        <v>1396.53088178847</v>
      </c>
      <c r="C29" s="47" t="n">
        <f aca="false">SUM(E29:P29)</f>
        <v>732.009206355758</v>
      </c>
      <c r="D29" s="47" t="n">
        <f aca="false">SUM(Q29:AB29)</f>
        <v>664.52167543271</v>
      </c>
      <c r="E29" s="48" t="n">
        <f aca="false">$B29*E89/$B89</f>
        <v>36.6639856759832</v>
      </c>
      <c r="F29" s="48" t="n">
        <f aca="false">$B29*F89/$B89</f>
        <v>114.439685357849</v>
      </c>
      <c r="G29" s="48" t="n">
        <f aca="false">$B29*G89/$B89</f>
        <v>103.207583931189</v>
      </c>
      <c r="H29" s="48" t="n">
        <f aca="false">$B29*H89/$B89</f>
        <v>97.5267554158756</v>
      </c>
      <c r="I29" s="48" t="n">
        <f aca="false">$B29*I89/$B89</f>
        <v>89.9784570590865</v>
      </c>
      <c r="J29" s="48" t="n">
        <f aca="false">$B29*J89/$B89</f>
        <v>78.3858927662942</v>
      </c>
      <c r="K29" s="48" t="n">
        <f aca="false">$B29*K89/$B89</f>
        <v>74.3290765431838</v>
      </c>
      <c r="L29" s="48" t="n">
        <f aca="false">$B29*L89/$B89</f>
        <v>61.4703814355402</v>
      </c>
      <c r="M29" s="48" t="n">
        <f aca="false">$B29*M89/$B89</f>
        <v>50.6681739298866</v>
      </c>
      <c r="N29" s="48" t="n">
        <f aca="false">$B29*N89/$B89</f>
        <v>22.9029281966553</v>
      </c>
      <c r="O29" s="48" t="n">
        <f aca="false">$B29*O89/$B89</f>
        <v>2.18021443322913</v>
      </c>
      <c r="P29" s="48" t="n">
        <f aca="false">$B29*P89/$B89</f>
        <v>0.256071610985589</v>
      </c>
      <c r="Q29" s="48" t="n">
        <f aca="false">$B29*Q89/$B89</f>
        <v>42.21305683532</v>
      </c>
      <c r="R29" s="48" t="n">
        <f aca="false">$B29*R89/$B89</f>
        <v>127.697521640327</v>
      </c>
      <c r="S29" s="48" t="n">
        <f aca="false">$B29*S89/$B89</f>
        <v>102.263172323893</v>
      </c>
      <c r="T29" s="48" t="n">
        <f aca="false">$B29*T89/$B89</f>
        <v>75.4868752580124</v>
      </c>
      <c r="U29" s="48" t="n">
        <f aca="false">$B29*U89/$B89</f>
        <v>68.878162973874</v>
      </c>
      <c r="V29" s="48" t="n">
        <f aca="false">$B29*V89/$B89</f>
        <v>59.5989119166214</v>
      </c>
      <c r="W29" s="48" t="n">
        <f aca="false">$B29*W89/$B89</f>
        <v>55.9749178878019</v>
      </c>
      <c r="X29" s="48" t="n">
        <f aca="false">$B29*X89/$B89</f>
        <v>56.9975969134302</v>
      </c>
      <c r="Y29" s="48" t="n">
        <f aca="false">$B29*Y89/$B89</f>
        <v>47.2580396212586</v>
      </c>
      <c r="Z29" s="48" t="n">
        <f aca="false">$B29*Z89/$B89</f>
        <v>25.690027553903</v>
      </c>
      <c r="AA29" s="48" t="n">
        <f aca="false">$B29*AA89/$B89</f>
        <v>2.11162614238685</v>
      </c>
      <c r="AB29" s="48" t="n">
        <f aca="false">$B29*AB89/$B89</f>
        <v>0.351766365882062</v>
      </c>
      <c r="AC29" s="47"/>
      <c r="AD29" s="47" t="n">
        <f aca="false">E29+F29</f>
        <v>151.103671033832</v>
      </c>
      <c r="AE29" s="47" t="n">
        <f aca="false">G29+H29</f>
        <v>200.734339347065</v>
      </c>
      <c r="AF29" s="47" t="n">
        <f aca="false">I29+J29</f>
        <v>168.364349825381</v>
      </c>
      <c r="AG29" s="47" t="n">
        <f aca="false">K29+L29</f>
        <v>135.799457978724</v>
      </c>
      <c r="AH29" s="47" t="n">
        <f aca="false">M29+N29+O29+P29</f>
        <v>76.0073881707566</v>
      </c>
      <c r="AI29" s="47" t="n">
        <f aca="false">Q29+R29</f>
        <v>169.910578475647</v>
      </c>
      <c r="AJ29" s="47" t="n">
        <f aca="false">S29+T29</f>
        <v>177.750047581905</v>
      </c>
      <c r="AK29" s="47" t="n">
        <f aca="false">U29+V29</f>
        <v>128.477074890495</v>
      </c>
      <c r="AL29" s="47" t="n">
        <f aca="false">W29+X29</f>
        <v>112.972514801232</v>
      </c>
      <c r="AM29" s="47" t="n">
        <f aca="false">Y29+Z29+AA29+AB29</f>
        <v>75.4114596834305</v>
      </c>
      <c r="AO29" s="49" t="n">
        <f aca="false">SUM(E29:F29)</f>
        <v>151.103671033832</v>
      </c>
      <c r="AP29" s="49" t="n">
        <f aca="false">SUM(G29:L29)</f>
        <v>504.89814715117</v>
      </c>
      <c r="AQ29" s="49" t="n">
        <f aca="false">SUM(M29:N29)</f>
        <v>73.5711021265419</v>
      </c>
      <c r="AR29" s="49" t="n">
        <f aca="false">SUM(Q29:R29)</f>
        <v>169.910578475647</v>
      </c>
      <c r="AS29" s="49" t="n">
        <f aca="false">SUM(S29:X29)</f>
        <v>419.199637273633</v>
      </c>
      <c r="AT29" s="49" t="n">
        <f aca="false">SUM(Y29:Z29)</f>
        <v>72.9480671751616</v>
      </c>
      <c r="AU29" s="49" t="n">
        <f aca="false">AO29+AR29</f>
        <v>321.014249509478</v>
      </c>
      <c r="AV29" s="49" t="n">
        <f aca="false">AP29+AS29</f>
        <v>924.097784424802</v>
      </c>
      <c r="AW29" s="49" t="n">
        <f aca="false">AQ29+AT29</f>
        <v>146.519169301703</v>
      </c>
    </row>
    <row r="30" customFormat="false" ht="15" hidden="false" customHeight="false" outlineLevel="0" collapsed="false">
      <c r="A30" s="0" t="n">
        <v>2039</v>
      </c>
      <c r="B30" s="47" t="n">
        <f aca="false">Scénarios!C29/100*PopActBIT!B41</f>
        <v>1397.83670173095</v>
      </c>
      <c r="C30" s="47" t="n">
        <f aca="false">SUM(E30:P30)</f>
        <v>733.197959768606</v>
      </c>
      <c r="D30" s="47" t="n">
        <f aca="false">SUM(Q30:AB30)</f>
        <v>664.638741962344</v>
      </c>
      <c r="E30" s="48" t="n">
        <f aca="false">$B30*E90/$B90</f>
        <v>36.5938080773316</v>
      </c>
      <c r="F30" s="48" t="n">
        <f aca="false">$B30*F90/$B90</f>
        <v>113.880869089195</v>
      </c>
      <c r="G30" s="48" t="n">
        <f aca="false">$B30*G90/$B90</f>
        <v>102.801150692433</v>
      </c>
      <c r="H30" s="48" t="n">
        <f aca="false">$B30*H90/$B90</f>
        <v>98.3475791593692</v>
      </c>
      <c r="I30" s="48" t="n">
        <f aca="false">$B30*I90/$B90</f>
        <v>90.7888395360808</v>
      </c>
      <c r="J30" s="48" t="n">
        <f aca="false">$B30*J90/$B90</f>
        <v>78.8508552713144</v>
      </c>
      <c r="K30" s="48" t="n">
        <f aca="false">$B30*K90/$B90</f>
        <v>73.3973665612077</v>
      </c>
      <c r="L30" s="48" t="n">
        <f aca="false">$B30*L90/$B90</f>
        <v>61.5166093329754</v>
      </c>
      <c r="M30" s="48" t="n">
        <f aca="false">$B30*M90/$B90</f>
        <v>51.1718363976465</v>
      </c>
      <c r="N30" s="48" t="n">
        <f aca="false">$B30*N90/$B90</f>
        <v>23.3908693366237</v>
      </c>
      <c r="O30" s="48" t="n">
        <f aca="false">$B30*O90/$B90</f>
        <v>2.19887326765122</v>
      </c>
      <c r="P30" s="48" t="n">
        <f aca="false">$B30*P90/$B90</f>
        <v>0.259303046777339</v>
      </c>
      <c r="Q30" s="48" t="n">
        <f aca="false">$B30*Q90/$B90</f>
        <v>42.1432034491026</v>
      </c>
      <c r="R30" s="48" t="n">
        <f aca="false">$B30*R90/$B90</f>
        <v>126.911221210982</v>
      </c>
      <c r="S30" s="48" t="n">
        <f aca="false">$B30*S90/$B90</f>
        <v>101.839411311976</v>
      </c>
      <c r="T30" s="48" t="n">
        <f aca="false">$B30*T90/$B90</f>
        <v>76.1842721316816</v>
      </c>
      <c r="U30" s="48" t="n">
        <f aca="false">$B30*U90/$B90</f>
        <v>69.3528971854951</v>
      </c>
      <c r="V30" s="48" t="n">
        <f aca="false">$B30*V90/$B90</f>
        <v>60.4626047232256</v>
      </c>
      <c r="W30" s="48" t="n">
        <f aca="false">$B30*W90/$B90</f>
        <v>55.0735529608227</v>
      </c>
      <c r="X30" s="48" t="n">
        <f aca="false">$B30*X90/$B90</f>
        <v>57.2453233458581</v>
      </c>
      <c r="Y30" s="48" t="n">
        <f aca="false">$B30*Y90/$B90</f>
        <v>47.397764275773</v>
      </c>
      <c r="Z30" s="48" t="n">
        <f aca="false">$B30*Z90/$B90</f>
        <v>25.53108368715</v>
      </c>
      <c r="AA30" s="48" t="n">
        <f aca="false">$B30*AA90/$B90</f>
        <v>2.13995040075912</v>
      </c>
      <c r="AB30" s="48" t="n">
        <f aca="false">$B30*AB90/$B90</f>
        <v>0.357457279518632</v>
      </c>
      <c r="AC30" s="47"/>
      <c r="AD30" s="47" t="n">
        <f aca="false">E30+F30</f>
        <v>150.474677166526</v>
      </c>
      <c r="AE30" s="47" t="n">
        <f aca="false">G30+H30</f>
        <v>201.148729851803</v>
      </c>
      <c r="AF30" s="47" t="n">
        <f aca="false">I30+J30</f>
        <v>169.639694807395</v>
      </c>
      <c r="AG30" s="47" t="n">
        <f aca="false">K30+L30</f>
        <v>134.913975894183</v>
      </c>
      <c r="AH30" s="47" t="n">
        <f aca="false">M30+N30+O30+P30</f>
        <v>77.0208820486987</v>
      </c>
      <c r="AI30" s="47" t="n">
        <f aca="false">Q30+R30</f>
        <v>169.054424660084</v>
      </c>
      <c r="AJ30" s="47" t="n">
        <f aca="false">S30+T30</f>
        <v>178.023683443657</v>
      </c>
      <c r="AK30" s="47" t="n">
        <f aca="false">U30+V30</f>
        <v>129.815501908721</v>
      </c>
      <c r="AL30" s="47" t="n">
        <f aca="false">W30+X30</f>
        <v>112.318876306681</v>
      </c>
      <c r="AM30" s="47" t="n">
        <f aca="false">Y30+Z30+AA30+AB30</f>
        <v>75.4262556432007</v>
      </c>
      <c r="AO30" s="49" t="n">
        <f aca="false">SUM(E30:F30)</f>
        <v>150.474677166526</v>
      </c>
      <c r="AP30" s="49" t="n">
        <f aca="false">SUM(G30:L30)</f>
        <v>505.702400553381</v>
      </c>
      <c r="AQ30" s="49" t="n">
        <f aca="false">SUM(M30:N30)</f>
        <v>74.5627057342702</v>
      </c>
      <c r="AR30" s="49" t="n">
        <f aca="false">SUM(Q30:R30)</f>
        <v>169.054424660084</v>
      </c>
      <c r="AS30" s="49" t="n">
        <f aca="false">SUM(S30:X30)</f>
        <v>420.158061659059</v>
      </c>
      <c r="AT30" s="49" t="n">
        <f aca="false">SUM(Y30:Z30)</f>
        <v>72.928847962923</v>
      </c>
      <c r="AU30" s="49" t="n">
        <f aca="false">AO30+AR30</f>
        <v>319.52910182661</v>
      </c>
      <c r="AV30" s="49" t="n">
        <f aca="false">AP30+AS30</f>
        <v>925.86046221244</v>
      </c>
      <c r="AW30" s="49" t="n">
        <f aca="false">AQ30+AT30</f>
        <v>147.491553697193</v>
      </c>
    </row>
    <row r="31" customFormat="false" ht="15" hidden="false" customHeight="false" outlineLevel="0" collapsed="false">
      <c r="A31" s="0" t="n">
        <v>2040</v>
      </c>
      <c r="B31" s="47" t="n">
        <f aca="false">Scénarios!C30/100*PopActBIT!B42</f>
        <v>1399.86560170982</v>
      </c>
      <c r="C31" s="47" t="n">
        <f aca="false">SUM(E31:P31)</f>
        <v>735.000614849805</v>
      </c>
      <c r="D31" s="47" t="n">
        <f aca="false">SUM(Q31:AB31)</f>
        <v>664.864986860012</v>
      </c>
      <c r="E31" s="48" t="n">
        <f aca="false">$B31*E91/$B91</f>
        <v>36.5473997240604</v>
      </c>
      <c r="F31" s="48" t="n">
        <f aca="false">$B31*F91/$B91</f>
        <v>113.239235760113</v>
      </c>
      <c r="G31" s="48" t="n">
        <f aca="false">$B31*G91/$B91</f>
        <v>102.400978219937</v>
      </c>
      <c r="H31" s="48" t="n">
        <f aca="false">$B31*H91/$B91</f>
        <v>99.2110523527739</v>
      </c>
      <c r="I31" s="48" t="n">
        <f aca="false">$B31*I91/$B91</f>
        <v>91.4590862990364</v>
      </c>
      <c r="J31" s="48" t="n">
        <f aca="false">$B31*J91/$B91</f>
        <v>79.909826529998</v>
      </c>
      <c r="K31" s="48" t="n">
        <f aca="false">$B31*K91/$B91</f>
        <v>72.2298250581746</v>
      </c>
      <c r="L31" s="48" t="n">
        <f aca="false">$B31*L91/$B91</f>
        <v>61.7496393024427</v>
      </c>
      <c r="M31" s="48" t="n">
        <f aca="false">$B31*M91/$B91</f>
        <v>51.4245839567175</v>
      </c>
      <c r="N31" s="48" t="n">
        <f aca="false">$B31*N91/$B91</f>
        <v>24.3539912090422</v>
      </c>
      <c r="O31" s="48" t="n">
        <f aca="false">$B31*O91/$B91</f>
        <v>2.21244711754853</v>
      </c>
      <c r="P31" s="48" t="n">
        <f aca="false">$B31*P91/$B91</f>
        <v>0.262549319962081</v>
      </c>
      <c r="Q31" s="48" t="n">
        <f aca="false">$B31*Q91/$B91</f>
        <v>42.1097498950005</v>
      </c>
      <c r="R31" s="48" t="n">
        <f aca="false">$B31*R91/$B91</f>
        <v>126.326031633348</v>
      </c>
      <c r="S31" s="48" t="n">
        <f aca="false">$B31*S91/$B91</f>
        <v>101.187796329249</v>
      </c>
      <c r="T31" s="48" t="n">
        <f aca="false">$B31*T91/$B91</f>
        <v>76.8335257330817</v>
      </c>
      <c r="U31" s="48" t="n">
        <f aca="false">$B31*U91/$B91</f>
        <v>69.5689850170764</v>
      </c>
      <c r="V31" s="48" t="n">
        <f aca="false">$B31*V91/$B91</f>
        <v>61.5689118721248</v>
      </c>
      <c r="W31" s="48" t="n">
        <f aca="false">$B31*W91/$B91</f>
        <v>54.360782544259</v>
      </c>
      <c r="X31" s="48" t="n">
        <f aca="false">$B31*X91/$B91</f>
        <v>57.3536094396557</v>
      </c>
      <c r="Y31" s="48" t="n">
        <f aca="false">$B31*Y91/$B91</f>
        <v>47.3293693806474</v>
      </c>
      <c r="Z31" s="48" t="n">
        <f aca="false">$B31*Z91/$B91</f>
        <v>25.7257858037834</v>
      </c>
      <c r="AA31" s="48" t="n">
        <f aca="false">$B31*AA91/$B91</f>
        <v>2.13697617536864</v>
      </c>
      <c r="AB31" s="48" t="n">
        <f aca="false">$B31*AB91/$B91</f>
        <v>0.363463036416006</v>
      </c>
      <c r="AC31" s="47"/>
      <c r="AD31" s="47" t="n">
        <f aca="false">E31+F31</f>
        <v>149.786635484173</v>
      </c>
      <c r="AE31" s="47" t="n">
        <f aca="false">G31+H31</f>
        <v>201.61203057271</v>
      </c>
      <c r="AF31" s="47" t="n">
        <f aca="false">I31+J31</f>
        <v>171.368912829034</v>
      </c>
      <c r="AG31" s="47" t="n">
        <f aca="false">K31+L31</f>
        <v>133.979464360617</v>
      </c>
      <c r="AH31" s="47" t="n">
        <f aca="false">M31+N31+O31+P31</f>
        <v>78.2535716032703</v>
      </c>
      <c r="AI31" s="47" t="n">
        <f aca="false">Q31+R31</f>
        <v>168.435781528349</v>
      </c>
      <c r="AJ31" s="47" t="n">
        <f aca="false">S31+T31</f>
        <v>178.021322062331</v>
      </c>
      <c r="AK31" s="47" t="n">
        <f aca="false">U31+V31</f>
        <v>131.137896889201</v>
      </c>
      <c r="AL31" s="47" t="n">
        <f aca="false">W31+X31</f>
        <v>111.714391983915</v>
      </c>
      <c r="AM31" s="47" t="n">
        <f aca="false">Y31+Z31+AA31+AB31</f>
        <v>75.5555943962155</v>
      </c>
      <c r="AO31" s="49" t="n">
        <f aca="false">SUM(E31:F31)</f>
        <v>149.786635484173</v>
      </c>
      <c r="AP31" s="49" t="n">
        <f aca="false">SUM(G31:L31)</f>
        <v>506.960407762362</v>
      </c>
      <c r="AQ31" s="49" t="n">
        <f aca="false">SUM(M31:N31)</f>
        <v>75.7785751657597</v>
      </c>
      <c r="AR31" s="49" t="n">
        <f aca="false">SUM(Q31:R31)</f>
        <v>168.435781528349</v>
      </c>
      <c r="AS31" s="49" t="n">
        <f aca="false">SUM(S31:X31)</f>
        <v>420.873610935447</v>
      </c>
      <c r="AT31" s="49" t="n">
        <f aca="false">SUM(Y31:Z31)</f>
        <v>73.0551551844308</v>
      </c>
      <c r="AU31" s="49" t="n">
        <f aca="false">AO31+AR31</f>
        <v>318.222417012522</v>
      </c>
      <c r="AV31" s="49" t="n">
        <f aca="false">AP31+AS31</f>
        <v>927.834018697809</v>
      </c>
      <c r="AW31" s="49" t="n">
        <f aca="false">AQ31+AT31</f>
        <v>148.83373035019</v>
      </c>
    </row>
    <row r="32" customFormat="false" ht="15" hidden="false" customHeight="false" outlineLevel="0" collapsed="false">
      <c r="A32" s="0" t="n">
        <v>2041</v>
      </c>
      <c r="B32" s="47" t="n">
        <f aca="false">Scénarios!C31/100*PopActBIT!B43</f>
        <v>1402.1629755669</v>
      </c>
      <c r="C32" s="47" t="n">
        <f aca="false">SUM(E32:P32)</f>
        <v>736.72189449758</v>
      </c>
      <c r="D32" s="47" t="n">
        <f aca="false">SUM(Q32:AB32)</f>
        <v>665.441081069323</v>
      </c>
      <c r="E32" s="48" t="n">
        <f aca="false">$B32*E92/$B92</f>
        <v>36.5340800362567</v>
      </c>
      <c r="F32" s="48" t="n">
        <f aca="false">$B32*F92/$B92</f>
        <v>112.777230281302</v>
      </c>
      <c r="G32" s="48" t="n">
        <f aca="false">$B32*G92/$B92</f>
        <v>101.787244824665</v>
      </c>
      <c r="H32" s="48" t="n">
        <f aca="false">$B32*H92/$B92</f>
        <v>100.020412616416</v>
      </c>
      <c r="I32" s="48" t="n">
        <f aca="false">$B32*I92/$B92</f>
        <v>91.8266243756535</v>
      </c>
      <c r="J32" s="48" t="n">
        <f aca="false">$B32*J92/$B92</f>
        <v>81.2260921701533</v>
      </c>
      <c r="K32" s="48" t="n">
        <f aca="false">$B32*K92/$B92</f>
        <v>71.4059539634276</v>
      </c>
      <c r="L32" s="48" t="n">
        <f aca="false">$B32*L92/$B92</f>
        <v>61.7850410463228</v>
      </c>
      <c r="M32" s="48" t="n">
        <f aca="false">$B32*M92/$B92</f>
        <v>51.4190239796705</v>
      </c>
      <c r="N32" s="48" t="n">
        <f aca="false">$B32*N92/$B92</f>
        <v>25.3918985296748</v>
      </c>
      <c r="O32" s="48" t="n">
        <f aca="false">$B32*O92/$B92</f>
        <v>2.28233520683175</v>
      </c>
      <c r="P32" s="48" t="n">
        <f aca="false">$B32*P92/$B92</f>
        <v>0.265957467206328</v>
      </c>
      <c r="Q32" s="48" t="n">
        <f aca="false">$B32*Q92/$B92</f>
        <v>42.1238087516486</v>
      </c>
      <c r="R32" s="48" t="n">
        <f aca="false">$B32*R92/$B92</f>
        <v>126.115131317662</v>
      </c>
      <c r="S32" s="48" t="n">
        <f aca="false">$B32*S92/$B92</f>
        <v>100.385699201379</v>
      </c>
      <c r="T32" s="48" t="n">
        <f aca="false">$B32*T92/$B92</f>
        <v>77.1523815901654</v>
      </c>
      <c r="U32" s="48" t="n">
        <f aca="false">$B32*U92/$B92</f>
        <v>69.8575228045732</v>
      </c>
      <c r="V32" s="48" t="n">
        <f aca="false">$B32*V92/$B92</f>
        <v>62.6447142484316</v>
      </c>
      <c r="W32" s="48" t="n">
        <f aca="false">$B32*W92/$B92</f>
        <v>54.0000154848371</v>
      </c>
      <c r="X32" s="48" t="n">
        <f aca="false">$B32*X92/$B92</f>
        <v>57.2873620095919</v>
      </c>
      <c r="Y32" s="48" t="n">
        <f aca="false">$B32*Y92/$B92</f>
        <v>47.1650218571307</v>
      </c>
      <c r="Z32" s="48" t="n">
        <f aca="false">$B32*Z92/$B92</f>
        <v>26.2136084042581</v>
      </c>
      <c r="AA32" s="48" t="n">
        <f aca="false">$B32*AA92/$B92</f>
        <v>2.12588381074956</v>
      </c>
      <c r="AB32" s="48" t="n">
        <f aca="false">$B32*AB92/$B92</f>
        <v>0.36993158889522</v>
      </c>
      <c r="AC32" s="47"/>
      <c r="AD32" s="47" t="n">
        <f aca="false">E32+F32</f>
        <v>149.311310317559</v>
      </c>
      <c r="AE32" s="47" t="n">
        <f aca="false">G32+H32</f>
        <v>201.80765744108</v>
      </c>
      <c r="AF32" s="47" t="n">
        <f aca="false">I32+J32</f>
        <v>173.052716545807</v>
      </c>
      <c r="AG32" s="47" t="n">
        <f aca="false">K32+L32</f>
        <v>133.19099500975</v>
      </c>
      <c r="AH32" s="47" t="n">
        <f aca="false">M32+N32+O32+P32</f>
        <v>79.3592151833834</v>
      </c>
      <c r="AI32" s="47" t="n">
        <f aca="false">Q32+R32</f>
        <v>168.23894006931</v>
      </c>
      <c r="AJ32" s="47" t="n">
        <f aca="false">S32+T32</f>
        <v>177.538080791545</v>
      </c>
      <c r="AK32" s="47" t="n">
        <f aca="false">U32+V32</f>
        <v>132.502237053005</v>
      </c>
      <c r="AL32" s="47" t="n">
        <f aca="false">W32+X32</f>
        <v>111.287377494429</v>
      </c>
      <c r="AM32" s="47" t="n">
        <f aca="false">Y32+Z32+AA32+AB32</f>
        <v>75.8744456610336</v>
      </c>
      <c r="AO32" s="49" t="n">
        <f aca="false">SUM(E32:F32)</f>
        <v>149.311310317559</v>
      </c>
      <c r="AP32" s="49" t="n">
        <f aca="false">SUM(G32:L32)</f>
        <v>508.051368996638</v>
      </c>
      <c r="AQ32" s="49" t="n">
        <f aca="false">SUM(M32:N32)</f>
        <v>76.8109225093453</v>
      </c>
      <c r="AR32" s="49" t="n">
        <f aca="false">SUM(Q32:R32)</f>
        <v>168.23894006931</v>
      </c>
      <c r="AS32" s="49" t="n">
        <f aca="false">SUM(S32:X32)</f>
        <v>421.327695338979</v>
      </c>
      <c r="AT32" s="49" t="n">
        <f aca="false">SUM(Y32:Z32)</f>
        <v>73.3786302613888</v>
      </c>
      <c r="AU32" s="49" t="n">
        <f aca="false">AO32+AR32</f>
        <v>317.550250386869</v>
      </c>
      <c r="AV32" s="49" t="n">
        <f aca="false">AP32+AS32</f>
        <v>929.379064335616</v>
      </c>
      <c r="AW32" s="49" t="n">
        <f aca="false">AQ32+AT32</f>
        <v>150.189552770734</v>
      </c>
    </row>
    <row r="33" customFormat="false" ht="15" hidden="false" customHeight="false" outlineLevel="0" collapsed="false">
      <c r="A33" s="0" t="n">
        <v>2042</v>
      </c>
      <c r="B33" s="47" t="n">
        <f aca="false">Scénarios!C32/100*PopActBIT!B44</f>
        <v>1404.52798925797</v>
      </c>
      <c r="C33" s="47" t="n">
        <f aca="false">SUM(E33:P33)</f>
        <v>738.188916744727</v>
      </c>
      <c r="D33" s="47" t="n">
        <f aca="false">SUM(Q33:AB33)</f>
        <v>666.339072513242</v>
      </c>
      <c r="E33" s="48" t="n">
        <f aca="false">$B33*E93/$B93</f>
        <v>36.5568418010922</v>
      </c>
      <c r="F33" s="48" t="n">
        <f aca="false">$B33*F93/$B93</f>
        <v>112.627048852345</v>
      </c>
      <c r="G33" s="48" t="n">
        <f aca="false">$B33*G93/$B93</f>
        <v>100.948221031804</v>
      </c>
      <c r="H33" s="48" t="n">
        <f aca="false">$B33*H93/$B93</f>
        <v>100.492528410232</v>
      </c>
      <c r="I33" s="48" t="n">
        <f aca="false">$B33*I93/$B93</f>
        <v>92.1980133575541</v>
      </c>
      <c r="J33" s="48" t="n">
        <f aca="false">$B33*J93/$B93</f>
        <v>82.5719991340826</v>
      </c>
      <c r="K33" s="48" t="n">
        <f aca="false">$B33*K93/$B93</f>
        <v>71.036056590749</v>
      </c>
      <c r="L33" s="48" t="n">
        <f aca="false">$B33*L93/$B93</f>
        <v>61.6177921678449</v>
      </c>
      <c r="M33" s="48" t="n">
        <f aca="false">$B33*M93/$B93</f>
        <v>51.2368042856939</v>
      </c>
      <c r="N33" s="48" t="n">
        <f aca="false">$B33*N93/$B93</f>
        <v>26.2670145823519</v>
      </c>
      <c r="O33" s="48" t="n">
        <f aca="false">$B33*O93/$B93</f>
        <v>2.3671215386611</v>
      </c>
      <c r="P33" s="48" t="n">
        <f aca="false">$B33*P93/$B93</f>
        <v>0.269474992317158</v>
      </c>
      <c r="Q33" s="48" t="n">
        <f aca="false">$B33*Q93/$B93</f>
        <v>42.1869291209899</v>
      </c>
      <c r="R33" s="48" t="n">
        <f aca="false">$B33*R93/$B93</f>
        <v>126.009831270881</v>
      </c>
      <c r="S33" s="48" t="n">
        <f aca="false">$B33*S93/$B93</f>
        <v>99.8748412336246</v>
      </c>
      <c r="T33" s="48" t="n">
        <f aca="false">$B33*T93/$B93</f>
        <v>77.1150293186103</v>
      </c>
      <c r="U33" s="48" t="n">
        <f aca="false">$B33*U93/$B93</f>
        <v>70.4520280444163</v>
      </c>
      <c r="V33" s="48" t="n">
        <f aca="false">$B33*V93/$B93</f>
        <v>63.5005502460692</v>
      </c>
      <c r="W33" s="48" t="n">
        <f aca="false">$B33*W93/$B93</f>
        <v>53.9249285434901</v>
      </c>
      <c r="X33" s="48" t="n">
        <f aca="false">$B33*X93/$B93</f>
        <v>57.0545813982873</v>
      </c>
      <c r="Y33" s="48" t="n">
        <f aca="false">$B33*Y93/$B93</f>
        <v>47.0735154893965</v>
      </c>
      <c r="Z33" s="48" t="n">
        <f aca="false">$B33*Z93/$B93</f>
        <v>26.6604559910456</v>
      </c>
      <c r="AA33" s="48" t="n">
        <f aca="false">$B33*AA93/$B93</f>
        <v>2.10965579608113</v>
      </c>
      <c r="AB33" s="48" t="n">
        <f aca="false">$B33*AB93/$B93</f>
        <v>0.376726060349731</v>
      </c>
      <c r="AC33" s="47"/>
      <c r="AD33" s="47" t="n">
        <f aca="false">E33+F33</f>
        <v>149.183890653438</v>
      </c>
      <c r="AE33" s="47" t="n">
        <f aca="false">G33+H33</f>
        <v>201.440749442035</v>
      </c>
      <c r="AF33" s="47" t="n">
        <f aca="false">I33+J33</f>
        <v>174.770012491637</v>
      </c>
      <c r="AG33" s="47" t="n">
        <f aca="false">K33+L33</f>
        <v>132.653848758594</v>
      </c>
      <c r="AH33" s="47" t="n">
        <f aca="false">M33+N33+O33+P33</f>
        <v>80.140415399024</v>
      </c>
      <c r="AI33" s="47" t="n">
        <f aca="false">Q33+R33</f>
        <v>168.196760391871</v>
      </c>
      <c r="AJ33" s="47" t="n">
        <f aca="false">S33+T33</f>
        <v>176.989870552235</v>
      </c>
      <c r="AK33" s="47" t="n">
        <f aca="false">U33+V33</f>
        <v>133.952578290485</v>
      </c>
      <c r="AL33" s="47" t="n">
        <f aca="false">W33+X33</f>
        <v>110.979509941777</v>
      </c>
      <c r="AM33" s="47" t="n">
        <f aca="false">Y33+Z33+AA33+AB33</f>
        <v>76.220353336873</v>
      </c>
      <c r="AO33" s="49" t="n">
        <f aca="false">SUM(E33:F33)</f>
        <v>149.183890653438</v>
      </c>
      <c r="AP33" s="49" t="n">
        <f aca="false">SUM(G33:L33)</f>
        <v>508.864610692266</v>
      </c>
      <c r="AQ33" s="49" t="n">
        <f aca="false">SUM(M33:N33)</f>
        <v>77.5038188680458</v>
      </c>
      <c r="AR33" s="49" t="n">
        <f aca="false">SUM(Q33:R33)</f>
        <v>168.196760391871</v>
      </c>
      <c r="AS33" s="49" t="n">
        <f aca="false">SUM(S33:X33)</f>
        <v>421.921958784498</v>
      </c>
      <c r="AT33" s="49" t="n">
        <f aca="false">SUM(Y33:Z33)</f>
        <v>73.7339714804421</v>
      </c>
      <c r="AU33" s="49" t="n">
        <f aca="false">AO33+AR33</f>
        <v>317.380651045309</v>
      </c>
      <c r="AV33" s="49" t="n">
        <f aca="false">AP33+AS33</f>
        <v>930.786569476764</v>
      </c>
      <c r="AW33" s="49" t="n">
        <f aca="false">AQ33+AT33</f>
        <v>151.237790348488</v>
      </c>
    </row>
    <row r="34" customFormat="false" ht="15" hidden="false" customHeight="false" outlineLevel="0" collapsed="false">
      <c r="A34" s="0" t="n">
        <v>2043</v>
      </c>
      <c r="B34" s="47" t="n">
        <f aca="false">Scénarios!C33/100*PopActBIT!B45</f>
        <v>1406.55969733399</v>
      </c>
      <c r="C34" s="47" t="n">
        <f aca="false">SUM(E34:P34)</f>
        <v>739.245125299442</v>
      </c>
      <c r="D34" s="47" t="n">
        <f aca="false">SUM(Q34:AB34)</f>
        <v>667.314572034549</v>
      </c>
      <c r="E34" s="48" t="n">
        <f aca="false">$B34*E94/$B94</f>
        <v>36.6088249202418</v>
      </c>
      <c r="F34" s="48" t="n">
        <f aca="false">$B34*F94/$B94</f>
        <v>112.527749383941</v>
      </c>
      <c r="G34" s="48" t="n">
        <f aca="false">$B34*G94/$B94</f>
        <v>100.39079319785</v>
      </c>
      <c r="H34" s="48" t="n">
        <f aca="false">$B34*H94/$B94</f>
        <v>100.453756216205</v>
      </c>
      <c r="I34" s="48" t="n">
        <f aca="false">$B34*I94/$B94</f>
        <v>92.9462491450183</v>
      </c>
      <c r="J34" s="48" t="n">
        <f aca="false">$B34*J94/$B94</f>
        <v>83.6609819398169</v>
      </c>
      <c r="K34" s="48" t="n">
        <f aca="false">$B34*K94/$B94</f>
        <v>70.9708961923499</v>
      </c>
      <c r="L34" s="48" t="n">
        <f aca="false">$B34*L94/$B94</f>
        <v>61.2423264054172</v>
      </c>
      <c r="M34" s="48" t="n">
        <f aca="false">$B34*M94/$B94</f>
        <v>51.1132747137277</v>
      </c>
      <c r="N34" s="48" t="n">
        <f aca="false">$B34*N94/$B94</f>
        <v>26.5801322733611</v>
      </c>
      <c r="O34" s="48" t="n">
        <f aca="false">$B34*O94/$B94</f>
        <v>2.47739718421699</v>
      </c>
      <c r="P34" s="48" t="n">
        <f aca="false">$B34*P94/$B94</f>
        <v>0.272743727296811</v>
      </c>
      <c r="Q34" s="48" t="n">
        <f aca="false">$B34*Q94/$B94</f>
        <v>42.2884265855585</v>
      </c>
      <c r="R34" s="48" t="n">
        <f aca="false">$B34*R94/$B94</f>
        <v>125.90701590989</v>
      </c>
      <c r="S34" s="48" t="n">
        <f aca="false">$B34*S94/$B94</f>
        <v>99.464490174029</v>
      </c>
      <c r="T34" s="48" t="n">
        <f aca="false">$B34*T94/$B94</f>
        <v>76.9499982612888</v>
      </c>
      <c r="U34" s="48" t="n">
        <f aca="false">$B34*U94/$B94</f>
        <v>71.1330608552503</v>
      </c>
      <c r="V34" s="48" t="n">
        <f aca="false">$B34*V94/$B94</f>
        <v>64.180762530078</v>
      </c>
      <c r="W34" s="48" t="n">
        <f aca="false">$B34*W94/$B94</f>
        <v>54.3067761627388</v>
      </c>
      <c r="X34" s="48" t="n">
        <f aca="false">$B34*X94/$B94</f>
        <v>56.4871325181735</v>
      </c>
      <c r="Y34" s="48" t="n">
        <f aca="false">$B34*Y94/$B94</f>
        <v>47.199064494171</v>
      </c>
      <c r="Z34" s="48" t="n">
        <f aca="false">$B34*Z94/$B94</f>
        <v>26.9158681672588</v>
      </c>
      <c r="AA34" s="48" t="n">
        <f aca="false">$B34*AA94/$B94</f>
        <v>2.09876351940394</v>
      </c>
      <c r="AB34" s="48" t="n">
        <f aca="false">$B34*AB94/$B94</f>
        <v>0.38321285670879</v>
      </c>
      <c r="AC34" s="47"/>
      <c r="AD34" s="47" t="n">
        <f aca="false">E34+F34</f>
        <v>149.136574304183</v>
      </c>
      <c r="AE34" s="47" t="n">
        <f aca="false">G34+H34</f>
        <v>200.844549414054</v>
      </c>
      <c r="AF34" s="47" t="n">
        <f aca="false">I34+J34</f>
        <v>176.607231084835</v>
      </c>
      <c r="AG34" s="47" t="n">
        <f aca="false">K34+L34</f>
        <v>132.213222597767</v>
      </c>
      <c r="AH34" s="47" t="n">
        <f aca="false">M34+N34+O34+P34</f>
        <v>80.4435478986025</v>
      </c>
      <c r="AI34" s="47" t="n">
        <f aca="false">Q34+R34</f>
        <v>168.195442495448</v>
      </c>
      <c r="AJ34" s="47" t="n">
        <f aca="false">S34+T34</f>
        <v>176.414488435318</v>
      </c>
      <c r="AK34" s="47" t="n">
        <f aca="false">U34+V34</f>
        <v>135.313823385328</v>
      </c>
      <c r="AL34" s="47" t="n">
        <f aca="false">W34+X34</f>
        <v>110.793908680912</v>
      </c>
      <c r="AM34" s="47" t="n">
        <f aca="false">Y34+Z34+AA34+AB34</f>
        <v>76.5969090375425</v>
      </c>
      <c r="AO34" s="49" t="n">
        <f aca="false">SUM(E34:F34)</f>
        <v>149.136574304183</v>
      </c>
      <c r="AP34" s="49" t="n">
        <f aca="false">SUM(G34:L34)</f>
        <v>509.665003096656</v>
      </c>
      <c r="AQ34" s="49" t="n">
        <f aca="false">SUM(M34:N34)</f>
        <v>77.6934069870887</v>
      </c>
      <c r="AR34" s="49" t="n">
        <f aca="false">SUM(Q34:R34)</f>
        <v>168.195442495448</v>
      </c>
      <c r="AS34" s="49" t="n">
        <f aca="false">SUM(S34:X34)</f>
        <v>422.522220501558</v>
      </c>
      <c r="AT34" s="49" t="n">
        <f aca="false">SUM(Y34:Z34)</f>
        <v>74.1149326614298</v>
      </c>
      <c r="AU34" s="49" t="n">
        <f aca="false">AO34+AR34</f>
        <v>317.332016799631</v>
      </c>
      <c r="AV34" s="49" t="n">
        <f aca="false">AP34+AS34</f>
        <v>932.187223598215</v>
      </c>
      <c r="AW34" s="49" t="n">
        <f aca="false">AQ34+AT34</f>
        <v>151.808339648519</v>
      </c>
    </row>
    <row r="35" customFormat="false" ht="15" hidden="false" customHeight="false" outlineLevel="0" collapsed="false">
      <c r="A35" s="0" t="n">
        <v>2044</v>
      </c>
      <c r="B35" s="47" t="n">
        <f aca="false">Scénarios!C34/100*PopActBIT!B46</f>
        <v>1407.98772455317</v>
      </c>
      <c r="C35" s="47" t="n">
        <f aca="false">SUM(E35:P35)</f>
        <v>740.129299958055</v>
      </c>
      <c r="D35" s="47" t="n">
        <f aca="false">SUM(Q35:AB35)</f>
        <v>667.858424595111</v>
      </c>
      <c r="E35" s="48" t="n">
        <f aca="false">$B35*E95/$B95</f>
        <v>36.6701052368862</v>
      </c>
      <c r="F35" s="48" t="n">
        <f aca="false">$B35*F95/$B95</f>
        <v>112.356871435301</v>
      </c>
      <c r="G35" s="48" t="n">
        <f aca="false">$B35*G95/$B95</f>
        <v>99.9451808817804</v>
      </c>
      <c r="H35" s="48" t="n">
        <f aca="false">$B35*H95/$B95</f>
        <v>100.121806617817</v>
      </c>
      <c r="I35" s="48" t="n">
        <f aca="false">$B35*I95/$B95</f>
        <v>93.7520184037138</v>
      </c>
      <c r="J35" s="48" t="n">
        <f aca="false">$B35*J95/$B95</f>
        <v>84.4403912650972</v>
      </c>
      <c r="K35" s="48" t="n">
        <f aca="false">$B35*K95/$B95</f>
        <v>71.4365631672712</v>
      </c>
      <c r="L35" s="48" t="n">
        <f aca="false">$B35*L95/$B95</f>
        <v>60.5041160446211</v>
      </c>
      <c r="M35" s="48" t="n">
        <f aca="false">$B35*M95/$B95</f>
        <v>51.3089031567302</v>
      </c>
      <c r="N35" s="48" t="n">
        <f aca="false">$B35*N95/$B95</f>
        <v>26.718563202613</v>
      </c>
      <c r="O35" s="48" t="n">
        <f aca="false">$B35*O95/$B95</f>
        <v>2.59959737892638</v>
      </c>
      <c r="P35" s="48" t="n">
        <f aca="false">$B35*P95/$B95</f>
        <v>0.275183167297611</v>
      </c>
      <c r="Q35" s="48" t="n">
        <f aca="false">$B35*Q95/$B95</f>
        <v>42.4018492495823</v>
      </c>
      <c r="R35" s="48" t="n">
        <f aca="false">$B35*R95/$B95</f>
        <v>125.744814645115</v>
      </c>
      <c r="S35" s="48" t="n">
        <f aca="false">$B35*S95/$B95</f>
        <v>98.8715089647417</v>
      </c>
      <c r="T35" s="48" t="n">
        <f aca="false">$B35*T95/$B95</f>
        <v>76.671747168335</v>
      </c>
      <c r="U35" s="48" t="n">
        <f aca="false">$B35*U95/$B95</f>
        <v>71.8125762910271</v>
      </c>
      <c r="V35" s="48" t="n">
        <f aca="false">$B35*V95/$B95</f>
        <v>64.6533962071397</v>
      </c>
      <c r="W35" s="48" t="n">
        <f aca="false">$B35*W95/$B95</f>
        <v>55.1173663403672</v>
      </c>
      <c r="X35" s="48" t="n">
        <f aca="false">$B35*X95/$B95</f>
        <v>55.6318866530445</v>
      </c>
      <c r="Y35" s="48" t="n">
        <f aca="false">$B35*Y95/$B95</f>
        <v>47.4427559590008</v>
      </c>
      <c r="Z35" s="48" t="n">
        <f aca="false">$B35*Z95/$B95</f>
        <v>27.0227784014351</v>
      </c>
      <c r="AA35" s="48" t="n">
        <f aca="false">$B35*AA95/$B95</f>
        <v>2.09920935369454</v>
      </c>
      <c r="AB35" s="48" t="n">
        <f aca="false">$B35*AB95/$B95</f>
        <v>0.388535361627477</v>
      </c>
      <c r="AC35" s="47"/>
      <c r="AD35" s="47" t="n">
        <f aca="false">E35+F35</f>
        <v>149.026976672188</v>
      </c>
      <c r="AE35" s="47" t="n">
        <f aca="false">G35+H35</f>
        <v>200.066987499597</v>
      </c>
      <c r="AF35" s="47" t="n">
        <f aca="false">I35+J35</f>
        <v>178.192409668811</v>
      </c>
      <c r="AG35" s="47" t="n">
        <f aca="false">K35+L35</f>
        <v>131.940679211892</v>
      </c>
      <c r="AH35" s="47" t="n">
        <f aca="false">M35+N35+O35+P35</f>
        <v>80.9022469055672</v>
      </c>
      <c r="AI35" s="47" t="n">
        <f aca="false">Q35+R35</f>
        <v>168.146663894698</v>
      </c>
      <c r="AJ35" s="47" t="n">
        <f aca="false">S35+T35</f>
        <v>175.543256133077</v>
      </c>
      <c r="AK35" s="47" t="n">
        <f aca="false">U35+V35</f>
        <v>136.465972498167</v>
      </c>
      <c r="AL35" s="47" t="n">
        <f aca="false">W35+X35</f>
        <v>110.749252993412</v>
      </c>
      <c r="AM35" s="47" t="n">
        <f aca="false">Y35+Z35+AA35+AB35</f>
        <v>76.9532790757579</v>
      </c>
      <c r="AO35" s="49" t="n">
        <f aca="false">SUM(E35:F35)</f>
        <v>149.026976672188</v>
      </c>
      <c r="AP35" s="49" t="n">
        <f aca="false">SUM(G35:L35)</f>
        <v>510.200076380301</v>
      </c>
      <c r="AQ35" s="49" t="n">
        <f aca="false">SUM(M35:N35)</f>
        <v>78.0274663593432</v>
      </c>
      <c r="AR35" s="49" t="n">
        <f aca="false">SUM(Q35:R35)</f>
        <v>168.146663894698</v>
      </c>
      <c r="AS35" s="49" t="n">
        <f aca="false">SUM(S35:X35)</f>
        <v>422.758481624655</v>
      </c>
      <c r="AT35" s="49" t="n">
        <f aca="false">SUM(Y35:Z35)</f>
        <v>74.4655343604359</v>
      </c>
      <c r="AU35" s="49" t="n">
        <f aca="false">AO35+AR35</f>
        <v>317.173640566885</v>
      </c>
      <c r="AV35" s="49" t="n">
        <f aca="false">AP35+AS35</f>
        <v>932.958558004956</v>
      </c>
      <c r="AW35" s="49" t="n">
        <f aca="false">AQ35+AT35</f>
        <v>152.493000719779</v>
      </c>
    </row>
    <row r="36" customFormat="false" ht="15" hidden="false" customHeight="false" outlineLevel="0" collapsed="false">
      <c r="A36" s="0" t="n">
        <v>2045</v>
      </c>
      <c r="B36" s="47" t="n">
        <f aca="false">Scénarios!C35/100*PopActBIT!B47</f>
        <v>1409.41415835693</v>
      </c>
      <c r="C36" s="47" t="n">
        <f aca="false">SUM(E36:P36)</f>
        <v>741.144186385583</v>
      </c>
      <c r="D36" s="47" t="n">
        <f aca="false">SUM(Q36:AB36)</f>
        <v>668.269971971342</v>
      </c>
      <c r="E36" s="48" t="n">
        <f aca="false">$B36*E96/$B96</f>
        <v>36.7711653763479</v>
      </c>
      <c r="F36" s="48" t="n">
        <f aca="false">$B36*F96/$B96</f>
        <v>112.222615864625</v>
      </c>
      <c r="G36" s="48" t="n">
        <f aca="false">$B36*G96/$B96</f>
        <v>99.3930848367183</v>
      </c>
      <c r="H36" s="48" t="n">
        <f aca="false">$B36*H96/$B96</f>
        <v>99.7640867843974</v>
      </c>
      <c r="I36" s="48" t="n">
        <f aca="false">$B36*I96/$B96</f>
        <v>94.5680888287856</v>
      </c>
      <c r="J36" s="48" t="n">
        <f aca="false">$B36*J96/$B96</f>
        <v>85.0654316055192</v>
      </c>
      <c r="K36" s="48" t="n">
        <f aca="false">$B36*K96/$B96</f>
        <v>72.4124669675932</v>
      </c>
      <c r="L36" s="48" t="n">
        <f aca="false">$B36*L96/$B96</f>
        <v>59.5528018631352</v>
      </c>
      <c r="M36" s="48" t="n">
        <f aca="false">$B36*M96/$B96</f>
        <v>51.6526715362611</v>
      </c>
      <c r="N36" s="48" t="n">
        <f aca="false">$B36*N96/$B96</f>
        <v>26.7137152316809</v>
      </c>
      <c r="O36" s="48" t="n">
        <f aca="false">$B36*O96/$B96</f>
        <v>2.75118360532471</v>
      </c>
      <c r="P36" s="48" t="n">
        <f aca="false">$B36*P96/$B96</f>
        <v>0.276873885194446</v>
      </c>
      <c r="Q36" s="48" t="n">
        <f aca="false">$B36*Q96/$B96</f>
        <v>42.5592793604078</v>
      </c>
      <c r="R36" s="48" t="n">
        <f aca="false">$B36*R96/$B96</f>
        <v>125.652372331672</v>
      </c>
      <c r="S36" s="48" t="n">
        <f aca="false">$B36*S96/$B96</f>
        <v>98.4073316049895</v>
      </c>
      <c r="T36" s="48" t="n">
        <f aca="false">$B36*T96/$B96</f>
        <v>76.2019037160691</v>
      </c>
      <c r="U36" s="48" t="n">
        <f aca="false">$B36*U96/$B96</f>
        <v>72.4258226418593</v>
      </c>
      <c r="V36" s="48" t="n">
        <f aca="false">$B36*V96/$B96</f>
        <v>64.8699603426165</v>
      </c>
      <c r="W36" s="48" t="n">
        <f aca="false">$B36*W96/$B96</f>
        <v>56.1293369977928</v>
      </c>
      <c r="X36" s="48" t="n">
        <f aca="false">$B36*X96/$B96</f>
        <v>54.9460808652909</v>
      </c>
      <c r="Y36" s="48" t="n">
        <f aca="false">$B36*Y96/$B96</f>
        <v>47.5568364811555</v>
      </c>
      <c r="Z36" s="48" t="n">
        <f aca="false">$B36*Z96/$B96</f>
        <v>27.0034353376379</v>
      </c>
      <c r="AA36" s="48" t="n">
        <f aca="false">$B36*AA96/$B96</f>
        <v>2.12487806160909</v>
      </c>
      <c r="AB36" s="48" t="n">
        <f aca="false">$B36*AB96/$B96</f>
        <v>0.392734230241848</v>
      </c>
      <c r="AC36" s="47"/>
      <c r="AD36" s="47" t="n">
        <f aca="false">E36+F36</f>
        <v>148.993781240973</v>
      </c>
      <c r="AE36" s="47" t="n">
        <f aca="false">G36+H36</f>
        <v>199.157171621116</v>
      </c>
      <c r="AF36" s="47" t="n">
        <f aca="false">I36+J36</f>
        <v>179.633520434305</v>
      </c>
      <c r="AG36" s="47" t="n">
        <f aca="false">K36+L36</f>
        <v>131.965268830728</v>
      </c>
      <c r="AH36" s="47" t="n">
        <f aca="false">M36+N36+O36+P36</f>
        <v>81.3944442584612</v>
      </c>
      <c r="AI36" s="47" t="n">
        <f aca="false">Q36+R36</f>
        <v>168.21165169208</v>
      </c>
      <c r="AJ36" s="47" t="n">
        <f aca="false">S36+T36</f>
        <v>174.609235321059</v>
      </c>
      <c r="AK36" s="47" t="n">
        <f aca="false">U36+V36</f>
        <v>137.295782984476</v>
      </c>
      <c r="AL36" s="47" t="n">
        <f aca="false">W36+X36</f>
        <v>111.075417863084</v>
      </c>
      <c r="AM36" s="47" t="n">
        <f aca="false">Y36+Z36+AA36+AB36</f>
        <v>77.0778841106443</v>
      </c>
      <c r="AO36" s="49" t="n">
        <f aca="false">SUM(E36:F36)</f>
        <v>148.993781240973</v>
      </c>
      <c r="AP36" s="49" t="n">
        <f aca="false">SUM(G36:L36)</f>
        <v>510.755960886149</v>
      </c>
      <c r="AQ36" s="49" t="n">
        <f aca="false">SUM(M36:N36)</f>
        <v>78.366386767942</v>
      </c>
      <c r="AR36" s="49" t="n">
        <f aca="false">SUM(Q36:R36)</f>
        <v>168.21165169208</v>
      </c>
      <c r="AS36" s="49" t="n">
        <f aca="false">SUM(S36:X36)</f>
        <v>422.980436168618</v>
      </c>
      <c r="AT36" s="49" t="n">
        <f aca="false">SUM(Y36:Z36)</f>
        <v>74.5602718187934</v>
      </c>
      <c r="AU36" s="49" t="n">
        <f aca="false">AO36+AR36</f>
        <v>317.205432933052</v>
      </c>
      <c r="AV36" s="49" t="n">
        <f aca="false">AP36+AS36</f>
        <v>933.736397054767</v>
      </c>
      <c r="AW36" s="49" t="n">
        <f aca="false">AQ36+AT36</f>
        <v>152.926658586735</v>
      </c>
    </row>
    <row r="37" customFormat="false" ht="15" hidden="false" customHeight="false" outlineLevel="0" collapsed="false">
      <c r="A37" s="0" t="n">
        <v>2046</v>
      </c>
      <c r="B37" s="47" t="n">
        <f aca="false">Scénarios!C36/100*PopActBIT!B48</f>
        <v>1410.11416951065</v>
      </c>
      <c r="C37" s="47" t="n">
        <f aca="false">SUM(E37:P37)</f>
        <v>741.504319474573</v>
      </c>
      <c r="D37" s="47" t="n">
        <f aca="false">SUM(Q37:AB37)</f>
        <v>668.609850036075</v>
      </c>
      <c r="E37" s="48" t="n">
        <f aca="false">$B37*E97/$B97</f>
        <v>36.8937453343767</v>
      </c>
      <c r="F37" s="48" t="n">
        <f aca="false">$B37*F97/$B97</f>
        <v>112.099037626274</v>
      </c>
      <c r="G37" s="48" t="n">
        <f aca="false">$B37*G97/$B97</f>
        <v>98.9176190577814</v>
      </c>
      <c r="H37" s="48" t="n">
        <f aca="false">$B37*H97/$B97</f>
        <v>99.1252999055591</v>
      </c>
      <c r="I37" s="48" t="n">
        <f aca="false">$B37*I97/$B97</f>
        <v>95.2573698785331</v>
      </c>
      <c r="J37" s="48" t="n">
        <f aca="false">$B37*J97/$B97</f>
        <v>85.3450279357224</v>
      </c>
      <c r="K37" s="48" t="n">
        <f aca="false">$B37*K97/$B97</f>
        <v>73.5594939864617</v>
      </c>
      <c r="L37" s="48" t="n">
        <f aca="false">$B37*L97/$B97</f>
        <v>58.8360622590114</v>
      </c>
      <c r="M37" s="48" t="n">
        <f aca="false">$B37*M97/$B97</f>
        <v>51.7839975006361</v>
      </c>
      <c r="N37" s="48" t="n">
        <f aca="false">$B37*N97/$B97</f>
        <v>26.5997110433837</v>
      </c>
      <c r="O37" s="48" t="n">
        <f aca="false">$B37*O97/$B97</f>
        <v>2.80902411393459</v>
      </c>
      <c r="P37" s="48" t="n">
        <f aca="false">$B37*P97/$B97</f>
        <v>0.277930832899079</v>
      </c>
      <c r="Q37" s="48" t="n">
        <f aca="false">$B37*Q97/$B97</f>
        <v>42.736968355067</v>
      </c>
      <c r="R37" s="48" t="n">
        <f aca="false">$B37*R97/$B97</f>
        <v>125.602518818487</v>
      </c>
      <c r="S37" s="48" t="n">
        <f aca="false">$B37*S97/$B97</f>
        <v>98.164620375266</v>
      </c>
      <c r="T37" s="48" t="n">
        <f aca="false">$B37*T97/$B97</f>
        <v>75.5604389081923</v>
      </c>
      <c r="U37" s="48" t="n">
        <f aca="false">$B37*U97/$B97</f>
        <v>72.6792492979183</v>
      </c>
      <c r="V37" s="48" t="n">
        <f aca="false">$B37*V97/$B97</f>
        <v>65.0995871780013</v>
      </c>
      <c r="W37" s="48" t="n">
        <f aca="false">$B37*W97/$B97</f>
        <v>57.0676174100901</v>
      </c>
      <c r="X37" s="48" t="n">
        <f aca="false">$B37*X97/$B97</f>
        <v>54.5669214786194</v>
      </c>
      <c r="Y37" s="48" t="n">
        <f aca="false">$B37*Y97/$B97</f>
        <v>47.4886512154331</v>
      </c>
      <c r="Z37" s="48" t="n">
        <f aca="false">$B37*Z97/$B97</f>
        <v>27.0816175153428</v>
      </c>
      <c r="AA37" s="48" t="n">
        <f aca="false">$B37*AA97/$B97</f>
        <v>2.16572765041917</v>
      </c>
      <c r="AB37" s="48" t="n">
        <f aca="false">$B37*AB97/$B97</f>
        <v>0.395931833239132</v>
      </c>
      <c r="AC37" s="47"/>
      <c r="AD37" s="47" t="n">
        <f aca="false">E37+F37</f>
        <v>148.992782960651</v>
      </c>
      <c r="AE37" s="47" t="n">
        <f aca="false">G37+H37</f>
        <v>198.04291896334</v>
      </c>
      <c r="AF37" s="47" t="n">
        <f aca="false">I37+J37</f>
        <v>180.602397814256</v>
      </c>
      <c r="AG37" s="47" t="n">
        <f aca="false">K37+L37</f>
        <v>132.395556245473</v>
      </c>
      <c r="AH37" s="47" t="n">
        <f aca="false">M37+N37+O37+P37</f>
        <v>81.4706634908535</v>
      </c>
      <c r="AI37" s="47" t="n">
        <f aca="false">Q37+R37</f>
        <v>168.339487173554</v>
      </c>
      <c r="AJ37" s="47" t="n">
        <f aca="false">S37+T37</f>
        <v>173.725059283458</v>
      </c>
      <c r="AK37" s="47" t="n">
        <f aca="false">U37+V37</f>
        <v>137.77883647592</v>
      </c>
      <c r="AL37" s="47" t="n">
        <f aca="false">W37+X37</f>
        <v>111.63453888871</v>
      </c>
      <c r="AM37" s="47" t="n">
        <f aca="false">Y37+Z37+AA37+AB37</f>
        <v>77.1319282144343</v>
      </c>
      <c r="AO37" s="49" t="n">
        <f aca="false">SUM(E37:F37)</f>
        <v>148.992782960651</v>
      </c>
      <c r="AP37" s="49" t="n">
        <f aca="false">SUM(G37:L37)</f>
        <v>511.040873023069</v>
      </c>
      <c r="AQ37" s="49" t="n">
        <f aca="false">SUM(M37:N37)</f>
        <v>78.3837085440198</v>
      </c>
      <c r="AR37" s="49" t="n">
        <f aca="false">SUM(Q37:R37)</f>
        <v>168.339487173554</v>
      </c>
      <c r="AS37" s="49" t="n">
        <f aca="false">SUM(S37:X37)</f>
        <v>423.138434648087</v>
      </c>
      <c r="AT37" s="49" t="n">
        <f aca="false">SUM(Y37:Z37)</f>
        <v>74.570268730776</v>
      </c>
      <c r="AU37" s="49" t="n">
        <f aca="false">AO37+AR37</f>
        <v>317.332270134204</v>
      </c>
      <c r="AV37" s="49" t="n">
        <f aca="false">AP37+AS37</f>
        <v>934.179307671156</v>
      </c>
      <c r="AW37" s="49" t="n">
        <f aca="false">AQ37+AT37</f>
        <v>152.953977274796</v>
      </c>
    </row>
    <row r="38" customFormat="false" ht="15" hidden="false" customHeight="false" outlineLevel="0" collapsed="false">
      <c r="A38" s="0" t="n">
        <v>2047</v>
      </c>
      <c r="B38" s="47" t="n">
        <f aca="false">Scénarios!C37/100*PopActBIT!B49</f>
        <v>1410.28825822377</v>
      </c>
      <c r="C38" s="47" t="n">
        <f aca="false">SUM(E38:P38)</f>
        <v>741.414244938185</v>
      </c>
      <c r="D38" s="47" t="n">
        <f aca="false">SUM(Q38:AB38)</f>
        <v>668.874013285588</v>
      </c>
      <c r="E38" s="48" t="n">
        <f aca="false">$B38*E98/$B98</f>
        <v>37.0302850295123</v>
      </c>
      <c r="F38" s="48" t="n">
        <f aca="false">$B38*F98/$B98</f>
        <v>112.001505657215</v>
      </c>
      <c r="G38" s="48" t="n">
        <f aca="false">$B38*G98/$B98</f>
        <v>98.6408602995453</v>
      </c>
      <c r="H38" s="48" t="n">
        <f aca="false">$B38*H98/$B98</f>
        <v>98.2008432940817</v>
      </c>
      <c r="I38" s="48" t="n">
        <f aca="false">$B38*I98/$B98</f>
        <v>95.5615728903397</v>
      </c>
      <c r="J38" s="48" t="n">
        <f aca="false">$B38*J98/$B98</f>
        <v>85.5624462414566</v>
      </c>
      <c r="K38" s="48" t="n">
        <f aca="false">$B38*K98/$B98</f>
        <v>74.6734746830272</v>
      </c>
      <c r="L38" s="48" t="n">
        <f aca="false">$B38*L98/$B98</f>
        <v>58.4480813672137</v>
      </c>
      <c r="M38" s="48" t="n">
        <f aca="false">$B38*M98/$B98</f>
        <v>51.6638635620526</v>
      </c>
      <c r="N38" s="48" t="n">
        <f aca="false">$B38*N98/$B98</f>
        <v>26.4906266942611</v>
      </c>
      <c r="O38" s="48" t="n">
        <f aca="false">$B38*O98/$B98</f>
        <v>2.86187599548042</v>
      </c>
      <c r="P38" s="48" t="n">
        <f aca="false">$B38*P98/$B98</f>
        <v>0.278809223998995</v>
      </c>
      <c r="Q38" s="48" t="n">
        <f aca="false">$B38*Q98/$B98</f>
        <v>42.9236135022105</v>
      </c>
      <c r="R38" s="48" t="n">
        <f aca="false">$B38*R98/$B98</f>
        <v>125.607009036806</v>
      </c>
      <c r="S38" s="48" t="n">
        <f aca="false">$B38*S98/$B98</f>
        <v>97.930652749014</v>
      </c>
      <c r="T38" s="48" t="n">
        <f aca="false">$B38*T98/$B98</f>
        <v>75.0761474722286</v>
      </c>
      <c r="U38" s="48" t="n">
        <f aca="false">$B38*U98/$B98</f>
        <v>72.5524926872537</v>
      </c>
      <c r="V38" s="48" t="n">
        <f aca="false">$B38*V98/$B98</f>
        <v>65.5563935593976</v>
      </c>
      <c r="W38" s="48" t="n">
        <f aca="false">$B38*W98/$B98</f>
        <v>57.7619463870071</v>
      </c>
      <c r="X38" s="48" t="n">
        <f aca="false">$B38*X98/$B98</f>
        <v>54.4304714990518</v>
      </c>
      <c r="Y38" s="48" t="n">
        <f aca="false">$B38*Y98/$B98</f>
        <v>47.2470017192134</v>
      </c>
      <c r="Z38" s="48" t="n">
        <f aca="false">$B38*Z98/$B98</f>
        <v>27.1879726029874</v>
      </c>
      <c r="AA38" s="48" t="n">
        <f aca="false">$B38*AA98/$B98</f>
        <v>2.2013332168909</v>
      </c>
      <c r="AB38" s="48" t="n">
        <f aca="false">$B38*AB98/$B98</f>
        <v>0.398978853527102</v>
      </c>
      <c r="AC38" s="47"/>
      <c r="AD38" s="47" t="n">
        <f aca="false">E38+F38</f>
        <v>149.031790686728</v>
      </c>
      <c r="AE38" s="47" t="n">
        <f aca="false">G38+H38</f>
        <v>196.841703593627</v>
      </c>
      <c r="AF38" s="47" t="n">
        <f aca="false">I38+J38</f>
        <v>181.124019131796</v>
      </c>
      <c r="AG38" s="47" t="n">
        <f aca="false">K38+L38</f>
        <v>133.121556050241</v>
      </c>
      <c r="AH38" s="47" t="n">
        <f aca="false">M38+N38+O38+P38</f>
        <v>81.2951754757931</v>
      </c>
      <c r="AI38" s="47" t="n">
        <f aca="false">Q38+R38</f>
        <v>168.530622539017</v>
      </c>
      <c r="AJ38" s="47" t="n">
        <f aca="false">S38+T38</f>
        <v>173.006800221243</v>
      </c>
      <c r="AK38" s="47" t="n">
        <f aca="false">U38+V38</f>
        <v>138.108886246651</v>
      </c>
      <c r="AL38" s="47" t="n">
        <f aca="false">W38+X38</f>
        <v>112.192417886059</v>
      </c>
      <c r="AM38" s="47" t="n">
        <f aca="false">Y38+Z38+AA38+AB38</f>
        <v>77.0352863926188</v>
      </c>
      <c r="AO38" s="49" t="n">
        <f aca="false">SUM(E38:F38)</f>
        <v>149.031790686728</v>
      </c>
      <c r="AP38" s="49" t="n">
        <f aca="false">SUM(G38:L38)</f>
        <v>511.087278775664</v>
      </c>
      <c r="AQ38" s="49" t="n">
        <f aca="false">SUM(M38:N38)</f>
        <v>78.1544902563137</v>
      </c>
      <c r="AR38" s="49" t="n">
        <f aca="false">SUM(Q38:R38)</f>
        <v>168.530622539017</v>
      </c>
      <c r="AS38" s="49" t="n">
        <f aca="false">SUM(S38:X38)</f>
        <v>423.308104353953</v>
      </c>
      <c r="AT38" s="49" t="n">
        <f aca="false">SUM(Y38:Z38)</f>
        <v>74.4349743222008</v>
      </c>
      <c r="AU38" s="49" t="n">
        <f aca="false">AO38+AR38</f>
        <v>317.562413225744</v>
      </c>
      <c r="AV38" s="49" t="n">
        <f aca="false">AP38+AS38</f>
        <v>934.395383129617</v>
      </c>
      <c r="AW38" s="49" t="n">
        <f aca="false">AQ38+AT38</f>
        <v>152.589464578514</v>
      </c>
    </row>
    <row r="39" customFormat="false" ht="15" hidden="false" customHeight="false" outlineLevel="0" collapsed="false">
      <c r="A39" s="0" t="n">
        <v>2048</v>
      </c>
      <c r="B39" s="47" t="n">
        <f aca="false">Scénarios!C38/100*PopActBIT!B50</f>
        <v>1410.64979523229</v>
      </c>
      <c r="C39" s="47" t="n">
        <f aca="false">SUM(E39:P39)</f>
        <v>741.390599773619</v>
      </c>
      <c r="D39" s="47" t="n">
        <f aca="false">SUM(Q39:AB39)</f>
        <v>669.259195458668</v>
      </c>
      <c r="E39" s="48" t="n">
        <f aca="false">$B39*E99/$B99</f>
        <v>37.1815644261819</v>
      </c>
      <c r="F39" s="48" t="n">
        <f aca="false">$B39*F99/$B99</f>
        <v>111.971536849469</v>
      </c>
      <c r="G39" s="48" t="n">
        <f aca="false">$B39*G99/$B99</f>
        <v>98.3879291849327</v>
      </c>
      <c r="H39" s="48" t="n">
        <f aca="false">$B39*H99/$B99</f>
        <v>97.5212375477431</v>
      </c>
      <c r="I39" s="48" t="n">
        <f aca="false">$B39*I99/$B99</f>
        <v>95.3736480455665</v>
      </c>
      <c r="J39" s="48" t="n">
        <f aca="false">$B39*J99/$B99</f>
        <v>86.1032020674385</v>
      </c>
      <c r="K39" s="48" t="n">
        <f aca="false">$B39*K99/$B99</f>
        <v>75.5363664173423</v>
      </c>
      <c r="L39" s="48" t="n">
        <f aca="false">$B39*L99/$B99</f>
        <v>58.2979154934054</v>
      </c>
      <c r="M39" s="48" t="n">
        <f aca="false">$B39*M99/$B99</f>
        <v>51.3454280850398</v>
      </c>
      <c r="N39" s="48" t="n">
        <f aca="false">$B39*N99/$B99</f>
        <v>26.5015747886905</v>
      </c>
      <c r="O39" s="48" t="n">
        <f aca="false">$B39*O99/$B99</f>
        <v>2.89046051254814</v>
      </c>
      <c r="P39" s="48" t="n">
        <f aca="false">$B39*P99/$B99</f>
        <v>0.279736355261485</v>
      </c>
      <c r="Q39" s="48" t="n">
        <f aca="false">$B39*Q99/$B99</f>
        <v>43.1192147558613</v>
      </c>
      <c r="R39" s="48" t="n">
        <f aca="false">$B39*R99/$B99</f>
        <v>125.704011503056</v>
      </c>
      <c r="S39" s="48" t="n">
        <f aca="false">$B39*S99/$B99</f>
        <v>97.6778041527951</v>
      </c>
      <c r="T39" s="48" t="n">
        <f aca="false">$B39*T99/$B99</f>
        <v>74.6508324691533</v>
      </c>
      <c r="U39" s="48" t="n">
        <f aca="false">$B39*U99/$B99</f>
        <v>72.2937227934691</v>
      </c>
      <c r="V39" s="48" t="n">
        <f aca="false">$B39*V99/$B99</f>
        <v>66.0754079874978</v>
      </c>
      <c r="W39" s="48" t="n">
        <f aca="false">$B39*W99/$B99</f>
        <v>58.2834214469734</v>
      </c>
      <c r="X39" s="48" t="n">
        <f aca="false">$B39*X99/$B99</f>
        <v>54.7365984759061</v>
      </c>
      <c r="Y39" s="48" t="n">
        <f aca="false">$B39*Y99/$B99</f>
        <v>46.7209555930368</v>
      </c>
      <c r="Z39" s="48" t="n">
        <f aca="false">$B39*Z99/$B99</f>
        <v>27.3746956695647</v>
      </c>
      <c r="AA39" s="48" t="n">
        <f aca="false">$B39*AA99/$B99</f>
        <v>2.22043208726689</v>
      </c>
      <c r="AB39" s="48" t="n">
        <f aca="false">$B39*AB99/$B99</f>
        <v>0.402098524087364</v>
      </c>
      <c r="AC39" s="47"/>
      <c r="AD39" s="47" t="n">
        <f aca="false">E39+F39</f>
        <v>149.153101275651</v>
      </c>
      <c r="AE39" s="47" t="n">
        <f aca="false">G39+H39</f>
        <v>195.909166732676</v>
      </c>
      <c r="AF39" s="47" t="n">
        <f aca="false">I39+J39</f>
        <v>181.476850113005</v>
      </c>
      <c r="AG39" s="47" t="n">
        <f aca="false">K39+L39</f>
        <v>133.834281910748</v>
      </c>
      <c r="AH39" s="47" t="n">
        <f aca="false">M39+N39+O39+P39</f>
        <v>81.01719974154</v>
      </c>
      <c r="AI39" s="47" t="n">
        <f aca="false">Q39+R39</f>
        <v>168.823226258917</v>
      </c>
      <c r="AJ39" s="47" t="n">
        <f aca="false">S39+T39</f>
        <v>172.328636621948</v>
      </c>
      <c r="AK39" s="47" t="n">
        <f aca="false">U39+V39</f>
        <v>138.369130780967</v>
      </c>
      <c r="AL39" s="47" t="n">
        <f aca="false">W39+X39</f>
        <v>113.02001992288</v>
      </c>
      <c r="AM39" s="47" t="n">
        <f aca="false">Y39+Z39+AA39+AB39</f>
        <v>76.7181818739558</v>
      </c>
      <c r="AO39" s="49" t="n">
        <f aca="false">SUM(E39:F39)</f>
        <v>149.153101275651</v>
      </c>
      <c r="AP39" s="49" t="n">
        <f aca="false">SUM(G39:L39)</f>
        <v>511.220298756428</v>
      </c>
      <c r="AQ39" s="49" t="n">
        <f aca="false">SUM(M39:N39)</f>
        <v>77.8470028737304</v>
      </c>
      <c r="AR39" s="49" t="n">
        <f aca="false">SUM(Q39:R39)</f>
        <v>168.823226258917</v>
      </c>
      <c r="AS39" s="49" t="n">
        <f aca="false">SUM(S39:X39)</f>
        <v>423.717787325795</v>
      </c>
      <c r="AT39" s="49" t="n">
        <f aca="false">SUM(Y39:Z39)</f>
        <v>74.0956512626016</v>
      </c>
      <c r="AU39" s="49" t="n">
        <f aca="false">AO39+AR39</f>
        <v>317.976327534568</v>
      </c>
      <c r="AV39" s="49" t="n">
        <f aca="false">AP39+AS39</f>
        <v>934.938086082223</v>
      </c>
      <c r="AW39" s="49" t="n">
        <f aca="false">AQ39+AT39</f>
        <v>151.942654136332</v>
      </c>
    </row>
    <row r="40" customFormat="false" ht="15" hidden="false" customHeight="false" outlineLevel="0" collapsed="false">
      <c r="A40" s="0" t="n">
        <v>2049</v>
      </c>
      <c r="B40" s="47" t="n">
        <f aca="false">Scénarios!C39/100*PopActBIT!B51</f>
        <v>1411.51025240738</v>
      </c>
      <c r="C40" s="47" t="n">
        <f aca="false">SUM(E40:P40)</f>
        <v>741.62862668141</v>
      </c>
      <c r="D40" s="47" t="n">
        <f aca="false">SUM(Q40:AB40)</f>
        <v>669.881625725974</v>
      </c>
      <c r="E40" s="48" t="n">
        <f aca="false">$B40*E100/$B100</f>
        <v>37.3517860774391</v>
      </c>
      <c r="F40" s="48" t="n">
        <f aca="false">$B40*F100/$B100</f>
        <v>112.05529708742</v>
      </c>
      <c r="G40" s="48" t="n">
        <f aca="false">$B40*G100/$B100</f>
        <v>98.1454953608537</v>
      </c>
      <c r="H40" s="48" t="n">
        <f aca="false">$B40*H100/$B100</f>
        <v>97.0173387061316</v>
      </c>
      <c r="I40" s="48" t="n">
        <f aca="false">$B40*I100/$B100</f>
        <v>94.9846765462664</v>
      </c>
      <c r="J40" s="48" t="n">
        <f aca="false">$B40*J100/$B100</f>
        <v>86.7571273791932</v>
      </c>
      <c r="K40" s="48" t="n">
        <f aca="false">$B40*K100/$B100</f>
        <v>76.1743721709731</v>
      </c>
      <c r="L40" s="48" t="n">
        <f aca="false">$B40*L100/$B100</f>
        <v>58.6245987723677</v>
      </c>
      <c r="M40" s="48" t="n">
        <f aca="false">$B40*M100/$B100</f>
        <v>50.751365983116</v>
      </c>
      <c r="N40" s="48" t="n">
        <f aca="false">$B40*N100/$B100</f>
        <v>26.5820642723609</v>
      </c>
      <c r="O40" s="48" t="n">
        <f aca="false">$B40*O100/$B100</f>
        <v>2.9036927231017</v>
      </c>
      <c r="P40" s="48" t="n">
        <f aca="false">$B40*P100/$B100</f>
        <v>0.280811602186505</v>
      </c>
      <c r="Q40" s="48" t="n">
        <f aca="false">$B40*Q100/$B100</f>
        <v>43.3288281910989</v>
      </c>
      <c r="R40" s="48" t="n">
        <f aca="false">$B40*R100/$B100</f>
        <v>125.934910063193</v>
      </c>
      <c r="S40" s="48" t="n">
        <f aca="false">$B40*S100/$B100</f>
        <v>97.4523986957726</v>
      </c>
      <c r="T40" s="48" t="n">
        <f aca="false">$B40*T100/$B100</f>
        <v>74.1469808329818</v>
      </c>
      <c r="U40" s="48" t="n">
        <f aca="false">$B40*U100/$B100</f>
        <v>71.984057785418</v>
      </c>
      <c r="V40" s="48" t="n">
        <f aca="false">$B40*V100/$B100</f>
        <v>66.6388396687687</v>
      </c>
      <c r="W40" s="48" t="n">
        <f aca="false">$B40*W100/$B100</f>
        <v>58.6597717584759</v>
      </c>
      <c r="X40" s="48" t="n">
        <f aca="false">$B40*X100/$B100</f>
        <v>55.5073363174235</v>
      </c>
      <c r="Y40" s="48" t="n">
        <f aca="false">$B40*Y100/$B100</f>
        <v>45.9945532245254</v>
      </c>
      <c r="Z40" s="48" t="n">
        <f aca="false">$B40*Z100/$B100</f>
        <v>27.5998632647591</v>
      </c>
      <c r="AA40" s="48" t="n">
        <f aca="false">$B40*AA100/$B100</f>
        <v>2.22877204870969</v>
      </c>
      <c r="AB40" s="48" t="n">
        <f aca="false">$B40*AB100/$B100</f>
        <v>0.405313874847758</v>
      </c>
      <c r="AC40" s="47"/>
      <c r="AD40" s="47" t="n">
        <f aca="false">E40+F40</f>
        <v>149.407083164859</v>
      </c>
      <c r="AE40" s="47" t="n">
        <f aca="false">G40+H40</f>
        <v>195.162834066985</v>
      </c>
      <c r="AF40" s="47" t="n">
        <f aca="false">I40+J40</f>
        <v>181.74180392546</v>
      </c>
      <c r="AG40" s="47" t="n">
        <f aca="false">K40+L40</f>
        <v>134.798970943341</v>
      </c>
      <c r="AH40" s="47" t="n">
        <f aca="false">M40+N40+O40+P40</f>
        <v>80.5179345807652</v>
      </c>
      <c r="AI40" s="47" t="n">
        <f aca="false">Q40+R40</f>
        <v>169.263738254292</v>
      </c>
      <c r="AJ40" s="47" t="n">
        <f aca="false">S40+T40</f>
        <v>171.599379528754</v>
      </c>
      <c r="AK40" s="47" t="n">
        <f aca="false">U40+V40</f>
        <v>138.622897454187</v>
      </c>
      <c r="AL40" s="47" t="n">
        <f aca="false">W40+X40</f>
        <v>114.167108075899</v>
      </c>
      <c r="AM40" s="47" t="n">
        <f aca="false">Y40+Z40+AA40+AB40</f>
        <v>76.2285024128419</v>
      </c>
      <c r="AO40" s="49" t="n">
        <f aca="false">SUM(E40:F40)</f>
        <v>149.407083164859</v>
      </c>
      <c r="AP40" s="49" t="n">
        <f aca="false">SUM(G40:L40)</f>
        <v>511.703608935786</v>
      </c>
      <c r="AQ40" s="49" t="n">
        <f aca="false">SUM(M40:N40)</f>
        <v>77.333430255477</v>
      </c>
      <c r="AR40" s="49" t="n">
        <f aca="false">SUM(Q40:R40)</f>
        <v>169.263738254292</v>
      </c>
      <c r="AS40" s="49" t="n">
        <f aca="false">SUM(S40:X40)</f>
        <v>424.38938505884</v>
      </c>
      <c r="AT40" s="49" t="n">
        <f aca="false">SUM(Y40:Z40)</f>
        <v>73.5944164892845</v>
      </c>
      <c r="AU40" s="49" t="n">
        <f aca="false">AO40+AR40</f>
        <v>318.670821419151</v>
      </c>
      <c r="AV40" s="49" t="n">
        <f aca="false">AP40+AS40</f>
        <v>936.092993994626</v>
      </c>
      <c r="AW40" s="49" t="n">
        <f aca="false">AQ40+AT40</f>
        <v>150.927846744762</v>
      </c>
    </row>
    <row r="41" customFormat="false" ht="15" hidden="false" customHeight="false" outlineLevel="0" collapsed="false">
      <c r="A41" s="0" t="n">
        <v>2050</v>
      </c>
      <c r="B41" s="47" t="n">
        <f aca="false">Scénarios!C40/100*PopActBIT!B52</f>
        <v>1412.66469428616</v>
      </c>
      <c r="C41" s="47" t="n">
        <f aca="false">SUM(E41:P41)</f>
        <v>742.049119639891</v>
      </c>
      <c r="D41" s="47" t="n">
        <f aca="false">SUM(Q41:AB41)</f>
        <v>670.615574646268</v>
      </c>
      <c r="E41" s="48" t="n">
        <f aca="false">$B41*E101/$B101</f>
        <v>37.5431793345762</v>
      </c>
      <c r="F41" s="48" t="n">
        <f aca="false">$B41*F101/$B101</f>
        <v>112.283280354712</v>
      </c>
      <c r="G41" s="48" t="n">
        <f aca="false">$B41*G101/$B101</f>
        <v>97.9530327438284</v>
      </c>
      <c r="H41" s="48" t="n">
        <f aca="false">$B41*H101/$B101</f>
        <v>96.4322456021036</v>
      </c>
      <c r="I41" s="48" t="n">
        <f aca="false">$B41*I101/$B101</f>
        <v>94.5898875080559</v>
      </c>
      <c r="J41" s="48" t="n">
        <f aca="false">$B41*J101/$B101</f>
        <v>87.4348860424984</v>
      </c>
      <c r="K41" s="48" t="n">
        <f aca="false">$B41*K101/$B101</f>
        <v>76.6863355920674</v>
      </c>
      <c r="L41" s="48" t="n">
        <f aca="false">$B41*L101/$B101</f>
        <v>59.3778427041614</v>
      </c>
      <c r="M41" s="48" t="n">
        <f aca="false">$B41*M101/$B101</f>
        <v>49.9903481791483</v>
      </c>
      <c r="N41" s="48" t="n">
        <f aca="false">$B41*N101/$B101</f>
        <v>26.573665347144</v>
      </c>
      <c r="O41" s="48" t="n">
        <f aca="false">$B41*O101/$B101</f>
        <v>2.90192657345415</v>
      </c>
      <c r="P41" s="48" t="n">
        <f aca="false">$B41*P101/$B101</f>
        <v>0.282489658140712</v>
      </c>
      <c r="Q41" s="48" t="n">
        <f aca="false">$B41*Q101/$B101</f>
        <v>43.5560251131622</v>
      </c>
      <c r="R41" s="48" t="n">
        <f aca="false">$B41*R101/$B101</f>
        <v>126.324462985229</v>
      </c>
      <c r="S41" s="48" t="n">
        <f aca="false">$B41*S101/$B101</f>
        <v>97.300805091408</v>
      </c>
      <c r="T41" s="48" t="n">
        <f aca="false">$B41*T101/$B101</f>
        <v>73.7518144742582</v>
      </c>
      <c r="U41" s="48" t="n">
        <f aca="false">$B41*U101/$B101</f>
        <v>71.5138767549082</v>
      </c>
      <c r="V41" s="48" t="n">
        <f aca="false">$B41*V101/$B101</f>
        <v>67.1529548045732</v>
      </c>
      <c r="W41" s="48" t="n">
        <f aca="false">$B41*W101/$B101</f>
        <v>58.8167465340616</v>
      </c>
      <c r="X41" s="48" t="n">
        <f aca="false">$B41*X101/$B101</f>
        <v>56.4872164595449</v>
      </c>
      <c r="Y41" s="48" t="n">
        <f aca="false">$B41*Y101/$B101</f>
        <v>45.416090353662</v>
      </c>
      <c r="Z41" s="48" t="n">
        <f aca="false">$B41*Z101/$B101</f>
        <v>27.6589890424652</v>
      </c>
      <c r="AA41" s="48" t="n">
        <f aca="false">$B41*AA101/$B101</f>
        <v>2.22714716252225</v>
      </c>
      <c r="AB41" s="48" t="n">
        <f aca="false">$B41*AB101/$B101</f>
        <v>0.409445870472954</v>
      </c>
      <c r="AC41" s="47"/>
      <c r="AD41" s="47" t="n">
        <f aca="false">E41+F41</f>
        <v>149.826459689288</v>
      </c>
      <c r="AE41" s="47" t="n">
        <f aca="false">G41+H41</f>
        <v>194.385278345932</v>
      </c>
      <c r="AF41" s="47" t="n">
        <f aca="false">I41+J41</f>
        <v>182.024773550554</v>
      </c>
      <c r="AG41" s="47" t="n">
        <f aca="false">K41+L41</f>
        <v>136.064178296229</v>
      </c>
      <c r="AH41" s="47" t="n">
        <f aca="false">M41+N41+O41+P41</f>
        <v>79.7484297578872</v>
      </c>
      <c r="AI41" s="47" t="n">
        <f aca="false">Q41+R41</f>
        <v>169.880488098391</v>
      </c>
      <c r="AJ41" s="47" t="n">
        <f aca="false">S41+T41</f>
        <v>171.052619565666</v>
      </c>
      <c r="AK41" s="47" t="n">
        <f aca="false">U41+V41</f>
        <v>138.666831559481</v>
      </c>
      <c r="AL41" s="47" t="n">
        <f aca="false">W41+X41</f>
        <v>115.303962993606</v>
      </c>
      <c r="AM41" s="47" t="n">
        <f aca="false">Y41+Z41+AA41+AB41</f>
        <v>75.7116724291224</v>
      </c>
      <c r="AO41" s="49" t="n">
        <f aca="false">SUM(E41:F41)</f>
        <v>149.826459689288</v>
      </c>
      <c r="AP41" s="49" t="n">
        <f aca="false">SUM(G41:L41)</f>
        <v>512.474230192715</v>
      </c>
      <c r="AQ41" s="49" t="n">
        <f aca="false">SUM(M41:N41)</f>
        <v>76.5640135262923</v>
      </c>
      <c r="AR41" s="49" t="n">
        <f aca="false">SUM(Q41:R41)</f>
        <v>169.880488098391</v>
      </c>
      <c r="AS41" s="49" t="n">
        <f aca="false">SUM(S41:X41)</f>
        <v>425.023414118754</v>
      </c>
      <c r="AT41" s="49" t="n">
        <f aca="false">SUM(Y41:Z41)</f>
        <v>73.0750793961272</v>
      </c>
      <c r="AU41" s="49" t="n">
        <f aca="false">AO41+AR41</f>
        <v>319.70694778768</v>
      </c>
      <c r="AV41" s="49" t="n">
        <f aca="false">AP41+AS41</f>
        <v>937.497644311469</v>
      </c>
      <c r="AW41" s="49" t="n">
        <f aca="false">AQ41+AT41</f>
        <v>149.63909292242</v>
      </c>
    </row>
    <row r="42" customFormat="false" ht="15" hidden="false" customHeight="false" outlineLevel="0" collapsed="false">
      <c r="A42" s="0" t="n">
        <v>2051</v>
      </c>
      <c r="B42" s="47" t="n">
        <f aca="false">Scénarios!C41/100*PopActBIT!B53</f>
        <v>1413.20807932828</v>
      </c>
      <c r="C42" s="47" t="n">
        <f aca="false">SUM(E42:P42)</f>
        <v>742.092389245451</v>
      </c>
      <c r="D42" s="47" t="n">
        <f aca="false">SUM(Q42:AB42)</f>
        <v>671.115690082832</v>
      </c>
      <c r="E42" s="48" t="n">
        <f aca="false">$B42*E102/$B102</f>
        <v>37.7220653173985</v>
      </c>
      <c r="F42" s="48" t="n">
        <f aca="false">$B42*F102/$B102</f>
        <v>112.567143550783</v>
      </c>
      <c r="G42" s="48" t="n">
        <f aca="false">$B42*G102/$B102</f>
        <v>97.7597940180364</v>
      </c>
      <c r="H42" s="48" t="n">
        <f aca="false">$B42*H102/$B102</f>
        <v>95.9080338674485</v>
      </c>
      <c r="I42" s="48" t="n">
        <f aca="false">$B42*I102/$B102</f>
        <v>93.9265367152522</v>
      </c>
      <c r="J42" s="48" t="n">
        <f aca="false">$B42*J102/$B102</f>
        <v>87.9866198165203</v>
      </c>
      <c r="K42" s="48" t="n">
        <f aca="false">$B42*K102/$B102</f>
        <v>76.8796270791889</v>
      </c>
      <c r="L42" s="48" t="n">
        <f aca="false">$B42*L102/$B102</f>
        <v>60.2634673334365</v>
      </c>
      <c r="M42" s="48" t="n">
        <f aca="false">$B42*M102/$B102</f>
        <v>49.4482385609994</v>
      </c>
      <c r="N42" s="48" t="n">
        <f aca="false">$B42*N102/$B102</f>
        <v>26.4584100966055</v>
      </c>
      <c r="O42" s="48" t="n">
        <f aca="false">$B42*O102/$B102</f>
        <v>2.88807281730203</v>
      </c>
      <c r="P42" s="48" t="n">
        <f aca="false">$B42*P102/$B102</f>
        <v>0.284380072480441</v>
      </c>
      <c r="Q42" s="48" t="n">
        <f aca="false">$B42*Q102/$B102</f>
        <v>43.7626893518146</v>
      </c>
      <c r="R42" s="48" t="n">
        <f aca="false">$B42*R102/$B102</f>
        <v>126.764843333198</v>
      </c>
      <c r="S42" s="48" t="n">
        <f aca="false">$B42*S102/$B102</f>
        <v>97.1748422957451</v>
      </c>
      <c r="T42" s="48" t="n">
        <f aca="false">$B42*T102/$B102</f>
        <v>73.5105348257032</v>
      </c>
      <c r="U42" s="48" t="n">
        <f aca="false">$B42*U102/$B102</f>
        <v>70.880045043154</v>
      </c>
      <c r="V42" s="48" t="n">
        <f aca="false">$B42*V102/$B102</f>
        <v>67.3322935950924</v>
      </c>
      <c r="W42" s="48" t="n">
        <f aca="false">$B42*W102/$B102</f>
        <v>58.9788722855184</v>
      </c>
      <c r="X42" s="48" t="n">
        <f aca="false">$B42*X102/$B102</f>
        <v>57.3857950131936</v>
      </c>
      <c r="Y42" s="48" t="n">
        <f aca="false">$B42*Y102/$B102</f>
        <v>45.0836724033263</v>
      </c>
      <c r="Z42" s="48" t="n">
        <f aca="false">$B42*Z102/$B102</f>
        <v>27.6092029644842</v>
      </c>
      <c r="AA42" s="48" t="n">
        <f aca="false">$B42*AA102/$B102</f>
        <v>2.21906630071278</v>
      </c>
      <c r="AB42" s="48" t="n">
        <f aca="false">$B42*AB102/$B102</f>
        <v>0.413832670888976</v>
      </c>
      <c r="AC42" s="47"/>
      <c r="AD42" s="47" t="n">
        <f aca="false">E42+F42</f>
        <v>150.289208868181</v>
      </c>
      <c r="AE42" s="47" t="n">
        <f aca="false">G42+H42</f>
        <v>193.667827885485</v>
      </c>
      <c r="AF42" s="47" t="n">
        <f aca="false">I42+J42</f>
        <v>181.913156531773</v>
      </c>
      <c r="AG42" s="47" t="n">
        <f aca="false">K42+L42</f>
        <v>137.143094412625</v>
      </c>
      <c r="AH42" s="47" t="n">
        <f aca="false">M42+N42+O42+P42</f>
        <v>79.0791015473874</v>
      </c>
      <c r="AI42" s="47" t="n">
        <f aca="false">Q42+R42</f>
        <v>170.527532685013</v>
      </c>
      <c r="AJ42" s="47" t="n">
        <f aca="false">S42+T42</f>
        <v>170.685377121448</v>
      </c>
      <c r="AK42" s="47" t="n">
        <f aca="false">U42+V42</f>
        <v>138.212338638246</v>
      </c>
      <c r="AL42" s="47" t="n">
        <f aca="false">W42+X42</f>
        <v>116.364667298712</v>
      </c>
      <c r="AM42" s="47" t="n">
        <f aca="false">Y42+Z42+AA42+AB42</f>
        <v>75.3257743394122</v>
      </c>
      <c r="AO42" s="49" t="n">
        <f aca="false">SUM(E42:F42)</f>
        <v>150.289208868181</v>
      </c>
      <c r="AP42" s="49" t="n">
        <f aca="false">SUM(G42:L42)</f>
        <v>512.724078829883</v>
      </c>
      <c r="AQ42" s="49" t="n">
        <f aca="false">SUM(M42:N42)</f>
        <v>75.9066486576049</v>
      </c>
      <c r="AR42" s="49" t="n">
        <f aca="false">SUM(Q42:R42)</f>
        <v>170.527532685013</v>
      </c>
      <c r="AS42" s="49" t="n">
        <f aca="false">SUM(S42:X42)</f>
        <v>425.262383058407</v>
      </c>
      <c r="AT42" s="49" t="n">
        <f aca="false">SUM(Y42:Z42)</f>
        <v>72.6928753678105</v>
      </c>
      <c r="AU42" s="49" t="n">
        <f aca="false">AO42+AR42</f>
        <v>320.816741553194</v>
      </c>
      <c r="AV42" s="49" t="n">
        <f aca="false">AP42+AS42</f>
        <v>937.98646188829</v>
      </c>
      <c r="AW42" s="49" t="n">
        <f aca="false">AQ42+AT42</f>
        <v>148.599524025415</v>
      </c>
    </row>
    <row r="43" customFormat="false" ht="15" hidden="false" customHeight="false" outlineLevel="0" collapsed="false">
      <c r="A43" s="0" t="n">
        <v>2052</v>
      </c>
      <c r="B43" s="47" t="n">
        <f aca="false">Scénarios!C42/100*PopActBIT!B54</f>
        <v>1413.519668734</v>
      </c>
      <c r="C43" s="47" t="n">
        <f aca="false">SUM(E43:P43)</f>
        <v>741.924651797943</v>
      </c>
      <c r="D43" s="47" t="n">
        <f aca="false">SUM(Q43:AB43)</f>
        <v>671.595016936061</v>
      </c>
      <c r="E43" s="48" t="n">
        <f aca="false">$B43*E103/$B103</f>
        <v>37.8875546427291</v>
      </c>
      <c r="F43" s="48" t="n">
        <f aca="false">$B43*F103/$B103</f>
        <v>112.90744818072</v>
      </c>
      <c r="G43" s="48" t="n">
        <f aca="false">$B43*G103/$B103</f>
        <v>97.6000704183464</v>
      </c>
      <c r="H43" s="48" t="n">
        <f aca="false">$B43*H103/$B103</f>
        <v>95.5788138000365</v>
      </c>
      <c r="I43" s="48" t="n">
        <f aca="false">$B43*I103/$B103</f>
        <v>93.0108215540711</v>
      </c>
      <c r="J43" s="48" t="n">
        <f aca="false">$B43*J103/$B103</f>
        <v>88.1969111878003</v>
      </c>
      <c r="K43" s="48" t="n">
        <f aca="false">$B43*K103/$B103</f>
        <v>77.0247886285628</v>
      </c>
      <c r="L43" s="48" t="n">
        <f aca="false">$B43*L103/$B103</f>
        <v>61.1273113558507</v>
      </c>
      <c r="M43" s="48" t="n">
        <f aca="false">$B43*M103/$B103</f>
        <v>49.1826357433599</v>
      </c>
      <c r="N43" s="48" t="n">
        <f aca="false">$B43*N103/$B103</f>
        <v>26.2471422802627</v>
      </c>
      <c r="O43" s="48" t="n">
        <f aca="false">$B43*O103/$B103</f>
        <v>2.87505097711163</v>
      </c>
      <c r="P43" s="48" t="n">
        <f aca="false">$B43*P103/$B103</f>
        <v>0.28610302909145</v>
      </c>
      <c r="Q43" s="48" t="n">
        <f aca="false">$B43*Q103/$B103</f>
        <v>43.948833310685</v>
      </c>
      <c r="R43" s="48" t="n">
        <f aca="false">$B43*R103/$B103</f>
        <v>127.248701368349</v>
      </c>
      <c r="S43" s="48" t="n">
        <f aca="false">$B43*S103/$B103</f>
        <v>97.1050299258445</v>
      </c>
      <c r="T43" s="48" t="n">
        <f aca="false">$B43*T103/$B103</f>
        <v>73.2830758977321</v>
      </c>
      <c r="U43" s="48" t="n">
        <f aca="false">$B43*U103/$B103</f>
        <v>70.3954110933436</v>
      </c>
      <c r="V43" s="48" t="n">
        <f aca="false">$B43*V103/$B103</f>
        <v>67.1732541354453</v>
      </c>
      <c r="W43" s="48" t="n">
        <f aca="false">$B43*W103/$B103</f>
        <v>59.3496690464672</v>
      </c>
      <c r="X43" s="48" t="n">
        <f aca="false">$B43*X103/$B103</f>
        <v>58.0453646247017</v>
      </c>
      <c r="Y43" s="48" t="n">
        <f aca="false">$B43*Y103/$B103</f>
        <v>44.9535311758291</v>
      </c>
      <c r="Z43" s="48" t="n">
        <f aca="false">$B43*Z103/$B103</f>
        <v>27.4614281458703</v>
      </c>
      <c r="AA43" s="48" t="n">
        <f aca="false">$B43*AA103/$B103</f>
        <v>2.21284890295604</v>
      </c>
      <c r="AB43" s="48" t="n">
        <f aca="false">$B43*AB103/$B103</f>
        <v>0.417869308837362</v>
      </c>
      <c r="AC43" s="47"/>
      <c r="AD43" s="47" t="n">
        <f aca="false">E43+F43</f>
        <v>150.795002823449</v>
      </c>
      <c r="AE43" s="47" t="n">
        <f aca="false">G43+H43</f>
        <v>193.178884218383</v>
      </c>
      <c r="AF43" s="47" t="n">
        <f aca="false">I43+J43</f>
        <v>181.207732741871</v>
      </c>
      <c r="AG43" s="47" t="n">
        <f aca="false">K43+L43</f>
        <v>138.152099984413</v>
      </c>
      <c r="AH43" s="47" t="n">
        <f aca="false">M43+N43+O43+P43</f>
        <v>78.5909320298257</v>
      </c>
      <c r="AI43" s="47" t="n">
        <f aca="false">Q43+R43</f>
        <v>171.197534679034</v>
      </c>
      <c r="AJ43" s="47" t="n">
        <f aca="false">S43+T43</f>
        <v>170.388105823577</v>
      </c>
      <c r="AK43" s="47" t="n">
        <f aca="false">U43+V43</f>
        <v>137.568665228789</v>
      </c>
      <c r="AL43" s="47" t="n">
        <f aca="false">W43+X43</f>
        <v>117.395033671169</v>
      </c>
      <c r="AM43" s="47" t="n">
        <f aca="false">Y43+Z43+AA43+AB43</f>
        <v>75.0456775334929</v>
      </c>
      <c r="AO43" s="49" t="n">
        <f aca="false">SUM(E43:F43)</f>
        <v>150.795002823449</v>
      </c>
      <c r="AP43" s="49" t="n">
        <f aca="false">SUM(G43:L43)</f>
        <v>512.538716944668</v>
      </c>
      <c r="AQ43" s="49" t="n">
        <f aca="false">SUM(M43:N43)</f>
        <v>75.4297780236226</v>
      </c>
      <c r="AR43" s="49" t="n">
        <f aca="false">SUM(Q43:R43)</f>
        <v>171.197534679034</v>
      </c>
      <c r="AS43" s="49" t="n">
        <f aca="false">SUM(S43:X43)</f>
        <v>425.351804723534</v>
      </c>
      <c r="AT43" s="49" t="n">
        <f aca="false">SUM(Y43:Z43)</f>
        <v>72.4149593216994</v>
      </c>
      <c r="AU43" s="49" t="n">
        <f aca="false">AO43+AR43</f>
        <v>321.992537502483</v>
      </c>
      <c r="AV43" s="49" t="n">
        <f aca="false">AP43+AS43</f>
        <v>937.890521668202</v>
      </c>
      <c r="AW43" s="49" t="n">
        <f aca="false">AQ43+AT43</f>
        <v>147.844737345322</v>
      </c>
    </row>
    <row r="44" customFormat="false" ht="15" hidden="false" customHeight="false" outlineLevel="0" collapsed="false">
      <c r="A44" s="0" t="n">
        <v>2053</v>
      </c>
      <c r="B44" s="47" t="n">
        <f aca="false">Scénarios!C43/100*PopActBIT!B55</f>
        <v>1414.10868937997</v>
      </c>
      <c r="C44" s="47" t="n">
        <f aca="false">SUM(E44:P44)</f>
        <v>741.887095734395</v>
      </c>
      <c r="D44" s="47" t="n">
        <f aca="false">SUM(Q44:AB44)</f>
        <v>672.221593645571</v>
      </c>
      <c r="E44" s="48" t="n">
        <f aca="false">$B44*E104/$B104</f>
        <v>38.0417523291619</v>
      </c>
      <c r="F44" s="48" t="n">
        <f aca="false">$B44*F104/$B104</f>
        <v>113.304478214807</v>
      </c>
      <c r="G44" s="48" t="n">
        <f aca="false">$B44*G104/$B104</f>
        <v>97.5087046816525</v>
      </c>
      <c r="H44" s="48" t="n">
        <f aca="false">$B44*H104/$B104</f>
        <v>95.2799027508879</v>
      </c>
      <c r="I44" s="48" t="n">
        <f aca="false">$B44*I104/$B104</f>
        <v>92.3281884565075</v>
      </c>
      <c r="J44" s="48" t="n">
        <f aca="false">$B44*J104/$B104</f>
        <v>87.9685113377798</v>
      </c>
      <c r="K44" s="48" t="n">
        <f aca="false">$B44*K104/$B104</f>
        <v>77.4648072192154</v>
      </c>
      <c r="L44" s="48" t="n">
        <f aca="false">$B44*L104/$B104</f>
        <v>61.7907183260536</v>
      </c>
      <c r="M44" s="48" t="n">
        <f aca="false">$B44*M104/$B104</f>
        <v>49.1412729222798</v>
      </c>
      <c r="N44" s="48" t="n">
        <f aca="false">$B44*N104/$B104</f>
        <v>25.8960936773577</v>
      </c>
      <c r="O44" s="48" t="n">
        <f aca="false">$B44*O104/$B104</f>
        <v>2.8752619989396</v>
      </c>
      <c r="P44" s="48" t="n">
        <f aca="false">$B44*P104/$B104</f>
        <v>0.287403819752094</v>
      </c>
      <c r="Q44" s="48" t="n">
        <f aca="false">$B44*Q104/$B104</f>
        <v>44.1169026595455</v>
      </c>
      <c r="R44" s="48" t="n">
        <f aca="false">$B44*R104/$B104</f>
        <v>127.772935029938</v>
      </c>
      <c r="S44" s="48" t="n">
        <f aca="false">$B44*S104/$B104</f>
        <v>97.1198565823127</v>
      </c>
      <c r="T44" s="48" t="n">
        <f aca="false">$B44*T104/$B104</f>
        <v>73.0485495832685</v>
      </c>
      <c r="U44" s="48" t="n">
        <f aca="false">$B44*U104/$B104</f>
        <v>69.9700412046811</v>
      </c>
      <c r="V44" s="48" t="n">
        <f aca="false">$B44*V104/$B104</f>
        <v>66.9003558511668</v>
      </c>
      <c r="W44" s="48" t="n">
        <f aca="false">$B44*W104/$B104</f>
        <v>59.7804041345588</v>
      </c>
      <c r="X44" s="48" t="n">
        <f aca="false">$B44*X104/$B104</f>
        <v>58.5366549765113</v>
      </c>
      <c r="Y44" s="48" t="n">
        <f aca="false">$B44*Y104/$B104</f>
        <v>45.1874003759224</v>
      </c>
      <c r="Z44" s="48" t="n">
        <f aca="false">$B44*Z104/$B104</f>
        <v>27.1509332354006</v>
      </c>
      <c r="AA44" s="48" t="n">
        <f aca="false">$B44*AA104/$B104</f>
        <v>2.21637039640261</v>
      </c>
      <c r="AB44" s="48" t="n">
        <f aca="false">$B44*AB104/$B104</f>
        <v>0.421189615862686</v>
      </c>
      <c r="AC44" s="47"/>
      <c r="AD44" s="47" t="n">
        <f aca="false">E44+F44</f>
        <v>151.346230543969</v>
      </c>
      <c r="AE44" s="47" t="n">
        <f aca="false">G44+H44</f>
        <v>192.78860743254</v>
      </c>
      <c r="AF44" s="47" t="n">
        <f aca="false">I44+J44</f>
        <v>180.296699794287</v>
      </c>
      <c r="AG44" s="47" t="n">
        <f aca="false">K44+L44</f>
        <v>139.255525545269</v>
      </c>
      <c r="AH44" s="47" t="n">
        <f aca="false">M44+N44+O44+P44</f>
        <v>78.2000324183291</v>
      </c>
      <c r="AI44" s="47" t="n">
        <f aca="false">Q44+R44</f>
        <v>171.889837689483</v>
      </c>
      <c r="AJ44" s="47" t="n">
        <f aca="false">S44+T44</f>
        <v>170.168406165581</v>
      </c>
      <c r="AK44" s="47" t="n">
        <f aca="false">U44+V44</f>
        <v>136.870397055848</v>
      </c>
      <c r="AL44" s="47" t="n">
        <f aca="false">W44+X44</f>
        <v>118.31705911107</v>
      </c>
      <c r="AM44" s="47" t="n">
        <f aca="false">Y44+Z44+AA44+AB44</f>
        <v>74.9758936235884</v>
      </c>
      <c r="AO44" s="49" t="n">
        <f aca="false">SUM(E44:F44)</f>
        <v>151.346230543969</v>
      </c>
      <c r="AP44" s="49" t="n">
        <f aca="false">SUM(G44:L44)</f>
        <v>512.340832772097</v>
      </c>
      <c r="AQ44" s="49" t="n">
        <f aca="false">SUM(M44:N44)</f>
        <v>75.0373665996374</v>
      </c>
      <c r="AR44" s="49" t="n">
        <f aca="false">SUM(Q44:R44)</f>
        <v>171.889837689483</v>
      </c>
      <c r="AS44" s="49" t="n">
        <f aca="false">SUM(S44:X44)</f>
        <v>425.355862332499</v>
      </c>
      <c r="AT44" s="49" t="n">
        <f aca="false">SUM(Y44:Z44)</f>
        <v>72.3383336113231</v>
      </c>
      <c r="AU44" s="49" t="n">
        <f aca="false">AO44+AR44</f>
        <v>323.236068233452</v>
      </c>
      <c r="AV44" s="49" t="n">
        <f aca="false">AP44+AS44</f>
        <v>937.696695104596</v>
      </c>
      <c r="AW44" s="49" t="n">
        <f aca="false">AQ44+AT44</f>
        <v>147.37570021096</v>
      </c>
    </row>
    <row r="45" customFormat="false" ht="15" hidden="false" customHeight="false" outlineLevel="0" collapsed="false">
      <c r="A45" s="0" t="n">
        <v>2054</v>
      </c>
      <c r="B45" s="47" t="n">
        <f aca="false">Scénarios!C44/100*PopActBIT!B56</f>
        <v>1415.09176535005</v>
      </c>
      <c r="C45" s="47" t="n">
        <f aca="false">SUM(E45:P45)</f>
        <v>742.110677868666</v>
      </c>
      <c r="D45" s="47" t="n">
        <f aca="false">SUM(Q45:AB45)</f>
        <v>672.981087481389</v>
      </c>
      <c r="E45" s="48" t="n">
        <f aca="false">$B45*E105/$B105</f>
        <v>38.1842998566469</v>
      </c>
      <c r="F45" s="48" t="n">
        <f aca="false">$B45*F105/$B105</f>
        <v>113.748206254558</v>
      </c>
      <c r="G45" s="48" t="n">
        <f aca="false">$B45*G105/$B105</f>
        <v>97.5068502338998</v>
      </c>
      <c r="H45" s="48" t="n">
        <f aca="false">$B45*H105/$B105</f>
        <v>94.9815584327784</v>
      </c>
      <c r="I45" s="48" t="n">
        <f aca="false">$B45*I105/$B105</f>
        <v>91.7978723646452</v>
      </c>
      <c r="J45" s="48" t="n">
        <f aca="false">$B45*J105/$B105</f>
        <v>87.549520715491</v>
      </c>
      <c r="K45" s="48" t="n">
        <f aca="false">$B45*K105/$B105</f>
        <v>77.9967266263921</v>
      </c>
      <c r="L45" s="48" t="n">
        <f aca="false">$B45*L105/$B105</f>
        <v>62.263696386008</v>
      </c>
      <c r="M45" s="48" t="n">
        <f aca="false">$B45*M105/$B105</f>
        <v>49.4589656476092</v>
      </c>
      <c r="N45" s="48" t="n">
        <f aca="false">$B45*N105/$B105</f>
        <v>25.4518454880898</v>
      </c>
      <c r="O45" s="48" t="n">
        <f aca="false">$B45*O105/$B105</f>
        <v>2.88264309014864</v>
      </c>
      <c r="P45" s="48" t="n">
        <f aca="false">$B45*P105/$B105</f>
        <v>0.28849277239928</v>
      </c>
      <c r="Q45" s="48" t="n">
        <f aca="false">$B45*Q105/$B105</f>
        <v>44.2660925191495</v>
      </c>
      <c r="R45" s="48" t="n">
        <f aca="false">$B45*R105/$B105</f>
        <v>128.32666880891</v>
      </c>
      <c r="S45" s="48" t="n">
        <f aca="false">$B45*S105/$B105</f>
        <v>97.2324655209517</v>
      </c>
      <c r="T45" s="48" t="n">
        <f aca="false">$B45*T105/$B105</f>
        <v>72.8270759942841</v>
      </c>
      <c r="U45" s="48" t="n">
        <f aca="false">$B45*U105/$B105</f>
        <v>69.4668469169461</v>
      </c>
      <c r="V45" s="48" t="n">
        <f aca="false">$B45*V105/$B105</f>
        <v>66.5747450759081</v>
      </c>
      <c r="W45" s="48" t="n">
        <f aca="false">$B45*W105/$B105</f>
        <v>60.2439635447368</v>
      </c>
      <c r="X45" s="48" t="n">
        <f aca="false">$B45*X105/$B105</f>
        <v>58.8769638589452</v>
      </c>
      <c r="Y45" s="48" t="n">
        <f aca="false">$B45*Y105/$B105</f>
        <v>45.7939718125993</v>
      </c>
      <c r="Z45" s="48" t="n">
        <f aca="false">$B45*Z105/$B105</f>
        <v>26.7216965925764</v>
      </c>
      <c r="AA45" s="48" t="n">
        <f aca="false">$B45*AA105/$B105</f>
        <v>2.22660008350836</v>
      </c>
      <c r="AB45" s="48" t="n">
        <f aca="false">$B45*AB105/$B105</f>
        <v>0.423996752872549</v>
      </c>
      <c r="AC45" s="47"/>
      <c r="AD45" s="47" t="n">
        <f aca="false">E45+F45</f>
        <v>151.932506111205</v>
      </c>
      <c r="AE45" s="47" t="n">
        <f aca="false">G45+H45</f>
        <v>192.488408666678</v>
      </c>
      <c r="AF45" s="47" t="n">
        <f aca="false">I45+J45</f>
        <v>179.347393080136</v>
      </c>
      <c r="AG45" s="47" t="n">
        <f aca="false">K45+L45</f>
        <v>140.2604230124</v>
      </c>
      <c r="AH45" s="47" t="n">
        <f aca="false">M45+N45+O45+P45</f>
        <v>78.081946998247</v>
      </c>
      <c r="AI45" s="47" t="n">
        <f aca="false">Q45+R45</f>
        <v>172.59276132806</v>
      </c>
      <c r="AJ45" s="47" t="n">
        <f aca="false">S45+T45</f>
        <v>170.059541515236</v>
      </c>
      <c r="AK45" s="47" t="n">
        <f aca="false">U45+V45</f>
        <v>136.041591992854</v>
      </c>
      <c r="AL45" s="47" t="n">
        <f aca="false">W45+X45</f>
        <v>119.120927403682</v>
      </c>
      <c r="AM45" s="47" t="n">
        <f aca="false">Y45+Z45+AA45+AB45</f>
        <v>75.1662652415566</v>
      </c>
      <c r="AO45" s="49" t="n">
        <f aca="false">SUM(E45:F45)</f>
        <v>151.932506111205</v>
      </c>
      <c r="AP45" s="49" t="n">
        <f aca="false">SUM(G45:L45)</f>
        <v>512.096224759214</v>
      </c>
      <c r="AQ45" s="49" t="n">
        <f aca="false">SUM(M45:N45)</f>
        <v>74.9108111356991</v>
      </c>
      <c r="AR45" s="49" t="n">
        <f aca="false">SUM(Q45:R45)</f>
        <v>172.59276132806</v>
      </c>
      <c r="AS45" s="49" t="n">
        <f aca="false">SUM(S45:X45)</f>
        <v>425.222060911772</v>
      </c>
      <c r="AT45" s="49" t="n">
        <f aca="false">SUM(Y45:Z45)</f>
        <v>72.5156684051757</v>
      </c>
      <c r="AU45" s="49" t="n">
        <f aca="false">AO45+AR45</f>
        <v>324.525267439265</v>
      </c>
      <c r="AV45" s="49" t="n">
        <f aca="false">AP45+AS45</f>
        <v>937.318285670986</v>
      </c>
      <c r="AW45" s="49" t="n">
        <f aca="false">AQ45+AT45</f>
        <v>147.426479540875</v>
      </c>
    </row>
    <row r="46" customFormat="false" ht="15" hidden="false" customHeight="false" outlineLevel="0" collapsed="false">
      <c r="A46" s="0" t="n">
        <v>2055</v>
      </c>
      <c r="B46" s="47" t="n">
        <f aca="false">Scénarios!C45/100*PopActBIT!B57</f>
        <v>1416.25754283748</v>
      </c>
      <c r="C46" s="47" t="n">
        <f aca="false">SUM(E46:P46)</f>
        <v>742.563611020705</v>
      </c>
      <c r="D46" s="47" t="n">
        <f aca="false">SUM(Q46:AB46)</f>
        <v>673.69393181678</v>
      </c>
      <c r="E46" s="48" t="n">
        <f aca="false">$B46*E106/$B106</f>
        <v>38.3116187001357</v>
      </c>
      <c r="F46" s="48" t="n">
        <f aca="false">$B46*F106/$B106</f>
        <v>114.220762755756</v>
      </c>
      <c r="G46" s="48" t="n">
        <f aca="false">$B46*G106/$B106</f>
        <v>97.6001540348817</v>
      </c>
      <c r="H46" s="48" t="n">
        <f aca="false">$B46*H106/$B106</f>
        <v>94.7012366617064</v>
      </c>
      <c r="I46" s="48" t="n">
        <f aca="false">$B46*I106/$B106</f>
        <v>91.1661239922389</v>
      </c>
      <c r="J46" s="48" t="n">
        <f aca="false">$B46*J106/$B106</f>
        <v>87.0990439248094</v>
      </c>
      <c r="K46" s="48" t="n">
        <f aca="false">$B46*K106/$B106</f>
        <v>78.5240335128227</v>
      </c>
      <c r="L46" s="48" t="n">
        <f aca="false">$B46*L106/$B106</f>
        <v>62.6140693859645</v>
      </c>
      <c r="M46" s="48" t="n">
        <f aca="false">$B46*M106/$B106</f>
        <v>50.0404189023923</v>
      </c>
      <c r="N46" s="48" t="n">
        <f aca="false">$B46*N106/$B106</f>
        <v>25.1169496479475</v>
      </c>
      <c r="O46" s="48" t="n">
        <f aca="false">$B46*O106/$B106</f>
        <v>2.87946797989367</v>
      </c>
      <c r="P46" s="48" t="n">
        <f aca="false">$B46*P106/$B106</f>
        <v>0.289731522156486</v>
      </c>
      <c r="Q46" s="48" t="n">
        <f aca="false">$B46*Q106/$B106</f>
        <v>44.3910098293552</v>
      </c>
      <c r="R46" s="48" t="n">
        <f aca="false">$B46*R106/$B106</f>
        <v>128.891663163947</v>
      </c>
      <c r="S46" s="48" t="n">
        <f aca="false">$B46*S106/$B106</f>
        <v>97.4407488549059</v>
      </c>
      <c r="T46" s="48" t="n">
        <f aca="false">$B46*T106/$B106</f>
        <v>72.637447512563</v>
      </c>
      <c r="U46" s="48" t="n">
        <f aca="false">$B46*U106/$B106</f>
        <v>69.0411615199881</v>
      </c>
      <c r="V46" s="48" t="n">
        <f aca="false">$B46*V106/$B106</f>
        <v>66.0839497556724</v>
      </c>
      <c r="W46" s="48" t="n">
        <f aca="false">$B46*W106/$B106</f>
        <v>60.6437269336383</v>
      </c>
      <c r="X46" s="48" t="n">
        <f aca="false">$B46*X106/$B106</f>
        <v>58.9807192055382</v>
      </c>
      <c r="Y46" s="48" t="n">
        <f aca="false">$B46*Y106/$B106</f>
        <v>46.5557205626427</v>
      </c>
      <c r="Z46" s="48" t="n">
        <f aca="false">$B46*Z106/$B106</f>
        <v>26.370354432286</v>
      </c>
      <c r="AA46" s="48" t="n">
        <f aca="false">$B46*AA106/$B106</f>
        <v>2.23041155020313</v>
      </c>
      <c r="AB46" s="48" t="n">
        <f aca="false">$B46*AB106/$B106</f>
        <v>0.427018496039735</v>
      </c>
      <c r="AC46" s="47"/>
      <c r="AD46" s="47" t="n">
        <f aca="false">E46+F46</f>
        <v>152.532381455891</v>
      </c>
      <c r="AE46" s="47" t="n">
        <f aca="false">G46+H46</f>
        <v>192.301390696588</v>
      </c>
      <c r="AF46" s="47" t="n">
        <f aca="false">I46+J46</f>
        <v>178.265167917048</v>
      </c>
      <c r="AG46" s="47" t="n">
        <f aca="false">K46+L46</f>
        <v>141.138102898787</v>
      </c>
      <c r="AH46" s="47" t="n">
        <f aca="false">M46+N46+O46+P46</f>
        <v>78.3265680523899</v>
      </c>
      <c r="AI46" s="47" t="n">
        <f aca="false">Q46+R46</f>
        <v>173.282672993302</v>
      </c>
      <c r="AJ46" s="47" t="n">
        <f aca="false">S46+T46</f>
        <v>170.078196367469</v>
      </c>
      <c r="AK46" s="47" t="n">
        <f aca="false">U46+V46</f>
        <v>135.125111275661</v>
      </c>
      <c r="AL46" s="47" t="n">
        <f aca="false">W46+X46</f>
        <v>119.624446139177</v>
      </c>
      <c r="AM46" s="47" t="n">
        <f aca="false">Y46+Z46+AA46+AB46</f>
        <v>75.5835050411715</v>
      </c>
      <c r="AO46" s="49" t="n">
        <f aca="false">SUM(E46:F46)</f>
        <v>152.532381455891</v>
      </c>
      <c r="AP46" s="49" t="n">
        <f aca="false">SUM(G46:L46)</f>
        <v>511.704661512424</v>
      </c>
      <c r="AQ46" s="49" t="n">
        <f aca="false">SUM(M46:N46)</f>
        <v>75.1573685503398</v>
      </c>
      <c r="AR46" s="49" t="n">
        <f aca="false">SUM(Q46:R46)</f>
        <v>173.282672993302</v>
      </c>
      <c r="AS46" s="49" t="n">
        <f aca="false">SUM(S46:X46)</f>
        <v>424.827753782306</v>
      </c>
      <c r="AT46" s="49" t="n">
        <f aca="false">SUM(Y46:Z46)</f>
        <v>72.9260749949287</v>
      </c>
      <c r="AU46" s="49" t="n">
        <f aca="false">AO46+AR46</f>
        <v>325.815054449193</v>
      </c>
      <c r="AV46" s="49" t="n">
        <f aca="false">AP46+AS46</f>
        <v>936.53241529473</v>
      </c>
      <c r="AW46" s="49" t="n">
        <f aca="false">AQ46+AT46</f>
        <v>148.083443545268</v>
      </c>
    </row>
    <row r="47" customFormat="false" ht="15" hidden="false" customHeight="false" outlineLevel="0" collapsed="false">
      <c r="A47" s="0" t="n">
        <v>2056</v>
      </c>
      <c r="B47" s="47" t="n">
        <f aca="false">Scénarios!C46/100*PopActBIT!B58</f>
        <v>1417.35048701893</v>
      </c>
      <c r="C47" s="47" t="n">
        <f aca="false">SUM(E47:P47)</f>
        <v>743.012728186459</v>
      </c>
      <c r="D47" s="47" t="n">
        <f aca="false">SUM(Q47:AB47)</f>
        <v>674.337758832469</v>
      </c>
      <c r="E47" s="48" t="n">
        <f aca="false">$B47*E107/$B107</f>
        <v>38.4144371342878</v>
      </c>
      <c r="F47" s="48" t="n">
        <f aca="false">$B47*F107/$B107</f>
        <v>114.692555048047</v>
      </c>
      <c r="G47" s="48" t="n">
        <f aca="false">$B47*G107/$B107</f>
        <v>97.7746432577572</v>
      </c>
      <c r="H47" s="48" t="n">
        <f aca="false">$B47*H107/$B107</f>
        <v>94.4504505642541</v>
      </c>
      <c r="I47" s="48" t="n">
        <f aca="false">$B47*I107/$B107</f>
        <v>90.6199444319306</v>
      </c>
      <c r="J47" s="48" t="n">
        <f aca="false">$B47*J107/$B107</f>
        <v>86.4348531673911</v>
      </c>
      <c r="K47" s="48" t="n">
        <f aca="false">$B47*K107/$B107</f>
        <v>78.9634861095746</v>
      </c>
      <c r="L47" s="48" t="n">
        <f aca="false">$B47*L107/$B107</f>
        <v>62.7258717228907</v>
      </c>
      <c r="M47" s="48" t="n">
        <f aca="false">$B47*M107/$B107</f>
        <v>50.7487566975659</v>
      </c>
      <c r="N47" s="48" t="n">
        <f aca="false">$B47*N107/$B107</f>
        <v>25.0310522459725</v>
      </c>
      <c r="O47" s="48" t="n">
        <f aca="false">$B47*O107/$B107</f>
        <v>2.865661460901</v>
      </c>
      <c r="P47" s="48" t="n">
        <f aca="false">$B47*P107/$B107</f>
        <v>0.291016345886647</v>
      </c>
      <c r="Q47" s="48" t="n">
        <f aca="false">$B47*Q107/$B107</f>
        <v>44.4781037590564</v>
      </c>
      <c r="R47" s="48" t="n">
        <f aca="false">$B47*R107/$B107</f>
        <v>129.437600903166</v>
      </c>
      <c r="S47" s="48" t="n">
        <f aca="false">$B47*S107/$B107</f>
        <v>97.7239122942195</v>
      </c>
      <c r="T47" s="48" t="n">
        <f aca="false">$B47*T107/$B107</f>
        <v>72.4901508845005</v>
      </c>
      <c r="U47" s="48" t="n">
        <f aca="false">$B47*U107/$B107</f>
        <v>68.7764391875789</v>
      </c>
      <c r="V47" s="48" t="n">
        <f aca="false">$B47*V107/$B107</f>
        <v>65.467211900784</v>
      </c>
      <c r="W47" s="48" t="n">
        <f aca="false">$B47*W107/$B107</f>
        <v>60.7636887770247</v>
      </c>
      <c r="X47" s="48" t="n">
        <f aca="false">$B47*X107/$B107</f>
        <v>59.1088716003328</v>
      </c>
      <c r="Y47" s="48" t="n">
        <f aca="false">$B47*Y107/$B107</f>
        <v>47.2650736745143</v>
      </c>
      <c r="Z47" s="48" t="n">
        <f aca="false">$B47*Z107/$B107</f>
        <v>26.1704480532751</v>
      </c>
      <c r="AA47" s="48" t="n">
        <f aca="false">$B47*AA107/$B107</f>
        <v>2.22612988489952</v>
      </c>
      <c r="AB47" s="48" t="n">
        <f aca="false">$B47*AB107/$B107</f>
        <v>0.430127913118242</v>
      </c>
      <c r="AC47" s="47"/>
      <c r="AD47" s="47" t="n">
        <f aca="false">E47+F47</f>
        <v>153.106992182335</v>
      </c>
      <c r="AE47" s="47" t="n">
        <f aca="false">G47+H47</f>
        <v>192.225093822011</v>
      </c>
      <c r="AF47" s="47" t="n">
        <f aca="false">I47+J47</f>
        <v>177.054797599322</v>
      </c>
      <c r="AG47" s="47" t="n">
        <f aca="false">K47+L47</f>
        <v>141.689357832465</v>
      </c>
      <c r="AH47" s="47" t="n">
        <f aca="false">M47+N47+O47+P47</f>
        <v>78.9364867503261</v>
      </c>
      <c r="AI47" s="47" t="n">
        <f aca="false">Q47+R47</f>
        <v>173.915704662222</v>
      </c>
      <c r="AJ47" s="47" t="n">
        <f aca="false">S47+T47</f>
        <v>170.21406317872</v>
      </c>
      <c r="AK47" s="47" t="n">
        <f aca="false">U47+V47</f>
        <v>134.243651088363</v>
      </c>
      <c r="AL47" s="47" t="n">
        <f aca="false">W47+X47</f>
        <v>119.872560377358</v>
      </c>
      <c r="AM47" s="47" t="n">
        <f aca="false">Y47+Z47+AA47+AB47</f>
        <v>76.0917795258072</v>
      </c>
      <c r="AO47" s="49" t="n">
        <f aca="false">SUM(E47:F47)</f>
        <v>153.106992182335</v>
      </c>
      <c r="AP47" s="49" t="n">
        <f aca="false">SUM(G47:L47)</f>
        <v>510.969249253798</v>
      </c>
      <c r="AQ47" s="49" t="n">
        <f aca="false">SUM(M47:N47)</f>
        <v>75.7798089435384</v>
      </c>
      <c r="AR47" s="49" t="n">
        <f aca="false">SUM(Q47:R47)</f>
        <v>173.915704662222</v>
      </c>
      <c r="AS47" s="49" t="n">
        <f aca="false">SUM(S47:X47)</f>
        <v>424.330274644441</v>
      </c>
      <c r="AT47" s="49" t="n">
        <f aca="false">SUM(Y47:Z47)</f>
        <v>73.4355217277894</v>
      </c>
      <c r="AU47" s="49" t="n">
        <f aca="false">AO47+AR47</f>
        <v>327.022696844557</v>
      </c>
      <c r="AV47" s="49" t="n">
        <f aca="false">AP47+AS47</f>
        <v>935.299523898239</v>
      </c>
      <c r="AW47" s="49" t="n">
        <f aca="false">AQ47+AT47</f>
        <v>149.215330671328</v>
      </c>
    </row>
    <row r="48" customFormat="false" ht="15" hidden="false" customHeight="false" outlineLevel="0" collapsed="false">
      <c r="A48" s="0" t="n">
        <v>2057</v>
      </c>
      <c r="B48" s="47" t="n">
        <f aca="false">Scénarios!C47/100*PopActBIT!B59</f>
        <v>1418.74563415505</v>
      </c>
      <c r="C48" s="47" t="n">
        <f aca="false">SUM(E48:P48)</f>
        <v>743.512150747686</v>
      </c>
      <c r="D48" s="47" t="n">
        <f aca="false">SUM(Q48:AB48)</f>
        <v>675.233483407362</v>
      </c>
      <c r="E48" s="48" t="n">
        <f aca="false">$B48*E108/$B108</f>
        <v>38.4953056536323</v>
      </c>
      <c r="F48" s="48" t="n">
        <f aca="false">$B48*F108/$B108</f>
        <v>115.179550547297</v>
      </c>
      <c r="G48" s="48" t="n">
        <f aca="false">$B48*G108/$B108</f>
        <v>98.0465925255753</v>
      </c>
      <c r="H48" s="48" t="n">
        <f aca="false">$B48*H108/$B108</f>
        <v>94.2763390273079</v>
      </c>
      <c r="I48" s="48" t="n">
        <f aca="false">$B48*I108/$B108</f>
        <v>90.2958043920085</v>
      </c>
      <c r="J48" s="48" t="n">
        <f aca="false">$B48*J108/$B108</f>
        <v>85.5853108237165</v>
      </c>
      <c r="K48" s="48" t="n">
        <f aca="false">$B48*K108/$B108</f>
        <v>79.136622479855</v>
      </c>
      <c r="L48" s="48" t="n">
        <f aca="false">$B48*L108/$B108</f>
        <v>62.829697715842</v>
      </c>
      <c r="M48" s="48" t="n">
        <f aca="false">$B48*M108/$B108</f>
        <v>51.463311345758</v>
      </c>
      <c r="N48" s="48" t="n">
        <f aca="false">$B48*N108/$B108</f>
        <v>25.0684634035152</v>
      </c>
      <c r="O48" s="48" t="n">
        <f aca="false">$B48*O108/$B108</f>
        <v>2.84284919855157</v>
      </c>
      <c r="P48" s="48" t="n">
        <f aca="false">$B48*P108/$B108</f>
        <v>0.292303634626441</v>
      </c>
      <c r="Q48" s="48" t="n">
        <f aca="false">$B48*Q108/$B108</f>
        <v>44.5309982488458</v>
      </c>
      <c r="R48" s="48" t="n">
        <f aca="false">$B48*R108/$B108</f>
        <v>129.985039225317</v>
      </c>
      <c r="S48" s="48" t="n">
        <f aca="false">$B48*S108/$B108</f>
        <v>98.0913306124412</v>
      </c>
      <c r="T48" s="48" t="n">
        <f aca="false">$B48*T108/$B108</f>
        <v>72.4189898716165</v>
      </c>
      <c r="U48" s="48" t="n">
        <f aca="false">$B48*U108/$B108</f>
        <v>68.557233956827</v>
      </c>
      <c r="V48" s="48" t="n">
        <f aca="false">$B48*V108/$B108</f>
        <v>65.0170275555862</v>
      </c>
      <c r="W48" s="48" t="n">
        <f aca="false">$B48*W108/$B108</f>
        <v>60.6110686591032</v>
      </c>
      <c r="X48" s="48" t="n">
        <f aca="false">$B48*X108/$B108</f>
        <v>59.4719535940902</v>
      </c>
      <c r="Y48" s="48" t="n">
        <f aca="false">$B48*Y108/$B108</f>
        <v>47.801671438139</v>
      </c>
      <c r="Z48" s="48" t="n">
        <f aca="false">$B48*Z108/$B108</f>
        <v>26.0999771140595</v>
      </c>
      <c r="AA48" s="48" t="n">
        <f aca="false">$B48*AA108/$B108</f>
        <v>2.21497177760965</v>
      </c>
      <c r="AB48" s="48" t="n">
        <f aca="false">$B48*AB108/$B108</f>
        <v>0.433221353727459</v>
      </c>
      <c r="AC48" s="47"/>
      <c r="AD48" s="47" t="n">
        <f aca="false">E48+F48</f>
        <v>153.674856200929</v>
      </c>
      <c r="AE48" s="47" t="n">
        <f aca="false">G48+H48</f>
        <v>192.322931552883</v>
      </c>
      <c r="AF48" s="47" t="n">
        <f aca="false">I48+J48</f>
        <v>175.881115215725</v>
      </c>
      <c r="AG48" s="47" t="n">
        <f aca="false">K48+L48</f>
        <v>141.966320195697</v>
      </c>
      <c r="AH48" s="47" t="n">
        <f aca="false">M48+N48+O48+P48</f>
        <v>79.6669275824512</v>
      </c>
      <c r="AI48" s="47" t="n">
        <f aca="false">Q48+R48</f>
        <v>174.516037474162</v>
      </c>
      <c r="AJ48" s="47" t="n">
        <f aca="false">S48+T48</f>
        <v>170.510320484058</v>
      </c>
      <c r="AK48" s="47" t="n">
        <f aca="false">U48+V48</f>
        <v>133.574261512413</v>
      </c>
      <c r="AL48" s="47" t="n">
        <f aca="false">W48+X48</f>
        <v>120.083022253193</v>
      </c>
      <c r="AM48" s="47" t="n">
        <f aca="false">Y48+Z48+AA48+AB48</f>
        <v>76.5498416835356</v>
      </c>
      <c r="AO48" s="49" t="n">
        <f aca="false">SUM(E48:F48)</f>
        <v>153.674856200929</v>
      </c>
      <c r="AP48" s="49" t="n">
        <f aca="false">SUM(G48:L48)</f>
        <v>510.170366964305</v>
      </c>
      <c r="AQ48" s="49" t="n">
        <f aca="false">SUM(M48:N48)</f>
        <v>76.5317747492732</v>
      </c>
      <c r="AR48" s="49" t="n">
        <f aca="false">SUM(Q48:R48)</f>
        <v>174.516037474162</v>
      </c>
      <c r="AS48" s="49" t="n">
        <f aca="false">SUM(S48:X48)</f>
        <v>424.167604249664</v>
      </c>
      <c r="AT48" s="49" t="n">
        <f aca="false">SUM(Y48:Z48)</f>
        <v>73.9016485521985</v>
      </c>
      <c r="AU48" s="49" t="n">
        <f aca="false">AO48+AR48</f>
        <v>328.190893675092</v>
      </c>
      <c r="AV48" s="49" t="n">
        <f aca="false">AP48+AS48</f>
        <v>934.33797121397</v>
      </c>
      <c r="AW48" s="49" t="n">
        <f aca="false">AQ48+AT48</f>
        <v>150.433423301472</v>
      </c>
    </row>
    <row r="49" customFormat="false" ht="15" hidden="false" customHeight="false" outlineLevel="0" collapsed="false">
      <c r="A49" s="0" t="n">
        <v>2058</v>
      </c>
      <c r="B49" s="47" t="n">
        <f aca="false">Scénarios!C48/100*PopActBIT!B60</f>
        <v>1420.63112752891</v>
      </c>
      <c r="C49" s="47" t="n">
        <f aca="false">SUM(E49:P49)</f>
        <v>744.234617965434</v>
      </c>
      <c r="D49" s="47" t="n">
        <f aca="false">SUM(Q49:AB49)</f>
        <v>676.396509563479</v>
      </c>
      <c r="E49" s="48" t="n">
        <f aca="false">$B49*E109/$B109</f>
        <v>38.5433410826965</v>
      </c>
      <c r="F49" s="48" t="n">
        <f aca="false">$B49*F109/$B109</f>
        <v>115.658334246537</v>
      </c>
      <c r="G49" s="48" t="n">
        <f aca="false">$B49*G109/$B109</f>
        <v>98.3907640848183</v>
      </c>
      <c r="H49" s="48" t="n">
        <f aca="false">$B49*H109/$B109</f>
        <v>94.1870564615873</v>
      </c>
      <c r="I49" s="48" t="n">
        <f aca="false">$B49*I109/$B109</f>
        <v>90.019784466942</v>
      </c>
      <c r="J49" s="48" t="n">
        <f aca="false">$B49*J109/$B109</f>
        <v>84.9661957012336</v>
      </c>
      <c r="K49" s="48" t="n">
        <f aca="false">$B49*K109/$B109</f>
        <v>78.9365906409792</v>
      </c>
      <c r="L49" s="48" t="n">
        <f aca="false">$B49*L109/$B109</f>
        <v>63.1875461212205</v>
      </c>
      <c r="M49" s="48" t="n">
        <f aca="false">$B49*M109/$B109</f>
        <v>52.0214484293909</v>
      </c>
      <c r="N49" s="48" t="n">
        <f aca="false">$B49*N109/$B109</f>
        <v>25.2245213469691</v>
      </c>
      <c r="O49" s="48" t="n">
        <f aca="false">$B49*O109/$B109</f>
        <v>2.80549509721766</v>
      </c>
      <c r="P49" s="48" t="n">
        <f aca="false">$B49*P109/$B109</f>
        <v>0.293540285842058</v>
      </c>
      <c r="Q49" s="48" t="n">
        <f aca="false">$B49*Q109/$B109</f>
        <v>44.541802679314</v>
      </c>
      <c r="R49" s="48" t="n">
        <f aca="false">$B49*R109/$B109</f>
        <v>130.50746212945</v>
      </c>
      <c r="S49" s="48" t="n">
        <f aca="false">$B49*S109/$B109</f>
        <v>98.5145842453042</v>
      </c>
      <c r="T49" s="48" t="n">
        <f aca="false">$B49*T109/$B109</f>
        <v>72.42592406793</v>
      </c>
      <c r="U49" s="48" t="n">
        <f aca="false">$B49*U109/$B109</f>
        <v>68.3468301586117</v>
      </c>
      <c r="V49" s="48" t="n">
        <f aca="false">$B49*V109/$B109</f>
        <v>64.6349510061407</v>
      </c>
      <c r="W49" s="48" t="n">
        <f aca="false">$B49*W109/$B109</f>
        <v>60.3705381912777</v>
      </c>
      <c r="X49" s="48" t="n">
        <f aca="false">$B49*X109/$B109</f>
        <v>59.9074410794567</v>
      </c>
      <c r="Y49" s="48" t="n">
        <f aca="false">$B49*Y109/$B109</f>
        <v>48.2116353021982</v>
      </c>
      <c r="Z49" s="48" t="n">
        <f aca="false">$B49*Z109/$B109</f>
        <v>26.3080459528592</v>
      </c>
      <c r="AA49" s="48" t="n">
        <f aca="false">$B49*AA109/$B109</f>
        <v>2.19107663200428</v>
      </c>
      <c r="AB49" s="48" t="n">
        <f aca="false">$B49*AB109/$B109</f>
        <v>0.436218118931986</v>
      </c>
      <c r="AC49" s="47"/>
      <c r="AD49" s="47" t="n">
        <f aca="false">E49+F49</f>
        <v>154.201675329234</v>
      </c>
      <c r="AE49" s="47" t="n">
        <f aca="false">G49+H49</f>
        <v>192.577820546406</v>
      </c>
      <c r="AF49" s="47" t="n">
        <f aca="false">I49+J49</f>
        <v>174.985980168176</v>
      </c>
      <c r="AG49" s="47" t="n">
        <f aca="false">K49+L49</f>
        <v>142.1241367622</v>
      </c>
      <c r="AH49" s="47" t="n">
        <f aca="false">M49+N49+O49+P49</f>
        <v>80.3450051594198</v>
      </c>
      <c r="AI49" s="47" t="n">
        <f aca="false">Q49+R49</f>
        <v>175.049264808764</v>
      </c>
      <c r="AJ49" s="47" t="n">
        <f aca="false">S49+T49</f>
        <v>170.940508313234</v>
      </c>
      <c r="AK49" s="47" t="n">
        <f aca="false">U49+V49</f>
        <v>132.981781164752</v>
      </c>
      <c r="AL49" s="47" t="n">
        <f aca="false">W49+X49</f>
        <v>120.277979270734</v>
      </c>
      <c r="AM49" s="47" t="n">
        <f aca="false">Y49+Z49+AA49+AB49</f>
        <v>77.1469760059937</v>
      </c>
      <c r="AO49" s="49" t="n">
        <f aca="false">SUM(E49:F49)</f>
        <v>154.201675329234</v>
      </c>
      <c r="AP49" s="49" t="n">
        <f aca="false">SUM(G49:L49)</f>
        <v>509.687937476781</v>
      </c>
      <c r="AQ49" s="49" t="n">
        <f aca="false">SUM(M49:N49)</f>
        <v>77.2459697763601</v>
      </c>
      <c r="AR49" s="49" t="n">
        <f aca="false">SUM(Q49:R49)</f>
        <v>175.049264808764</v>
      </c>
      <c r="AS49" s="49" t="n">
        <f aca="false">SUM(S49:X49)</f>
        <v>424.200268748721</v>
      </c>
      <c r="AT49" s="49" t="n">
        <f aca="false">SUM(Y49:Z49)</f>
        <v>74.5196812550574</v>
      </c>
      <c r="AU49" s="49" t="n">
        <f aca="false">AO49+AR49</f>
        <v>329.250940137998</v>
      </c>
      <c r="AV49" s="49" t="n">
        <f aca="false">AP49+AS49</f>
        <v>933.888206225502</v>
      </c>
      <c r="AW49" s="49" t="n">
        <f aca="false">AQ49+AT49</f>
        <v>151.765651031417</v>
      </c>
    </row>
    <row r="50" customFormat="false" ht="15" hidden="false" customHeight="false" outlineLevel="0" collapsed="false">
      <c r="A50" s="0" t="n">
        <v>2059</v>
      </c>
      <c r="B50" s="47" t="n">
        <f aca="false">Scénarios!C49/100*PopActBIT!B61</f>
        <v>1423.13002709314</v>
      </c>
      <c r="C50" s="47" t="n">
        <f aca="false">SUM(E50:P50)</f>
        <v>745.206453119064</v>
      </c>
      <c r="D50" s="47" t="n">
        <f aca="false">SUM(Q50:AB50)</f>
        <v>677.923573974076</v>
      </c>
      <c r="E50" s="48" t="n">
        <f aca="false">$B50*E110/$B110</f>
        <v>38.5598990308242</v>
      </c>
      <c r="F50" s="48" t="n">
        <f aca="false">$B50*F110/$B110</f>
        <v>116.129943587947</v>
      </c>
      <c r="G50" s="48" t="n">
        <f aca="false">$B50*G110/$B110</f>
        <v>98.8003421555361</v>
      </c>
      <c r="H50" s="48" t="n">
        <f aca="false">$B50*H110/$B110</f>
        <v>94.2045358643809</v>
      </c>
      <c r="I50" s="48" t="n">
        <f aca="false">$B50*I110/$B110</f>
        <v>89.7663383794716</v>
      </c>
      <c r="J50" s="48" t="n">
        <f aca="false">$B50*J110/$B110</f>
        <v>84.5057067060444</v>
      </c>
      <c r="K50" s="48" t="n">
        <f aca="false">$B50*K110/$B110</f>
        <v>78.585820341431</v>
      </c>
      <c r="L50" s="48" t="n">
        <f aca="false">$B50*L110/$B110</f>
        <v>63.6358668027567</v>
      </c>
      <c r="M50" s="48" t="n">
        <f aca="false">$B50*M110/$B110</f>
        <v>52.4330849078229</v>
      </c>
      <c r="N50" s="48" t="n">
        <f aca="false">$B50*N110/$B110</f>
        <v>25.5314027086945</v>
      </c>
      <c r="O50" s="48" t="n">
        <f aca="false">$B50*O110/$B110</f>
        <v>2.75871565802376</v>
      </c>
      <c r="P50" s="48" t="n">
        <f aca="false">$B50*P110/$B110</f>
        <v>0.294796976130082</v>
      </c>
      <c r="Q50" s="48" t="n">
        <f aca="false">$B50*Q110/$B110</f>
        <v>44.5155827516597</v>
      </c>
      <c r="R50" s="48" t="n">
        <f aca="false">$B50*R110/$B110</f>
        <v>131.004339041833</v>
      </c>
      <c r="S50" s="48" t="n">
        <f aca="false">$B50*S110/$B110</f>
        <v>98.9865497740436</v>
      </c>
      <c r="T50" s="48" t="n">
        <f aca="false">$B50*T110/$B110</f>
        <v>72.5219598581993</v>
      </c>
      <c r="U50" s="48" t="n">
        <f aca="false">$B50*U110/$B110</f>
        <v>68.1648568798144</v>
      </c>
      <c r="V50" s="48" t="n">
        <f aca="false">$B50*V110/$B110</f>
        <v>64.1984815840921</v>
      </c>
      <c r="W50" s="48" t="n">
        <f aca="false">$B50*W110/$B110</f>
        <v>60.0979567167818</v>
      </c>
      <c r="X50" s="48" t="n">
        <f aca="false">$B50*X110/$B110</f>
        <v>60.3900556394465</v>
      </c>
      <c r="Y50" s="48" t="n">
        <f aca="false">$B50*Y110/$B110</f>
        <v>48.5105687540296</v>
      </c>
      <c r="Z50" s="48" t="n">
        <f aca="false">$B50*Z110/$B110</f>
        <v>26.9359842342792</v>
      </c>
      <c r="AA50" s="48" t="n">
        <f aca="false">$B50*AA110/$B110</f>
        <v>2.15806000578776</v>
      </c>
      <c r="AB50" s="48" t="n">
        <f aca="false">$B50*AB110/$B110</f>
        <v>0.4391787341089</v>
      </c>
      <c r="AC50" s="47"/>
      <c r="AD50" s="47" t="n">
        <f aca="false">E50+F50</f>
        <v>154.689842618772</v>
      </c>
      <c r="AE50" s="47" t="n">
        <f aca="false">G50+H50</f>
        <v>193.004878019917</v>
      </c>
      <c r="AF50" s="47" t="n">
        <f aca="false">I50+J50</f>
        <v>174.272045085516</v>
      </c>
      <c r="AG50" s="47" t="n">
        <f aca="false">K50+L50</f>
        <v>142.221687144188</v>
      </c>
      <c r="AH50" s="47" t="n">
        <f aca="false">M50+N50+O50+P50</f>
        <v>81.0180002506713</v>
      </c>
      <c r="AI50" s="47" t="n">
        <f aca="false">Q50+R50</f>
        <v>175.519921793492</v>
      </c>
      <c r="AJ50" s="47" t="n">
        <f aca="false">S50+T50</f>
        <v>171.508509632243</v>
      </c>
      <c r="AK50" s="47" t="n">
        <f aca="false">U50+V50</f>
        <v>132.363338463906</v>
      </c>
      <c r="AL50" s="47" t="n">
        <f aca="false">W50+X50</f>
        <v>120.488012356228</v>
      </c>
      <c r="AM50" s="47" t="n">
        <f aca="false">Y50+Z50+AA50+AB50</f>
        <v>78.0437917282055</v>
      </c>
      <c r="AO50" s="49" t="n">
        <f aca="false">SUM(E50:F50)</f>
        <v>154.689842618772</v>
      </c>
      <c r="AP50" s="49" t="n">
        <f aca="false">SUM(G50:L50)</f>
        <v>509.498610249621</v>
      </c>
      <c r="AQ50" s="49" t="n">
        <f aca="false">SUM(M50:N50)</f>
        <v>77.9644876165174</v>
      </c>
      <c r="AR50" s="49" t="n">
        <f aca="false">SUM(Q50:R50)</f>
        <v>175.519921793492</v>
      </c>
      <c r="AS50" s="49" t="n">
        <f aca="false">SUM(S50:X50)</f>
        <v>424.359860452378</v>
      </c>
      <c r="AT50" s="49" t="n">
        <f aca="false">SUM(Y50:Z50)</f>
        <v>75.4465529883088</v>
      </c>
      <c r="AU50" s="49" t="n">
        <f aca="false">AO50+AR50</f>
        <v>330.209764412264</v>
      </c>
      <c r="AV50" s="49" t="n">
        <f aca="false">AP50+AS50</f>
        <v>933.858470701998</v>
      </c>
      <c r="AW50" s="49" t="n">
        <f aca="false">AQ50+AT50</f>
        <v>153.411040604826</v>
      </c>
    </row>
    <row r="51" customFormat="false" ht="15" hidden="false" customHeight="false" outlineLevel="0" collapsed="false">
      <c r="A51" s="0" t="n">
        <v>2060</v>
      </c>
      <c r="B51" s="47" t="n">
        <f aca="false">Scénarios!C50/100*PopActBIT!B62</f>
        <v>1426.42429390247</v>
      </c>
      <c r="C51" s="47" t="n">
        <f aca="false">SUM(E51:P51)</f>
        <v>746.650489901546</v>
      </c>
      <c r="D51" s="47" t="n">
        <f aca="false">SUM(Q51:AB51)</f>
        <v>679.773804000927</v>
      </c>
      <c r="E51" s="48" t="n">
        <f aca="false">$B51*E111/$B111</f>
        <v>38.5657964515751</v>
      </c>
      <c r="F51" s="48" t="n">
        <f aca="false">$B51*F111/$B111</f>
        <v>116.644597992698</v>
      </c>
      <c r="G51" s="48" t="n">
        <f aca="false">$B51*G111/$B111</f>
        <v>99.3120164722217</v>
      </c>
      <c r="H51" s="48" t="n">
        <f aca="false">$B51*H111/$B111</f>
        <v>94.3833522922663</v>
      </c>
      <c r="I51" s="48" t="n">
        <f aca="false">$B51*I111/$B111</f>
        <v>89.5983809960059</v>
      </c>
      <c r="J51" s="48" t="n">
        <f aca="false">$B51*J111/$B111</f>
        <v>84.0182433936969</v>
      </c>
      <c r="K51" s="48" t="n">
        <f aca="false">$B51*K111/$B111</f>
        <v>78.2670702999971</v>
      </c>
      <c r="L51" s="48" t="n">
        <f aca="false">$B51*L111/$B111</f>
        <v>64.1302891389916</v>
      </c>
      <c r="M51" s="48" t="n">
        <f aca="false">$B51*M111/$B111</f>
        <v>52.783050098398</v>
      </c>
      <c r="N51" s="48" t="n">
        <f aca="false">$B51*N111/$B111</f>
        <v>25.925615393799</v>
      </c>
      <c r="O51" s="48" t="n">
        <f aca="false">$B51*O111/$B111</f>
        <v>2.7258941805907</v>
      </c>
      <c r="P51" s="48" t="n">
        <f aca="false">$B51*P111/$B111</f>
        <v>0.296183191305784</v>
      </c>
      <c r="Q51" s="48" t="n">
        <f aca="false">$B51*Q111/$B111</f>
        <v>44.4790643367514</v>
      </c>
      <c r="R51" s="48" t="n">
        <f aca="false">$B51*R111/$B111</f>
        <v>131.527939897132</v>
      </c>
      <c r="S51" s="48" t="n">
        <f aca="false">$B51*S111/$B111</f>
        <v>99.5449223299101</v>
      </c>
      <c r="T51" s="48" t="n">
        <f aca="false">$B51*T111/$B111</f>
        <v>72.7439591319828</v>
      </c>
      <c r="U51" s="48" t="n">
        <f aca="false">$B51*U111/$B111</f>
        <v>68.0637784602753</v>
      </c>
      <c r="V51" s="48" t="n">
        <f aca="false">$B51*V111/$B111</f>
        <v>63.8808250614463</v>
      </c>
      <c r="W51" s="48" t="n">
        <f aca="false">$B51*W111/$B111</f>
        <v>59.7237971150073</v>
      </c>
      <c r="X51" s="48" t="n">
        <f aca="false">$B51*X111/$B111</f>
        <v>60.8562998419681</v>
      </c>
      <c r="Y51" s="48" t="n">
        <f aca="false">$B51*Y111/$B111</f>
        <v>48.6547625221005</v>
      </c>
      <c r="Z51" s="48" t="n">
        <f aca="false">$B51*Z111/$B111</f>
        <v>27.7230617420102</v>
      </c>
      <c r="AA51" s="48" t="n">
        <f aca="false">$B51*AA111/$B111</f>
        <v>2.1329895938657</v>
      </c>
      <c r="AB51" s="48" t="n">
        <f aca="false">$B51*AB111/$B111</f>
        <v>0.442403968476266</v>
      </c>
      <c r="AC51" s="47"/>
      <c r="AD51" s="47" t="n">
        <f aca="false">E51+F51</f>
        <v>155.210394444273</v>
      </c>
      <c r="AE51" s="47" t="n">
        <f aca="false">G51+H51</f>
        <v>193.695368764488</v>
      </c>
      <c r="AF51" s="47" t="n">
        <f aca="false">I51+J51</f>
        <v>173.616624389703</v>
      </c>
      <c r="AG51" s="47" t="n">
        <f aca="false">K51+L51</f>
        <v>142.397359438989</v>
      </c>
      <c r="AH51" s="47" t="n">
        <f aca="false">M51+N51+O51+P51</f>
        <v>81.7307428640934</v>
      </c>
      <c r="AI51" s="47" t="n">
        <f aca="false">Q51+R51</f>
        <v>176.007004233884</v>
      </c>
      <c r="AJ51" s="47" t="n">
        <f aca="false">S51+T51</f>
        <v>172.288881461893</v>
      </c>
      <c r="AK51" s="47" t="n">
        <f aca="false">U51+V51</f>
        <v>131.944603521722</v>
      </c>
      <c r="AL51" s="47" t="n">
        <f aca="false">W51+X51</f>
        <v>120.580096956975</v>
      </c>
      <c r="AM51" s="47" t="n">
        <f aca="false">Y51+Z51+AA51+AB51</f>
        <v>78.9532178264527</v>
      </c>
      <c r="AO51" s="49" t="n">
        <f aca="false">SUM(E51:F51)</f>
        <v>155.210394444273</v>
      </c>
      <c r="AP51" s="49" t="n">
        <f aca="false">SUM(G51:L51)</f>
        <v>509.70935259318</v>
      </c>
      <c r="AQ51" s="49" t="n">
        <f aca="false">SUM(M51:N51)</f>
        <v>78.7086654921969</v>
      </c>
      <c r="AR51" s="49" t="n">
        <f aca="false">SUM(Q51:R51)</f>
        <v>176.007004233884</v>
      </c>
      <c r="AS51" s="49" t="n">
        <f aca="false">SUM(S51:X51)</f>
        <v>424.81358194059</v>
      </c>
      <c r="AT51" s="49" t="n">
        <f aca="false">SUM(Y51:Z51)</f>
        <v>76.3778242641108</v>
      </c>
      <c r="AU51" s="49" t="n">
        <f aca="false">AO51+AR51</f>
        <v>331.217398678157</v>
      </c>
      <c r="AV51" s="49" t="n">
        <f aca="false">AP51+AS51</f>
        <v>934.522934533769</v>
      </c>
      <c r="AW51" s="49" t="n">
        <f aca="false">AQ51+AT51</f>
        <v>155.086489756308</v>
      </c>
    </row>
    <row r="52" customFormat="false" ht="15" hidden="false" customHeight="false" outlineLevel="0" collapsed="false">
      <c r="A52" s="0" t="n">
        <v>2061</v>
      </c>
      <c r="B52" s="47" t="n">
        <f aca="false">Scénarios!C51/100*PopActBIT!B63</f>
        <v>1429.47764131914</v>
      </c>
      <c r="C52" s="47" t="n">
        <f aca="false">SUM(E52:P52)</f>
        <v>748.08676058483</v>
      </c>
      <c r="D52" s="47" t="n">
        <f aca="false">SUM(Q52:AB52)</f>
        <v>681.39088073431</v>
      </c>
      <c r="E52" s="48" t="n">
        <f aca="false">$B52*E112/$B112</f>
        <v>38.5489503834799</v>
      </c>
      <c r="F52" s="48" t="n">
        <f aca="false">$B52*F112/$B112</f>
        <v>117.143601342003</v>
      </c>
      <c r="G52" s="48" t="n">
        <f aca="false">$B52*G112/$B112</f>
        <v>99.8749570794658</v>
      </c>
      <c r="H52" s="48" t="n">
        <f aca="false">$B52*H112/$B112</f>
        <v>94.6858835413173</v>
      </c>
      <c r="I52" s="48" t="n">
        <f aca="false">$B52*I112/$B112</f>
        <v>89.5022168167297</v>
      </c>
      <c r="J52" s="48" t="n">
        <f aca="false">$B52*J112/$B112</f>
        <v>83.6496191596952</v>
      </c>
      <c r="K52" s="48" t="n">
        <f aca="false">$B52*K112/$B112</f>
        <v>77.7959160269686</v>
      </c>
      <c r="L52" s="48" t="n">
        <f aca="false">$B52*L112/$B112</f>
        <v>64.5870623011245</v>
      </c>
      <c r="M52" s="48" t="n">
        <f aca="false">$B52*M112/$B112</f>
        <v>52.9605335954055</v>
      </c>
      <c r="N52" s="48" t="n">
        <f aca="false">$B52*N112/$B112</f>
        <v>26.3299883449203</v>
      </c>
      <c r="O52" s="48" t="n">
        <f aca="false">$B52*O112/$B112</f>
        <v>2.71050130077244</v>
      </c>
      <c r="P52" s="48" t="n">
        <f aca="false">$B52*P112/$B112</f>
        <v>0.297530692947965</v>
      </c>
      <c r="Q52" s="48" t="n">
        <f aca="false">$B52*Q112/$B112</f>
        <v>44.4226560871817</v>
      </c>
      <c r="R52" s="48" t="n">
        <f aca="false">$B52*R112/$B112</f>
        <v>132.002731575549</v>
      </c>
      <c r="S52" s="48" t="n">
        <f aca="false">$B52*S112/$B112</f>
        <v>100.140339718787</v>
      </c>
      <c r="T52" s="48" t="n">
        <f aca="false">$B52*T112/$B112</f>
        <v>73.0579231355164</v>
      </c>
      <c r="U52" s="48" t="n">
        <f aca="false">$B52*U112/$B112</f>
        <v>68.034817066122</v>
      </c>
      <c r="V52" s="48" t="n">
        <f aca="false">$B52*V112/$B112</f>
        <v>63.7400297010097</v>
      </c>
      <c r="W52" s="48" t="n">
        <f aca="false">$B52*W112/$B112</f>
        <v>59.2660452009537</v>
      </c>
      <c r="X52" s="48" t="n">
        <f aca="false">$B52*X112/$B112</f>
        <v>61.0759807885514</v>
      </c>
      <c r="Y52" s="48" t="n">
        <f aca="false">$B52*Y112/$B112</f>
        <v>48.844309505293</v>
      </c>
      <c r="Z52" s="48" t="n">
        <f aca="false">$B52*Z112/$B112</f>
        <v>28.23377403141</v>
      </c>
      <c r="AA52" s="48" t="n">
        <f aca="false">$B52*AA112/$B112</f>
        <v>2.1266818775417</v>
      </c>
      <c r="AB52" s="48" t="n">
        <f aca="false">$B52*AB112/$B112</f>
        <v>0.445592046394523</v>
      </c>
      <c r="AC52" s="47"/>
      <c r="AD52" s="47" t="n">
        <f aca="false">E52+F52</f>
        <v>155.692551725483</v>
      </c>
      <c r="AE52" s="47" t="n">
        <f aca="false">G52+H52</f>
        <v>194.560840620783</v>
      </c>
      <c r="AF52" s="47" t="n">
        <f aca="false">I52+J52</f>
        <v>173.151835976425</v>
      </c>
      <c r="AG52" s="47" t="n">
        <f aca="false">K52+L52</f>
        <v>142.382978328093</v>
      </c>
      <c r="AH52" s="47" t="n">
        <f aca="false">M52+N52+O52+P52</f>
        <v>82.2985539340462</v>
      </c>
      <c r="AI52" s="47" t="n">
        <f aca="false">Q52+R52</f>
        <v>176.425387662731</v>
      </c>
      <c r="AJ52" s="47" t="n">
        <f aca="false">S52+T52</f>
        <v>173.198262854303</v>
      </c>
      <c r="AK52" s="47" t="n">
        <f aca="false">U52+V52</f>
        <v>131.774846767132</v>
      </c>
      <c r="AL52" s="47" t="n">
        <f aca="false">W52+X52</f>
        <v>120.342025989505</v>
      </c>
      <c r="AM52" s="47" t="n">
        <f aca="false">Y52+Z52+AA52+AB52</f>
        <v>79.6503574606392</v>
      </c>
      <c r="AO52" s="49" t="n">
        <f aca="false">SUM(E52:F52)</f>
        <v>155.692551725483</v>
      </c>
      <c r="AP52" s="49" t="n">
        <f aca="false">SUM(G52:L52)</f>
        <v>510.095654925301</v>
      </c>
      <c r="AQ52" s="49" t="n">
        <f aca="false">SUM(M52:N52)</f>
        <v>79.2905219403258</v>
      </c>
      <c r="AR52" s="49" t="n">
        <f aca="false">SUM(Q52:R52)</f>
        <v>176.425387662731</v>
      </c>
      <c r="AS52" s="49" t="n">
        <f aca="false">SUM(S52:X52)</f>
        <v>425.31513561094</v>
      </c>
      <c r="AT52" s="49" t="n">
        <f aca="false">SUM(Y52:Z52)</f>
        <v>77.078083536703</v>
      </c>
      <c r="AU52" s="49" t="n">
        <f aca="false">AO52+AR52</f>
        <v>332.117939388213</v>
      </c>
      <c r="AV52" s="49" t="n">
        <f aca="false">AP52+AS52</f>
        <v>935.410790536241</v>
      </c>
      <c r="AW52" s="49" t="n">
        <f aca="false">AQ52+AT52</f>
        <v>156.368605477029</v>
      </c>
    </row>
    <row r="53" customFormat="false" ht="15" hidden="false" customHeight="false" outlineLevel="0" collapsed="false">
      <c r="A53" s="0" t="n">
        <v>2062</v>
      </c>
      <c r="B53" s="47" t="n">
        <f aca="false">Scénarios!C52/100*PopActBIT!B64</f>
        <v>1431.57558159724</v>
      </c>
      <c r="C53" s="47" t="n">
        <f aca="false">SUM(E53:P53)</f>
        <v>748.946889084584</v>
      </c>
      <c r="D53" s="47" t="n">
        <f aca="false">SUM(Q53:AB53)</f>
        <v>682.628692512653</v>
      </c>
      <c r="E53" s="48" t="n">
        <f aca="false">$B53*E113/$B113</f>
        <v>38.4850550535174</v>
      </c>
      <c r="F53" s="48" t="n">
        <f aca="false">$B53*F113/$B113</f>
        <v>117.511081432729</v>
      </c>
      <c r="G53" s="48" t="n">
        <f aca="false">$B53*G113/$B113</f>
        <v>100.398287617095</v>
      </c>
      <c r="H53" s="48" t="n">
        <f aca="false">$B53*H113/$B113</f>
        <v>95.0292341235099</v>
      </c>
      <c r="I53" s="48" t="n">
        <f aca="false">$B53*I113/$B113</f>
        <v>89.4278767189301</v>
      </c>
      <c r="J53" s="48" t="n">
        <f aca="false">$B53*J113/$B113</f>
        <v>83.4363721863898</v>
      </c>
      <c r="K53" s="48" t="n">
        <f aca="false">$B53*K113/$B113</f>
        <v>77.115347147422</v>
      </c>
      <c r="L53" s="48" t="n">
        <f aca="false">$B53*L113/$B113</f>
        <v>64.7928371510598</v>
      </c>
      <c r="M53" s="48" t="n">
        <f aca="false">$B53*M113/$B113</f>
        <v>53.103513322732</v>
      </c>
      <c r="N53" s="48" t="n">
        <f aca="false">$B53*N113/$B113</f>
        <v>26.6431294290825</v>
      </c>
      <c r="O53" s="48" t="n">
        <f aca="false">$B53*O113/$B113</f>
        <v>2.70564156215147</v>
      </c>
      <c r="P53" s="48" t="n">
        <f aca="false">$B53*P113/$B113</f>
        <v>0.298513339964681</v>
      </c>
      <c r="Q53" s="48" t="n">
        <f aca="false">$B53*Q113/$B113</f>
        <v>44.3212671897633</v>
      </c>
      <c r="R53" s="48" t="n">
        <f aca="false">$B53*R113/$B113</f>
        <v>132.299393345324</v>
      </c>
      <c r="S53" s="48" t="n">
        <f aca="false">$B53*S113/$B113</f>
        <v>100.683386481492</v>
      </c>
      <c r="T53" s="48" t="n">
        <f aca="false">$B53*T113/$B113</f>
        <v>73.3947769645917</v>
      </c>
      <c r="U53" s="48" t="n">
        <f aca="false">$B53*U113/$B113</f>
        <v>68.0380118996748</v>
      </c>
      <c r="V53" s="48" t="n">
        <f aca="false">$B53*V113/$B113</f>
        <v>63.6054720818845</v>
      </c>
      <c r="W53" s="48" t="n">
        <f aca="false">$B53*W113/$B113</f>
        <v>58.9240095943897</v>
      </c>
      <c r="X53" s="48" t="n">
        <f aca="false">$B53*X113/$B113</f>
        <v>60.9912969675744</v>
      </c>
      <c r="Y53" s="48" t="n">
        <f aca="false">$B53*Y113/$B113</f>
        <v>49.1994048902925</v>
      </c>
      <c r="Z53" s="48" t="n">
        <f aca="false">$B53*Z113/$B113</f>
        <v>28.5961201804768</v>
      </c>
      <c r="AA53" s="48" t="n">
        <f aca="false">$B53*AA113/$B113</f>
        <v>2.12733367107434</v>
      </c>
      <c r="AB53" s="48" t="n">
        <f aca="false">$B53*AB113/$B113</f>
        <v>0.448219246114949</v>
      </c>
      <c r="AD53" s="47" t="n">
        <f aca="false">E53+F53</f>
        <v>155.996136486247</v>
      </c>
      <c r="AE53" s="47" t="n">
        <f aca="false">G53+H53</f>
        <v>195.427521740605</v>
      </c>
      <c r="AF53" s="47" t="n">
        <f aca="false">I53+J53</f>
        <v>172.86424890532</v>
      </c>
      <c r="AG53" s="47" t="n">
        <f aca="false">K53+L53</f>
        <v>141.908184298482</v>
      </c>
      <c r="AH53" s="47" t="n">
        <f aca="false">M53+N53+O53+P53</f>
        <v>82.7507976539307</v>
      </c>
      <c r="AI53" s="47" t="n">
        <f aca="false">Q53+R53</f>
        <v>176.620660535087</v>
      </c>
      <c r="AJ53" s="47" t="n">
        <f aca="false">S53+T53</f>
        <v>174.078163446083</v>
      </c>
      <c r="AK53" s="47" t="n">
        <f aca="false">U53+V53</f>
        <v>131.643483981559</v>
      </c>
      <c r="AL53" s="47" t="n">
        <f aca="false">W53+X53</f>
        <v>119.915306561964</v>
      </c>
      <c r="AM53" s="47" t="n">
        <f aca="false">Y53+Z53+AA53+AB53</f>
        <v>80.3710779879586</v>
      </c>
      <c r="AO53" s="49" t="n">
        <f aca="false">SUM(E53:F53)</f>
        <v>155.996136486247</v>
      </c>
      <c r="AP53" s="49" t="n">
        <f aca="false">SUM(G53:L53)</f>
        <v>510.199954944407</v>
      </c>
      <c r="AQ53" s="49" t="n">
        <f aca="false">SUM(M53:N53)</f>
        <v>79.7466427518146</v>
      </c>
      <c r="AR53" s="49" t="n">
        <f aca="false">SUM(Q53:R53)</f>
        <v>176.620660535087</v>
      </c>
      <c r="AS53" s="49" t="n">
        <f aca="false">SUM(S53:X53)</f>
        <v>425.636953989607</v>
      </c>
      <c r="AT53" s="49" t="n">
        <f aca="false">SUM(Y53:Z53)</f>
        <v>77.7955250707693</v>
      </c>
      <c r="AU53" s="49" t="n">
        <f aca="false">AO53+AR53</f>
        <v>332.616797021334</v>
      </c>
      <c r="AV53" s="49" t="n">
        <f aca="false">AP53+AS53</f>
        <v>935.836908934013</v>
      </c>
      <c r="AW53" s="49" t="n">
        <f aca="false">AQ53+AT53</f>
        <v>157.542167822584</v>
      </c>
    </row>
    <row r="54" customFormat="false" ht="15" hidden="false" customHeight="false" outlineLevel="0" collapsed="false">
      <c r="A54" s="0" t="n">
        <v>2063</v>
      </c>
      <c r="B54" s="47" t="n">
        <f aca="false">Scénarios!C53/100*PopActBIT!B65</f>
        <v>1433.66410737487</v>
      </c>
      <c r="C54" s="47" t="n">
        <f aca="false">SUM(E54:P54)</f>
        <v>749.897082004511</v>
      </c>
      <c r="D54" s="47" t="n">
        <f aca="false">SUM(Q54:AB54)</f>
        <v>683.767025370354</v>
      </c>
      <c r="E54" s="48" t="n">
        <f aca="false">$B54*E114/$B114</f>
        <v>38.3981696508747</v>
      </c>
      <c r="F54" s="48" t="n">
        <f aca="false">$B54*F114/$B114</f>
        <v>117.771893712703</v>
      </c>
      <c r="G54" s="48" t="n">
        <f aca="false">$B54*G114/$B114</f>
        <v>100.911600770544</v>
      </c>
      <c r="H54" s="48" t="n">
        <f aca="false">$B54*H114/$B114</f>
        <v>95.4374854486119</v>
      </c>
      <c r="I54" s="48" t="n">
        <f aca="false">$B54*I114/$B114</f>
        <v>89.4280931979079</v>
      </c>
      <c r="J54" s="48" t="n">
        <f aca="false">$B54*J114/$B114</f>
        <v>83.263386574244</v>
      </c>
      <c r="K54" s="48" t="n">
        <f aca="false">$B54*K114/$B114</f>
        <v>76.6366874734368</v>
      </c>
      <c r="L54" s="48" t="n">
        <f aca="false">$B54*L114/$B114</f>
        <v>64.6919096449614</v>
      </c>
      <c r="M54" s="48" t="n">
        <f aca="false">$B54*M114/$B114</f>
        <v>53.4586482388076</v>
      </c>
      <c r="N54" s="48" t="n">
        <f aca="false">$B54*N114/$B114</f>
        <v>26.8774453818328</v>
      </c>
      <c r="O54" s="48" t="n">
        <f aca="false">$B54*O114/$B114</f>
        <v>2.72265042790793</v>
      </c>
      <c r="P54" s="48" t="n">
        <f aca="false">$B54*P114/$B114</f>
        <v>0.299111482678764</v>
      </c>
      <c r="Q54" s="48" t="n">
        <f aca="false">$B54*Q114/$B114</f>
        <v>44.2021932917923</v>
      </c>
      <c r="R54" s="48" t="n">
        <f aca="false">$B54*R114/$B114</f>
        <v>132.460089112909</v>
      </c>
      <c r="S54" s="48" t="n">
        <f aca="false">$B54*S114/$B114</f>
        <v>101.203280106214</v>
      </c>
      <c r="T54" s="48" t="n">
        <f aca="false">$B54*T114/$B114</f>
        <v>73.7705934827288</v>
      </c>
      <c r="U54" s="48" t="n">
        <f aca="false">$B54*U114/$B114</f>
        <v>68.1094153215913</v>
      </c>
      <c r="V54" s="48" t="n">
        <f aca="false">$B54*V114/$B114</f>
        <v>63.4762855089963</v>
      </c>
      <c r="W54" s="48" t="n">
        <f aca="false">$B54*W114/$B114</f>
        <v>58.6400856083802</v>
      </c>
      <c r="X54" s="48" t="n">
        <f aca="false">$B54*X114/$B114</f>
        <v>60.8161466777132</v>
      </c>
      <c r="Y54" s="48" t="n">
        <f aca="false">$B54*Y114/$B114</f>
        <v>49.6121593832687</v>
      </c>
      <c r="Z54" s="48" t="n">
        <f aca="false">$B54*Z114/$B114</f>
        <v>28.8763023361799</v>
      </c>
      <c r="AA54" s="48" t="n">
        <f aca="false">$B54*AA114/$B114</f>
        <v>2.15032616977701</v>
      </c>
      <c r="AB54" s="48" t="n">
        <f aca="false">$B54*AB114/$B114</f>
        <v>0.450148370803258</v>
      </c>
      <c r="AD54" s="47" t="n">
        <f aca="false">E54+F54</f>
        <v>156.170063363578</v>
      </c>
      <c r="AE54" s="47" t="n">
        <f aca="false">G54+H54</f>
        <v>196.349086219156</v>
      </c>
      <c r="AF54" s="47" t="n">
        <f aca="false">I54+J54</f>
        <v>172.691479772152</v>
      </c>
      <c r="AG54" s="47" t="n">
        <f aca="false">K54+L54</f>
        <v>141.328597118398</v>
      </c>
      <c r="AH54" s="47" t="n">
        <f aca="false">M54+N54+O54+P54</f>
        <v>83.3578555312271</v>
      </c>
      <c r="AI54" s="47" t="n">
        <f aca="false">Q54+R54</f>
        <v>176.662282404702</v>
      </c>
      <c r="AJ54" s="47" t="n">
        <f aca="false">S54+T54</f>
        <v>174.973873588943</v>
      </c>
      <c r="AK54" s="47" t="n">
        <f aca="false">U54+V54</f>
        <v>131.585700830588</v>
      </c>
      <c r="AL54" s="47" t="n">
        <f aca="false">W54+X54</f>
        <v>119.456232286093</v>
      </c>
      <c r="AM54" s="47" t="n">
        <f aca="false">Y54+Z54+AA54+AB54</f>
        <v>81.0889362600288</v>
      </c>
      <c r="AO54" s="49" t="n">
        <f aca="false">SUM(E54:F54)</f>
        <v>156.170063363578</v>
      </c>
      <c r="AP54" s="49" t="n">
        <f aca="false">SUM(G54:L54)</f>
        <v>510.369163109707</v>
      </c>
      <c r="AQ54" s="49" t="n">
        <f aca="false">SUM(M54:N54)</f>
        <v>80.3360936206404</v>
      </c>
      <c r="AR54" s="49" t="n">
        <f aca="false">SUM(Q54:R54)</f>
        <v>176.662282404702</v>
      </c>
      <c r="AS54" s="49" t="n">
        <f aca="false">SUM(S54:X54)</f>
        <v>426.015806705624</v>
      </c>
      <c r="AT54" s="49" t="n">
        <f aca="false">SUM(Y54:Z54)</f>
        <v>78.4884617194486</v>
      </c>
      <c r="AU54" s="49" t="n">
        <f aca="false">AO54+AR54</f>
        <v>332.832345768279</v>
      </c>
      <c r="AV54" s="49" t="n">
        <f aca="false">AP54+AS54</f>
        <v>936.38496981533</v>
      </c>
      <c r="AW54" s="49" t="n">
        <f aca="false">AQ54+AT54</f>
        <v>158.824555340089</v>
      </c>
    </row>
    <row r="55" customFormat="false" ht="15" hidden="false" customHeight="false" outlineLevel="0" collapsed="false">
      <c r="A55" s="0" t="n">
        <v>2064</v>
      </c>
      <c r="B55" s="47" t="n">
        <f aca="false">Scénarios!C54/100*PopActBIT!B66</f>
        <v>1435.93614633783</v>
      </c>
      <c r="C55" s="47" t="n">
        <f aca="false">SUM(E55:P55)</f>
        <v>751.056191833518</v>
      </c>
      <c r="D55" s="47" t="n">
        <f aca="false">SUM(Q55:AB55)</f>
        <v>684.879954504316</v>
      </c>
      <c r="E55" s="48" t="n">
        <f aca="false">$B55*E115/$B115</f>
        <v>38.3013450995725</v>
      </c>
      <c r="F55" s="48" t="n">
        <f aca="false">$B55*F115/$B115</f>
        <v>117.931871081032</v>
      </c>
      <c r="G55" s="48" t="n">
        <f aca="false">$B55*G115/$B115</f>
        <v>101.417841061906</v>
      </c>
      <c r="H55" s="48" t="n">
        <f aca="false">$B55*H115/$B115</f>
        <v>95.9067166098357</v>
      </c>
      <c r="I55" s="48" t="n">
        <f aca="false">$B55*I115/$B115</f>
        <v>89.5252824807371</v>
      </c>
      <c r="J55" s="48" t="n">
        <f aca="false">$B55*J115/$B115</f>
        <v>83.1093956598115</v>
      </c>
      <c r="K55" s="48" t="n">
        <f aca="false">$B55*K115/$B115</f>
        <v>76.2976992781825</v>
      </c>
      <c r="L55" s="48" t="n">
        <f aca="false">$B55*L115/$B115</f>
        <v>64.4665799496649</v>
      </c>
      <c r="M55" s="48" t="n">
        <f aca="false">$B55*M115/$B115</f>
        <v>53.9757594926065</v>
      </c>
      <c r="N55" s="48" t="n">
        <f aca="false">$B55*N115/$B115</f>
        <v>27.0652358464115</v>
      </c>
      <c r="O55" s="48" t="n">
        <f aca="false">$B55*O115/$B115</f>
        <v>2.75894977540562</v>
      </c>
      <c r="P55" s="48" t="n">
        <f aca="false">$B55*P115/$B115</f>
        <v>0.299515498352403</v>
      </c>
      <c r="Q55" s="48" t="n">
        <f aca="false">$B55*Q115/$B115</f>
        <v>44.079669461104</v>
      </c>
      <c r="R55" s="48" t="n">
        <f aca="false">$B55*R115/$B115</f>
        <v>132.502029688622</v>
      </c>
      <c r="S55" s="48" t="n">
        <f aca="false">$B55*S115/$B115</f>
        <v>101.700783913901</v>
      </c>
      <c r="T55" s="48" t="n">
        <f aca="false">$B55*T115/$B115</f>
        <v>74.1817832659796</v>
      </c>
      <c r="U55" s="48" t="n">
        <f aca="false">$B55*U115/$B115</f>
        <v>68.2608493400444</v>
      </c>
      <c r="V55" s="48" t="n">
        <f aca="false">$B55*V115/$B115</f>
        <v>63.3716413781371</v>
      </c>
      <c r="W55" s="48" t="n">
        <f aca="false">$B55*W115/$B115</f>
        <v>58.3058432570456</v>
      </c>
      <c r="X55" s="48" t="n">
        <f aca="false">$B55*X115/$B115</f>
        <v>60.6076509974886</v>
      </c>
      <c r="Y55" s="48" t="n">
        <f aca="false">$B55*Y115/$B115</f>
        <v>50.1402601139231</v>
      </c>
      <c r="Z55" s="48" t="n">
        <f aca="false">$B55*Z115/$B115</f>
        <v>29.0901902905361</v>
      </c>
      <c r="AA55" s="48" t="n">
        <f aca="false">$B55*AA115/$B115</f>
        <v>2.18763572423676</v>
      </c>
      <c r="AB55" s="48" t="n">
        <f aca="false">$B55*AB115/$B115</f>
        <v>0.451617073297564</v>
      </c>
      <c r="AD55" s="47" t="n">
        <f aca="false">E55+F55</f>
        <v>156.233216180605</v>
      </c>
      <c r="AE55" s="47" t="n">
        <f aca="false">G55+H55</f>
        <v>197.324557671741</v>
      </c>
      <c r="AF55" s="47" t="n">
        <f aca="false">I55+J55</f>
        <v>172.634678140549</v>
      </c>
      <c r="AG55" s="47" t="n">
        <f aca="false">K55+L55</f>
        <v>140.764279227847</v>
      </c>
      <c r="AH55" s="47" t="n">
        <f aca="false">M55+N55+O55+P55</f>
        <v>84.099460612776</v>
      </c>
      <c r="AI55" s="47" t="n">
        <f aca="false">Q55+R55</f>
        <v>176.581699149726</v>
      </c>
      <c r="AJ55" s="47" t="n">
        <f aca="false">S55+T55</f>
        <v>175.882567179881</v>
      </c>
      <c r="AK55" s="47" t="n">
        <f aca="false">U55+V55</f>
        <v>131.632490718181</v>
      </c>
      <c r="AL55" s="47" t="n">
        <f aca="false">W55+X55</f>
        <v>118.913494254534</v>
      </c>
      <c r="AM55" s="47" t="n">
        <f aca="false">Y55+Z55+AA55+AB55</f>
        <v>81.8697032019935</v>
      </c>
      <c r="AO55" s="49" t="n">
        <f aca="false">SUM(E55:F55)</f>
        <v>156.233216180605</v>
      </c>
      <c r="AP55" s="49" t="n">
        <f aca="false">SUM(G55:L55)</f>
        <v>510.723515040137</v>
      </c>
      <c r="AQ55" s="49" t="n">
        <f aca="false">SUM(M55:N55)</f>
        <v>81.040995339018</v>
      </c>
      <c r="AR55" s="49" t="n">
        <f aca="false">SUM(Q55:R55)</f>
        <v>176.581699149726</v>
      </c>
      <c r="AS55" s="49" t="n">
        <f aca="false">SUM(S55:X55)</f>
        <v>426.428552152596</v>
      </c>
      <c r="AT55" s="49" t="n">
        <f aca="false">SUM(Y55:Z55)</f>
        <v>79.2304504044592</v>
      </c>
      <c r="AU55" s="49" t="n">
        <f aca="false">AO55+AR55</f>
        <v>332.81491533033</v>
      </c>
      <c r="AV55" s="49" t="n">
        <f aca="false">AP55+AS55</f>
        <v>937.152067192734</v>
      </c>
      <c r="AW55" s="49" t="n">
        <f aca="false">AQ55+AT55</f>
        <v>160.271445743477</v>
      </c>
    </row>
    <row r="56" customFormat="false" ht="15" hidden="false" customHeight="false" outlineLevel="0" collapsed="false">
      <c r="A56" s="0" t="n">
        <v>2065</v>
      </c>
      <c r="B56" s="47" t="n">
        <f aca="false">Scénarios!C55/100*PopActBIT!B67</f>
        <v>1438.10424162106</v>
      </c>
      <c r="C56" s="47" t="n">
        <f aca="false">SUM(E56:P56)</f>
        <v>752.267590992102</v>
      </c>
      <c r="D56" s="47" t="n">
        <f aca="false">SUM(Q56:AB56)</f>
        <v>685.836650628958</v>
      </c>
      <c r="E56" s="48" t="n">
        <f aca="false">$B56*E116/$B116</f>
        <v>38.2081439225905</v>
      </c>
      <c r="F56" s="48" t="n">
        <f aca="false">$B56*F116/$B116</f>
        <v>118.00974432241</v>
      </c>
      <c r="G56" s="48" t="n">
        <f aca="false">$B56*G116/$B116</f>
        <v>101.92190562877</v>
      </c>
      <c r="H56" s="48" t="n">
        <f aca="false">$B56*H116/$B116</f>
        <v>96.4367794324951</v>
      </c>
      <c r="I56" s="48" t="n">
        <f aca="false">$B56*I116/$B116</f>
        <v>89.7376923485844</v>
      </c>
      <c r="J56" s="48" t="n">
        <f aca="false">$B56*J116/$B116</f>
        <v>83.0011364746328</v>
      </c>
      <c r="K56" s="48" t="n">
        <f aca="false">$B56*K116/$B116</f>
        <v>75.9041009998314</v>
      </c>
      <c r="L56" s="48" t="n">
        <f aca="false">$B56*L116/$B116</f>
        <v>64.2419414415871</v>
      </c>
      <c r="M56" s="48" t="n">
        <f aca="false">$B56*M116/$B116</f>
        <v>54.5382831417964</v>
      </c>
      <c r="N56" s="48" t="n">
        <f aca="false">$B56*N116/$B116</f>
        <v>27.1639577374692</v>
      </c>
      <c r="O56" s="48" t="n">
        <f aca="false">$B56*O116/$B116</f>
        <v>2.80367421574453</v>
      </c>
      <c r="P56" s="48" t="n">
        <f aca="false">$B56*P116/$B116</f>
        <v>0.300231326190796</v>
      </c>
      <c r="Q56" s="48" t="n">
        <f aca="false">$B56*Q116/$B116</f>
        <v>43.9681057805829</v>
      </c>
      <c r="R56" s="48" t="n">
        <f aca="false">$B56*R116/$B116</f>
        <v>132.454594033014</v>
      </c>
      <c r="S56" s="48" t="n">
        <f aca="false">$B56*S116/$B116</f>
        <v>102.177243220277</v>
      </c>
      <c r="T56" s="48" t="n">
        <f aca="false">$B56*T116/$B116</f>
        <v>74.6287414516191</v>
      </c>
      <c r="U56" s="48" t="n">
        <f aca="false">$B56*U116/$B116</f>
        <v>68.5014867020248</v>
      </c>
      <c r="V56" s="48" t="n">
        <f aca="false">$B56*V116/$B116</f>
        <v>63.3161640241524</v>
      </c>
      <c r="W56" s="48" t="n">
        <f aca="false">$B56*W116/$B116</f>
        <v>58.0550689382101</v>
      </c>
      <c r="X56" s="48" t="n">
        <f aca="false">$B56*X116/$B116</f>
        <v>60.2735009511888</v>
      </c>
      <c r="Y56" s="48" t="n">
        <f aca="false">$B56*Y116/$B116</f>
        <v>50.5782303930955</v>
      </c>
      <c r="Z56" s="48" t="n">
        <f aca="false">$B56*Z116/$B116</f>
        <v>29.2007138951791</v>
      </c>
      <c r="AA56" s="48" t="n">
        <f aca="false">$B56*AA116/$B116</f>
        <v>2.22925203023272</v>
      </c>
      <c r="AB56" s="48" t="n">
        <f aca="false">$B56*AB116/$B116</f>
        <v>0.453549209381977</v>
      </c>
      <c r="AD56" s="47" t="n">
        <f aca="false">E56+F56</f>
        <v>156.217888245001</v>
      </c>
      <c r="AE56" s="47" t="n">
        <f aca="false">G56+H56</f>
        <v>198.358685061265</v>
      </c>
      <c r="AF56" s="47" t="n">
        <f aca="false">I56+J56</f>
        <v>172.738828823217</v>
      </c>
      <c r="AG56" s="47" t="n">
        <f aca="false">K56+L56</f>
        <v>140.146042441418</v>
      </c>
      <c r="AH56" s="47" t="n">
        <f aca="false">M56+N56+O56+P56</f>
        <v>84.8061464212009</v>
      </c>
      <c r="AI56" s="47" t="n">
        <f aca="false">Q56+R56</f>
        <v>176.422699813597</v>
      </c>
      <c r="AJ56" s="47" t="n">
        <f aca="false">S56+T56</f>
        <v>176.805984671896</v>
      </c>
      <c r="AK56" s="47" t="n">
        <f aca="false">U56+V56</f>
        <v>131.817650726177</v>
      </c>
      <c r="AL56" s="47" t="n">
        <f aca="false">W56+X56</f>
        <v>118.328569889399</v>
      </c>
      <c r="AM56" s="47" t="n">
        <f aca="false">Y56+Z56+AA56+AB56</f>
        <v>82.4617455278893</v>
      </c>
      <c r="AO56" s="49" t="n">
        <f aca="false">SUM(E56:F56)</f>
        <v>156.217888245001</v>
      </c>
      <c r="AP56" s="49" t="n">
        <f aca="false">SUM(G56:L56)</f>
        <v>511.243556325901</v>
      </c>
      <c r="AQ56" s="49" t="n">
        <f aca="false">SUM(M56:N56)</f>
        <v>81.7022408792656</v>
      </c>
      <c r="AR56" s="49" t="n">
        <f aca="false">SUM(Q56:R56)</f>
        <v>176.422699813597</v>
      </c>
      <c r="AS56" s="49" t="n">
        <f aca="false">SUM(S56:X56)</f>
        <v>426.952205287472</v>
      </c>
      <c r="AT56" s="49" t="n">
        <f aca="false">SUM(Y56:Z56)</f>
        <v>79.7789442882746</v>
      </c>
      <c r="AU56" s="49" t="n">
        <f aca="false">AO56+AR56</f>
        <v>332.640588058598</v>
      </c>
      <c r="AV56" s="49" t="n">
        <f aca="false">AP56+AS56</f>
        <v>938.195761613373</v>
      </c>
      <c r="AW56" s="49" t="n">
        <f aca="false">AQ56+AT56</f>
        <v>161.48118516754</v>
      </c>
    </row>
    <row r="57" customFormat="false" ht="15" hidden="false" customHeight="false" outlineLevel="0" collapsed="false">
      <c r="A57" s="0" t="n">
        <v>2066</v>
      </c>
      <c r="B57" s="47" t="n">
        <f aca="false">Scénarios!C56/100*PopActBIT!B68</f>
        <v>1439.46904387194</v>
      </c>
      <c r="C57" s="47" t="n">
        <f aca="false">SUM(E57:P57)</f>
        <v>753.133746045592</v>
      </c>
      <c r="D57" s="47" t="n">
        <f aca="false">SUM(Q57:AB57)</f>
        <v>686.335297826353</v>
      </c>
      <c r="E57" s="48" t="n">
        <f aca="false">$B57*E117/$B117</f>
        <v>38.1019466964193</v>
      </c>
      <c r="F57" s="48" t="n">
        <f aca="false">$B57*F117/$B117</f>
        <v>117.941075405718</v>
      </c>
      <c r="G57" s="48" t="n">
        <f aca="false">$B57*G117/$B117</f>
        <v>102.348413884089</v>
      </c>
      <c r="H57" s="48" t="n">
        <f aca="false">$B57*H117/$B117</f>
        <v>96.9558037358113</v>
      </c>
      <c r="I57" s="48" t="n">
        <f aca="false">$B57*I117/$B117</f>
        <v>90.0086667125054</v>
      </c>
      <c r="J57" s="48" t="n">
        <f aca="false">$B57*J117/$B117</f>
        <v>82.9066549137056</v>
      </c>
      <c r="K57" s="48" t="n">
        <f aca="false">$B57*K117/$B117</f>
        <v>75.5694208147304</v>
      </c>
      <c r="L57" s="48" t="n">
        <f aca="false">$B57*L117/$B117</f>
        <v>63.8524053157691</v>
      </c>
      <c r="M57" s="48" t="n">
        <f aca="false">$B57*M117/$B117</f>
        <v>55.0512542742733</v>
      </c>
      <c r="N57" s="48" t="n">
        <f aca="false">$B57*N117/$B117</f>
        <v>27.2492094593654</v>
      </c>
      <c r="O57" s="48" t="n">
        <f aca="false">$B57*O117/$B117</f>
        <v>2.8477708745796</v>
      </c>
      <c r="P57" s="48" t="n">
        <f aca="false">$B57*P117/$B117</f>
        <v>0.301123958626376</v>
      </c>
      <c r="Q57" s="48" t="n">
        <f aca="false">$B57*Q117/$B117</f>
        <v>43.8472803474677</v>
      </c>
      <c r="R57" s="48" t="n">
        <f aca="false">$B57*R117/$B117</f>
        <v>132.259457663989</v>
      </c>
      <c r="S57" s="48" t="n">
        <f aca="false">$B57*S117/$B117</f>
        <v>102.54858208202</v>
      </c>
      <c r="T57" s="48" t="n">
        <f aca="false">$B57*T117/$B117</f>
        <v>75.0569881689273</v>
      </c>
      <c r="U57" s="48" t="n">
        <f aca="false">$B57*U117/$B117</f>
        <v>68.7836088487511</v>
      </c>
      <c r="V57" s="48" t="n">
        <f aca="false">$B57*V117/$B117</f>
        <v>63.2869211813327</v>
      </c>
      <c r="W57" s="48" t="n">
        <f aca="false">$B57*W117/$B117</f>
        <v>57.9266113793704</v>
      </c>
      <c r="X57" s="48" t="n">
        <f aca="false">$B57*X117/$B117</f>
        <v>59.8178265695366</v>
      </c>
      <c r="Y57" s="48" t="n">
        <f aca="false">$B57*Y117/$B117</f>
        <v>50.7635593135435</v>
      </c>
      <c r="Z57" s="48" t="n">
        <f aca="false">$B57*Z117/$B117</f>
        <v>29.3204016932253</v>
      </c>
      <c r="AA57" s="48" t="n">
        <f aca="false">$B57*AA117/$B117</f>
        <v>2.2682221771702</v>
      </c>
      <c r="AB57" s="48" t="n">
        <f aca="false">$B57*AB117/$B117</f>
        <v>0.455838401019169</v>
      </c>
      <c r="AD57" s="47" t="n">
        <f aca="false">E57+F57</f>
        <v>156.043022102137</v>
      </c>
      <c r="AE57" s="47" t="n">
        <f aca="false">G57+H57</f>
        <v>199.3042176199</v>
      </c>
      <c r="AF57" s="47" t="n">
        <f aca="false">I57+J57</f>
        <v>172.915321626211</v>
      </c>
      <c r="AG57" s="47" t="n">
        <f aca="false">K57+L57</f>
        <v>139.421826130499</v>
      </c>
      <c r="AH57" s="47" t="n">
        <f aca="false">M57+N57+O57+P57</f>
        <v>85.4493585668446</v>
      </c>
      <c r="AI57" s="47" t="n">
        <f aca="false">Q57+R57</f>
        <v>176.106738011457</v>
      </c>
      <c r="AJ57" s="47" t="n">
        <f aca="false">S57+T57</f>
        <v>177.605570250947</v>
      </c>
      <c r="AK57" s="47" t="n">
        <f aca="false">U57+V57</f>
        <v>132.070530030084</v>
      </c>
      <c r="AL57" s="47" t="n">
        <f aca="false">W57+X57</f>
        <v>117.744437948907</v>
      </c>
      <c r="AM57" s="47" t="n">
        <f aca="false">Y57+Z57+AA57+AB57</f>
        <v>82.8080215849582</v>
      </c>
      <c r="AO57" s="49" t="n">
        <f aca="false">SUM(E57:F57)</f>
        <v>156.043022102137</v>
      </c>
      <c r="AP57" s="49" t="n">
        <f aca="false">SUM(G57:L57)</f>
        <v>511.641365376611</v>
      </c>
      <c r="AQ57" s="49" t="n">
        <f aca="false">SUM(M57:N57)</f>
        <v>82.3004637336387</v>
      </c>
      <c r="AR57" s="49" t="n">
        <f aca="false">SUM(Q57:R57)</f>
        <v>176.106738011457</v>
      </c>
      <c r="AS57" s="49" t="n">
        <f aca="false">SUM(S57:X57)</f>
        <v>427.420538229938</v>
      </c>
      <c r="AT57" s="49" t="n">
        <f aca="false">SUM(Y57:Z57)</f>
        <v>80.0839610067689</v>
      </c>
      <c r="AU57" s="49" t="n">
        <f aca="false">AO57+AR57</f>
        <v>332.149760113594</v>
      </c>
      <c r="AV57" s="49" t="n">
        <f aca="false">AP57+AS57</f>
        <v>939.061903606549</v>
      </c>
      <c r="AW57" s="49" t="n">
        <f aca="false">AQ57+AT57</f>
        <v>162.384424740408</v>
      </c>
    </row>
    <row r="58" customFormat="false" ht="15" hidden="false" customHeight="false" outlineLevel="0" collapsed="false">
      <c r="A58" s="0" t="n">
        <v>2067</v>
      </c>
      <c r="B58" s="47" t="n">
        <f aca="false">Scénarios!C57/100*PopActBIT!B69</f>
        <v>1440.2585254554</v>
      </c>
      <c r="C58" s="47" t="n">
        <f aca="false">SUM(E58:P58)</f>
        <v>753.696603284556</v>
      </c>
      <c r="D58" s="47" t="n">
        <f aca="false">SUM(Q58:AB58)</f>
        <v>686.561922170848</v>
      </c>
      <c r="E58" s="48" t="n">
        <f aca="false">$B58*E118/$B118</f>
        <v>37.9851376985402</v>
      </c>
      <c r="F58" s="48" t="n">
        <f aca="false">$B58*F118/$B118</f>
        <v>117.734813167444</v>
      </c>
      <c r="G58" s="48" t="n">
        <f aca="false">$B58*G118/$B118</f>
        <v>102.667177200275</v>
      </c>
      <c r="H58" s="48" t="n">
        <f aca="false">$B58*H118/$B118</f>
        <v>97.44358943698</v>
      </c>
      <c r="I58" s="48" t="n">
        <f aca="false">$B58*I118/$B118</f>
        <v>90.3228204076033</v>
      </c>
      <c r="J58" s="48" t="n">
        <f aca="false">$B58*J118/$B118</f>
        <v>82.837626502561</v>
      </c>
      <c r="K58" s="48" t="n">
        <f aca="false">$B58*K118/$B118</f>
        <v>75.3793057124655</v>
      </c>
      <c r="L58" s="48" t="n">
        <f aca="false">$B58*L118/$B118</f>
        <v>63.2964758218968</v>
      </c>
      <c r="M58" s="48" t="n">
        <f aca="false">$B58*M118/$B118</f>
        <v>55.3323395301778</v>
      </c>
      <c r="N58" s="48" t="n">
        <f aca="false">$B58*N118/$B118</f>
        <v>27.5131777996652</v>
      </c>
      <c r="O58" s="48" t="n">
        <f aca="false">$B58*O118/$B118</f>
        <v>2.88217386116284</v>
      </c>
      <c r="P58" s="48" t="n">
        <f aca="false">$B58*P118/$B118</f>
        <v>0.301966145783784</v>
      </c>
      <c r="Q58" s="48" t="n">
        <f aca="false">$B58*Q118/$B118</f>
        <v>43.7193331476495</v>
      </c>
      <c r="R58" s="48" t="n">
        <f aca="false">$B58*R118/$B118</f>
        <v>131.936359001357</v>
      </c>
      <c r="S58" s="48" t="n">
        <f aca="false">$B58*S118/$B118</f>
        <v>102.784928170932</v>
      </c>
      <c r="T58" s="48" t="n">
        <f aca="false">$B58*T118/$B118</f>
        <v>75.4518245363722</v>
      </c>
      <c r="U58" s="48" t="n">
        <f aca="false">$B58*U118/$B118</f>
        <v>69.0906132681146</v>
      </c>
      <c r="V58" s="48" t="n">
        <f aca="false">$B58*V118/$B118</f>
        <v>63.2908826300381</v>
      </c>
      <c r="W58" s="48" t="n">
        <f aca="false">$B58*W118/$B118</f>
        <v>57.8077214542214</v>
      </c>
      <c r="X58" s="48" t="n">
        <f aca="false">$B58*X118/$B118</f>
        <v>59.4815645729602</v>
      </c>
      <c r="Y58" s="48" t="n">
        <f aca="false">$B58*Y118/$B118</f>
        <v>50.7019283384825</v>
      </c>
      <c r="Z58" s="48" t="n">
        <f aca="false">$B58*Z118/$B118</f>
        <v>29.5407554538344</v>
      </c>
      <c r="AA58" s="48" t="n">
        <f aca="false">$B58*AA118/$B118</f>
        <v>2.29786060170446</v>
      </c>
      <c r="AB58" s="48" t="n">
        <f aca="false">$B58*AB118/$B118</f>
        <v>0.458150995181513</v>
      </c>
      <c r="AD58" s="47" t="n">
        <f aca="false">E58+F58</f>
        <v>155.719950865984</v>
      </c>
      <c r="AE58" s="47" t="n">
        <f aca="false">G58+H58</f>
        <v>200.110766637255</v>
      </c>
      <c r="AF58" s="47" t="n">
        <f aca="false">I58+J58</f>
        <v>173.160446910164</v>
      </c>
      <c r="AG58" s="47" t="n">
        <f aca="false">K58+L58</f>
        <v>138.675781534362</v>
      </c>
      <c r="AH58" s="47" t="n">
        <f aca="false">M58+N58+O58+P58</f>
        <v>86.0296573367896</v>
      </c>
      <c r="AI58" s="47" t="n">
        <f aca="false">Q58+R58</f>
        <v>175.655692149007</v>
      </c>
      <c r="AJ58" s="47" t="n">
        <f aca="false">S58+T58</f>
        <v>178.236752707304</v>
      </c>
      <c r="AK58" s="47" t="n">
        <f aca="false">U58+V58</f>
        <v>132.381495898153</v>
      </c>
      <c r="AL58" s="47" t="n">
        <f aca="false">W58+X58</f>
        <v>117.289286027182</v>
      </c>
      <c r="AM58" s="47" t="n">
        <f aca="false">Y58+Z58+AA58+AB58</f>
        <v>82.9986953892029</v>
      </c>
      <c r="AO58" s="49" t="n">
        <f aca="false">SUM(E58:F58)</f>
        <v>155.719950865984</v>
      </c>
      <c r="AP58" s="49" t="n">
        <f aca="false">SUM(G58:L58)</f>
        <v>511.946995081782</v>
      </c>
      <c r="AQ58" s="49" t="n">
        <f aca="false">SUM(M58:N58)</f>
        <v>82.845517329843</v>
      </c>
      <c r="AR58" s="49" t="n">
        <f aca="false">SUM(Q58:R58)</f>
        <v>175.655692149007</v>
      </c>
      <c r="AS58" s="49" t="n">
        <f aca="false">SUM(S58:X58)</f>
        <v>427.907534632638</v>
      </c>
      <c r="AT58" s="49" t="n">
        <f aca="false">SUM(Y58:Z58)</f>
        <v>80.2426837923169</v>
      </c>
      <c r="AU58" s="49" t="n">
        <f aca="false">AO58+AR58</f>
        <v>331.37564301499</v>
      </c>
      <c r="AV58" s="49" t="n">
        <f aca="false">AP58+AS58</f>
        <v>939.85452971442</v>
      </c>
      <c r="AW58" s="49" t="n">
        <f aca="false">AQ58+AT58</f>
        <v>163.08820112216</v>
      </c>
    </row>
    <row r="59" customFormat="false" ht="15" hidden="false" customHeight="false" outlineLevel="0" collapsed="false">
      <c r="A59" s="0" t="n">
        <v>2068</v>
      </c>
      <c r="B59" s="47" t="n">
        <f aca="false">Scénarios!C58/100*PopActBIT!B70</f>
        <v>1441.31157897039</v>
      </c>
      <c r="C59" s="47" t="n">
        <f aca="false">SUM(E59:P59)</f>
        <v>754.365047285866</v>
      </c>
      <c r="D59" s="47" t="n">
        <f aca="false">SUM(Q59:AB59)</f>
        <v>686.946531684527</v>
      </c>
      <c r="E59" s="48" t="n">
        <f aca="false">$B59*E119/$B119</f>
        <v>37.8871298421038</v>
      </c>
      <c r="F59" s="48" t="n">
        <f aca="false">$B59*F119/$B119</f>
        <v>117.493377518606</v>
      </c>
      <c r="G59" s="48" t="n">
        <f aca="false">$B59*G119/$B119</f>
        <v>102.924545872635</v>
      </c>
      <c r="H59" s="48" t="n">
        <f aca="false">$B59*H119/$B119</f>
        <v>97.9527453354559</v>
      </c>
      <c r="I59" s="48" t="n">
        <f aca="false">$B59*I119/$B119</f>
        <v>90.7249845479222</v>
      </c>
      <c r="J59" s="48" t="n">
        <f aca="false">$B59*J119/$B119</f>
        <v>82.8624128688107</v>
      </c>
      <c r="K59" s="48" t="n">
        <f aca="false">$B59*K119/$B119</f>
        <v>75.2487054125646</v>
      </c>
      <c r="L59" s="48" t="n">
        <f aca="false">$B59*L119/$B119</f>
        <v>62.9253031674713</v>
      </c>
      <c r="M59" s="48" t="n">
        <f aca="false">$B59*M119/$B119</f>
        <v>55.3101613052627</v>
      </c>
      <c r="N59" s="48" t="n">
        <f aca="false">$B59*N119/$B119</f>
        <v>27.8237030498321</v>
      </c>
      <c r="O59" s="48" t="n">
        <f aca="false">$B59*O119/$B119</f>
        <v>2.90892965344119</v>
      </c>
      <c r="P59" s="48" t="n">
        <f aca="false">$B59*P119/$B119</f>
        <v>0.303048711760585</v>
      </c>
      <c r="Q59" s="48" t="n">
        <f aca="false">$B59*Q119/$B119</f>
        <v>43.617291400362</v>
      </c>
      <c r="R59" s="48" t="n">
        <f aca="false">$B59*R119/$B119</f>
        <v>131.599103640553</v>
      </c>
      <c r="S59" s="48" t="n">
        <f aca="false">$B59*S119/$B119</f>
        <v>102.943240165233</v>
      </c>
      <c r="T59" s="48" t="n">
        <f aca="false">$B59*T119/$B119</f>
        <v>75.8535482688463</v>
      </c>
      <c r="U59" s="48" t="n">
        <f aca="false">$B59*U119/$B119</f>
        <v>69.4546018365698</v>
      </c>
      <c r="V59" s="48" t="n">
        <f aca="false">$B59*V119/$B119</f>
        <v>63.3765796389167</v>
      </c>
      <c r="W59" s="48" t="n">
        <f aca="false">$B59*W119/$B119</f>
        <v>57.7116278891819</v>
      </c>
      <c r="X59" s="48" t="n">
        <f aca="false">$B59*X119/$B119</f>
        <v>59.2216045897245</v>
      </c>
      <c r="Y59" s="48" t="n">
        <f aca="false">$B59*Y119/$B119</f>
        <v>50.5814685295669</v>
      </c>
      <c r="Z59" s="48" t="n">
        <f aca="false">$B59*Z119/$B119</f>
        <v>29.8045847486253</v>
      </c>
      <c r="AA59" s="48" t="n">
        <f aca="false">$B59*AA119/$B119</f>
        <v>2.32204808473771</v>
      </c>
      <c r="AB59" s="48" t="n">
        <f aca="false">$B59*AB119/$B119</f>
        <v>0.460832892209997</v>
      </c>
      <c r="AD59" s="47" t="n">
        <f aca="false">E59+F59</f>
        <v>155.380507360709</v>
      </c>
      <c r="AE59" s="47" t="n">
        <f aca="false">G59+H59</f>
        <v>200.877291208091</v>
      </c>
      <c r="AF59" s="47" t="n">
        <f aca="false">I59+J59</f>
        <v>173.587397416733</v>
      </c>
      <c r="AG59" s="47" t="n">
        <f aca="false">K59+L59</f>
        <v>138.174008580036</v>
      </c>
      <c r="AH59" s="47" t="n">
        <f aca="false">M59+N59+O59+P59</f>
        <v>86.3458427202967</v>
      </c>
      <c r="AI59" s="47" t="n">
        <f aca="false">Q59+R59</f>
        <v>175.216395040915</v>
      </c>
      <c r="AJ59" s="47" t="n">
        <f aca="false">S59+T59</f>
        <v>178.796788434079</v>
      </c>
      <c r="AK59" s="47" t="n">
        <f aca="false">U59+V59</f>
        <v>132.831181475487</v>
      </c>
      <c r="AL59" s="47" t="n">
        <f aca="false">W59+X59</f>
        <v>116.933232478906</v>
      </c>
      <c r="AM59" s="47" t="n">
        <f aca="false">Y59+Z59+AA59+AB59</f>
        <v>83.1689342551399</v>
      </c>
      <c r="AO59" s="49" t="n">
        <f aca="false">SUM(E59:F59)</f>
        <v>155.380507360709</v>
      </c>
      <c r="AP59" s="49" t="n">
        <f aca="false">SUM(G59:L59)</f>
        <v>512.63869720486</v>
      </c>
      <c r="AQ59" s="49" t="n">
        <f aca="false">SUM(M59:N59)</f>
        <v>83.1338643550949</v>
      </c>
      <c r="AR59" s="49" t="n">
        <f aca="false">SUM(Q59:R59)</f>
        <v>175.216395040915</v>
      </c>
      <c r="AS59" s="49" t="n">
        <f aca="false">SUM(S59:X59)</f>
        <v>428.561202388472</v>
      </c>
      <c r="AT59" s="49" t="n">
        <f aca="false">SUM(Y59:Z59)</f>
        <v>80.3860532781922</v>
      </c>
      <c r="AU59" s="49" t="n">
        <f aca="false">AO59+AR59</f>
        <v>330.596902401624</v>
      </c>
      <c r="AV59" s="49" t="n">
        <f aca="false">AP59+AS59</f>
        <v>941.199899593332</v>
      </c>
      <c r="AW59" s="49" t="n">
        <f aca="false">AQ59+AT59</f>
        <v>163.519917633287</v>
      </c>
    </row>
    <row r="60" customFormat="false" ht="15" hidden="false" customHeight="false" outlineLevel="0" collapsed="false">
      <c r="A60" s="0" t="n">
        <v>2069</v>
      </c>
      <c r="B60" s="47" t="n">
        <f aca="false">Scénarios!C59/100*PopActBIT!B71</f>
        <v>1442.33873935706</v>
      </c>
      <c r="C60" s="47" t="n">
        <f aca="false">SUM(E60:P60)</f>
        <v>755.049688182733</v>
      </c>
      <c r="D60" s="47" t="n">
        <f aca="false">SUM(Q60:AB60)</f>
        <v>687.289051174325</v>
      </c>
      <c r="E60" s="48" t="n">
        <f aca="false">$B60*E120/$B120</f>
        <v>37.8046554721889</v>
      </c>
      <c r="F60" s="48" t="n">
        <f aca="false">$B60*F120/$B120</f>
        <v>117.218833010331</v>
      </c>
      <c r="G60" s="48" t="n">
        <f aca="false">$B60*G120/$B120</f>
        <v>103.092260184885</v>
      </c>
      <c r="H60" s="48" t="n">
        <f aca="false">$B60*H120/$B120</f>
        <v>98.455170386803</v>
      </c>
      <c r="I60" s="48" t="n">
        <f aca="false">$B60*I120/$B120</f>
        <v>91.1828653144073</v>
      </c>
      <c r="J60" s="48" t="n">
        <f aca="false">$B60*J120/$B120</f>
        <v>82.9749308736624</v>
      </c>
      <c r="K60" s="48" t="n">
        <f aca="false">$B60*K120/$B120</f>
        <v>75.1341920794348</v>
      </c>
      <c r="L60" s="48" t="n">
        <f aca="false">$B60*L120/$B120</f>
        <v>62.6676414360863</v>
      </c>
      <c r="M60" s="48" t="n">
        <f aca="false">$B60*M120/$B120</f>
        <v>55.1504022948054</v>
      </c>
      <c r="N60" s="48" t="n">
        <f aca="false">$B60*N120/$B120</f>
        <v>28.1337088084569</v>
      </c>
      <c r="O60" s="48" t="n">
        <f aca="false">$B60*O120/$B120</f>
        <v>2.93063320688624</v>
      </c>
      <c r="P60" s="48" t="n">
        <f aca="false">$B60*P120/$B120</f>
        <v>0.304395114785595</v>
      </c>
      <c r="Q60" s="48" t="n">
        <f aca="false">$B60*Q120/$B120</f>
        <v>43.5366610858389</v>
      </c>
      <c r="R60" s="48" t="n">
        <f aca="false">$B60*R120/$B120</f>
        <v>131.24866990604</v>
      </c>
      <c r="S60" s="48" t="n">
        <f aca="false">$B60*S120/$B120</f>
        <v>103.003532756925</v>
      </c>
      <c r="T60" s="48" t="n">
        <f aca="false">$B60*T120/$B120</f>
        <v>76.2388051379955</v>
      </c>
      <c r="U60" s="48" t="n">
        <f aca="false">$B60*U120/$B120</f>
        <v>69.8504878660358</v>
      </c>
      <c r="V60" s="48" t="n">
        <f aca="false">$B60*V120/$B120</f>
        <v>63.5345750873811</v>
      </c>
      <c r="W60" s="48" t="n">
        <f aca="false">$B60*W120/$B120</f>
        <v>57.6369800256496</v>
      </c>
      <c r="X60" s="48" t="n">
        <f aca="false">$B60*X120/$B120</f>
        <v>58.9105651670577</v>
      </c>
      <c r="Y60" s="48" t="n">
        <f aca="false">$B60*Y120/$B120</f>
        <v>50.432947133205</v>
      </c>
      <c r="Z60" s="48" t="n">
        <f aca="false">$B60*Z120/$B120</f>
        <v>30.0909612295466</v>
      </c>
      <c r="AA60" s="48" t="n">
        <f aca="false">$B60*AA120/$B120</f>
        <v>2.34087931513277</v>
      </c>
      <c r="AB60" s="48" t="n">
        <f aca="false">$B60*AB120/$B120</f>
        <v>0.463986463517287</v>
      </c>
      <c r="AD60" s="47" t="n">
        <f aca="false">E60+F60</f>
        <v>155.02348848252</v>
      </c>
      <c r="AE60" s="47" t="n">
        <f aca="false">G60+H60</f>
        <v>201.547430571688</v>
      </c>
      <c r="AF60" s="47" t="n">
        <f aca="false">I60+J60</f>
        <v>174.15779618807</v>
      </c>
      <c r="AG60" s="47" t="n">
        <f aca="false">K60+L60</f>
        <v>137.801833515521</v>
      </c>
      <c r="AH60" s="47" t="n">
        <f aca="false">M60+N60+O60+P60</f>
        <v>86.5191394249341</v>
      </c>
      <c r="AI60" s="47" t="n">
        <f aca="false">Q60+R60</f>
        <v>174.785330991878</v>
      </c>
      <c r="AJ60" s="47" t="n">
        <f aca="false">S60+T60</f>
        <v>179.242337894921</v>
      </c>
      <c r="AK60" s="47" t="n">
        <f aca="false">U60+V60</f>
        <v>133.385062953417</v>
      </c>
      <c r="AL60" s="47" t="n">
        <f aca="false">W60+X60</f>
        <v>116.547545192707</v>
      </c>
      <c r="AM60" s="47" t="n">
        <f aca="false">Y60+Z60+AA60+AB60</f>
        <v>83.3287741414016</v>
      </c>
      <c r="AO60" s="49" t="n">
        <f aca="false">SUM(E60:F60)</f>
        <v>155.02348848252</v>
      </c>
      <c r="AP60" s="49" t="n">
        <f aca="false">SUM(G60:L60)</f>
        <v>513.507060275279</v>
      </c>
      <c r="AQ60" s="49" t="n">
        <f aca="false">SUM(M60:N60)</f>
        <v>83.2841111032623</v>
      </c>
      <c r="AR60" s="49" t="n">
        <f aca="false">SUM(Q60:R60)</f>
        <v>174.785330991878</v>
      </c>
      <c r="AS60" s="49" t="n">
        <f aca="false">SUM(S60:X60)</f>
        <v>429.174946041045</v>
      </c>
      <c r="AT60" s="49" t="n">
        <f aca="false">SUM(Y60:Z60)</f>
        <v>80.5239083627516</v>
      </c>
      <c r="AU60" s="49" t="n">
        <f aca="false">AO60+AR60</f>
        <v>329.808819474398</v>
      </c>
      <c r="AV60" s="49" t="n">
        <f aca="false">AP60+AS60</f>
        <v>942.682006316323</v>
      </c>
      <c r="AW60" s="49" t="n">
        <f aca="false">AQ60+AT60</f>
        <v>163.808019466014</v>
      </c>
    </row>
    <row r="61" customFormat="false" ht="15" hidden="false" customHeight="false" outlineLevel="0" collapsed="false">
      <c r="A61" s="0" t="n">
        <v>2070</v>
      </c>
      <c r="B61" s="47" t="n">
        <f aca="false">Scénarios!C60/100*PopActBIT!B72</f>
        <v>1443.06477026081</v>
      </c>
      <c r="C61" s="47" t="n">
        <f aca="false">SUM(E61:P61)</f>
        <v>755.568845726286</v>
      </c>
      <c r="D61" s="47" t="n">
        <f aca="false">SUM(Q61:AB61)</f>
        <v>687.495924534519</v>
      </c>
      <c r="E61" s="48" t="n">
        <f aca="false">$B61*E121/$B121</f>
        <v>37.735350810302</v>
      </c>
      <c r="F61" s="48" t="n">
        <f aca="false">$B61*F121/$B121</f>
        <v>116.9165989746</v>
      </c>
      <c r="G61" s="48" t="n">
        <f aca="false">$B61*G121/$B121</f>
        <v>103.154196408576</v>
      </c>
      <c r="H61" s="48" t="n">
        <f aca="false">$B61*H121/$B121</f>
        <v>98.9248232481972</v>
      </c>
      <c r="I61" s="48" t="n">
        <f aca="false">$B61*I121/$B121</f>
        <v>91.6682784388988</v>
      </c>
      <c r="J61" s="48" t="n">
        <f aca="false">$B61*J121/$B121</f>
        <v>83.1657994239888</v>
      </c>
      <c r="K61" s="48" t="n">
        <f aca="false">$B61*K121/$B121</f>
        <v>75.0364086711717</v>
      </c>
      <c r="L61" s="48" t="n">
        <f aca="false">$B61*L121/$B121</f>
        <v>62.3449957577921</v>
      </c>
      <c r="M61" s="48" t="n">
        <f aca="false">$B61*M121/$B121</f>
        <v>54.9604293537312</v>
      </c>
      <c r="N61" s="48" t="n">
        <f aca="false">$B61*N121/$B121</f>
        <v>28.4140503395272</v>
      </c>
      <c r="O61" s="48" t="n">
        <f aca="false">$B61*O121/$B121</f>
        <v>2.94176617260421</v>
      </c>
      <c r="P61" s="48" t="n">
        <f aca="false">$B61*P121/$B121</f>
        <v>0.30614812689691</v>
      </c>
      <c r="Q61" s="48" t="n">
        <f aca="false">$B61*Q121/$B121</f>
        <v>43.4742289217104</v>
      </c>
      <c r="R61" s="48" t="n">
        <f aca="false">$B61*R121/$B121</f>
        <v>130.887365736485</v>
      </c>
      <c r="S61" s="48" t="n">
        <f aca="false">$B61*S121/$B121</f>
        <v>102.956454928827</v>
      </c>
      <c r="T61" s="48" t="n">
        <f aca="false">$B61*T121/$B121</f>
        <v>76.5845940622864</v>
      </c>
      <c r="U61" s="48" t="n">
        <f aca="false">$B61*U121/$B121</f>
        <v>70.256988893188</v>
      </c>
      <c r="V61" s="48" t="n">
        <f aca="false">$B61*V121/$B121</f>
        <v>63.7534095877405</v>
      </c>
      <c r="W61" s="48" t="n">
        <f aca="false">$B61*W121/$B121</f>
        <v>57.5879258463124</v>
      </c>
      <c r="X61" s="48" t="n">
        <f aca="false">$B61*X121/$B121</f>
        <v>58.6637172300067</v>
      </c>
      <c r="Y61" s="48" t="n">
        <f aca="false">$B61*Y121/$B121</f>
        <v>50.1645239724082</v>
      </c>
      <c r="Z61" s="48" t="n">
        <f aca="false">$B61*Z121/$B121</f>
        <v>30.3481970808698</v>
      </c>
      <c r="AA61" s="48" t="n">
        <f aca="false">$B61*AA121/$B121</f>
        <v>2.3506445538653</v>
      </c>
      <c r="AB61" s="48" t="n">
        <f aca="false">$B61*AB121/$B121</f>
        <v>0.46787372081921</v>
      </c>
      <c r="AD61" s="47" t="n">
        <f aca="false">E61+F61</f>
        <v>154.651949784902</v>
      </c>
      <c r="AE61" s="47" t="n">
        <f aca="false">G61+H61</f>
        <v>202.079019656773</v>
      </c>
      <c r="AF61" s="47" t="n">
        <f aca="false">I61+J61</f>
        <v>174.834077862888</v>
      </c>
      <c r="AG61" s="47" t="n">
        <f aca="false">K61+L61</f>
        <v>137.381404428964</v>
      </c>
      <c r="AH61" s="47" t="n">
        <f aca="false">M61+N61+O61+P61</f>
        <v>86.6223939927595</v>
      </c>
      <c r="AI61" s="47" t="n">
        <f aca="false">Q61+R61</f>
        <v>174.361594658195</v>
      </c>
      <c r="AJ61" s="47" t="n">
        <f aca="false">S61+T61</f>
        <v>179.541048991114</v>
      </c>
      <c r="AK61" s="47" t="n">
        <f aca="false">U61+V61</f>
        <v>134.010398480928</v>
      </c>
      <c r="AL61" s="47" t="n">
        <f aca="false">W61+X61</f>
        <v>116.251643076319</v>
      </c>
      <c r="AM61" s="47" t="n">
        <f aca="false">Y61+Z61+AA61+AB61</f>
        <v>83.3312393279626</v>
      </c>
      <c r="AO61" s="49" t="n">
        <f aca="false">SUM(E61:F61)</f>
        <v>154.651949784902</v>
      </c>
      <c r="AP61" s="49" t="n">
        <f aca="false">SUM(G61:L61)</f>
        <v>514.294501948624</v>
      </c>
      <c r="AQ61" s="49" t="n">
        <f aca="false">SUM(M61:N61)</f>
        <v>83.3744796932584</v>
      </c>
      <c r="AR61" s="49" t="n">
        <f aca="false">SUM(Q61:R61)</f>
        <v>174.361594658195</v>
      </c>
      <c r="AS61" s="49" t="n">
        <f aca="false">SUM(S61:X61)</f>
        <v>429.803090548361</v>
      </c>
      <c r="AT61" s="49" t="n">
        <f aca="false">SUM(Y61:Z61)</f>
        <v>80.512721053278</v>
      </c>
      <c r="AU61" s="49" t="n">
        <f aca="false">AO61+AR61</f>
        <v>329.013544443098</v>
      </c>
      <c r="AV61" s="49" t="n">
        <f aca="false">AP61+AS61</f>
        <v>944.097592496985</v>
      </c>
      <c r="AW61" s="49" t="n">
        <f aca="false">AQ61+AT61</f>
        <v>163.887200746536</v>
      </c>
    </row>
    <row r="64" customFormat="false" ht="25.5" hidden="false" customHeight="false" outlineLevel="0" collapsed="false">
      <c r="A64" s="30" t="s">
        <v>117</v>
      </c>
      <c r="B64" s="30" t="s">
        <v>19</v>
      </c>
      <c r="C64" s="30" t="s">
        <v>118</v>
      </c>
      <c r="D64" s="30" t="s">
        <v>119</v>
      </c>
      <c r="E64" s="30" t="s">
        <v>26</v>
      </c>
      <c r="F64" s="30" t="s">
        <v>27</v>
      </c>
      <c r="G64" s="30" t="s">
        <v>28</v>
      </c>
      <c r="H64" s="30" t="s">
        <v>29</v>
      </c>
      <c r="I64" s="30" t="s">
        <v>30</v>
      </c>
      <c r="J64" s="30" t="s">
        <v>31</v>
      </c>
      <c r="K64" s="30" t="s">
        <v>32</v>
      </c>
      <c r="L64" s="30" t="s">
        <v>33</v>
      </c>
      <c r="M64" s="30" t="s">
        <v>34</v>
      </c>
      <c r="N64" s="30" t="s">
        <v>35</v>
      </c>
      <c r="O64" s="30" t="s">
        <v>36</v>
      </c>
      <c r="P64" s="30" t="s">
        <v>37</v>
      </c>
      <c r="Q64" s="30" t="s">
        <v>38</v>
      </c>
      <c r="R64" s="30" t="s">
        <v>39</v>
      </c>
      <c r="S64" s="30" t="s">
        <v>40</v>
      </c>
      <c r="T64" s="30" t="s">
        <v>41</v>
      </c>
      <c r="U64" s="30" t="s">
        <v>42</v>
      </c>
      <c r="V64" s="30" t="s">
        <v>43</v>
      </c>
      <c r="W64" s="30" t="s">
        <v>44</v>
      </c>
      <c r="X64" s="30" t="s">
        <v>45</v>
      </c>
      <c r="Y64" s="30" t="s">
        <v>46</v>
      </c>
      <c r="Z64" s="30" t="s">
        <v>47</v>
      </c>
      <c r="AA64" s="30" t="s">
        <v>48</v>
      </c>
      <c r="AB64" s="30" t="s">
        <v>49</v>
      </c>
      <c r="AD64" s="30" t="s">
        <v>120</v>
      </c>
      <c r="AE64" s="30" t="s">
        <v>121</v>
      </c>
      <c r="AF64" s="30" t="s">
        <v>122</v>
      </c>
      <c r="AG64" s="30" t="s">
        <v>123</v>
      </c>
      <c r="AH64" s="30" t="s">
        <v>23</v>
      </c>
      <c r="AI64" s="30" t="s">
        <v>124</v>
      </c>
      <c r="AJ64" s="30" t="s">
        <v>125</v>
      </c>
      <c r="AK64" s="30" t="s">
        <v>126</v>
      </c>
      <c r="AL64" s="30" t="s">
        <v>127</v>
      </c>
      <c r="AM64" s="30" t="s">
        <v>25</v>
      </c>
      <c r="AO64" s="30" t="s">
        <v>128</v>
      </c>
      <c r="AP64" s="30" t="s">
        <v>129</v>
      </c>
      <c r="AQ64" s="30" t="s">
        <v>130</v>
      </c>
      <c r="AR64" s="30" t="s">
        <v>131</v>
      </c>
      <c r="AS64" s="30" t="s">
        <v>132</v>
      </c>
      <c r="AT64" s="30" t="s">
        <v>133</v>
      </c>
      <c r="AU64" s="30" t="s">
        <v>134</v>
      </c>
      <c r="AV64" s="30" t="s">
        <v>135</v>
      </c>
      <c r="AW64" s="30" t="s">
        <v>136</v>
      </c>
    </row>
    <row r="65" customFormat="false" ht="15" hidden="false" customHeight="false" outlineLevel="0" collapsed="false">
      <c r="A65" s="0" t="n">
        <v>2014</v>
      </c>
      <c r="B65" s="47" t="n">
        <f aca="false">SUM(E65:AB65)</f>
        <v>2915.54901749195</v>
      </c>
      <c r="C65" s="47" t="n">
        <f aca="false">SUM(E65:P65)</f>
        <v>1529.65995778708</v>
      </c>
      <c r="D65" s="47" t="n">
        <f aca="false">SUM(Q65:AB65)</f>
        <v>1385.88905970487</v>
      </c>
      <c r="E65" s="48" t="n">
        <f aca="false">PopActBIT!E16*(Scénarios!$C4/100)*Choix_ref!C$3</f>
        <v>77.722695037098</v>
      </c>
      <c r="F65" s="48" t="n">
        <f aca="false">PopActBIT!F16*(Scénarios!$C4/100)*Choix_ref!D$3</f>
        <v>236.156187833136</v>
      </c>
      <c r="G65" s="48" t="n">
        <f aca="false">PopActBIT!G16*(Scénarios!$C4/100)*Choix_ref!E$3</f>
        <v>211.62937108827</v>
      </c>
      <c r="H65" s="48" t="n">
        <f aca="false">PopActBIT!H16*(Scénarios!$C4/100)*Choix_ref!F$3</f>
        <v>207.260099143887</v>
      </c>
      <c r="I65" s="48" t="n">
        <f aca="false">PopActBIT!I16*(Scénarios!$C4/100)*Choix_ref!G$3</f>
        <v>187.35205192131</v>
      </c>
      <c r="J65" s="48" t="n">
        <f aca="false">PopActBIT!J16*(Scénarios!$C4/100)*Choix_ref!H$3</f>
        <v>189.29746977574</v>
      </c>
      <c r="K65" s="48" t="n">
        <f aca="false">PopActBIT!K16*(Scénarios!$C4/100)*Choix_ref!I$3</f>
        <v>165.039018957901</v>
      </c>
      <c r="L65" s="48" t="n">
        <f aca="false">PopActBIT!L16*(Scénarios!$C4/100)*Choix_ref!J$3</f>
        <v>130.342382912939</v>
      </c>
      <c r="M65" s="48" t="n">
        <f aca="false">PopActBIT!M16*(Scénarios!$C4/100)*Choix_ref!K$3</f>
        <v>98.1608901762475</v>
      </c>
      <c r="N65" s="48" t="n">
        <f aca="false">PopActBIT!N17*(Scénarios!$C4/100)*Choix_ref!L$3</f>
        <v>24.5270642700103</v>
      </c>
      <c r="O65" s="48" t="n">
        <f aca="false">PopActBIT!O17*(Scénarios!$C4/100)*Choix_ref!M$3</f>
        <v>1.959588440046</v>
      </c>
      <c r="P65" s="48" t="n">
        <f aca="false">PopActBIT!P17*(Scénarios!$C4/100)*Choix_ref!N$3</f>
        <v>0.213138230496073</v>
      </c>
      <c r="Q65" s="48" t="n">
        <f aca="false">PopActBIT!Q17*(Scénarios!$C4/100)*Choix_ref!O$3</f>
        <v>87.6288180053485</v>
      </c>
      <c r="R65" s="48" t="n">
        <f aca="false">PopActBIT!R17*(Scénarios!$C4/100)*Choix_ref!P$3</f>
        <v>259.819633903704</v>
      </c>
      <c r="S65" s="48" t="n">
        <f aca="false">PopActBIT!S17*(Scénarios!$C4/100)*Choix_ref!Q$3</f>
        <v>209.407607480735</v>
      </c>
      <c r="T65" s="48" t="n">
        <f aca="false">PopActBIT!T17*(Scénarios!$C4/100)*Choix_ref!R$3</f>
        <v>160.612138505669</v>
      </c>
      <c r="U65" s="48" t="n">
        <f aca="false">PopActBIT!U17*(Scénarios!$C4/100)*Choix_ref!S$3</f>
        <v>144.477886921637</v>
      </c>
      <c r="V65" s="48" t="n">
        <f aca="false">PopActBIT!V17*(Scénarios!$C4/100)*Choix_ref!T$3</f>
        <v>146.858912735672</v>
      </c>
      <c r="W65" s="48" t="n">
        <f aca="false">PopActBIT!W17*(Scénarios!$C4/100)*Choix_ref!U$3</f>
        <v>129.780339817876</v>
      </c>
      <c r="X65" s="48" t="n">
        <f aca="false">PopActBIT!X17*(Scénarios!$C4/100)*Choix_ref!V$3</f>
        <v>126.181989636807</v>
      </c>
      <c r="Y65" s="48" t="n">
        <f aca="false">PopActBIT!Y17*(Scénarios!$C4/100)*Choix_ref!W$3</f>
        <v>97.0820313251653</v>
      </c>
      <c r="Z65" s="48" t="n">
        <f aca="false">PopActBIT!Z17*(Scénarios!$C4/100)*Choix_ref!X$3</f>
        <v>22.3126149134751</v>
      </c>
      <c r="AA65" s="48" t="n">
        <f aca="false">PopActBIT!AA17*(Scénarios!$C4/100)*Choix_ref!Y$3</f>
        <v>1.43747468709683</v>
      </c>
      <c r="AB65" s="48" t="n">
        <f aca="false">PopActBIT!AB17*(Scénarios!$C4/100)*Choix_ref!Z$3</f>
        <v>0.289611771688993</v>
      </c>
      <c r="AC65" s="47"/>
      <c r="AD65" s="47" t="n">
        <f aca="false">E65+F65</f>
        <v>313.878882870234</v>
      </c>
      <c r="AE65" s="47" t="n">
        <f aca="false">G65+H65</f>
        <v>418.889470232157</v>
      </c>
      <c r="AF65" s="47" t="n">
        <f aca="false">I65+J65</f>
        <v>376.64952169705</v>
      </c>
      <c r="AG65" s="47" t="n">
        <f aca="false">K65+L65</f>
        <v>295.38140187084</v>
      </c>
      <c r="AH65" s="47" t="n">
        <f aca="false">M65+N65+O65+P65</f>
        <v>124.8606811168</v>
      </c>
      <c r="AI65" s="47" t="n">
        <f aca="false">Q65+R65</f>
        <v>347.448451909052</v>
      </c>
      <c r="AJ65" s="47" t="n">
        <f aca="false">S65+T65</f>
        <v>370.019745986404</v>
      </c>
      <c r="AK65" s="47" t="n">
        <f aca="false">U65+V65</f>
        <v>291.336799657309</v>
      </c>
      <c r="AL65" s="47" t="n">
        <f aca="false">W65+X65</f>
        <v>255.962329454684</v>
      </c>
      <c r="AM65" s="47" t="n">
        <f aca="false">Y65+Z65+AA65+AB65</f>
        <v>121.121732697426</v>
      </c>
      <c r="AO65" s="49" t="n">
        <f aca="false">SUM(E65:F65)</f>
        <v>313.878882870234</v>
      </c>
      <c r="AP65" s="49" t="n">
        <f aca="false">SUM(G65:L65)</f>
        <v>1090.92039380005</v>
      </c>
      <c r="AQ65" s="49" t="n">
        <f aca="false">SUM(M65:N65)</f>
        <v>122.687954446258</v>
      </c>
      <c r="AR65" s="49" t="n">
        <f aca="false">SUM(Q65:R65)</f>
        <v>347.448451909052</v>
      </c>
      <c r="AS65" s="49" t="n">
        <f aca="false">SUM(S65:X65)</f>
        <v>917.318875098396</v>
      </c>
      <c r="AT65" s="49" t="n">
        <f aca="false">SUM(Y65:Z65)</f>
        <v>119.39464623864</v>
      </c>
      <c r="AU65" s="49" t="n">
        <f aca="false">AO65+AR65</f>
        <v>661.327334779286</v>
      </c>
      <c r="AV65" s="49" t="n">
        <f aca="false">AP65+AS65</f>
        <v>2008.23926889844</v>
      </c>
      <c r="AW65" s="49" t="n">
        <f aca="false">AQ65+AT65</f>
        <v>242.082600684898</v>
      </c>
    </row>
    <row r="66" customFormat="false" ht="15" hidden="false" customHeight="false" outlineLevel="0" collapsed="false">
      <c r="A66" s="0" t="n">
        <v>2015</v>
      </c>
      <c r="B66" s="47" t="n">
        <f aca="false">SUM(E66:AB66)</f>
        <v>2945.12838694798</v>
      </c>
      <c r="C66" s="47" t="n">
        <f aca="false">SUM(E66:P66)</f>
        <v>1546.96686895456</v>
      </c>
      <c r="D66" s="47" t="n">
        <f aca="false">SUM(Q66:AB66)</f>
        <v>1398.16151799342</v>
      </c>
      <c r="E66" s="48" t="n">
        <f aca="false">PopActBIT!E17*(Scénarios!$C5/100)*Choix_ref!C$3</f>
        <v>76.7257389235022</v>
      </c>
      <c r="F66" s="48" t="n">
        <f aca="false">PopActBIT!F17*(Scénarios!$C5/100)*Choix_ref!D$3</f>
        <v>233.806646418057</v>
      </c>
      <c r="G66" s="48" t="n">
        <f aca="false">PopActBIT!G17*(Scénarios!$C5/100)*Choix_ref!E$3</f>
        <v>215.312754046002</v>
      </c>
      <c r="H66" s="48" t="n">
        <f aca="false">PopActBIT!H17*(Scénarios!$C5/100)*Choix_ref!F$3</f>
        <v>210.629564163556</v>
      </c>
      <c r="I66" s="48" t="n">
        <f aca="false">PopActBIT!I17*(Scénarios!$C5/100)*Choix_ref!G$3</f>
        <v>187.325397942899</v>
      </c>
      <c r="J66" s="48" t="n">
        <f aca="false">PopActBIT!J17*(Scénarios!$C5/100)*Choix_ref!H$3</f>
        <v>190.926778567698</v>
      </c>
      <c r="K66" s="48" t="n">
        <f aca="false">PopActBIT!K17*(Scénarios!$C5/100)*Choix_ref!I$3</f>
        <v>166.20727550239</v>
      </c>
      <c r="L66" s="48" t="n">
        <f aca="false">PopActBIT!L17*(Scénarios!$C5/100)*Choix_ref!J$3</f>
        <v>133.617193843628</v>
      </c>
      <c r="M66" s="48" t="n">
        <f aca="false">PopActBIT!M17*(Scénarios!$C5/100)*Choix_ref!K$3</f>
        <v>101.992045812401</v>
      </c>
      <c r="N66" s="48" t="n">
        <f aca="false">PopActBIT!N18*(Scénarios!$C5/100)*Choix_ref!L$3</f>
        <v>28.1078034100811</v>
      </c>
      <c r="O66" s="48" t="n">
        <f aca="false">PopActBIT!O18*(Scénarios!$C5/100)*Choix_ref!M$3</f>
        <v>2.09915299099129</v>
      </c>
      <c r="P66" s="48" t="n">
        <f aca="false">PopActBIT!P18*(Scénarios!$C5/100)*Choix_ref!N$3</f>
        <v>0.216517333357803</v>
      </c>
      <c r="Q66" s="48" t="n">
        <f aca="false">PopActBIT!Q18*(Scénarios!$C5/100)*Choix_ref!O$3</f>
        <v>89.6218358111397</v>
      </c>
      <c r="R66" s="48" t="n">
        <f aca="false">PopActBIT!R18*(Scénarios!$C5/100)*Choix_ref!P$3</f>
        <v>258.812311199366</v>
      </c>
      <c r="S66" s="48" t="n">
        <f aca="false">PopActBIT!S18*(Scénarios!$C5/100)*Choix_ref!Q$3</f>
        <v>212.139482717441</v>
      </c>
      <c r="T66" s="48" t="n">
        <f aca="false">PopActBIT!T18*(Scénarios!$C5/100)*Choix_ref!R$3</f>
        <v>161.116382833522</v>
      </c>
      <c r="U66" s="48" t="n">
        <f aca="false">PopActBIT!U18*(Scénarios!$C5/100)*Choix_ref!S$3</f>
        <v>145.407998783526</v>
      </c>
      <c r="V66" s="48" t="n">
        <f aca="false">PopActBIT!V18*(Scénarios!$C5/100)*Choix_ref!T$3</f>
        <v>146.40411002671</v>
      </c>
      <c r="W66" s="48" t="n">
        <f aca="false">PopActBIT!W18*(Scénarios!$C5/100)*Choix_ref!U$3</f>
        <v>130.922694448793</v>
      </c>
      <c r="X66" s="48" t="n">
        <f aca="false">PopActBIT!X18*(Scénarios!$C5/100)*Choix_ref!V$3</f>
        <v>128.386808928321</v>
      </c>
      <c r="Y66" s="48" t="n">
        <f aca="false">PopActBIT!Y18*(Scénarios!$C5/100)*Choix_ref!W$3</f>
        <v>99.1096198119489</v>
      </c>
      <c r="Z66" s="48" t="n">
        <f aca="false">PopActBIT!Z18*(Scénarios!$C5/100)*Choix_ref!X$3</f>
        <v>24.4076023276059</v>
      </c>
      <c r="AA66" s="48" t="n">
        <f aca="false">PopActBIT!AA18*(Scénarios!$C5/100)*Choix_ref!Y$3</f>
        <v>1.53506973968678</v>
      </c>
      <c r="AB66" s="48" t="n">
        <f aca="false">PopActBIT!AB18*(Scénarios!$C5/100)*Choix_ref!Z$3</f>
        <v>0.29760136536209</v>
      </c>
      <c r="AC66" s="47"/>
      <c r="AD66" s="47" t="n">
        <f aca="false">E66+F66</f>
        <v>310.53238534156</v>
      </c>
      <c r="AE66" s="47" t="n">
        <f aca="false">G66+H66</f>
        <v>425.942318209558</v>
      </c>
      <c r="AF66" s="47" t="n">
        <f aca="false">I66+J66</f>
        <v>378.252176510597</v>
      </c>
      <c r="AG66" s="47" t="n">
        <f aca="false">K66+L66</f>
        <v>299.824469346017</v>
      </c>
      <c r="AH66" s="47" t="n">
        <f aca="false">M66+N66+O66+P66</f>
        <v>132.415519546831</v>
      </c>
      <c r="AI66" s="47" t="n">
        <f aca="false">Q66+R66</f>
        <v>348.434147010505</v>
      </c>
      <c r="AJ66" s="47" t="n">
        <f aca="false">S66+T66</f>
        <v>373.255865550963</v>
      </c>
      <c r="AK66" s="47" t="n">
        <f aca="false">U66+V66</f>
        <v>291.812108810236</v>
      </c>
      <c r="AL66" s="47" t="n">
        <f aca="false">W66+X66</f>
        <v>259.309503377114</v>
      </c>
      <c r="AM66" s="47" t="n">
        <f aca="false">Y66+Z66+AA66+AB66</f>
        <v>125.349893244604</v>
      </c>
      <c r="AO66" s="49" t="n">
        <f aca="false">SUM(E66:F66)</f>
        <v>310.53238534156</v>
      </c>
      <c r="AP66" s="49" t="n">
        <f aca="false">SUM(G66:L66)</f>
        <v>1104.01896406617</v>
      </c>
      <c r="AQ66" s="49" t="n">
        <f aca="false">SUM(M66:N66)</f>
        <v>130.099849222482</v>
      </c>
      <c r="AR66" s="49" t="n">
        <f aca="false">SUM(Q66:R66)</f>
        <v>348.434147010505</v>
      </c>
      <c r="AS66" s="49" t="n">
        <f aca="false">SUM(S66:X66)</f>
        <v>924.377477738313</v>
      </c>
      <c r="AT66" s="49" t="n">
        <f aca="false">SUM(Y66:Z66)</f>
        <v>123.517222139555</v>
      </c>
      <c r="AU66" s="49" t="n">
        <f aca="false">AO66+AR66</f>
        <v>658.966532352065</v>
      </c>
      <c r="AV66" s="49" t="n">
        <f aca="false">AP66+AS66</f>
        <v>2028.39644180449</v>
      </c>
      <c r="AW66" s="49" t="n">
        <f aca="false">AQ66+AT66</f>
        <v>253.617071362037</v>
      </c>
    </row>
    <row r="67" customFormat="false" ht="15" hidden="false" customHeight="false" outlineLevel="0" collapsed="false">
      <c r="A67" s="0" t="n">
        <v>2016</v>
      </c>
      <c r="B67" s="47" t="n">
        <f aca="false">SUM(E67:AB67)</f>
        <v>2861.20222202807</v>
      </c>
      <c r="C67" s="47" t="n">
        <f aca="false">SUM(E67:P67)</f>
        <v>1503.9503713062</v>
      </c>
      <c r="D67" s="47" t="n">
        <f aca="false">SUM(Q67:AB67)</f>
        <v>1357.25185072187</v>
      </c>
      <c r="E67" s="48" t="n">
        <f aca="false">PopActBIT!E18*(Scénarios!$C6/100)*Choix_ref!C$3</f>
        <v>75.5799420361301</v>
      </c>
      <c r="F67" s="48" t="n">
        <f aca="false">PopActBIT!F18*(Scénarios!$C6/100)*Choix_ref!D$3</f>
        <v>224.874695331457</v>
      </c>
      <c r="G67" s="48" t="n">
        <f aca="false">PopActBIT!G18*(Scénarios!$C6/100)*Choix_ref!E$3</f>
        <v>208.388468191623</v>
      </c>
      <c r="H67" s="48" t="n">
        <f aca="false">PopActBIT!H18*(Scénarios!$C6/100)*Choix_ref!F$3</f>
        <v>203.741186471201</v>
      </c>
      <c r="I67" s="48" t="n">
        <f aca="false">PopActBIT!I18*(Scénarios!$C6/100)*Choix_ref!G$3</f>
        <v>183.136305871913</v>
      </c>
      <c r="J67" s="48" t="n">
        <f aca="false">PopActBIT!J18*(Scénarios!$C6/100)*Choix_ref!H$3</f>
        <v>183.03121486264</v>
      </c>
      <c r="K67" s="48" t="n">
        <f aca="false">PopActBIT!K18*(Scénarios!$C6/100)*Choix_ref!I$3</f>
        <v>160.970663553697</v>
      </c>
      <c r="L67" s="48" t="n">
        <f aca="false">PopActBIT!L18*(Scénarios!$C6/100)*Choix_ref!J$3</f>
        <v>131.144051319665</v>
      </c>
      <c r="M67" s="48" t="n">
        <f aca="false">PopActBIT!M18*(Scénarios!$C6/100)*Choix_ref!K$3</f>
        <v>100.782995314701</v>
      </c>
      <c r="N67" s="48" t="n">
        <f aca="false">PopActBIT!N19*(Scénarios!$C6/100)*Choix_ref!L$3</f>
        <v>29.9825405751418</v>
      </c>
      <c r="O67" s="48" t="n">
        <f aca="false">PopActBIT!O19*(Scénarios!$C6/100)*Choix_ref!M$3</f>
        <v>2.10494000764821</v>
      </c>
      <c r="P67" s="48" t="n">
        <f aca="false">PopActBIT!P19*(Scénarios!$C6/100)*Choix_ref!N$3</f>
        <v>0.213367770385419</v>
      </c>
      <c r="Q67" s="48" t="n">
        <f aca="false">PopActBIT!Q19*(Scénarios!$C6/100)*Choix_ref!O$3</f>
        <v>88.366297691384</v>
      </c>
      <c r="R67" s="48" t="n">
        <f aca="false">PopActBIT!R19*(Scénarios!$C6/100)*Choix_ref!P$3</f>
        <v>249.007396778555</v>
      </c>
      <c r="S67" s="48" t="n">
        <f aca="false">PopActBIT!S19*(Scénarios!$C6/100)*Choix_ref!Q$3</f>
        <v>205.132209705466</v>
      </c>
      <c r="T67" s="48" t="n">
        <f aca="false">PopActBIT!T19*(Scénarios!$C6/100)*Choix_ref!R$3</f>
        <v>155.252668675907</v>
      </c>
      <c r="U67" s="48" t="n">
        <f aca="false">PopActBIT!U19*(Scénarios!$C6/100)*Choix_ref!S$3</f>
        <v>143.397459257428</v>
      </c>
      <c r="V67" s="48" t="n">
        <f aca="false">PopActBIT!V19*(Scénarios!$C6/100)*Choix_ref!T$3</f>
        <v>138.636870935787</v>
      </c>
      <c r="W67" s="48" t="n">
        <f aca="false">PopActBIT!W19*(Scénarios!$C6/100)*Choix_ref!U$3</f>
        <v>127.496428445882</v>
      </c>
      <c r="X67" s="48" t="n">
        <f aca="false">PopActBIT!X19*(Scénarios!$C6/100)*Choix_ref!V$3</f>
        <v>125.520103655764</v>
      </c>
      <c r="Y67" s="48" t="n">
        <f aca="false">PopActBIT!Y19*(Scénarios!$C6/100)*Choix_ref!W$3</f>
        <v>97.0674016285039</v>
      </c>
      <c r="Z67" s="48" t="n">
        <f aca="false">PopActBIT!Z19*(Scénarios!$C6/100)*Choix_ref!X$3</f>
        <v>25.5084113212956</v>
      </c>
      <c r="AA67" s="48" t="n">
        <f aca="false">PopActBIT!AA19*(Scénarios!$C6/100)*Choix_ref!Y$3</f>
        <v>1.56601150056147</v>
      </c>
      <c r="AB67" s="48" t="n">
        <f aca="false">PopActBIT!AB19*(Scénarios!$C6/100)*Choix_ref!Z$3</f>
        <v>0.300591125334365</v>
      </c>
      <c r="AC67" s="47"/>
      <c r="AD67" s="47" t="n">
        <f aca="false">E67+F67</f>
        <v>300.454637367587</v>
      </c>
      <c r="AE67" s="47" t="n">
        <f aca="false">G67+H67</f>
        <v>412.129654662824</v>
      </c>
      <c r="AF67" s="47" t="n">
        <f aca="false">I67+J67</f>
        <v>366.167520734553</v>
      </c>
      <c r="AG67" s="47" t="n">
        <f aca="false">K67+L67</f>
        <v>292.114714873362</v>
      </c>
      <c r="AH67" s="47" t="n">
        <f aca="false">M67+N67+O67+P67</f>
        <v>133.083843667876</v>
      </c>
      <c r="AI67" s="47" t="n">
        <f aca="false">Q67+R67</f>
        <v>337.373694469939</v>
      </c>
      <c r="AJ67" s="47" t="n">
        <f aca="false">S67+T67</f>
        <v>360.384878381373</v>
      </c>
      <c r="AK67" s="47" t="n">
        <f aca="false">U67+V67</f>
        <v>282.034330193215</v>
      </c>
      <c r="AL67" s="47" t="n">
        <f aca="false">W67+X67</f>
        <v>253.016532101645</v>
      </c>
      <c r="AM67" s="47" t="n">
        <f aca="false">Y67+Z67+AA67+AB67</f>
        <v>124.442415575695</v>
      </c>
      <c r="AO67" s="49" t="n">
        <f aca="false">SUM(E67:F67)</f>
        <v>300.454637367587</v>
      </c>
      <c r="AP67" s="49" t="n">
        <f aca="false">SUM(G67:L67)</f>
        <v>1070.41189027074</v>
      </c>
      <c r="AQ67" s="49" t="n">
        <f aca="false">SUM(M67:N67)</f>
        <v>130.765535889843</v>
      </c>
      <c r="AR67" s="49" t="n">
        <f aca="false">SUM(Q67:R67)</f>
        <v>337.373694469939</v>
      </c>
      <c r="AS67" s="49" t="n">
        <f aca="false">SUM(S67:X67)</f>
        <v>895.435740676233</v>
      </c>
      <c r="AT67" s="49" t="n">
        <f aca="false">SUM(Y67:Z67)</f>
        <v>122.5758129498</v>
      </c>
      <c r="AU67" s="49" t="n">
        <f aca="false">AO67+AR67</f>
        <v>637.828331837526</v>
      </c>
      <c r="AV67" s="49" t="n">
        <f aca="false">AP67+AS67</f>
        <v>1965.84763094697</v>
      </c>
      <c r="AW67" s="49" t="n">
        <f aca="false">AQ67+AT67</f>
        <v>253.341348839642</v>
      </c>
    </row>
    <row r="68" customFormat="false" ht="15" hidden="false" customHeight="false" outlineLevel="0" collapsed="false">
      <c r="A68" s="0" t="n">
        <v>2017</v>
      </c>
      <c r="B68" s="47" t="n">
        <f aca="false">SUM(E68:AB68)</f>
        <v>2664.05148781131</v>
      </c>
      <c r="C68" s="47" t="n">
        <f aca="false">SUM(E68:P68)</f>
        <v>1401.06765406401</v>
      </c>
      <c r="D68" s="47" t="n">
        <f aca="false">SUM(Q68:AB68)</f>
        <v>1262.9838337473</v>
      </c>
      <c r="E68" s="48" t="n">
        <f aca="false">PopActBIT!E19*(Scénarios!$C7/100)*Choix_ref!C$3</f>
        <v>71.4059962061099</v>
      </c>
      <c r="F68" s="48" t="n">
        <f aca="false">PopActBIT!F19*(Scénarios!$C7/100)*Choix_ref!D$3</f>
        <v>207.542680063779</v>
      </c>
      <c r="G68" s="48" t="n">
        <f aca="false">PopActBIT!G19*(Scénarios!$C7/100)*Choix_ref!E$3</f>
        <v>192.879601184699</v>
      </c>
      <c r="H68" s="48" t="n">
        <f aca="false">PopActBIT!H19*(Scénarios!$C7/100)*Choix_ref!F$3</f>
        <v>188.45165675801</v>
      </c>
      <c r="I68" s="48" t="n">
        <f aca="false">PopActBIT!I19*(Scénarios!$C7/100)*Choix_ref!G$3</f>
        <v>173.858745259259</v>
      </c>
      <c r="J68" s="48" t="n">
        <f aca="false">PopActBIT!J19*(Scénarios!$C7/100)*Choix_ref!H$3</f>
        <v>166.528487501427</v>
      </c>
      <c r="K68" s="48" t="n">
        <f aca="false">PopActBIT!K19*(Scénarios!$C7/100)*Choix_ref!I$3</f>
        <v>150.310683715428</v>
      </c>
      <c r="L68" s="48" t="n">
        <f aca="false">PopActBIT!L19*(Scénarios!$C7/100)*Choix_ref!J$3</f>
        <v>122.989269175909</v>
      </c>
      <c r="M68" s="48" t="n">
        <f aca="false">PopActBIT!M19*(Scénarios!$C7/100)*Choix_ref!K$3</f>
        <v>94.7668504380712</v>
      </c>
      <c r="N68" s="48" t="n">
        <f aca="false">PopActBIT!N20*(Scénarios!$C7/100)*Choix_ref!L$3</f>
        <v>30.1639553577727</v>
      </c>
      <c r="O68" s="48" t="n">
        <f aca="false">PopActBIT!O20*(Scénarios!$C7/100)*Choix_ref!M$3</f>
        <v>1.9656940367173</v>
      </c>
      <c r="P68" s="48" t="n">
        <f aca="false">PopActBIT!P20*(Scénarios!$C7/100)*Choix_ref!N$3</f>
        <v>0.204034366822633</v>
      </c>
      <c r="Q68" s="48" t="n">
        <f aca="false">PopActBIT!Q20*(Scénarios!$C7/100)*Choix_ref!O$3</f>
        <v>83.165556237299</v>
      </c>
      <c r="R68" s="48" t="n">
        <f aca="false">PopActBIT!R20*(Scénarios!$C7/100)*Choix_ref!P$3</f>
        <v>230.805687775754</v>
      </c>
      <c r="S68" s="48" t="n">
        <f aca="false">PopActBIT!S20*(Scénarios!$C7/100)*Choix_ref!Q$3</f>
        <v>189.425082448653</v>
      </c>
      <c r="T68" s="48" t="n">
        <f aca="false">PopActBIT!T20*(Scénarios!$C7/100)*Choix_ref!R$3</f>
        <v>143.580204594241</v>
      </c>
      <c r="U68" s="48" t="n">
        <f aca="false">PopActBIT!U20*(Scénarios!$C7/100)*Choix_ref!S$3</f>
        <v>135.24168028633</v>
      </c>
      <c r="V68" s="48" t="n">
        <f aca="false">PopActBIT!V20*(Scénarios!$C7/100)*Choix_ref!T$3</f>
        <v>125.426100880554</v>
      </c>
      <c r="W68" s="48" t="n">
        <f aca="false">PopActBIT!W20*(Scénarios!$C7/100)*Choix_ref!U$3</f>
        <v>119.694545592936</v>
      </c>
      <c r="X68" s="48" t="n">
        <f aca="false">PopActBIT!X20*(Scénarios!$C7/100)*Choix_ref!V$3</f>
        <v>117.226900964308</v>
      </c>
      <c r="Y68" s="48" t="n">
        <f aca="false">PopActBIT!Y20*(Scénarios!$C7/100)*Choix_ref!W$3</f>
        <v>91.0156732988726</v>
      </c>
      <c r="Z68" s="48" t="n">
        <f aca="false">PopActBIT!Z20*(Scénarios!$C7/100)*Choix_ref!X$3</f>
        <v>25.5479905015399</v>
      </c>
      <c r="AA68" s="48" t="n">
        <f aca="false">PopActBIT!AA20*(Scénarios!$C7/100)*Choix_ref!Y$3</f>
        <v>1.55159397963517</v>
      </c>
      <c r="AB68" s="48" t="n">
        <f aca="false">PopActBIT!AB20*(Scénarios!$C7/100)*Choix_ref!Z$3</f>
        <v>0.302817187175963</v>
      </c>
      <c r="AC68" s="47"/>
      <c r="AD68" s="47" t="n">
        <f aca="false">E68+F68</f>
        <v>278.948676269889</v>
      </c>
      <c r="AE68" s="47" t="n">
        <f aca="false">G68+H68</f>
        <v>381.331257942709</v>
      </c>
      <c r="AF68" s="47" t="n">
        <f aca="false">I68+J68</f>
        <v>340.387232760687</v>
      </c>
      <c r="AG68" s="47" t="n">
        <f aca="false">K68+L68</f>
        <v>273.299952891337</v>
      </c>
      <c r="AH68" s="47" t="n">
        <f aca="false">M68+N68+O68+P68</f>
        <v>127.100534199384</v>
      </c>
      <c r="AI68" s="47" t="n">
        <f aca="false">Q68+R68</f>
        <v>313.971244013053</v>
      </c>
      <c r="AJ68" s="47" t="n">
        <f aca="false">S68+T68</f>
        <v>333.005287042894</v>
      </c>
      <c r="AK68" s="47" t="n">
        <f aca="false">U68+V68</f>
        <v>260.667781166884</v>
      </c>
      <c r="AL68" s="47" t="n">
        <f aca="false">W68+X68</f>
        <v>236.921446557245</v>
      </c>
      <c r="AM68" s="47" t="n">
        <f aca="false">Y68+Z68+AA68+AB68</f>
        <v>118.418074967224</v>
      </c>
      <c r="AO68" s="49" t="n">
        <f aca="false">SUM(E68:F68)</f>
        <v>278.948676269889</v>
      </c>
      <c r="AP68" s="49" t="n">
        <f aca="false">SUM(G68:L68)</f>
        <v>995.018443594733</v>
      </c>
      <c r="AQ68" s="49" t="n">
        <f aca="false">SUM(M68:N68)</f>
        <v>124.930805795844</v>
      </c>
      <c r="AR68" s="49" t="n">
        <f aca="false">SUM(Q68:R68)</f>
        <v>313.971244013053</v>
      </c>
      <c r="AS68" s="49" t="n">
        <f aca="false">SUM(S68:X68)</f>
        <v>830.594514767023</v>
      </c>
      <c r="AT68" s="49" t="n">
        <f aca="false">SUM(Y68:Z68)</f>
        <v>116.563663800413</v>
      </c>
      <c r="AU68" s="49" t="n">
        <f aca="false">AO68+AR68</f>
        <v>592.919920282942</v>
      </c>
      <c r="AV68" s="49" t="n">
        <f aca="false">AP68+AS68</f>
        <v>1825.61295836176</v>
      </c>
      <c r="AW68" s="49" t="n">
        <f aca="false">AQ68+AT68</f>
        <v>241.494469596256</v>
      </c>
    </row>
    <row r="69" customFormat="false" ht="15" hidden="false" customHeight="false" outlineLevel="0" collapsed="false">
      <c r="A69" s="0" t="n">
        <v>2018</v>
      </c>
      <c r="B69" s="47" t="n">
        <f aca="false">SUM(E69:AB69)</f>
        <v>2494.56782961928</v>
      </c>
      <c r="C69" s="47" t="n">
        <f aca="false">SUM(E69:P69)</f>
        <v>1311.81323919424</v>
      </c>
      <c r="D69" s="47" t="n">
        <f aca="false">SUM(Q69:AB69)</f>
        <v>1182.75459042505</v>
      </c>
      <c r="E69" s="48" t="n">
        <f aca="false">PopActBIT!E20*(Scénarios!$C8/100)*Choix_ref!C$3</f>
        <v>67.6282541157592</v>
      </c>
      <c r="F69" s="48" t="n">
        <f aca="false">PopActBIT!F20*(Scénarios!$C8/100)*Choix_ref!D$3</f>
        <v>193.601621087482</v>
      </c>
      <c r="G69" s="48" t="n">
        <f aca="false">PopActBIT!G20*(Scénarios!$C8/100)*Choix_ref!E$3</f>
        <v>178.911981438743</v>
      </c>
      <c r="H69" s="48" t="n">
        <f aca="false">PopActBIT!H20*(Scénarios!$C8/100)*Choix_ref!F$3</f>
        <v>175.450381308171</v>
      </c>
      <c r="I69" s="48" t="n">
        <f aca="false">PopActBIT!I20*(Scénarios!$C8/100)*Choix_ref!G$3</f>
        <v>165.748815036084</v>
      </c>
      <c r="J69" s="48" t="n">
        <f aca="false">PopActBIT!J20*(Scénarios!$C8/100)*Choix_ref!H$3</f>
        <v>151.884723467378</v>
      </c>
      <c r="K69" s="48" t="n">
        <f aca="false">PopActBIT!K20*(Scénarios!$C8/100)*Choix_ref!I$3</f>
        <v>141.940696936227</v>
      </c>
      <c r="L69" s="48" t="n">
        <f aca="false">PopActBIT!L20*(Scénarios!$C8/100)*Choix_ref!J$3</f>
        <v>115.675345574539</v>
      </c>
      <c r="M69" s="48" t="n">
        <f aca="false">PopActBIT!M20*(Scénarios!$C8/100)*Choix_ref!K$3</f>
        <v>89.3030993159575</v>
      </c>
      <c r="N69" s="48" t="n">
        <f aca="false">PopActBIT!N21*(Scénarios!$C8/100)*Choix_ref!L$3</f>
        <v>29.4393086392916</v>
      </c>
      <c r="O69" s="48" t="n">
        <f aca="false">PopActBIT!O21*(Scénarios!$C8/100)*Choix_ref!M$3</f>
        <v>2.01930366132479</v>
      </c>
      <c r="P69" s="48" t="n">
        <f aca="false">PopActBIT!P21*(Scénarios!$C8/100)*Choix_ref!N$3</f>
        <v>0.209708613277933</v>
      </c>
      <c r="Q69" s="48" t="n">
        <f aca="false">PopActBIT!Q21*(Scénarios!$C8/100)*Choix_ref!O$3</f>
        <v>78.5095546337153</v>
      </c>
      <c r="R69" s="48" t="n">
        <f aca="false">PopActBIT!R21*(Scénarios!$C8/100)*Choix_ref!P$3</f>
        <v>217.144067974342</v>
      </c>
      <c r="S69" s="48" t="n">
        <f aca="false">PopActBIT!S21*(Scénarios!$C8/100)*Choix_ref!Q$3</f>
        <v>174.815079114627</v>
      </c>
      <c r="T69" s="48" t="n">
        <f aca="false">PopActBIT!T21*(Scénarios!$C8/100)*Choix_ref!R$3</f>
        <v>134.266545941078</v>
      </c>
      <c r="U69" s="48" t="n">
        <f aca="false">PopActBIT!U21*(Scénarios!$C8/100)*Choix_ref!S$3</f>
        <v>127.330218176351</v>
      </c>
      <c r="V69" s="48" t="n">
        <f aca="false">PopActBIT!V21*(Scénarios!$C8/100)*Choix_ref!T$3</f>
        <v>114.510823538173</v>
      </c>
      <c r="W69" s="48" t="n">
        <f aca="false">PopActBIT!W21*(Scénarios!$C8/100)*Choix_ref!U$3</f>
        <v>113.017976727717</v>
      </c>
      <c r="X69" s="48" t="n">
        <f aca="false">PopActBIT!X21*(Scénarios!$C8/100)*Choix_ref!V$3</f>
        <v>109.558662301437</v>
      </c>
      <c r="Y69" s="48" t="n">
        <f aca="false">PopActBIT!Y21*(Scénarios!$C8/100)*Choix_ref!W$3</f>
        <v>86.0863267047474</v>
      </c>
      <c r="Z69" s="48" t="n">
        <f aca="false">PopActBIT!Z21*(Scénarios!$C8/100)*Choix_ref!X$3</f>
        <v>25.6350539458734</v>
      </c>
      <c r="AA69" s="48" t="n">
        <f aca="false">PopActBIT!AA21*(Scénarios!$C8/100)*Choix_ref!Y$3</f>
        <v>1.56911778288718</v>
      </c>
      <c r="AB69" s="48" t="n">
        <f aca="false">PopActBIT!AB21*(Scénarios!$C8/100)*Choix_ref!Z$3</f>
        <v>0.311163584098353</v>
      </c>
      <c r="AC69" s="47"/>
      <c r="AD69" s="47" t="n">
        <f aca="false">E69+F69</f>
        <v>261.229875203242</v>
      </c>
      <c r="AE69" s="47" t="n">
        <f aca="false">G69+H69</f>
        <v>354.362362746915</v>
      </c>
      <c r="AF69" s="47" t="n">
        <f aca="false">I69+J69</f>
        <v>317.633538503462</v>
      </c>
      <c r="AG69" s="47" t="n">
        <f aca="false">K69+L69</f>
        <v>257.616042510766</v>
      </c>
      <c r="AH69" s="47" t="n">
        <f aca="false">M69+N69+O69+P69</f>
        <v>120.971420229852</v>
      </c>
      <c r="AI69" s="47" t="n">
        <f aca="false">Q69+R69</f>
        <v>295.653622608057</v>
      </c>
      <c r="AJ69" s="47" t="n">
        <f aca="false">S69+T69</f>
        <v>309.081625055705</v>
      </c>
      <c r="AK69" s="47" t="n">
        <f aca="false">U69+V69</f>
        <v>241.841041714525</v>
      </c>
      <c r="AL69" s="47" t="n">
        <f aca="false">W69+X69</f>
        <v>222.576639029154</v>
      </c>
      <c r="AM69" s="47" t="n">
        <f aca="false">Y69+Z69+AA69+AB69</f>
        <v>113.601662017606</v>
      </c>
      <c r="AO69" s="49" t="n">
        <f aca="false">SUM(E69:F69)</f>
        <v>261.229875203242</v>
      </c>
      <c r="AP69" s="49" t="n">
        <f aca="false">SUM(G69:L69)</f>
        <v>929.611943761142</v>
      </c>
      <c r="AQ69" s="49" t="n">
        <f aca="false">SUM(M69:N69)</f>
        <v>118.742407955249</v>
      </c>
      <c r="AR69" s="49" t="n">
        <f aca="false">SUM(Q69:R69)</f>
        <v>295.653622608057</v>
      </c>
      <c r="AS69" s="49" t="n">
        <f aca="false">SUM(S69:X69)</f>
        <v>773.499305799384</v>
      </c>
      <c r="AT69" s="49" t="n">
        <f aca="false">SUM(Y69:Z69)</f>
        <v>111.721380650621</v>
      </c>
      <c r="AU69" s="49" t="n">
        <f aca="false">AO69+AR69</f>
        <v>556.883497811299</v>
      </c>
      <c r="AV69" s="49" t="n">
        <f aca="false">AP69+AS69</f>
        <v>1703.11124956053</v>
      </c>
      <c r="AW69" s="49" t="n">
        <f aca="false">AQ69+AT69</f>
        <v>230.46378860587</v>
      </c>
    </row>
    <row r="70" customFormat="false" ht="15" hidden="false" customHeight="false" outlineLevel="0" collapsed="false">
      <c r="A70" s="0" t="n">
        <v>2019</v>
      </c>
      <c r="B70" s="47" t="n">
        <f aca="false">SUM(E70:AB70)</f>
        <v>2354.55630210395</v>
      </c>
      <c r="C70" s="47" t="n">
        <f aca="false">SUM(E70:P70)</f>
        <v>1237.99046531282</v>
      </c>
      <c r="D70" s="47" t="n">
        <f aca="false">SUM(Q70:AB70)</f>
        <v>1116.56583679114</v>
      </c>
      <c r="E70" s="48" t="n">
        <f aca="false">PopActBIT!E21*(Scénarios!$C9/100)*Choix_ref!C$3</f>
        <v>64.318895476288</v>
      </c>
      <c r="F70" s="48" t="n">
        <f aca="false">PopActBIT!F21*(Scénarios!$C9/100)*Choix_ref!D$3</f>
        <v>183.597725751551</v>
      </c>
      <c r="G70" s="48" t="n">
        <f aca="false">PopActBIT!G21*(Scénarios!$C9/100)*Choix_ref!E$3</f>
        <v>166.221451049508</v>
      </c>
      <c r="H70" s="48" t="n">
        <f aca="false">PopActBIT!H21*(Scénarios!$C9/100)*Choix_ref!F$3</f>
        <v>165.419615875708</v>
      </c>
      <c r="I70" s="48" t="n">
        <f aca="false">PopActBIT!I21*(Scénarios!$C9/100)*Choix_ref!G$3</f>
        <v>157.822578195486</v>
      </c>
      <c r="J70" s="48" t="n">
        <f aca="false">PopActBIT!J21*(Scénarios!$C9/100)*Choix_ref!H$3</f>
        <v>140.022624753874</v>
      </c>
      <c r="K70" s="48" t="n">
        <f aca="false">PopActBIT!K21*(Scénarios!$C9/100)*Choix_ref!I$3</f>
        <v>135.046854200116</v>
      </c>
      <c r="L70" s="48" t="n">
        <f aca="false">PopActBIT!L21*(Scénarios!$C9/100)*Choix_ref!J$3</f>
        <v>109.088259200229</v>
      </c>
      <c r="M70" s="48" t="n">
        <f aca="false">PopActBIT!M21*(Scénarios!$C9/100)*Choix_ref!K$3</f>
        <v>85.4791179316243</v>
      </c>
      <c r="N70" s="48" t="n">
        <f aca="false">PopActBIT!N22*(Scénarios!$C9/100)*Choix_ref!L$3</f>
        <v>28.6338556572906</v>
      </c>
      <c r="O70" s="48" t="n">
        <f aca="false">PopActBIT!O22*(Scénarios!$C9/100)*Choix_ref!M$3</f>
        <v>2.11950412380709</v>
      </c>
      <c r="P70" s="48" t="n">
        <f aca="false">PopActBIT!P22*(Scénarios!$C9/100)*Choix_ref!N$3</f>
        <v>0.219983097333112</v>
      </c>
      <c r="Q70" s="48" t="n">
        <f aca="false">PopActBIT!Q22*(Scénarios!$C9/100)*Choix_ref!O$3</f>
        <v>74.4767235511412</v>
      </c>
      <c r="R70" s="48" t="n">
        <f aca="false">PopActBIT!R22*(Scénarios!$C9/100)*Choix_ref!P$3</f>
        <v>207.680523844475</v>
      </c>
      <c r="S70" s="48" t="n">
        <f aca="false">PopActBIT!S22*(Scénarios!$C9/100)*Choix_ref!Q$3</f>
        <v>161.719962462609</v>
      </c>
      <c r="T70" s="48" t="n">
        <f aca="false">PopActBIT!T22*(Scénarios!$C9/100)*Choix_ref!R$3</f>
        <v>126.960132890878</v>
      </c>
      <c r="U70" s="48" t="n">
        <f aca="false">PopActBIT!U22*(Scénarios!$C9/100)*Choix_ref!S$3</f>
        <v>120.174899731318</v>
      </c>
      <c r="V70" s="48" t="n">
        <f aca="false">PopActBIT!V22*(Scénarios!$C9/100)*Choix_ref!T$3</f>
        <v>106.253005276495</v>
      </c>
      <c r="W70" s="48" t="n">
        <f aca="false">PopActBIT!W22*(Scénarios!$C9/100)*Choix_ref!U$3</f>
        <v>106.551612240975</v>
      </c>
      <c r="X70" s="48" t="n">
        <f aca="false">PopActBIT!X22*(Scénarios!$C9/100)*Choix_ref!V$3</f>
        <v>102.906578055861</v>
      </c>
      <c r="Y70" s="48" t="n">
        <f aca="false">PopActBIT!Y22*(Scénarios!$C9/100)*Choix_ref!W$3</f>
        <v>82.2204424921683</v>
      </c>
      <c r="Z70" s="48" t="n">
        <f aca="false">PopActBIT!Z22*(Scénarios!$C9/100)*Choix_ref!X$3</f>
        <v>25.6968659781619</v>
      </c>
      <c r="AA70" s="48" t="n">
        <f aca="false">PopActBIT!AA22*(Scénarios!$C9/100)*Choix_ref!Y$3</f>
        <v>1.6026928561326</v>
      </c>
      <c r="AB70" s="48" t="n">
        <f aca="false">PopActBIT!AB22*(Scénarios!$C9/100)*Choix_ref!Z$3</f>
        <v>0.322397410920281</v>
      </c>
      <c r="AC70" s="47"/>
      <c r="AD70" s="47" t="n">
        <f aca="false">E70+F70</f>
        <v>247.916621227839</v>
      </c>
      <c r="AE70" s="47" t="n">
        <f aca="false">G70+H70</f>
        <v>331.641066925216</v>
      </c>
      <c r="AF70" s="47" t="n">
        <f aca="false">I70+J70</f>
        <v>297.84520294936</v>
      </c>
      <c r="AG70" s="47" t="n">
        <f aca="false">K70+L70</f>
        <v>244.135113400345</v>
      </c>
      <c r="AH70" s="47" t="n">
        <f aca="false">M70+N70+O70+P70</f>
        <v>116.452460810055</v>
      </c>
      <c r="AI70" s="47" t="n">
        <f aca="false">Q70+R70</f>
        <v>282.157247395616</v>
      </c>
      <c r="AJ70" s="47" t="n">
        <f aca="false">S70+T70</f>
        <v>288.680095353487</v>
      </c>
      <c r="AK70" s="47" t="n">
        <f aca="false">U70+V70</f>
        <v>226.427905007813</v>
      </c>
      <c r="AL70" s="47" t="n">
        <f aca="false">W70+X70</f>
        <v>209.458190296836</v>
      </c>
      <c r="AM70" s="47" t="n">
        <f aca="false">Y70+Z70+AA70+AB70</f>
        <v>109.842398737383</v>
      </c>
      <c r="AO70" s="49" t="n">
        <f aca="false">SUM(E70:F70)</f>
        <v>247.916621227839</v>
      </c>
      <c r="AP70" s="49" t="n">
        <f aca="false">SUM(G70:L70)</f>
        <v>873.621383274921</v>
      </c>
      <c r="AQ70" s="49" t="n">
        <f aca="false">SUM(M70:N70)</f>
        <v>114.112973588915</v>
      </c>
      <c r="AR70" s="49" t="n">
        <f aca="false">SUM(Q70:R70)</f>
        <v>282.157247395616</v>
      </c>
      <c r="AS70" s="49" t="n">
        <f aca="false">SUM(S70:X70)</f>
        <v>724.566190658136</v>
      </c>
      <c r="AT70" s="49" t="n">
        <f aca="false">SUM(Y70:Z70)</f>
        <v>107.91730847033</v>
      </c>
      <c r="AU70" s="49" t="n">
        <f aca="false">AO70+AR70</f>
        <v>530.073868623456</v>
      </c>
      <c r="AV70" s="49" t="n">
        <f aca="false">AP70+AS70</f>
        <v>1598.18757393306</v>
      </c>
      <c r="AW70" s="49" t="n">
        <f aca="false">AQ70+AT70</f>
        <v>222.030282059245</v>
      </c>
    </row>
    <row r="71" customFormat="false" ht="15" hidden="false" customHeight="false" outlineLevel="0" collapsed="false">
      <c r="A71" s="0" t="n">
        <v>2020</v>
      </c>
      <c r="B71" s="47" t="n">
        <f aca="false">SUM(E71:AB71)</f>
        <v>2214.8446814815</v>
      </c>
      <c r="C71" s="47" t="n">
        <f aca="false">SUM(E71:P71)</f>
        <v>1164.2363780844</v>
      </c>
      <c r="D71" s="47" t="n">
        <f aca="false">SUM(Q71:AB71)</f>
        <v>1050.60830339709</v>
      </c>
      <c r="E71" s="48" t="n">
        <f aca="false">PopActBIT!E22*(Scénarios!$C10/100)*Choix_ref!C$3</f>
        <v>60.8223401690044</v>
      </c>
      <c r="F71" s="48" t="n">
        <f aca="false">PopActBIT!F22*(Scénarios!$C10/100)*Choix_ref!D$3</f>
        <v>174.812390446518</v>
      </c>
      <c r="G71" s="48" t="n">
        <f aca="false">PopActBIT!G22*(Scénarios!$C10/100)*Choix_ref!E$3</f>
        <v>153.21759514647</v>
      </c>
      <c r="H71" s="48" t="n">
        <f aca="false">PopActBIT!H22*(Scénarios!$C10/100)*Choix_ref!F$3</f>
        <v>155.832946332449</v>
      </c>
      <c r="I71" s="48" t="n">
        <f aca="false">PopActBIT!I22*(Scénarios!$C10/100)*Choix_ref!G$3</f>
        <v>148.893757399674</v>
      </c>
      <c r="J71" s="48" t="n">
        <f aca="false">PopActBIT!J22*(Scénarios!$C10/100)*Choix_ref!H$3</f>
        <v>129.947672576959</v>
      </c>
      <c r="K71" s="48" t="n">
        <f aca="false">PopActBIT!K22*(Scénarios!$C10/100)*Choix_ref!I$3</f>
        <v>126.921089399202</v>
      </c>
      <c r="L71" s="48" t="n">
        <f aca="false">PopActBIT!L22*(Scénarios!$C10/100)*Choix_ref!J$3</f>
        <v>102.145019042992</v>
      </c>
      <c r="M71" s="48" t="n">
        <f aca="false">PopActBIT!M22*(Scénarios!$C10/100)*Choix_ref!K$3</f>
        <v>81.7281282443185</v>
      </c>
      <c r="N71" s="48" t="n">
        <f aca="false">PopActBIT!N23*(Scénarios!$C10/100)*Choix_ref!L$3</f>
        <v>27.5640112331958</v>
      </c>
      <c r="O71" s="48" t="n">
        <f aca="false">PopActBIT!O23*(Scénarios!$C10/100)*Choix_ref!M$3</f>
        <v>2.12801236300534</v>
      </c>
      <c r="P71" s="48" t="n">
        <f aca="false">PopActBIT!P23*(Scénarios!$C10/100)*Choix_ref!N$3</f>
        <v>0.223415730612111</v>
      </c>
      <c r="Q71" s="48" t="n">
        <f aca="false">PopActBIT!Q23*(Scénarios!$C10/100)*Choix_ref!O$3</f>
        <v>70.1096153270772</v>
      </c>
      <c r="R71" s="48" t="n">
        <f aca="false">PopActBIT!R23*(Scénarios!$C10/100)*Choix_ref!P$3</f>
        <v>198.595526565662</v>
      </c>
      <c r="S71" s="48" t="n">
        <f aca="false">PopActBIT!S23*(Scénarios!$C10/100)*Choix_ref!Q$3</f>
        <v>149.519409042554</v>
      </c>
      <c r="T71" s="48" t="n">
        <f aca="false">PopActBIT!T23*(Scénarios!$C10/100)*Choix_ref!R$3</f>
        <v>119.248890872304</v>
      </c>
      <c r="U71" s="48" t="n">
        <f aca="false">PopActBIT!U23*(Scénarios!$C10/100)*Choix_ref!S$3</f>
        <v>112.432280552168</v>
      </c>
      <c r="V71" s="48" t="n">
        <f aca="false">PopActBIT!V23*(Scénarios!$C10/100)*Choix_ref!T$3</f>
        <v>100.127657540233</v>
      </c>
      <c r="W71" s="48" t="n">
        <f aca="false">PopActBIT!W23*(Scénarios!$C10/100)*Choix_ref!U$3</f>
        <v>98.8242932964872</v>
      </c>
      <c r="X71" s="48" t="n">
        <f aca="false">PopActBIT!X23*(Scénarios!$C10/100)*Choix_ref!V$3</f>
        <v>96.5958079110462</v>
      </c>
      <c r="Y71" s="48" t="n">
        <f aca="false">PopActBIT!Y23*(Scénarios!$C10/100)*Choix_ref!W$3</f>
        <v>78.0251244466956</v>
      </c>
      <c r="Z71" s="48" t="n">
        <f aca="false">PopActBIT!Z23*(Scénarios!$C10/100)*Choix_ref!X$3</f>
        <v>25.1718047300356</v>
      </c>
      <c r="AA71" s="48" t="n">
        <f aca="false">PopActBIT!AA23*(Scénarios!$C10/100)*Choix_ref!Y$3</f>
        <v>1.62612315541111</v>
      </c>
      <c r="AB71" s="48" t="n">
        <f aca="false">PopActBIT!AB23*(Scénarios!$C10/100)*Choix_ref!Z$3</f>
        <v>0.331769957420321</v>
      </c>
      <c r="AC71" s="47"/>
      <c r="AD71" s="47" t="n">
        <f aca="false">E71+F71</f>
        <v>235.634730615523</v>
      </c>
      <c r="AE71" s="47" t="n">
        <f aca="false">G71+H71</f>
        <v>309.050541478919</v>
      </c>
      <c r="AF71" s="47" t="n">
        <f aca="false">I71+J71</f>
        <v>278.841429976634</v>
      </c>
      <c r="AG71" s="47" t="n">
        <f aca="false">K71+L71</f>
        <v>229.066108442195</v>
      </c>
      <c r="AH71" s="47" t="n">
        <f aca="false">M71+N71+O71+P71</f>
        <v>111.643567571132</v>
      </c>
      <c r="AI71" s="47" t="n">
        <f aca="false">Q71+R71</f>
        <v>268.705141892739</v>
      </c>
      <c r="AJ71" s="47" t="n">
        <f aca="false">S71+T71</f>
        <v>268.768299914858</v>
      </c>
      <c r="AK71" s="47" t="n">
        <f aca="false">U71+V71</f>
        <v>212.559938092401</v>
      </c>
      <c r="AL71" s="47" t="n">
        <f aca="false">W71+X71</f>
        <v>195.420101207533</v>
      </c>
      <c r="AM71" s="47" t="n">
        <f aca="false">Y71+Z71+AA71+AB71</f>
        <v>105.154822289563</v>
      </c>
      <c r="AO71" s="49" t="n">
        <f aca="false">SUM(E71:F71)</f>
        <v>235.634730615523</v>
      </c>
      <c r="AP71" s="49" t="n">
        <f aca="false">SUM(G71:L71)</f>
        <v>816.958079897748</v>
      </c>
      <c r="AQ71" s="49" t="n">
        <f aca="false">SUM(M71:N71)</f>
        <v>109.292139477514</v>
      </c>
      <c r="AR71" s="49" t="n">
        <f aca="false">SUM(Q71:R71)</f>
        <v>268.705141892739</v>
      </c>
      <c r="AS71" s="49" t="n">
        <f aca="false">SUM(S71:X71)</f>
        <v>676.748339214792</v>
      </c>
      <c r="AT71" s="49" t="n">
        <f aca="false">SUM(Y71:Z71)</f>
        <v>103.196929176731</v>
      </c>
      <c r="AU71" s="49" t="n">
        <f aca="false">AO71+AR71</f>
        <v>504.339872508262</v>
      </c>
      <c r="AV71" s="49" t="n">
        <f aca="false">AP71+AS71</f>
        <v>1493.70641911254</v>
      </c>
      <c r="AW71" s="49" t="n">
        <f aca="false">AQ71+AT71</f>
        <v>212.489068654245</v>
      </c>
    </row>
    <row r="72" customFormat="false" ht="15" hidden="false" customHeight="false" outlineLevel="0" collapsed="false">
      <c r="A72" s="0" t="n">
        <v>2021</v>
      </c>
      <c r="B72" s="47" t="n">
        <f aca="false">SUM(E72:AB72)</f>
        <v>2104.2718735979</v>
      </c>
      <c r="C72" s="47" t="n">
        <f aca="false">SUM(E72:P72)</f>
        <v>1105.8656557612</v>
      </c>
      <c r="D72" s="47" t="n">
        <f aca="false">SUM(Q72:AB72)</f>
        <v>998.40621783671</v>
      </c>
      <c r="E72" s="48" t="n">
        <f aca="false">PopActBIT!E23*(Scénarios!$C11/100)*Choix_ref!C$3</f>
        <v>57.8360190735305</v>
      </c>
      <c r="F72" s="48" t="n">
        <f aca="false">PopActBIT!F23*(Scénarios!$C11/100)*Choix_ref!D$3</f>
        <v>168.496781201399</v>
      </c>
      <c r="G72" s="48" t="n">
        <f aca="false">PopActBIT!G23*(Scénarios!$C11/100)*Choix_ref!E$3</f>
        <v>143.220208089718</v>
      </c>
      <c r="H72" s="48" t="n">
        <f aca="false">PopActBIT!H23*(Scénarios!$C11/100)*Choix_ref!F$3</f>
        <v>147.624191664203</v>
      </c>
      <c r="I72" s="48" t="n">
        <f aca="false">PopActBIT!I23*(Scénarios!$C11/100)*Choix_ref!G$3</f>
        <v>140.993786313992</v>
      </c>
      <c r="J72" s="48" t="n">
        <f aca="false">PopActBIT!J23*(Scénarios!$C11/100)*Choix_ref!H$3</f>
        <v>124.117073984107</v>
      </c>
      <c r="K72" s="48" t="n">
        <f aca="false">PopActBIT!K23*(Scénarios!$C11/100)*Choix_ref!I$3</f>
        <v>119.074488766877</v>
      </c>
      <c r="L72" s="48" t="n">
        <f aca="false">PopActBIT!L23*(Scénarios!$C11/100)*Choix_ref!J$3</f>
        <v>96.7293782164077</v>
      </c>
      <c r="M72" s="48" t="n">
        <f aca="false">PopActBIT!M23*(Scénarios!$C11/100)*Choix_ref!K$3</f>
        <v>78.6903478843222</v>
      </c>
      <c r="N72" s="48" t="n">
        <f aca="false">PopActBIT!N24*(Scénarios!$C11/100)*Choix_ref!L$3</f>
        <v>26.7277891362848</v>
      </c>
      <c r="O72" s="48" t="n">
        <f aca="false">PopActBIT!O24*(Scénarios!$C11/100)*Choix_ref!M$3</f>
        <v>2.12957669325485</v>
      </c>
      <c r="P72" s="48" t="n">
        <f aca="false">PopActBIT!P24*(Scénarios!$C11/100)*Choix_ref!N$3</f>
        <v>0.226014737099443</v>
      </c>
      <c r="Q72" s="48" t="n">
        <f aca="false">PopActBIT!Q24*(Scénarios!$C11/100)*Choix_ref!O$3</f>
        <v>66.6638430200329</v>
      </c>
      <c r="R72" s="48" t="n">
        <f aca="false">PopActBIT!R24*(Scénarios!$C11/100)*Choix_ref!P$3</f>
        <v>191.462938118403</v>
      </c>
      <c r="S72" s="48" t="n">
        <f aca="false">PopActBIT!S24*(Scénarios!$C11/100)*Choix_ref!Q$3</f>
        <v>140.471780502467</v>
      </c>
      <c r="T72" s="48" t="n">
        <f aca="false">PopActBIT!T24*(Scénarios!$C11/100)*Choix_ref!R$3</f>
        <v>112.649368640781</v>
      </c>
      <c r="U72" s="48" t="n">
        <f aca="false">PopActBIT!U24*(Scénarios!$C11/100)*Choix_ref!S$3</f>
        <v>105.907974865695</v>
      </c>
      <c r="V72" s="48" t="n">
        <f aca="false">PopActBIT!V24*(Scénarios!$C11/100)*Choix_ref!T$3</f>
        <v>96.489551110288</v>
      </c>
      <c r="W72" s="48" t="n">
        <f aca="false">PopActBIT!W24*(Scénarios!$C11/100)*Choix_ref!U$3</f>
        <v>91.4591034605937</v>
      </c>
      <c r="X72" s="48" t="n">
        <f aca="false">PopActBIT!X24*(Scénarios!$C11/100)*Choix_ref!V$3</f>
        <v>92.0258151487922</v>
      </c>
      <c r="Y72" s="48" t="n">
        <f aca="false">PopActBIT!Y24*(Scénarios!$C11/100)*Choix_ref!W$3</f>
        <v>74.5677515236528</v>
      </c>
      <c r="Z72" s="48" t="n">
        <f aca="false">PopActBIT!Z24*(Scénarios!$C11/100)*Choix_ref!X$3</f>
        <v>24.7109643336441</v>
      </c>
      <c r="AA72" s="48" t="n">
        <f aca="false">PopActBIT!AA24*(Scénarios!$C11/100)*Choix_ref!Y$3</f>
        <v>1.65550330081561</v>
      </c>
      <c r="AB72" s="48" t="n">
        <f aca="false">PopActBIT!AB24*(Scénarios!$C11/100)*Choix_ref!Z$3</f>
        <v>0.341623811544253</v>
      </c>
      <c r="AC72" s="47"/>
      <c r="AD72" s="47" t="n">
        <f aca="false">E72+F72</f>
        <v>226.33280027493</v>
      </c>
      <c r="AE72" s="47" t="n">
        <f aca="false">G72+H72</f>
        <v>290.844399753921</v>
      </c>
      <c r="AF72" s="47" t="n">
        <f aca="false">I72+J72</f>
        <v>265.110860298098</v>
      </c>
      <c r="AG72" s="47" t="n">
        <f aca="false">K72+L72</f>
        <v>215.803866983285</v>
      </c>
      <c r="AH72" s="47" t="n">
        <f aca="false">M72+N72+O72+P72</f>
        <v>107.773728450961</v>
      </c>
      <c r="AI72" s="47" t="n">
        <f aca="false">Q72+R72</f>
        <v>258.126781138436</v>
      </c>
      <c r="AJ72" s="47" t="n">
        <f aca="false">S72+T72</f>
        <v>253.121149143247</v>
      </c>
      <c r="AK72" s="47" t="n">
        <f aca="false">U72+V72</f>
        <v>202.397525975983</v>
      </c>
      <c r="AL72" s="47" t="n">
        <f aca="false">W72+X72</f>
        <v>183.484918609386</v>
      </c>
      <c r="AM72" s="47" t="n">
        <f aca="false">Y72+Z72+AA72+AB72</f>
        <v>101.275842969657</v>
      </c>
      <c r="AO72" s="49" t="n">
        <f aca="false">SUM(E72:F72)</f>
        <v>226.33280027493</v>
      </c>
      <c r="AP72" s="49" t="n">
        <f aca="false">SUM(G72:L72)</f>
        <v>771.759127035305</v>
      </c>
      <c r="AQ72" s="49" t="n">
        <f aca="false">SUM(M72:N72)</f>
        <v>105.418137020607</v>
      </c>
      <c r="AR72" s="49" t="n">
        <f aca="false">SUM(Q72:R72)</f>
        <v>258.126781138436</v>
      </c>
      <c r="AS72" s="49" t="n">
        <f aca="false">SUM(S72:X72)</f>
        <v>639.003593728617</v>
      </c>
      <c r="AT72" s="49" t="n">
        <f aca="false">SUM(Y72:Z72)</f>
        <v>99.2787158572969</v>
      </c>
      <c r="AU72" s="49" t="n">
        <f aca="false">AO72+AR72</f>
        <v>484.459581413366</v>
      </c>
      <c r="AV72" s="49" t="n">
        <f aca="false">AP72+AS72</f>
        <v>1410.76272076392</v>
      </c>
      <c r="AW72" s="49" t="n">
        <f aca="false">AQ72+AT72</f>
        <v>204.696852877904</v>
      </c>
    </row>
    <row r="73" customFormat="false" ht="15" hidden="false" customHeight="false" outlineLevel="0" collapsed="false">
      <c r="A73" s="0" t="n">
        <v>2022</v>
      </c>
      <c r="B73" s="47" t="n">
        <f aca="false">SUM(E73:AB73)</f>
        <v>1993.47024312746</v>
      </c>
      <c r="C73" s="47" t="n">
        <f aca="false">SUM(E73:P73)</f>
        <v>1047.87577944276</v>
      </c>
      <c r="D73" s="47" t="n">
        <f aca="false">SUM(Q73:AB73)</f>
        <v>945.594463684697</v>
      </c>
      <c r="E73" s="48" t="n">
        <f aca="false">PopActBIT!E24*(Scénarios!$C12/100)*Choix_ref!C$3</f>
        <v>54.8195660835552</v>
      </c>
      <c r="F73" s="48" t="n">
        <f aca="false">PopActBIT!F24*(Scénarios!$C12/100)*Choix_ref!D$3</f>
        <v>161.8935441565</v>
      </c>
      <c r="G73" s="48" t="n">
        <f aca="false">PopActBIT!G24*(Scénarios!$C12/100)*Choix_ref!E$3</f>
        <v>134.364845659499</v>
      </c>
      <c r="H73" s="48" t="n">
        <f aca="false">PopActBIT!H24*(Scénarios!$C12/100)*Choix_ref!F$3</f>
        <v>138.906888740578</v>
      </c>
      <c r="I73" s="48" t="n">
        <f aca="false">PopActBIT!I24*(Scénarios!$C12/100)*Choix_ref!G$3</f>
        <v>132.59547261721</v>
      </c>
      <c r="J73" s="48" t="n">
        <f aca="false">PopActBIT!J24*(Scénarios!$C12/100)*Choix_ref!H$3</f>
        <v>119.692810922581</v>
      </c>
      <c r="K73" s="48" t="n">
        <f aca="false">PopActBIT!K24*(Scénarios!$C12/100)*Choix_ref!I$3</f>
        <v>110.239276003618</v>
      </c>
      <c r="L73" s="48" t="n">
        <f aca="false">PopActBIT!L24*(Scénarios!$C12/100)*Choix_ref!J$3</f>
        <v>91.7910181706175</v>
      </c>
      <c r="M73" s="48" t="n">
        <f aca="false">PopActBIT!M24*(Scénarios!$C12/100)*Choix_ref!K$3</f>
        <v>75.2594076172651</v>
      </c>
      <c r="N73" s="48" t="n">
        <f aca="false">PopActBIT!N25*(Scénarios!$C12/100)*Choix_ref!L$3</f>
        <v>26.0162397296282</v>
      </c>
      <c r="O73" s="48" t="n">
        <f aca="false">PopActBIT!O25*(Scénarios!$C12/100)*Choix_ref!M$3</f>
        <v>2.07362518287273</v>
      </c>
      <c r="P73" s="48" t="n">
        <f aca="false">PopActBIT!P25*(Scénarios!$C12/100)*Choix_ref!N$3</f>
        <v>0.223084558838049</v>
      </c>
      <c r="Q73" s="48" t="n">
        <f aca="false">PopActBIT!Q25*(Scénarios!$C12/100)*Choix_ref!O$3</f>
        <v>63.4493929234103</v>
      </c>
      <c r="R73" s="48" t="n">
        <f aca="false">PopActBIT!R25*(Scénarios!$C12/100)*Choix_ref!P$3</f>
        <v>183.26842595229</v>
      </c>
      <c r="S73" s="48" t="n">
        <f aca="false">PopActBIT!S25*(Scénarios!$C12/100)*Choix_ref!Q$3</f>
        <v>132.313011874944</v>
      </c>
      <c r="T73" s="48" t="n">
        <f aca="false">PopActBIT!T25*(Scénarios!$C12/100)*Choix_ref!R$3</f>
        <v>105.737928032577</v>
      </c>
      <c r="U73" s="48" t="n">
        <f aca="false">PopActBIT!U25*(Scénarios!$C12/100)*Choix_ref!S$3</f>
        <v>99.6058789734811</v>
      </c>
      <c r="V73" s="48" t="n">
        <f aca="false">PopActBIT!V25*(Scénarios!$C12/100)*Choix_ref!T$3</f>
        <v>92.5162767465269</v>
      </c>
      <c r="W73" s="48" t="n">
        <f aca="false">PopActBIT!W25*(Scénarios!$C12/100)*Choix_ref!U$3</f>
        <v>84.1368716055342</v>
      </c>
      <c r="X73" s="48" t="n">
        <f aca="false">PopActBIT!X25*(Scénarios!$C12/100)*Choix_ref!V$3</f>
        <v>87.9150565533563</v>
      </c>
      <c r="Y73" s="48" t="n">
        <f aca="false">PopActBIT!Y25*(Scénarios!$C12/100)*Choix_ref!W$3</f>
        <v>70.834287145819</v>
      </c>
      <c r="Z73" s="48" t="n">
        <f aca="false">PopActBIT!Z25*(Scénarios!$C12/100)*Choix_ref!X$3</f>
        <v>23.820419411147</v>
      </c>
      <c r="AA73" s="48" t="n">
        <f aca="false">PopActBIT!AA25*(Scénarios!$C12/100)*Choix_ref!Y$3</f>
        <v>1.65234006711804</v>
      </c>
      <c r="AB73" s="48" t="n">
        <f aca="false">PopActBIT!AB25*(Scénarios!$C12/100)*Choix_ref!Z$3</f>
        <v>0.344574398493742</v>
      </c>
      <c r="AC73" s="47"/>
      <c r="AD73" s="47" t="n">
        <f aca="false">E73+F73</f>
        <v>216.713110240055</v>
      </c>
      <c r="AE73" s="47" t="n">
        <f aca="false">G73+H73</f>
        <v>273.271734400078</v>
      </c>
      <c r="AF73" s="47" t="n">
        <f aca="false">I73+J73</f>
        <v>252.288283539792</v>
      </c>
      <c r="AG73" s="47" t="n">
        <f aca="false">K73+L73</f>
        <v>202.030294174235</v>
      </c>
      <c r="AH73" s="47" t="n">
        <f aca="false">M73+N73+O73+P73</f>
        <v>103.572357088604</v>
      </c>
      <c r="AI73" s="47" t="n">
        <f aca="false">Q73+R73</f>
        <v>246.7178188757</v>
      </c>
      <c r="AJ73" s="47" t="n">
        <f aca="false">S73+T73</f>
        <v>238.05093990752</v>
      </c>
      <c r="AK73" s="47" t="n">
        <f aca="false">U73+V73</f>
        <v>192.122155720008</v>
      </c>
      <c r="AL73" s="47" t="n">
        <f aca="false">W73+X73</f>
        <v>172.05192815889</v>
      </c>
      <c r="AM73" s="47" t="n">
        <f aca="false">Y73+Z73+AA73+AB73</f>
        <v>96.6516210225778</v>
      </c>
      <c r="AO73" s="49" t="n">
        <f aca="false">SUM(E73:F73)</f>
        <v>216.713110240055</v>
      </c>
      <c r="AP73" s="49" t="n">
        <f aca="false">SUM(G73:L73)</f>
        <v>727.590312114105</v>
      </c>
      <c r="AQ73" s="49" t="n">
        <f aca="false">SUM(M73:N73)</f>
        <v>101.275647346893</v>
      </c>
      <c r="AR73" s="49" t="n">
        <f aca="false">SUM(Q73:R73)</f>
        <v>246.7178188757</v>
      </c>
      <c r="AS73" s="49" t="n">
        <f aca="false">SUM(S73:X73)</f>
        <v>602.225023786419</v>
      </c>
      <c r="AT73" s="49" t="n">
        <f aca="false">SUM(Y73:Z73)</f>
        <v>94.654706556966</v>
      </c>
      <c r="AU73" s="49" t="n">
        <f aca="false">AO73+AR73</f>
        <v>463.430929115756</v>
      </c>
      <c r="AV73" s="49" t="n">
        <f aca="false">AP73+AS73</f>
        <v>1329.81533590052</v>
      </c>
      <c r="AW73" s="49" t="n">
        <f aca="false">AQ73+AT73</f>
        <v>195.930353903859</v>
      </c>
    </row>
    <row r="74" customFormat="false" ht="15" hidden="false" customHeight="false" outlineLevel="0" collapsed="false">
      <c r="A74" s="0" t="n">
        <v>2023</v>
      </c>
      <c r="B74" s="47" t="n">
        <f aca="false">SUM(E74:AB74)</f>
        <v>1961.82250006704</v>
      </c>
      <c r="C74" s="47" t="n">
        <f aca="false">SUM(E74:P74)</f>
        <v>1031.29777654078</v>
      </c>
      <c r="D74" s="47" t="n">
        <f aca="false">SUM(Q74:AB74)</f>
        <v>930.524723526267</v>
      </c>
      <c r="E74" s="48" t="n">
        <f aca="false">PopActBIT!E25*(Scénarios!$C13/100)*Choix_ref!C$3</f>
        <v>54.2188392612831</v>
      </c>
      <c r="F74" s="48" t="n">
        <f aca="false">PopActBIT!F25*(Scénarios!$C13/100)*Choix_ref!D$3</f>
        <v>161.042522702004</v>
      </c>
      <c r="G74" s="48" t="n">
        <f aca="false">PopActBIT!G25*(Scénarios!$C13/100)*Choix_ref!E$3</f>
        <v>131.605889849405</v>
      </c>
      <c r="H74" s="48" t="n">
        <f aca="false">PopActBIT!H25*(Scénarios!$C13/100)*Choix_ref!F$3</f>
        <v>135.321898823765</v>
      </c>
      <c r="I74" s="48" t="n">
        <f aca="false">PopActBIT!I25*(Scénarios!$C13/100)*Choix_ref!G$3</f>
        <v>129.643305713839</v>
      </c>
      <c r="J74" s="48" t="n">
        <f aca="false">PopActBIT!J25*(Scénarios!$C13/100)*Choix_ref!H$3</f>
        <v>119.737423535949</v>
      </c>
      <c r="K74" s="48" t="n">
        <f aca="false">PopActBIT!K25*(Scénarios!$C13/100)*Choix_ref!I$3</f>
        <v>105.676579402612</v>
      </c>
      <c r="L74" s="48" t="n">
        <f aca="false">PopActBIT!L25*(Scénarios!$C13/100)*Choix_ref!J$3</f>
        <v>90.9820737966921</v>
      </c>
      <c r="M74" s="48" t="n">
        <f aca="false">PopActBIT!M25*(Scénarios!$C13/100)*Choix_ref!K$3</f>
        <v>74.3732679699078</v>
      </c>
      <c r="N74" s="48" t="n">
        <f aca="false">PopActBIT!N26*(Scénarios!$C13/100)*Choix_ref!L$3</f>
        <v>26.3917547657999</v>
      </c>
      <c r="O74" s="48" t="n">
        <f aca="false">PopActBIT!O26*(Scénarios!$C13/100)*Choix_ref!M$3</f>
        <v>2.0773476787944</v>
      </c>
      <c r="P74" s="48" t="n">
        <f aca="false">PopActBIT!P26*(Scénarios!$C13/100)*Choix_ref!N$3</f>
        <v>0.226873040724682</v>
      </c>
      <c r="Q74" s="48" t="n">
        <f aca="false">PopActBIT!Q26*(Scénarios!$C13/100)*Choix_ref!O$3</f>
        <v>62.8197027951574</v>
      </c>
      <c r="R74" s="48" t="n">
        <f aca="false">PopActBIT!R26*(Scénarios!$C13/100)*Choix_ref!P$3</f>
        <v>181.727359242166</v>
      </c>
      <c r="S74" s="48" t="n">
        <f aca="false">PopActBIT!S26*(Scénarios!$C13/100)*Choix_ref!Q$3</f>
        <v>130.722246161332</v>
      </c>
      <c r="T74" s="48" t="n">
        <f aca="false">PopActBIT!T26*(Scénarios!$C13/100)*Choix_ref!R$3</f>
        <v>102.47369864088</v>
      </c>
      <c r="U74" s="48" t="n">
        <f aca="false">PopActBIT!U26*(Scénarios!$C13/100)*Choix_ref!S$3</f>
        <v>97.8254552957166</v>
      </c>
      <c r="V74" s="48" t="n">
        <f aca="false">PopActBIT!V26*(Scénarios!$C13/100)*Choix_ref!T$3</f>
        <v>91.4841281515862</v>
      </c>
      <c r="W74" s="48" t="n">
        <f aca="false">PopActBIT!W26*(Scénarios!$C13/100)*Choix_ref!U$3</f>
        <v>80.6814285888903</v>
      </c>
      <c r="X74" s="48" t="n">
        <f aca="false">PopActBIT!X26*(Scénarios!$C13/100)*Choix_ref!V$3</f>
        <v>87.2460682209645</v>
      </c>
      <c r="Y74" s="48" t="n">
        <f aca="false">PopActBIT!Y26*(Scénarios!$C13/100)*Choix_ref!W$3</f>
        <v>69.5561204233424</v>
      </c>
      <c r="Z74" s="48" t="n">
        <f aca="false">PopActBIT!Z26*(Scénarios!$C13/100)*Choix_ref!X$3</f>
        <v>23.939751784168</v>
      </c>
      <c r="AA74" s="48" t="n">
        <f aca="false">PopActBIT!AA26*(Scénarios!$C13/100)*Choix_ref!Y$3</f>
        <v>1.69194997371984</v>
      </c>
      <c r="AB74" s="48" t="n">
        <f aca="false">PopActBIT!AB26*(Scénarios!$C13/100)*Choix_ref!Z$3</f>
        <v>0.356814248344026</v>
      </c>
      <c r="AC74" s="47"/>
      <c r="AD74" s="47" t="n">
        <f aca="false">E74+F74</f>
        <v>215.261361963287</v>
      </c>
      <c r="AE74" s="47" t="n">
        <f aca="false">G74+H74</f>
        <v>266.927788673171</v>
      </c>
      <c r="AF74" s="47" t="n">
        <f aca="false">I74+J74</f>
        <v>249.380729249788</v>
      </c>
      <c r="AG74" s="47" t="n">
        <f aca="false">K74+L74</f>
        <v>196.658653199304</v>
      </c>
      <c r="AH74" s="47" t="n">
        <f aca="false">M74+N74+O74+P74</f>
        <v>103.069243455227</v>
      </c>
      <c r="AI74" s="47" t="n">
        <f aca="false">Q74+R74</f>
        <v>244.547062037323</v>
      </c>
      <c r="AJ74" s="47" t="n">
        <f aca="false">S74+T74</f>
        <v>233.195944802212</v>
      </c>
      <c r="AK74" s="47" t="n">
        <f aca="false">U74+V74</f>
        <v>189.309583447303</v>
      </c>
      <c r="AL74" s="47" t="n">
        <f aca="false">W74+X74</f>
        <v>167.927496809855</v>
      </c>
      <c r="AM74" s="47" t="n">
        <f aca="false">Y74+Z74+AA74+AB74</f>
        <v>95.5446364295743</v>
      </c>
      <c r="AO74" s="49" t="n">
        <f aca="false">SUM(E74:F74)</f>
        <v>215.261361963287</v>
      </c>
      <c r="AP74" s="49" t="n">
        <f aca="false">SUM(G74:L74)</f>
        <v>712.967171122263</v>
      </c>
      <c r="AQ74" s="49" t="n">
        <f aca="false">SUM(M74:N74)</f>
        <v>100.765022735708</v>
      </c>
      <c r="AR74" s="49" t="n">
        <f aca="false">SUM(Q74:R74)</f>
        <v>244.547062037323</v>
      </c>
      <c r="AS74" s="49" t="n">
        <f aca="false">SUM(S74:X74)</f>
        <v>590.433025059369</v>
      </c>
      <c r="AT74" s="49" t="n">
        <f aca="false">SUM(Y74:Z74)</f>
        <v>93.4958722075104</v>
      </c>
      <c r="AU74" s="49" t="n">
        <f aca="false">AO74+AR74</f>
        <v>459.808424000611</v>
      </c>
      <c r="AV74" s="49" t="n">
        <f aca="false">AP74+AS74</f>
        <v>1303.40019618163</v>
      </c>
      <c r="AW74" s="49" t="n">
        <f aca="false">AQ74+AT74</f>
        <v>194.260894943218</v>
      </c>
    </row>
    <row r="75" customFormat="false" ht="15" hidden="false" customHeight="false" outlineLevel="0" collapsed="false">
      <c r="A75" s="0" t="n">
        <v>2024</v>
      </c>
      <c r="B75" s="47" t="n">
        <f aca="false">SUM(E75:AB75)</f>
        <v>1936.05322784366</v>
      </c>
      <c r="C75" s="47" t="n">
        <f aca="false">SUM(E75:P75)</f>
        <v>1017.47417111702</v>
      </c>
      <c r="D75" s="47" t="n">
        <f aca="false">SUM(Q75:AB75)</f>
        <v>918.579056726645</v>
      </c>
      <c r="E75" s="48" t="n">
        <f aca="false">PopActBIT!E26*(Scénarios!$C14/100)*Choix_ref!C$3</f>
        <v>53.8377926410575</v>
      </c>
      <c r="F75" s="48" t="n">
        <f aca="false">PopActBIT!F26*(Scénarios!$C14/100)*Choix_ref!D$3</f>
        <v>160.077612412724</v>
      </c>
      <c r="G75" s="48" t="n">
        <f aca="false">PopActBIT!G26*(Scénarios!$C14/100)*Choix_ref!E$3</f>
        <v>130.421166262397</v>
      </c>
      <c r="H75" s="48" t="n">
        <f aca="false">PopActBIT!H26*(Scénarios!$C14/100)*Choix_ref!F$3</f>
        <v>131.435211333067</v>
      </c>
      <c r="I75" s="48" t="n">
        <f aca="false">PopActBIT!I26*(Scénarios!$C14/100)*Choix_ref!G$3</f>
        <v>127.727507041471</v>
      </c>
      <c r="J75" s="48" t="n">
        <f aca="false">PopActBIT!J26*(Scénarios!$C14/100)*Choix_ref!H$3</f>
        <v>119.08092552626</v>
      </c>
      <c r="K75" s="48" t="n">
        <f aca="false">PopActBIT!K26*(Scénarios!$C14/100)*Choix_ref!I$3</f>
        <v>101.896988476165</v>
      </c>
      <c r="L75" s="48" t="n">
        <f aca="false">PopActBIT!L26*(Scénarios!$C14/100)*Choix_ref!J$3</f>
        <v>90.4219494371616</v>
      </c>
      <c r="M75" s="48" t="n">
        <f aca="false">PopActBIT!M26*(Scénarios!$C14/100)*Choix_ref!K$3</f>
        <v>73.2486293916206</v>
      </c>
      <c r="N75" s="48" t="n">
        <f aca="false">PopActBIT!N27*(Scénarios!$C14/100)*Choix_ref!L$3</f>
        <v>27.0145605072859</v>
      </c>
      <c r="O75" s="48" t="n">
        <f aca="false">PopActBIT!O27*(Scénarios!$C14/100)*Choix_ref!M$3</f>
        <v>2.08156937365108</v>
      </c>
      <c r="P75" s="48" t="n">
        <f aca="false">PopActBIT!P27*(Scénarios!$C14/100)*Choix_ref!N$3</f>
        <v>0.230258714154619</v>
      </c>
      <c r="Q75" s="48" t="n">
        <f aca="false">PopActBIT!Q27*(Scénarios!$C14/100)*Choix_ref!O$3</f>
        <v>62.3975491752151</v>
      </c>
      <c r="R75" s="48" t="n">
        <f aca="false">PopActBIT!R27*(Scénarios!$C14/100)*Choix_ref!P$3</f>
        <v>180.186877616297</v>
      </c>
      <c r="S75" s="48" t="n">
        <f aca="false">PopActBIT!S27*(Scénarios!$C14/100)*Choix_ref!Q$3</f>
        <v>130.719077497704</v>
      </c>
      <c r="T75" s="48" t="n">
        <f aca="false">PopActBIT!T27*(Scénarios!$C14/100)*Choix_ref!R$3</f>
        <v>99.0838315516579</v>
      </c>
      <c r="U75" s="48" t="n">
        <f aca="false">PopActBIT!U27*(Scénarios!$C14/100)*Choix_ref!S$3</f>
        <v>96.6705491425913</v>
      </c>
      <c r="V75" s="48" t="n">
        <f aca="false">PopActBIT!V27*(Scénarios!$C14/100)*Choix_ref!T$3</f>
        <v>90.2571510446449</v>
      </c>
      <c r="W75" s="48" t="n">
        <f aca="false">PopActBIT!W27*(Scénarios!$C14/100)*Choix_ref!U$3</f>
        <v>78.2475369247268</v>
      </c>
      <c r="X75" s="48" t="n">
        <f aca="false">PopActBIT!X27*(Scénarios!$C14/100)*Choix_ref!V$3</f>
        <v>86.0352634816798</v>
      </c>
      <c r="Y75" s="48" t="n">
        <f aca="false">PopActBIT!Y27*(Scénarios!$C14/100)*Choix_ref!W$3</f>
        <v>68.318024260865</v>
      </c>
      <c r="Z75" s="48" t="n">
        <f aca="false">PopActBIT!Z27*(Scénarios!$C14/100)*Choix_ref!X$3</f>
        <v>24.6075240631886</v>
      </c>
      <c r="AA75" s="48" t="n">
        <f aca="false">PopActBIT!AA27*(Scénarios!$C14/100)*Choix_ref!Y$3</f>
        <v>1.69315706653033</v>
      </c>
      <c r="AB75" s="48" t="n">
        <f aca="false">PopActBIT!AB27*(Scénarios!$C14/100)*Choix_ref!Z$3</f>
        <v>0.362514901543698</v>
      </c>
      <c r="AC75" s="47"/>
      <c r="AD75" s="47" t="n">
        <f aca="false">E75+F75</f>
        <v>213.915405053781</v>
      </c>
      <c r="AE75" s="47" t="n">
        <f aca="false">G75+H75</f>
        <v>261.856377595465</v>
      </c>
      <c r="AF75" s="47" t="n">
        <f aca="false">I75+J75</f>
        <v>246.808432567731</v>
      </c>
      <c r="AG75" s="47" t="n">
        <f aca="false">K75+L75</f>
        <v>192.318937913327</v>
      </c>
      <c r="AH75" s="47" t="n">
        <f aca="false">M75+N75+O75+P75</f>
        <v>102.575017986712</v>
      </c>
      <c r="AI75" s="47" t="n">
        <f aca="false">Q75+R75</f>
        <v>242.584426791512</v>
      </c>
      <c r="AJ75" s="47" t="n">
        <f aca="false">S75+T75</f>
        <v>229.802909049362</v>
      </c>
      <c r="AK75" s="47" t="n">
        <f aca="false">U75+V75</f>
        <v>186.927700187236</v>
      </c>
      <c r="AL75" s="47" t="n">
        <f aca="false">W75+X75</f>
        <v>164.282800406407</v>
      </c>
      <c r="AM75" s="47" t="n">
        <f aca="false">Y75+Z75+AA75+AB75</f>
        <v>94.9812202921276</v>
      </c>
      <c r="AO75" s="49" t="n">
        <f aca="false">SUM(E75:F75)</f>
        <v>213.915405053781</v>
      </c>
      <c r="AP75" s="49" t="n">
        <f aca="false">SUM(G75:L75)</f>
        <v>700.983748076523</v>
      </c>
      <c r="AQ75" s="49" t="n">
        <f aca="false">SUM(M75:N75)</f>
        <v>100.263189898906</v>
      </c>
      <c r="AR75" s="49" t="n">
        <f aca="false">SUM(Q75:R75)</f>
        <v>242.584426791512</v>
      </c>
      <c r="AS75" s="49" t="n">
        <f aca="false">SUM(S75:X75)</f>
        <v>581.013409643005</v>
      </c>
      <c r="AT75" s="49" t="n">
        <f aca="false">SUM(Y75:Z75)</f>
        <v>92.9255483240536</v>
      </c>
      <c r="AU75" s="49" t="n">
        <f aca="false">AO75+AR75</f>
        <v>456.499831845294</v>
      </c>
      <c r="AV75" s="49" t="n">
        <f aca="false">AP75+AS75</f>
        <v>1281.99715771953</v>
      </c>
      <c r="AW75" s="49" t="n">
        <f aca="false">AQ75+AT75</f>
        <v>193.18873822296</v>
      </c>
    </row>
    <row r="76" customFormat="false" ht="15" hidden="false" customHeight="false" outlineLevel="0" collapsed="false">
      <c r="A76" s="0" t="n">
        <v>2025</v>
      </c>
      <c r="B76" s="47" t="n">
        <f aca="false">SUM(E76:AB76)</f>
        <v>1909.89808351081</v>
      </c>
      <c r="C76" s="47" t="n">
        <f aca="false">SUM(E76:P76)</f>
        <v>1003.33873715804</v>
      </c>
      <c r="D76" s="47" t="n">
        <f aca="false">SUM(Q76:AB76)</f>
        <v>906.55934635277</v>
      </c>
      <c r="E76" s="48" t="n">
        <f aca="false">PopActBIT!E27*(Scénarios!$C15/100)*Choix_ref!C$3</f>
        <v>53.4449560787705</v>
      </c>
      <c r="F76" s="48" t="n">
        <f aca="false">PopActBIT!F27*(Scénarios!$C15/100)*Choix_ref!D$3</f>
        <v>158.740467046903</v>
      </c>
      <c r="G76" s="48" t="n">
        <f aca="false">PopActBIT!G27*(Scénarios!$C15/100)*Choix_ref!E$3</f>
        <v>130.216177229611</v>
      </c>
      <c r="H76" s="48" t="n">
        <f aca="false">PopActBIT!H27*(Scénarios!$C15/100)*Choix_ref!F$3</f>
        <v>127.11216063224</v>
      </c>
      <c r="I76" s="48" t="n">
        <f aca="false">PopActBIT!I27*(Scénarios!$C15/100)*Choix_ref!G$3</f>
        <v>126.153798367993</v>
      </c>
      <c r="J76" s="48" t="n">
        <f aca="false">PopActBIT!J27*(Scénarios!$C15/100)*Choix_ref!H$3</f>
        <v>117.754787371279</v>
      </c>
      <c r="K76" s="48" t="n">
        <f aca="false">PopActBIT!K27*(Scénarios!$C15/100)*Choix_ref!I$3</f>
        <v>99.2338567531643</v>
      </c>
      <c r="L76" s="48" t="n">
        <f aca="false">PopActBIT!L27*(Scénarios!$C15/100)*Choix_ref!J$3</f>
        <v>89.0751216518656</v>
      </c>
      <c r="M76" s="48" t="n">
        <f aca="false">PopActBIT!M27*(Scénarios!$C15/100)*Choix_ref!K$3</f>
        <v>71.7445854111451</v>
      </c>
      <c r="N76" s="48" t="n">
        <f aca="false">PopActBIT!N28*(Scénarios!$C15/100)*Choix_ref!L$3</f>
        <v>27.5444430519509</v>
      </c>
      <c r="O76" s="48" t="n">
        <f aca="false">PopActBIT!O28*(Scénarios!$C15/100)*Choix_ref!M$3</f>
        <v>2.08500231054784</v>
      </c>
      <c r="P76" s="48" t="n">
        <f aca="false">PopActBIT!P28*(Scénarios!$C15/100)*Choix_ref!N$3</f>
        <v>0.233381252572692</v>
      </c>
      <c r="Q76" s="48" t="n">
        <f aca="false">PopActBIT!Q28*(Scénarios!$C15/100)*Choix_ref!O$3</f>
        <v>61.8990448540381</v>
      </c>
      <c r="R76" s="48" t="n">
        <f aca="false">PopActBIT!R28*(Scénarios!$C15/100)*Choix_ref!P$3</f>
        <v>177.860943891948</v>
      </c>
      <c r="S76" s="48" t="n">
        <f aca="false">PopActBIT!S28*(Scénarios!$C15/100)*Choix_ref!Q$3</f>
        <v>131.161751932641</v>
      </c>
      <c r="T76" s="48" t="n">
        <f aca="false">PopActBIT!T28*(Scénarios!$C15/100)*Choix_ref!R$3</f>
        <v>96.0714919252623</v>
      </c>
      <c r="U76" s="48" t="n">
        <f aca="false">PopActBIT!U28*(Scénarios!$C15/100)*Choix_ref!S$3</f>
        <v>95.2255430824789</v>
      </c>
      <c r="V76" s="48" t="n">
        <f aca="false">PopActBIT!V28*(Scénarios!$C15/100)*Choix_ref!T$3</f>
        <v>88.5813290761078</v>
      </c>
      <c r="W76" s="48" t="n">
        <f aca="false">PopActBIT!W28*(Scénarios!$C15/100)*Choix_ref!U$3</f>
        <v>77.3168358534391</v>
      </c>
      <c r="X76" s="48" t="n">
        <f aca="false">PopActBIT!X28*(Scénarios!$C15/100)*Choix_ref!V$3</f>
        <v>83.7535522346683</v>
      </c>
      <c r="Y76" s="48" t="n">
        <f aca="false">PopActBIT!Y28*(Scénarios!$C15/100)*Choix_ref!W$3</f>
        <v>67.2859072986611</v>
      </c>
      <c r="Z76" s="48" t="n">
        <f aca="false">PopActBIT!Z28*(Scénarios!$C15/100)*Choix_ref!X$3</f>
        <v>25.3508907477568</v>
      </c>
      <c r="AA76" s="48" t="n">
        <f aca="false">PopActBIT!AA28*(Scénarios!$C15/100)*Choix_ref!Y$3</f>
        <v>1.68595345560572</v>
      </c>
      <c r="AB76" s="48" t="n">
        <f aca="false">PopActBIT!AB28*(Scénarios!$C15/100)*Choix_ref!Z$3</f>
        <v>0.366102000162498</v>
      </c>
      <c r="AC76" s="47"/>
      <c r="AD76" s="47" t="n">
        <f aca="false">E76+F76</f>
        <v>212.185423125674</v>
      </c>
      <c r="AE76" s="47" t="n">
        <f aca="false">G76+H76</f>
        <v>257.328337861851</v>
      </c>
      <c r="AF76" s="47" t="n">
        <f aca="false">I76+J76</f>
        <v>243.908585739273</v>
      </c>
      <c r="AG76" s="47" t="n">
        <f aca="false">K76+L76</f>
        <v>188.30897840503</v>
      </c>
      <c r="AH76" s="47" t="n">
        <f aca="false">M76+N76+O76+P76</f>
        <v>101.607412026216</v>
      </c>
      <c r="AI76" s="47" t="n">
        <f aca="false">Q76+R76</f>
        <v>239.759988745986</v>
      </c>
      <c r="AJ76" s="47" t="n">
        <f aca="false">S76+T76</f>
        <v>227.233243857903</v>
      </c>
      <c r="AK76" s="47" t="n">
        <f aca="false">U76+V76</f>
        <v>183.806872158587</v>
      </c>
      <c r="AL76" s="47" t="n">
        <f aca="false">W76+X76</f>
        <v>161.070388088107</v>
      </c>
      <c r="AM76" s="47" t="n">
        <f aca="false">Y76+Z76+AA76+AB76</f>
        <v>94.6888535021861</v>
      </c>
      <c r="AO76" s="49" t="n">
        <f aca="false">SUM(E76:F76)</f>
        <v>212.185423125674</v>
      </c>
      <c r="AP76" s="49" t="n">
        <f aca="false">SUM(G76:L76)</f>
        <v>689.545902006154</v>
      </c>
      <c r="AQ76" s="49" t="n">
        <f aca="false">SUM(M76:N76)</f>
        <v>99.2890284630959</v>
      </c>
      <c r="AR76" s="49" t="n">
        <f aca="false">SUM(Q76:R76)</f>
        <v>239.759988745986</v>
      </c>
      <c r="AS76" s="49" t="n">
        <f aca="false">SUM(S76:X76)</f>
        <v>572.110504104597</v>
      </c>
      <c r="AT76" s="49" t="n">
        <f aca="false">SUM(Y76:Z76)</f>
        <v>92.6367980464179</v>
      </c>
      <c r="AU76" s="49" t="n">
        <f aca="false">AO76+AR76</f>
        <v>451.94541187166</v>
      </c>
      <c r="AV76" s="49" t="n">
        <f aca="false">AP76+AS76</f>
        <v>1261.65640611075</v>
      </c>
      <c r="AW76" s="49" t="n">
        <f aca="false">AQ76+AT76</f>
        <v>191.925826509514</v>
      </c>
    </row>
    <row r="77" customFormat="false" ht="15" hidden="false" customHeight="false" outlineLevel="0" collapsed="false">
      <c r="A77" s="0" t="n">
        <v>2026</v>
      </c>
      <c r="B77" s="47" t="n">
        <f aca="false">SUM(E77:AB77)</f>
        <v>1884.13917444419</v>
      </c>
      <c r="C77" s="47" t="n">
        <f aca="false">SUM(E77:P77)</f>
        <v>989.252228657283</v>
      </c>
      <c r="D77" s="47" t="n">
        <f aca="false">SUM(Q77:AB77)</f>
        <v>894.886945786903</v>
      </c>
      <c r="E77" s="48" t="n">
        <f aca="false">PopActBIT!E28*(Scénarios!$C16/100)*Choix_ref!C$3</f>
        <v>52.9859856883105</v>
      </c>
      <c r="F77" s="48" t="n">
        <f aca="false">PopActBIT!F28*(Scénarios!$C16/100)*Choix_ref!D$3</f>
        <v>156.742674095779</v>
      </c>
      <c r="G77" s="48" t="n">
        <f aca="false">PopActBIT!G28*(Scénarios!$C16/100)*Choix_ref!E$3</f>
        <v>130.340991844292</v>
      </c>
      <c r="H77" s="48" t="n">
        <f aca="false">PopActBIT!H28*(Scénarios!$C16/100)*Choix_ref!F$3</f>
        <v>123.43859650978</v>
      </c>
      <c r="I77" s="48" t="n">
        <f aca="false">PopActBIT!I28*(Scénarios!$C16/100)*Choix_ref!G$3</f>
        <v>124.101672382054</v>
      </c>
      <c r="J77" s="48" t="n">
        <f aca="false">PopActBIT!J28*(Scénarios!$C16/100)*Choix_ref!H$3</f>
        <v>115.762645179402</v>
      </c>
      <c r="K77" s="48" t="n">
        <f aca="false">PopActBIT!K28*(Scénarios!$C16/100)*Choix_ref!I$3</f>
        <v>98.4798652150758</v>
      </c>
      <c r="L77" s="48" t="n">
        <f aca="false">PopActBIT!L28*(Scénarios!$C16/100)*Choix_ref!J$3</f>
        <v>86.7505375693381</v>
      </c>
      <c r="M77" s="48" t="n">
        <f aca="false">PopActBIT!M28*(Scénarios!$C16/100)*Choix_ref!K$3</f>
        <v>70.4015341629487</v>
      </c>
      <c r="N77" s="48" t="n">
        <f aca="false">PopActBIT!N29*(Scénarios!$C16/100)*Choix_ref!L$3</f>
        <v>27.9087837142688</v>
      </c>
      <c r="O77" s="48" t="n">
        <f aca="false">PopActBIT!O29*(Scénarios!$C16/100)*Choix_ref!M$3</f>
        <v>2.10149224062405</v>
      </c>
      <c r="P77" s="48" t="n">
        <f aca="false">PopActBIT!P29*(Scénarios!$C16/100)*Choix_ref!N$3</f>
        <v>0.237450055410116</v>
      </c>
      <c r="Q77" s="48" t="n">
        <f aca="false">PopActBIT!Q29*(Scénarios!$C16/100)*Choix_ref!O$3</f>
        <v>61.1145612997852</v>
      </c>
      <c r="R77" s="48" t="n">
        <f aca="false">PopActBIT!R29*(Scénarios!$C16/100)*Choix_ref!P$3</f>
        <v>175.625582513135</v>
      </c>
      <c r="S77" s="48" t="n">
        <f aca="false">PopActBIT!S29*(Scénarios!$C16/100)*Choix_ref!Q$3</f>
        <v>131.392261499484</v>
      </c>
      <c r="T77" s="48" t="n">
        <f aca="false">PopActBIT!T29*(Scénarios!$C16/100)*Choix_ref!R$3</f>
        <v>93.7241499398046</v>
      </c>
      <c r="U77" s="48" t="n">
        <f aca="false">PopActBIT!U29*(Scénarios!$C16/100)*Choix_ref!S$3</f>
        <v>93.4409385894299</v>
      </c>
      <c r="V77" s="48" t="n">
        <f aca="false">PopActBIT!V29*(Scénarios!$C16/100)*Choix_ref!T$3</f>
        <v>86.6896469853525</v>
      </c>
      <c r="W77" s="48" t="n">
        <f aca="false">PopActBIT!W29*(Scénarios!$C16/100)*Choix_ref!U$3</f>
        <v>77.3570430959415</v>
      </c>
      <c r="X77" s="48" t="n">
        <f aca="false">PopActBIT!X29*(Scénarios!$C16/100)*Choix_ref!V$3</f>
        <v>80.5758183647082</v>
      </c>
      <c r="Y77" s="48" t="n">
        <f aca="false">PopActBIT!Y29*(Scénarios!$C16/100)*Choix_ref!W$3</f>
        <v>66.6038762854928</v>
      </c>
      <c r="Z77" s="48" t="n">
        <f aca="false">PopActBIT!Z29*(Scénarios!$C16/100)*Choix_ref!X$3</f>
        <v>26.3116787845702</v>
      </c>
      <c r="AA77" s="48" t="n">
        <f aca="false">PopActBIT!AA29*(Scénarios!$C16/100)*Choix_ref!Y$3</f>
        <v>1.68189054885999</v>
      </c>
      <c r="AB77" s="48" t="n">
        <f aca="false">PopActBIT!AB29*(Scénarios!$C16/100)*Choix_ref!Z$3</f>
        <v>0.369497880338468</v>
      </c>
      <c r="AC77" s="47"/>
      <c r="AD77" s="47" t="n">
        <f aca="false">E77+F77</f>
        <v>209.728659784089</v>
      </c>
      <c r="AE77" s="47" t="n">
        <f aca="false">G77+H77</f>
        <v>253.779588354072</v>
      </c>
      <c r="AF77" s="47" t="n">
        <f aca="false">I77+J77</f>
        <v>239.864317561456</v>
      </c>
      <c r="AG77" s="47" t="n">
        <f aca="false">K77+L77</f>
        <v>185.230402784414</v>
      </c>
      <c r="AH77" s="47" t="n">
        <f aca="false">M77+N77+O77+P77</f>
        <v>100.649260173252</v>
      </c>
      <c r="AI77" s="47" t="n">
        <f aca="false">Q77+R77</f>
        <v>236.74014381292</v>
      </c>
      <c r="AJ77" s="47" t="n">
        <f aca="false">S77+T77</f>
        <v>225.116411439289</v>
      </c>
      <c r="AK77" s="47" t="n">
        <f aca="false">U77+V77</f>
        <v>180.130585574782</v>
      </c>
      <c r="AL77" s="47" t="n">
        <f aca="false">W77+X77</f>
        <v>157.93286146065</v>
      </c>
      <c r="AM77" s="47" t="n">
        <f aca="false">Y77+Z77+AA77+AB77</f>
        <v>94.9669434992614</v>
      </c>
      <c r="AO77" s="49" t="n">
        <f aca="false">SUM(E77:F77)</f>
        <v>209.728659784089</v>
      </c>
      <c r="AP77" s="49" t="n">
        <f aca="false">SUM(G77:L77)</f>
        <v>678.874308699942</v>
      </c>
      <c r="AQ77" s="49" t="n">
        <f aca="false">SUM(M77:N77)</f>
        <v>98.3103178772175</v>
      </c>
      <c r="AR77" s="49" t="n">
        <f aca="false">SUM(Q77:R77)</f>
        <v>236.74014381292</v>
      </c>
      <c r="AS77" s="49" t="n">
        <f aca="false">SUM(S77:X77)</f>
        <v>563.179858474721</v>
      </c>
      <c r="AT77" s="49" t="n">
        <f aca="false">SUM(Y77:Z77)</f>
        <v>92.915555070063</v>
      </c>
      <c r="AU77" s="49" t="n">
        <f aca="false">AO77+AR77</f>
        <v>446.46880359701</v>
      </c>
      <c r="AV77" s="49" t="n">
        <f aca="false">AP77+AS77</f>
        <v>1242.05416717466</v>
      </c>
      <c r="AW77" s="49" t="n">
        <f aca="false">AQ77+AT77</f>
        <v>191.22587294728</v>
      </c>
    </row>
    <row r="78" customFormat="false" ht="15" hidden="false" customHeight="false" outlineLevel="0" collapsed="false">
      <c r="A78" s="0" t="n">
        <v>2027</v>
      </c>
      <c r="B78" s="47" t="n">
        <f aca="false">SUM(E78:AB78)</f>
        <v>1858.79926562618</v>
      </c>
      <c r="C78" s="47" t="n">
        <f aca="false">SUM(E78:P78)</f>
        <v>975.394487238664</v>
      </c>
      <c r="D78" s="47" t="n">
        <f aca="false">SUM(Q78:AB78)</f>
        <v>883.404778387519</v>
      </c>
      <c r="E78" s="48" t="n">
        <f aca="false">PopActBIT!E29*(Scénarios!$C17/100)*Choix_ref!C$3</f>
        <v>52.3223803598608</v>
      </c>
      <c r="F78" s="48" t="n">
        <f aca="false">PopActBIT!F29*(Scénarios!$C17/100)*Choix_ref!D$3</f>
        <v>154.686449248072</v>
      </c>
      <c r="G78" s="48" t="n">
        <f aca="false">PopActBIT!G29*(Scénarios!$C17/100)*Choix_ref!E$3</f>
        <v>130.400764751116</v>
      </c>
      <c r="H78" s="48" t="n">
        <f aca="false">PopActBIT!H29*(Scénarios!$C17/100)*Choix_ref!F$3</f>
        <v>120.605207746254</v>
      </c>
      <c r="I78" s="48" t="n">
        <f aca="false">PopActBIT!I29*(Scénarios!$C17/100)*Choix_ref!G$3</f>
        <v>121.60330574844</v>
      </c>
      <c r="J78" s="48" t="n">
        <f aca="false">PopActBIT!J29*(Scénarios!$C17/100)*Choix_ref!H$3</f>
        <v>113.337908951518</v>
      </c>
      <c r="K78" s="48" t="n">
        <f aca="false">PopActBIT!K29*(Scénarios!$C17/100)*Choix_ref!I$3</f>
        <v>98.926498582607</v>
      </c>
      <c r="L78" s="48" t="n">
        <f aca="false">PopActBIT!L29*(Scénarios!$C17/100)*Choix_ref!J$3</f>
        <v>83.601427966074</v>
      </c>
      <c r="M78" s="48" t="n">
        <f aca="false">PopActBIT!M29*(Scénarios!$C17/100)*Choix_ref!K$3</f>
        <v>69.4296231434184</v>
      </c>
      <c r="N78" s="48" t="n">
        <f aca="false">PopActBIT!N30*(Scénarios!$C17/100)*Choix_ref!L$3</f>
        <v>28.1124934186886</v>
      </c>
      <c r="O78" s="48" t="n">
        <f aca="false">PopActBIT!O30*(Scénarios!$C17/100)*Choix_ref!M$3</f>
        <v>2.12609902758485</v>
      </c>
      <c r="P78" s="48" t="n">
        <f aca="false">PopActBIT!P30*(Scénarios!$C17/100)*Choix_ref!N$3</f>
        <v>0.242328295032171</v>
      </c>
      <c r="Q78" s="48" t="n">
        <f aca="false">PopActBIT!Q30*(Scénarios!$C17/100)*Choix_ref!O$3</f>
        <v>60.0468445433042</v>
      </c>
      <c r="R78" s="48" t="n">
        <f aca="false">PopActBIT!R30*(Scénarios!$C17/100)*Choix_ref!P$3</f>
        <v>174.089011044087</v>
      </c>
      <c r="S78" s="48" t="n">
        <f aca="false">PopActBIT!S30*(Scénarios!$C17/100)*Choix_ref!Q$3</f>
        <v>131.010098163746</v>
      </c>
      <c r="T78" s="48" t="n">
        <f aca="false">PopActBIT!T30*(Scénarios!$C17/100)*Choix_ref!R$3</f>
        <v>91.9046060246773</v>
      </c>
      <c r="U78" s="48" t="n">
        <f aca="false">PopActBIT!U30*(Scénarios!$C17/100)*Choix_ref!S$3</f>
        <v>91.362800317989</v>
      </c>
      <c r="V78" s="48" t="n">
        <f aca="false">PopActBIT!V30*(Scénarios!$C17/100)*Choix_ref!T$3</f>
        <v>84.929334104947</v>
      </c>
      <c r="W78" s="48" t="n">
        <f aca="false">PopActBIT!W30*(Scénarios!$C17/100)*Choix_ref!U$3</f>
        <v>77.2172895591594</v>
      </c>
      <c r="X78" s="48" t="n">
        <f aca="false">PopActBIT!X30*(Scénarios!$C17/100)*Choix_ref!V$3</f>
        <v>77.2655807534021</v>
      </c>
      <c r="Y78" s="48" t="n">
        <f aca="false">PopActBIT!Y30*(Scénarios!$C17/100)*Choix_ref!W$3</f>
        <v>66.2832157716823</v>
      </c>
      <c r="Z78" s="48" t="n">
        <f aca="false">PopActBIT!Z30*(Scénarios!$C17/100)*Choix_ref!X$3</f>
        <v>27.2421696674135</v>
      </c>
      <c r="AA78" s="48" t="n">
        <f aca="false">PopActBIT!AA30*(Scénarios!$C17/100)*Choix_ref!Y$3</f>
        <v>1.68032243535993</v>
      </c>
      <c r="AB78" s="48" t="n">
        <f aca="false">PopActBIT!AB30*(Scénarios!$C17/100)*Choix_ref!Z$3</f>
        <v>0.373506001751031</v>
      </c>
      <c r="AC78" s="47"/>
      <c r="AD78" s="47" t="n">
        <f aca="false">E78+F78</f>
        <v>207.008829607932</v>
      </c>
      <c r="AE78" s="47" t="n">
        <f aca="false">G78+H78</f>
        <v>251.005972497369</v>
      </c>
      <c r="AF78" s="47" t="n">
        <f aca="false">I78+J78</f>
        <v>234.941214699957</v>
      </c>
      <c r="AG78" s="47" t="n">
        <f aca="false">K78+L78</f>
        <v>182.527926548681</v>
      </c>
      <c r="AH78" s="47" t="n">
        <f aca="false">M78+N78+O78+P78</f>
        <v>99.910543884724</v>
      </c>
      <c r="AI78" s="47" t="n">
        <f aca="false">Q78+R78</f>
        <v>234.135855587391</v>
      </c>
      <c r="AJ78" s="47" t="n">
        <f aca="false">S78+T78</f>
        <v>222.914704188424</v>
      </c>
      <c r="AK78" s="47" t="n">
        <f aca="false">U78+V78</f>
        <v>176.292134422936</v>
      </c>
      <c r="AL78" s="47" t="n">
        <f aca="false">W78+X78</f>
        <v>154.482870312561</v>
      </c>
      <c r="AM78" s="47" t="n">
        <f aca="false">Y78+Z78+AA78+AB78</f>
        <v>95.5792138762068</v>
      </c>
      <c r="AO78" s="49" t="n">
        <f aca="false">SUM(E78:F78)</f>
        <v>207.008829607932</v>
      </c>
      <c r="AP78" s="49" t="n">
        <f aca="false">SUM(G78:L78)</f>
        <v>668.475113746008</v>
      </c>
      <c r="AQ78" s="49" t="n">
        <f aca="false">SUM(M78:N78)</f>
        <v>97.5421165621069</v>
      </c>
      <c r="AR78" s="49" t="n">
        <f aca="false">SUM(Q78:R78)</f>
        <v>234.135855587391</v>
      </c>
      <c r="AS78" s="49" t="n">
        <f aca="false">SUM(S78:X78)</f>
        <v>553.689708923921</v>
      </c>
      <c r="AT78" s="49" t="n">
        <f aca="false">SUM(Y78:Z78)</f>
        <v>93.5253854390958</v>
      </c>
      <c r="AU78" s="49" t="n">
        <f aca="false">AO78+AR78</f>
        <v>441.144685195324</v>
      </c>
      <c r="AV78" s="49" t="n">
        <f aca="false">AP78+AS78</f>
        <v>1222.16482266993</v>
      </c>
      <c r="AW78" s="49" t="n">
        <f aca="false">AQ78+AT78</f>
        <v>191.067502001203</v>
      </c>
    </row>
    <row r="79" customFormat="false" ht="15" hidden="false" customHeight="false" outlineLevel="0" collapsed="false">
      <c r="A79" s="0" t="n">
        <v>2028</v>
      </c>
      <c r="B79" s="47" t="n">
        <f aca="false">SUM(E79:AB79)</f>
        <v>1833.30087451758</v>
      </c>
      <c r="C79" s="47" t="n">
        <f aca="false">SUM(E79:P79)</f>
        <v>961.437099155497</v>
      </c>
      <c r="D79" s="47" t="n">
        <f aca="false">SUM(Q79:AB79)</f>
        <v>871.863775362082</v>
      </c>
      <c r="E79" s="48" t="n">
        <f aca="false">PopActBIT!E30*(Scénarios!$C18/100)*Choix_ref!C$3</f>
        <v>51.3937735594032</v>
      </c>
      <c r="F79" s="48" t="n">
        <f aca="false">PopActBIT!F30*(Scénarios!$C18/100)*Choix_ref!D$3</f>
        <v>153.289279031873</v>
      </c>
      <c r="G79" s="48" t="n">
        <f aca="false">PopActBIT!G30*(Scénarios!$C18/100)*Choix_ref!E$3</f>
        <v>129.960570229471</v>
      </c>
      <c r="H79" s="48" t="n">
        <f aca="false">PopActBIT!H30*(Scénarios!$C18/100)*Choix_ref!F$3</f>
        <v>118.354000782145</v>
      </c>
      <c r="I79" s="48" t="n">
        <f aca="false">PopActBIT!I30*(Scénarios!$C18/100)*Choix_ref!G$3</f>
        <v>118.717010288239</v>
      </c>
      <c r="J79" s="48" t="n">
        <f aca="false">PopActBIT!J30*(Scénarios!$C18/100)*Choix_ref!H$3</f>
        <v>111.006677729159</v>
      </c>
      <c r="K79" s="48" t="n">
        <f aca="false">PopActBIT!K30*(Scénarios!$C18/100)*Choix_ref!I$3</f>
        <v>99.1872236333723</v>
      </c>
      <c r="L79" s="48" t="n">
        <f aca="false">PopActBIT!L30*(Scénarios!$C18/100)*Choix_ref!J$3</f>
        <v>80.2735483792164</v>
      </c>
      <c r="M79" s="48" t="n">
        <f aca="false">PopActBIT!M30*(Scénarios!$C18/100)*Choix_ref!K$3</f>
        <v>68.8300765588737</v>
      </c>
      <c r="N79" s="48" t="n">
        <f aca="false">PopActBIT!N31*(Scénarios!$C18/100)*Choix_ref!L$3</f>
        <v>27.9920995768353</v>
      </c>
      <c r="O79" s="48" t="n">
        <f aca="false">PopActBIT!O31*(Scénarios!$C18/100)*Choix_ref!M$3</f>
        <v>2.18334556033316</v>
      </c>
      <c r="P79" s="48" t="n">
        <f aca="false">PopActBIT!P31*(Scénarios!$C18/100)*Choix_ref!N$3</f>
        <v>0.249493826575419</v>
      </c>
      <c r="Q79" s="48" t="n">
        <f aca="false">PopActBIT!Q31*(Scénarios!$C18/100)*Choix_ref!O$3</f>
        <v>58.8946345470559</v>
      </c>
      <c r="R79" s="48" t="n">
        <f aca="false">PopActBIT!R31*(Scénarios!$C18/100)*Choix_ref!P$3</f>
        <v>172.734944382723</v>
      </c>
      <c r="S79" s="48" t="n">
        <f aca="false">PopActBIT!S31*(Scénarios!$C18/100)*Choix_ref!Q$3</f>
        <v>130.191816072236</v>
      </c>
      <c r="T79" s="48" t="n">
        <f aca="false">PopActBIT!T31*(Scénarios!$C18/100)*Choix_ref!R$3</f>
        <v>90.9325627266377</v>
      </c>
      <c r="U79" s="48" t="n">
        <f aca="false">PopActBIT!U31*(Scénarios!$C18/100)*Choix_ref!S$3</f>
        <v>88.7664920207758</v>
      </c>
      <c r="V79" s="48" t="n">
        <f aca="false">PopActBIT!V31*(Scénarios!$C18/100)*Choix_ref!T$3</f>
        <v>83.5925462118169</v>
      </c>
      <c r="W79" s="48" t="n">
        <f aca="false">PopActBIT!W31*(Scénarios!$C18/100)*Choix_ref!U$3</f>
        <v>76.4936419457724</v>
      </c>
      <c r="X79" s="48" t="n">
        <f aca="false">PopActBIT!X31*(Scénarios!$C18/100)*Choix_ref!V$3</f>
        <v>74.3101512793897</v>
      </c>
      <c r="Y79" s="48" t="n">
        <f aca="false">PopActBIT!Y31*(Scénarios!$C18/100)*Choix_ref!W$3</f>
        <v>65.9299050523037</v>
      </c>
      <c r="Z79" s="48" t="n">
        <f aca="false">PopActBIT!Z31*(Scénarios!$C18/100)*Choix_ref!X$3</f>
        <v>27.925415055862</v>
      </c>
      <c r="AA79" s="48" t="n">
        <f aca="false">PopActBIT!AA31*(Scénarios!$C18/100)*Choix_ref!Y$3</f>
        <v>1.71011961374091</v>
      </c>
      <c r="AB79" s="48" t="n">
        <f aca="false">PopActBIT!AB31*(Scénarios!$C18/100)*Choix_ref!Z$3</f>
        <v>0.381546453767219</v>
      </c>
      <c r="AC79" s="47"/>
      <c r="AD79" s="47" t="n">
        <f aca="false">E79+F79</f>
        <v>204.683052591276</v>
      </c>
      <c r="AE79" s="47" t="n">
        <f aca="false">G79+H79</f>
        <v>248.314571011617</v>
      </c>
      <c r="AF79" s="47" t="n">
        <f aca="false">I79+J79</f>
        <v>229.723688017397</v>
      </c>
      <c r="AG79" s="47" t="n">
        <f aca="false">K79+L79</f>
        <v>179.460772012589</v>
      </c>
      <c r="AH79" s="47" t="n">
        <f aca="false">M79+N79+O79+P79</f>
        <v>99.2550155226176</v>
      </c>
      <c r="AI79" s="47" t="n">
        <f aca="false">Q79+R79</f>
        <v>231.629578929779</v>
      </c>
      <c r="AJ79" s="47" t="n">
        <f aca="false">S79+T79</f>
        <v>221.124378798874</v>
      </c>
      <c r="AK79" s="47" t="n">
        <f aca="false">U79+V79</f>
        <v>172.359038232593</v>
      </c>
      <c r="AL79" s="47" t="n">
        <f aca="false">W79+X79</f>
        <v>150.803793225162</v>
      </c>
      <c r="AM79" s="47" t="n">
        <f aca="false">Y79+Z79+AA79+AB79</f>
        <v>95.9469861756738</v>
      </c>
      <c r="AO79" s="49" t="n">
        <f aca="false">SUM(E79:F79)</f>
        <v>204.683052591276</v>
      </c>
      <c r="AP79" s="49" t="n">
        <f aca="false">SUM(G79:L79)</f>
        <v>657.499031041603</v>
      </c>
      <c r="AQ79" s="49" t="n">
        <f aca="false">SUM(M79:N79)</f>
        <v>96.822176135709</v>
      </c>
      <c r="AR79" s="49" t="n">
        <f aca="false">SUM(Q79:R79)</f>
        <v>231.629578929779</v>
      </c>
      <c r="AS79" s="49" t="n">
        <f aca="false">SUM(S79:X79)</f>
        <v>544.287210256629</v>
      </c>
      <c r="AT79" s="49" t="n">
        <f aca="false">SUM(Y79:Z79)</f>
        <v>93.8553201081657</v>
      </c>
      <c r="AU79" s="49" t="n">
        <f aca="false">AO79+AR79</f>
        <v>436.312631521055</v>
      </c>
      <c r="AV79" s="49" t="n">
        <f aca="false">AP79+AS79</f>
        <v>1201.78624129823</v>
      </c>
      <c r="AW79" s="49" t="n">
        <f aca="false">AQ79+AT79</f>
        <v>190.677496243875</v>
      </c>
    </row>
    <row r="80" customFormat="false" ht="15" hidden="false" customHeight="false" outlineLevel="0" collapsed="false">
      <c r="A80" s="0" t="n">
        <v>2029</v>
      </c>
      <c r="B80" s="47" t="n">
        <f aca="false">SUM(E80:AB80)</f>
        <v>1701.26543141092</v>
      </c>
      <c r="C80" s="47" t="n">
        <f aca="false">SUM(E80:P80)</f>
        <v>891.649929852647</v>
      </c>
      <c r="D80" s="47" t="n">
        <f aca="false">SUM(Q80:AB80)</f>
        <v>809.615501558271</v>
      </c>
      <c r="E80" s="48" t="n">
        <f aca="false">PopActBIT!E31*(Scénarios!$C19/100)*Choix_ref!C$3</f>
        <v>47.3901705929259</v>
      </c>
      <c r="F80" s="48" t="n">
        <f aca="false">PopActBIT!F31*(Scénarios!$C19/100)*Choix_ref!D$3</f>
        <v>143.111851986711</v>
      </c>
      <c r="G80" s="48" t="n">
        <f aca="false">PopActBIT!G31*(Scénarios!$C19/100)*Choix_ref!E$3</f>
        <v>121.445188957307</v>
      </c>
      <c r="H80" s="48" t="n">
        <f aca="false">PopActBIT!H31*(Scénarios!$C19/100)*Choix_ref!F$3</f>
        <v>110.23107383198</v>
      </c>
      <c r="I80" s="48" t="n">
        <f aca="false">PopActBIT!I31*(Scénarios!$C19/100)*Choix_ref!G$3</f>
        <v>108.450079193335</v>
      </c>
      <c r="J80" s="48" t="n">
        <f aca="false">PopActBIT!J31*(Scénarios!$C19/100)*Choix_ref!H$3</f>
        <v>102.794993510217</v>
      </c>
      <c r="K80" s="48" t="n">
        <f aca="false">PopActBIT!K31*(Scénarios!$C19/100)*Choix_ref!I$3</f>
        <v>92.7731473973229</v>
      </c>
      <c r="L80" s="48" t="n">
        <f aca="false">PopActBIT!L31*(Scénarios!$C19/100)*Choix_ref!J$3</f>
        <v>72.7528018949323</v>
      </c>
      <c r="M80" s="48" t="n">
        <f aca="false">PopActBIT!M31*(Scénarios!$C19/100)*Choix_ref!K$3</f>
        <v>64.2131040321709</v>
      </c>
      <c r="N80" s="48" t="n">
        <f aca="false">PopActBIT!N32*(Scénarios!$C19/100)*Choix_ref!L$3</f>
        <v>26.120059381179</v>
      </c>
      <c r="O80" s="48" t="n">
        <f aca="false">PopActBIT!O32*(Scénarios!$C19/100)*Choix_ref!M$3</f>
        <v>2.12485658394284</v>
      </c>
      <c r="P80" s="48" t="n">
        <f aca="false">PopActBIT!P32*(Scénarios!$C19/100)*Choix_ref!N$3</f>
        <v>0.242602490623483</v>
      </c>
      <c r="Q80" s="48" t="n">
        <f aca="false">PopActBIT!Q32*(Scénarios!$C19/100)*Choix_ref!O$3</f>
        <v>54.3082104737138</v>
      </c>
      <c r="R80" s="48" t="n">
        <f aca="false">PopActBIT!R32*(Scénarios!$C19/100)*Choix_ref!P$3</f>
        <v>161.351269275701</v>
      </c>
      <c r="S80" s="48" t="n">
        <f aca="false">PopActBIT!S32*(Scénarios!$C19/100)*Choix_ref!Q$3</f>
        <v>121.381071291548</v>
      </c>
      <c r="T80" s="48" t="n">
        <f aca="false">PopActBIT!T32*(Scénarios!$C19/100)*Choix_ref!R$3</f>
        <v>85.4293229823112</v>
      </c>
      <c r="U80" s="48" t="n">
        <f aca="false">PopActBIT!U32*(Scénarios!$C19/100)*Choix_ref!S$3</f>
        <v>80.7580740161819</v>
      </c>
      <c r="V80" s="48" t="n">
        <f aca="false">PopActBIT!V32*(Scénarios!$C19/100)*Choix_ref!T$3</f>
        <v>77.6736973690216</v>
      </c>
      <c r="W80" s="48" t="n">
        <f aca="false">PopActBIT!W32*(Scénarios!$C19/100)*Choix_ref!U$3</f>
        <v>70.9475433816223</v>
      </c>
      <c r="X80" s="48" t="n">
        <f aca="false">PopActBIT!X32*(Scénarios!$C19/100)*Choix_ref!V$3</f>
        <v>67.8159297578329</v>
      </c>
      <c r="Y80" s="48" t="n">
        <f aca="false">PopActBIT!Y32*(Scénarios!$C19/100)*Choix_ref!W$3</f>
        <v>61.150210871436</v>
      </c>
      <c r="Z80" s="48" t="n">
        <f aca="false">PopActBIT!Z32*(Scénarios!$C19/100)*Choix_ref!X$3</f>
        <v>26.7847838095046</v>
      </c>
      <c r="AA80" s="48" t="n">
        <f aca="false">PopActBIT!AA32*(Scénarios!$C19/100)*Choix_ref!Y$3</f>
        <v>1.65405113758025</v>
      </c>
      <c r="AB80" s="48" t="n">
        <f aca="false">PopActBIT!AB32*(Scénarios!$C19/100)*Choix_ref!Z$3</f>
        <v>0.36133719181775</v>
      </c>
      <c r="AC80" s="47"/>
      <c r="AD80" s="47" t="n">
        <f aca="false">E80+F80</f>
        <v>190.502022579637</v>
      </c>
      <c r="AE80" s="47" t="n">
        <f aca="false">G80+H80</f>
        <v>231.676262789287</v>
      </c>
      <c r="AF80" s="47" t="n">
        <f aca="false">I80+J80</f>
        <v>211.245072703551</v>
      </c>
      <c r="AG80" s="47" t="n">
        <f aca="false">K80+L80</f>
        <v>165.525949292255</v>
      </c>
      <c r="AH80" s="47" t="n">
        <f aca="false">M80+N80+O80+P80</f>
        <v>92.7006224879163</v>
      </c>
      <c r="AI80" s="47" t="n">
        <f aca="false">Q80+R80</f>
        <v>215.659479749414</v>
      </c>
      <c r="AJ80" s="47" t="n">
        <f aca="false">S80+T80</f>
        <v>206.810394273859</v>
      </c>
      <c r="AK80" s="47" t="n">
        <f aca="false">U80+V80</f>
        <v>158.431771385203</v>
      </c>
      <c r="AL80" s="47" t="n">
        <f aca="false">W80+X80</f>
        <v>138.763473139455</v>
      </c>
      <c r="AM80" s="47" t="n">
        <f aca="false">Y80+Z80+AA80+AB80</f>
        <v>89.9503830103386</v>
      </c>
      <c r="AO80" s="49" t="n">
        <f aca="false">SUM(E80:F80)</f>
        <v>190.502022579637</v>
      </c>
      <c r="AP80" s="49" t="n">
        <f aca="false">SUM(G80:L80)</f>
        <v>608.447284785093</v>
      </c>
      <c r="AQ80" s="49" t="n">
        <f aca="false">SUM(M80:N80)</f>
        <v>90.3331634133499</v>
      </c>
      <c r="AR80" s="49" t="n">
        <f aca="false">SUM(Q80:R80)</f>
        <v>215.659479749414</v>
      </c>
      <c r="AS80" s="49" t="n">
        <f aca="false">SUM(S80:X80)</f>
        <v>504.005638798518</v>
      </c>
      <c r="AT80" s="49" t="n">
        <f aca="false">SUM(Y80:Z80)</f>
        <v>87.9349946809406</v>
      </c>
      <c r="AU80" s="49" t="n">
        <f aca="false">AO80+AR80</f>
        <v>406.161502329052</v>
      </c>
      <c r="AV80" s="49" t="n">
        <f aca="false">AP80+AS80</f>
        <v>1112.45292358361</v>
      </c>
      <c r="AW80" s="49" t="n">
        <f aca="false">AQ80+AT80</f>
        <v>178.268158094291</v>
      </c>
    </row>
    <row r="81" customFormat="false" ht="15" hidden="false" customHeight="false" outlineLevel="0" collapsed="false">
      <c r="A81" s="0" t="n">
        <v>2030</v>
      </c>
      <c r="B81" s="47" t="n">
        <f aca="false">SUM(E81:AB81)</f>
        <v>1568.64915821636</v>
      </c>
      <c r="C81" s="47" t="n">
        <f aca="false">SUM(E81:P81)</f>
        <v>821.96691696699</v>
      </c>
      <c r="D81" s="47" t="n">
        <f aca="false">SUM(Q81:AB81)</f>
        <v>746.682241249366</v>
      </c>
      <c r="E81" s="48" t="n">
        <f aca="false">PopActBIT!E32*(Scénarios!$C20/100)*Choix_ref!C$3</f>
        <v>43.4063956482545</v>
      </c>
      <c r="F81" s="48" t="n">
        <f aca="false">PopActBIT!F32*(Scénarios!$C20/100)*Choix_ref!D$3</f>
        <v>132.757042528023</v>
      </c>
      <c r="G81" s="48" t="n">
        <f aca="false">PopActBIT!G32*(Scénarios!$C20/100)*Choix_ref!E$3</f>
        <v>112.524631034027</v>
      </c>
      <c r="H81" s="48" t="n">
        <f aca="false">PopActBIT!H32*(Scénarios!$C20/100)*Choix_ref!F$3</f>
        <v>102.773918249199</v>
      </c>
      <c r="I81" s="48" t="n">
        <f aca="false">PopActBIT!I32*(Scénarios!$C20/100)*Choix_ref!G$3</f>
        <v>98.0570806845003</v>
      </c>
      <c r="J81" s="48" t="n">
        <f aca="false">PopActBIT!J32*(Scénarios!$C20/100)*Choix_ref!H$3</f>
        <v>94.8413189362941</v>
      </c>
      <c r="K81" s="48" t="n">
        <f aca="false">PopActBIT!K32*(Scénarios!$C20/100)*Choix_ref!I$3</f>
        <v>85.7530121226931</v>
      </c>
      <c r="L81" s="48" t="n">
        <f aca="false">PopActBIT!L32*(Scénarios!$C20/100)*Choix_ref!J$3</f>
        <v>66.1868049323253</v>
      </c>
      <c r="M81" s="48" t="n">
        <f aca="false">PopActBIT!M32*(Scénarios!$C20/100)*Choix_ref!K$3</f>
        <v>59.1013858197786</v>
      </c>
      <c r="N81" s="48" t="n">
        <f aca="false">PopActBIT!N33*(Scénarios!$C20/100)*Choix_ref!L$3</f>
        <v>24.2528995650014</v>
      </c>
      <c r="O81" s="48" t="n">
        <f aca="false">PopActBIT!O33*(Scénarios!$C20/100)*Choix_ref!M$3</f>
        <v>2.07554341107858</v>
      </c>
      <c r="P81" s="48" t="n">
        <f aca="false">PopActBIT!P33*(Scénarios!$C20/100)*Choix_ref!N$3</f>
        <v>0.236884035814981</v>
      </c>
      <c r="Q81" s="48" t="n">
        <f aca="false">PopActBIT!Q33*(Scénarios!$C20/100)*Choix_ref!O$3</f>
        <v>49.6402422470166</v>
      </c>
      <c r="R81" s="48" t="n">
        <f aca="false">PopActBIT!R33*(Scénarios!$C20/100)*Choix_ref!P$3</f>
        <v>149.597151840611</v>
      </c>
      <c r="S81" s="48" t="n">
        <f aca="false">PopActBIT!S33*(Scénarios!$C20/100)*Choix_ref!Q$3</f>
        <v>111.952173261018</v>
      </c>
      <c r="T81" s="48" t="n">
        <f aca="false">PopActBIT!T33*(Scénarios!$C20/100)*Choix_ref!R$3</f>
        <v>80.0343134523899</v>
      </c>
      <c r="U81" s="48" t="n">
        <f aca="false">PopActBIT!U33*(Scénarios!$C20/100)*Choix_ref!S$3</f>
        <v>73.2180143693608</v>
      </c>
      <c r="V81" s="48" t="n">
        <f aca="false">PopActBIT!V33*(Scénarios!$C20/100)*Choix_ref!T$3</f>
        <v>71.5085678349717</v>
      </c>
      <c r="W81" s="48" t="n">
        <f aca="false">PopActBIT!W33*(Scénarios!$C20/100)*Choix_ref!U$3</f>
        <v>65.0651476000634</v>
      </c>
      <c r="X81" s="48" t="n">
        <f aca="false">PopActBIT!X33*(Scénarios!$C20/100)*Choix_ref!V$3</f>
        <v>62.6539230558266</v>
      </c>
      <c r="Y81" s="48" t="n">
        <f aca="false">PopActBIT!Y33*(Scénarios!$C20/100)*Choix_ref!W$3</f>
        <v>55.6534030612363</v>
      </c>
      <c r="Z81" s="48" t="n">
        <f aca="false">PopActBIT!Z33*(Scénarios!$C20/100)*Choix_ref!X$3</f>
        <v>25.4205061480926</v>
      </c>
      <c r="AA81" s="48" t="n">
        <f aca="false">PopActBIT!AA33*(Scénarios!$C20/100)*Choix_ref!Y$3</f>
        <v>1.59878562808289</v>
      </c>
      <c r="AB81" s="48" t="n">
        <f aca="false">PopActBIT!AB33*(Scénarios!$C20/100)*Choix_ref!Z$3</f>
        <v>0.340012750696792</v>
      </c>
      <c r="AC81" s="47"/>
      <c r="AD81" s="47" t="n">
        <f aca="false">E81+F81</f>
        <v>176.163438176277</v>
      </c>
      <c r="AE81" s="47" t="n">
        <f aca="false">G81+H81</f>
        <v>215.298549283226</v>
      </c>
      <c r="AF81" s="47" t="n">
        <f aca="false">I81+J81</f>
        <v>192.898399620794</v>
      </c>
      <c r="AG81" s="47" t="n">
        <f aca="false">K81+L81</f>
        <v>151.939817055018</v>
      </c>
      <c r="AH81" s="47" t="n">
        <f aca="false">M81+N81+O81+P81</f>
        <v>85.6667128316736</v>
      </c>
      <c r="AI81" s="47" t="n">
        <f aca="false">Q81+R81</f>
        <v>199.237394087627</v>
      </c>
      <c r="AJ81" s="47" t="n">
        <f aca="false">S81+T81</f>
        <v>191.986486713408</v>
      </c>
      <c r="AK81" s="47" t="n">
        <f aca="false">U81+V81</f>
        <v>144.726582204332</v>
      </c>
      <c r="AL81" s="47" t="n">
        <f aca="false">W81+X81</f>
        <v>127.71907065589</v>
      </c>
      <c r="AM81" s="47" t="n">
        <f aca="false">Y81+Z81+AA81+AB81</f>
        <v>83.0127075881086</v>
      </c>
      <c r="AO81" s="49" t="n">
        <f aca="false">SUM(E81:F81)</f>
        <v>176.163438176277</v>
      </c>
      <c r="AP81" s="49" t="n">
        <f aca="false">SUM(G81:L81)</f>
        <v>560.136765959039</v>
      </c>
      <c r="AQ81" s="49" t="n">
        <f aca="false">SUM(M81:N81)</f>
        <v>83.35428538478</v>
      </c>
      <c r="AR81" s="49" t="n">
        <f aca="false">SUM(Q81:R81)</f>
        <v>199.237394087627</v>
      </c>
      <c r="AS81" s="49" t="n">
        <f aca="false">SUM(S81:X81)</f>
        <v>464.432139573631</v>
      </c>
      <c r="AT81" s="49" t="n">
        <f aca="false">SUM(Y81:Z81)</f>
        <v>81.0739092093289</v>
      </c>
      <c r="AU81" s="49" t="n">
        <f aca="false">AO81+AR81</f>
        <v>375.400832263905</v>
      </c>
      <c r="AV81" s="49" t="n">
        <f aca="false">AP81+AS81</f>
        <v>1024.56890553267</v>
      </c>
      <c r="AW81" s="49" t="n">
        <f aca="false">AQ81+AT81</f>
        <v>164.428194594109</v>
      </c>
    </row>
    <row r="82" customFormat="false" ht="15" hidden="false" customHeight="false" outlineLevel="0" collapsed="false">
      <c r="A82" s="0" t="n">
        <v>2031</v>
      </c>
      <c r="B82" s="47" t="n">
        <f aca="false">SUM(E82:AB82)</f>
        <v>1435.54649629087</v>
      </c>
      <c r="C82" s="47" t="n">
        <f aca="false">SUM(E82:P82)</f>
        <v>752.554706063571</v>
      </c>
      <c r="D82" s="47" t="n">
        <f aca="false">SUM(Q82:AB82)</f>
        <v>682.991790227303</v>
      </c>
      <c r="E82" s="48" t="n">
        <f aca="false">PopActBIT!E33*(Scénarios!$C21/100)*Choix_ref!C$3</f>
        <v>39.3625519234328</v>
      </c>
      <c r="F82" s="48" t="n">
        <f aca="false">PopActBIT!F33*(Scénarios!$C21/100)*Choix_ref!D$3</f>
        <v>122.096533815395</v>
      </c>
      <c r="G82" s="48" t="n">
        <f aca="false">PopActBIT!G33*(Scénarios!$C21/100)*Choix_ref!E$3</f>
        <v>103.059643161849</v>
      </c>
      <c r="H82" s="48" t="n">
        <f aca="false">PopActBIT!H33*(Scénarios!$C21/100)*Choix_ref!F$3</f>
        <v>95.3591979446032</v>
      </c>
      <c r="I82" s="48" t="n">
        <f aca="false">PopActBIT!I33*(Scénarios!$C21/100)*Choix_ref!G$3</f>
        <v>88.368929591599</v>
      </c>
      <c r="J82" s="48" t="n">
        <f aca="false">PopActBIT!J33*(Scénarios!$C21/100)*Choix_ref!H$3</f>
        <v>86.5292285547536</v>
      </c>
      <c r="K82" s="48" t="n">
        <f aca="false">PopActBIT!K33*(Scénarios!$C21/100)*Choix_ref!I$3</f>
        <v>78.2307780403818</v>
      </c>
      <c r="L82" s="48" t="n">
        <f aca="false">PopActBIT!L33*(Scénarios!$C21/100)*Choix_ref!J$3</f>
        <v>60.9109471736199</v>
      </c>
      <c r="M82" s="48" t="n">
        <f aca="false">PopActBIT!M33*(Scénarios!$C21/100)*Choix_ref!K$3</f>
        <v>53.7745625172923</v>
      </c>
      <c r="N82" s="48" t="n">
        <f aca="false">PopActBIT!N34*(Scénarios!$C21/100)*Choix_ref!L$3</f>
        <v>22.6637782386042</v>
      </c>
      <c r="O82" s="48" t="n">
        <f aca="false">PopActBIT!O34*(Scénarios!$C21/100)*Choix_ref!M$3</f>
        <v>1.97217878366399</v>
      </c>
      <c r="P82" s="48" t="n">
        <f aca="false">PopActBIT!P34*(Scénarios!$C21/100)*Choix_ref!N$3</f>
        <v>0.226376318376438</v>
      </c>
      <c r="Q82" s="48" t="n">
        <f aca="false">PopActBIT!Q34*(Scénarios!$C21/100)*Choix_ref!O$3</f>
        <v>44.9528696437792</v>
      </c>
      <c r="R82" s="48" t="n">
        <f aca="false">PopActBIT!R34*(Scénarios!$C21/100)*Choix_ref!P$3</f>
        <v>137.014206191178</v>
      </c>
      <c r="S82" s="48" t="n">
        <f aca="false">PopActBIT!S34*(Scénarios!$C21/100)*Choix_ref!Q$3</f>
        <v>102.546035291074</v>
      </c>
      <c r="T82" s="48" t="n">
        <f aca="false">PopActBIT!T34*(Scénarios!$C21/100)*Choix_ref!R$3</f>
        <v>74.3199123038131</v>
      </c>
      <c r="U82" s="48" t="n">
        <f aca="false">PopActBIT!U34*(Scénarios!$C21/100)*Choix_ref!S$3</f>
        <v>66.2911551784311</v>
      </c>
      <c r="V82" s="48" t="n">
        <f aca="false">PopActBIT!V34*(Scénarios!$C21/100)*Choix_ref!T$3</f>
        <v>65.1085681065094</v>
      </c>
      <c r="W82" s="48" t="n">
        <f aca="false">PopActBIT!W34*(Scénarios!$C21/100)*Choix_ref!U$3</f>
        <v>59.0731273093939</v>
      </c>
      <c r="X82" s="48" t="n">
        <f aca="false">PopActBIT!X34*(Scénarios!$C21/100)*Choix_ref!V$3</f>
        <v>58.1749435027044</v>
      </c>
      <c r="Y82" s="48" t="n">
        <f aca="false">PopActBIT!Y34*(Scénarios!$C21/100)*Choix_ref!W$3</f>
        <v>49.7004585028158</v>
      </c>
      <c r="Z82" s="48" t="n">
        <f aca="false">PopActBIT!Z34*(Scénarios!$C21/100)*Choix_ref!X$3</f>
        <v>23.9569129735651</v>
      </c>
      <c r="AA82" s="48" t="n">
        <f aca="false">PopActBIT!AA34*(Scénarios!$C21/100)*Choix_ref!Y$3</f>
        <v>1.53625191585407</v>
      </c>
      <c r="AB82" s="48" t="n">
        <f aca="false">PopActBIT!AB34*(Scénarios!$C21/100)*Choix_ref!Z$3</f>
        <v>0.317349308185488</v>
      </c>
      <c r="AC82" s="47"/>
      <c r="AD82" s="47" t="n">
        <f aca="false">E82+F82</f>
        <v>161.459085738828</v>
      </c>
      <c r="AE82" s="47" t="n">
        <f aca="false">G82+H82</f>
        <v>198.418841106452</v>
      </c>
      <c r="AF82" s="47" t="n">
        <f aca="false">I82+J82</f>
        <v>174.898158146353</v>
      </c>
      <c r="AG82" s="47" t="n">
        <f aca="false">K82+L82</f>
        <v>139.141725214002</v>
      </c>
      <c r="AH82" s="47" t="n">
        <f aca="false">M82+N82+O82+P82</f>
        <v>78.636895857937</v>
      </c>
      <c r="AI82" s="47" t="n">
        <f aca="false">Q82+R82</f>
        <v>181.967075834957</v>
      </c>
      <c r="AJ82" s="47" t="n">
        <f aca="false">S82+T82</f>
        <v>176.865947594887</v>
      </c>
      <c r="AK82" s="47" t="n">
        <f aca="false">U82+V82</f>
        <v>131.399723284941</v>
      </c>
      <c r="AL82" s="47" t="n">
        <f aca="false">W82+X82</f>
        <v>117.248070812098</v>
      </c>
      <c r="AM82" s="47" t="n">
        <f aca="false">Y82+Z82+AA82+AB82</f>
        <v>75.5109727004204</v>
      </c>
      <c r="AO82" s="49" t="n">
        <f aca="false">SUM(E82:F82)</f>
        <v>161.459085738828</v>
      </c>
      <c r="AP82" s="49" t="n">
        <f aca="false">SUM(G82:L82)</f>
        <v>512.458724466806</v>
      </c>
      <c r="AQ82" s="49" t="n">
        <f aca="false">SUM(M82:N82)</f>
        <v>76.4383407558965</v>
      </c>
      <c r="AR82" s="49" t="n">
        <f aca="false">SUM(Q82:R82)</f>
        <v>181.967075834957</v>
      </c>
      <c r="AS82" s="49" t="n">
        <f aca="false">SUM(S82:X82)</f>
        <v>425.513741691926</v>
      </c>
      <c r="AT82" s="49" t="n">
        <f aca="false">SUM(Y82:Z82)</f>
        <v>73.6573714763809</v>
      </c>
      <c r="AU82" s="49" t="n">
        <f aca="false">AO82+AR82</f>
        <v>343.426161573785</v>
      </c>
      <c r="AV82" s="49" t="n">
        <f aca="false">AP82+AS82</f>
        <v>937.972466158732</v>
      </c>
      <c r="AW82" s="49" t="n">
        <f aca="false">AQ82+AT82</f>
        <v>150.095712232277</v>
      </c>
    </row>
    <row r="83" customFormat="false" ht="15" hidden="false" customHeight="false" outlineLevel="0" collapsed="false">
      <c r="A83" s="0" t="n">
        <v>2032</v>
      </c>
      <c r="B83" s="47" t="n">
        <f aca="false">SUM(E83:AB83)</f>
        <v>1301.29696222256</v>
      </c>
      <c r="C83" s="47" t="n">
        <f aca="false">SUM(E83:P83)</f>
        <v>682.456619997115</v>
      </c>
      <c r="D83" s="47" t="n">
        <f aca="false">SUM(Q83:AB83)</f>
        <v>618.840342225449</v>
      </c>
      <c r="E83" s="48" t="n">
        <f aca="false">PopActBIT!E34*(Scénarios!$C22/100)*Choix_ref!C$3</f>
        <v>35.2877748509103</v>
      </c>
      <c r="F83" s="48" t="n">
        <f aca="false">PopActBIT!F34*(Scénarios!$C22/100)*Choix_ref!D$3</f>
        <v>110.860887038093</v>
      </c>
      <c r="G83" s="48" t="n">
        <f aca="false">PopActBIT!G34*(Scénarios!$C22/100)*Choix_ref!E$3</f>
        <v>93.5170696640938</v>
      </c>
      <c r="H83" s="48" t="n">
        <f aca="false">PopActBIT!H34*(Scénarios!$C22/100)*Choix_ref!F$3</f>
        <v>87.666211504556</v>
      </c>
      <c r="I83" s="48" t="n">
        <f aca="false">PopActBIT!I34*(Scénarios!$C22/100)*Choix_ref!G$3</f>
        <v>79.4102904382661</v>
      </c>
      <c r="J83" s="48" t="n">
        <f aca="false">PopActBIT!J34*(Scénarios!$C22/100)*Choix_ref!H$3</f>
        <v>77.9562982962596</v>
      </c>
      <c r="K83" s="48" t="n">
        <f aca="false">PopActBIT!K34*(Scénarios!$C22/100)*Choix_ref!I$3</f>
        <v>70.4566962166835</v>
      </c>
      <c r="L83" s="48" t="n">
        <f aca="false">PopActBIT!L34*(Scénarios!$C22/100)*Choix_ref!J$3</f>
        <v>56.2436655630814</v>
      </c>
      <c r="M83" s="48" t="n">
        <f aca="false">PopActBIT!M34*(Scénarios!$C22/100)*Choix_ref!K$3</f>
        <v>47.8720190832492</v>
      </c>
      <c r="N83" s="48" t="n">
        <f aca="false">PopActBIT!N35*(Scénarios!$C22/100)*Choix_ref!L$3</f>
        <v>21.1280027654572</v>
      </c>
      <c r="O83" s="48" t="n">
        <f aca="false">PopActBIT!O35*(Scénarios!$C22/100)*Choix_ref!M$3</f>
        <v>1.84415553084035</v>
      </c>
      <c r="P83" s="48" t="n">
        <f aca="false">PopActBIT!P35*(Scénarios!$C22/100)*Choix_ref!N$3</f>
        <v>0.213549045624081</v>
      </c>
      <c r="Q83" s="48" t="n">
        <f aca="false">PopActBIT!Q35*(Scénarios!$C22/100)*Choix_ref!O$3</f>
        <v>40.4379572163063</v>
      </c>
      <c r="R83" s="48" t="n">
        <f aca="false">PopActBIT!R35*(Scénarios!$C22/100)*Choix_ref!P$3</f>
        <v>123.763558629793</v>
      </c>
      <c r="S83" s="48" t="n">
        <f aca="false">PopActBIT!S35*(Scénarios!$C22/100)*Choix_ref!Q$3</f>
        <v>93.4882549299188</v>
      </c>
      <c r="T83" s="48" t="n">
        <f aca="false">PopActBIT!T35*(Scénarios!$C22/100)*Choix_ref!R$3</f>
        <v>68.1018823269852</v>
      </c>
      <c r="U83" s="48" t="n">
        <f aca="false">PopActBIT!U35*(Scénarios!$C22/100)*Choix_ref!S$3</f>
        <v>59.7901890839599</v>
      </c>
      <c r="V83" s="48" t="n">
        <f aca="false">PopActBIT!V35*(Scénarios!$C22/100)*Choix_ref!T$3</f>
        <v>58.5586724202407</v>
      </c>
      <c r="W83" s="48" t="n">
        <f aca="false">PopActBIT!W35*(Scénarios!$C22/100)*Choix_ref!U$3</f>
        <v>53.2218987775243</v>
      </c>
      <c r="X83" s="48" t="n">
        <f aca="false">PopActBIT!X35*(Scénarios!$C22/100)*Choix_ref!V$3</f>
        <v>53.4187071990932</v>
      </c>
      <c r="Y83" s="48" t="n">
        <f aca="false">PopActBIT!Y35*(Scénarios!$C22/100)*Choix_ref!W$3</f>
        <v>43.8576830991284</v>
      </c>
      <c r="Z83" s="48" t="n">
        <f aca="false">PopActBIT!Z35*(Scénarios!$C22/100)*Choix_ref!X$3</f>
        <v>22.4422258540536</v>
      </c>
      <c r="AA83" s="48" t="n">
        <f aca="false">PopActBIT!AA35*(Scénarios!$C22/100)*Choix_ref!Y$3</f>
        <v>1.46603414222605</v>
      </c>
      <c r="AB83" s="48" t="n">
        <f aca="false">PopActBIT!AB35*(Scénarios!$C22/100)*Choix_ref!Z$3</f>
        <v>0.293278546220142</v>
      </c>
      <c r="AC83" s="47"/>
      <c r="AD83" s="47" t="n">
        <f aca="false">E83+F83</f>
        <v>146.148661889004</v>
      </c>
      <c r="AE83" s="47" t="n">
        <f aca="false">G83+H83</f>
        <v>181.18328116865</v>
      </c>
      <c r="AF83" s="47" t="n">
        <f aca="false">I83+J83</f>
        <v>157.366588734526</v>
      </c>
      <c r="AG83" s="47" t="n">
        <f aca="false">K83+L83</f>
        <v>126.700361779765</v>
      </c>
      <c r="AH83" s="47" t="n">
        <f aca="false">M83+N83+O83+P83</f>
        <v>71.0577264251708</v>
      </c>
      <c r="AI83" s="47" t="n">
        <f aca="false">Q83+R83</f>
        <v>164.201515846099</v>
      </c>
      <c r="AJ83" s="47" t="n">
        <f aca="false">S83+T83</f>
        <v>161.590137256904</v>
      </c>
      <c r="AK83" s="47" t="n">
        <f aca="false">U83+V83</f>
        <v>118.348861504201</v>
      </c>
      <c r="AL83" s="47" t="n">
        <f aca="false">W83+X83</f>
        <v>106.640605976618</v>
      </c>
      <c r="AM83" s="47" t="n">
        <f aca="false">Y83+Z83+AA83+AB83</f>
        <v>68.0592216416282</v>
      </c>
      <c r="AO83" s="49" t="n">
        <f aca="false">SUM(E83:F83)</f>
        <v>146.148661889004</v>
      </c>
      <c r="AP83" s="49" t="n">
        <f aca="false">SUM(G83:L83)</f>
        <v>465.25023168294</v>
      </c>
      <c r="AQ83" s="49" t="n">
        <f aca="false">SUM(M83:N83)</f>
        <v>69.0000218487063</v>
      </c>
      <c r="AR83" s="49" t="n">
        <f aca="false">SUM(Q83:R83)</f>
        <v>164.201515846099</v>
      </c>
      <c r="AS83" s="49" t="n">
        <f aca="false">SUM(S83:X83)</f>
        <v>386.579604737722</v>
      </c>
      <c r="AT83" s="49" t="n">
        <f aca="false">SUM(Y83:Z83)</f>
        <v>66.2999089531821</v>
      </c>
      <c r="AU83" s="49" t="n">
        <f aca="false">AO83+AR83</f>
        <v>310.350177735103</v>
      </c>
      <c r="AV83" s="49" t="n">
        <f aca="false">AP83+AS83</f>
        <v>851.829836420663</v>
      </c>
      <c r="AW83" s="49" t="n">
        <f aca="false">AQ83+AT83</f>
        <v>135.299930801888</v>
      </c>
    </row>
    <row r="84" customFormat="false" ht="15" hidden="false" customHeight="false" outlineLevel="0" collapsed="false">
      <c r="A84" s="0" t="n">
        <v>2033</v>
      </c>
      <c r="B84" s="47" t="n">
        <f aca="false">SUM(E84:AB84)</f>
        <v>1302.39523429434</v>
      </c>
      <c r="C84" s="47" t="n">
        <f aca="false">SUM(E84:P84)</f>
        <v>683.124109558435</v>
      </c>
      <c r="D84" s="47" t="n">
        <f aca="false">SUM(Q84:AB84)</f>
        <v>619.27112473591</v>
      </c>
      <c r="E84" s="48" t="n">
        <f aca="false">PopActBIT!E35*(Scénarios!$C23/100)*Choix_ref!C$3</f>
        <v>35.0335947254283</v>
      </c>
      <c r="F84" s="48" t="n">
        <f aca="false">PopActBIT!F35*(Scénarios!$C23/100)*Choix_ref!D$3</f>
        <v>110.596291502557</v>
      </c>
      <c r="G84" s="48" t="n">
        <f aca="false">PopActBIT!G35*(Scénarios!$C23/100)*Choix_ref!E$3</f>
        <v>94.1332321124603</v>
      </c>
      <c r="H84" s="48" t="n">
        <f aca="false">PopActBIT!H35*(Scénarios!$C23/100)*Choix_ref!F$3</f>
        <v>88.7035331479037</v>
      </c>
      <c r="I84" s="48" t="n">
        <f aca="false">PopActBIT!I35*(Scénarios!$C23/100)*Choix_ref!G$3</f>
        <v>79.1648235933286</v>
      </c>
      <c r="J84" s="48" t="n">
        <f aca="false">PopActBIT!J35*(Scénarios!$C23/100)*Choix_ref!H$3</f>
        <v>77.3067678017773</v>
      </c>
      <c r="K84" s="48" t="n">
        <f aca="false">PopActBIT!K35*(Scénarios!$C23/100)*Choix_ref!I$3</f>
        <v>70.1236982326585</v>
      </c>
      <c r="L84" s="48" t="n">
        <f aca="false">PopActBIT!L35*(Scénarios!$C23/100)*Choix_ref!J$3</f>
        <v>57.2637991230378</v>
      </c>
      <c r="M84" s="48" t="n">
        <f aca="false">PopActBIT!M35*(Scénarios!$C23/100)*Choix_ref!K$3</f>
        <v>46.8630410027609</v>
      </c>
      <c r="N84" s="48" t="n">
        <f aca="false">PopActBIT!N36*(Scénarios!$C23/100)*Choix_ref!L$3</f>
        <v>21.8284696612567</v>
      </c>
      <c r="O84" s="48" t="n">
        <f aca="false">PopActBIT!O36*(Scénarios!$C23/100)*Choix_ref!M$3</f>
        <v>1.885345604839</v>
      </c>
      <c r="P84" s="48" t="n">
        <f aca="false">PopActBIT!P36*(Scénarios!$C23/100)*Choix_ref!N$3</f>
        <v>0.221513050426552</v>
      </c>
      <c r="Q84" s="48" t="n">
        <f aca="false">PopActBIT!Q36*(Scénarios!$C23/100)*Choix_ref!O$3</f>
        <v>40.2139842050574</v>
      </c>
      <c r="R84" s="48" t="n">
        <f aca="false">PopActBIT!R36*(Scénarios!$C23/100)*Choix_ref!P$3</f>
        <v>123.274923277291</v>
      </c>
      <c r="S84" s="48" t="n">
        <f aca="false">PopActBIT!S36*(Scénarios!$C23/100)*Choix_ref!Q$3</f>
        <v>94.2518120829743</v>
      </c>
      <c r="T84" s="48" t="n">
        <f aca="false">PopActBIT!T36*(Scénarios!$C23/100)*Choix_ref!R$3</f>
        <v>68.7134970302328</v>
      </c>
      <c r="U84" s="48" t="n">
        <f aca="false">PopActBIT!U36*(Scénarios!$C23/100)*Choix_ref!S$3</f>
        <v>60.0884914806924</v>
      </c>
      <c r="V84" s="48" t="n">
        <f aca="false">PopActBIT!V36*(Scénarios!$C23/100)*Choix_ref!T$3</f>
        <v>57.8219591780915</v>
      </c>
      <c r="W84" s="48" t="n">
        <f aca="false">PopActBIT!W36*(Scénarios!$C23/100)*Choix_ref!U$3</f>
        <v>53.2145048271554</v>
      </c>
      <c r="X84" s="48" t="n">
        <f aca="false">PopActBIT!X36*(Scénarios!$C23/100)*Choix_ref!V$3</f>
        <v>53.7777442292614</v>
      </c>
      <c r="Y84" s="48" t="n">
        <f aca="false">PopActBIT!Y36*(Scénarios!$C23/100)*Choix_ref!W$3</f>
        <v>42.8803048125738</v>
      </c>
      <c r="Z84" s="48" t="n">
        <f aca="false">PopActBIT!Z36*(Scénarios!$C23/100)*Choix_ref!X$3</f>
        <v>23.1752499000126</v>
      </c>
      <c r="AA84" s="48" t="n">
        <f aca="false">PopActBIT!AA36*(Scénarios!$C23/100)*Choix_ref!Y$3</f>
        <v>1.55925316104227</v>
      </c>
      <c r="AB84" s="48" t="n">
        <f aca="false">PopActBIT!AB36*(Scénarios!$C23/100)*Choix_ref!Z$3</f>
        <v>0.299400551525644</v>
      </c>
      <c r="AC84" s="47"/>
      <c r="AD84" s="47" t="n">
        <f aca="false">E84+F84</f>
        <v>145.629886227985</v>
      </c>
      <c r="AE84" s="47" t="n">
        <f aca="false">G84+H84</f>
        <v>182.836765260364</v>
      </c>
      <c r="AF84" s="47" t="n">
        <f aca="false">I84+J84</f>
        <v>156.471591395106</v>
      </c>
      <c r="AG84" s="47" t="n">
        <f aca="false">K84+L84</f>
        <v>127.387497355696</v>
      </c>
      <c r="AH84" s="47" t="n">
        <f aca="false">M84+N84+O84+P84</f>
        <v>70.7983693192832</v>
      </c>
      <c r="AI84" s="47" t="n">
        <f aca="false">Q84+R84</f>
        <v>163.488907482348</v>
      </c>
      <c r="AJ84" s="47" t="n">
        <f aca="false">S84+T84</f>
        <v>162.965309113207</v>
      </c>
      <c r="AK84" s="47" t="n">
        <f aca="false">U84+V84</f>
        <v>117.910450658784</v>
      </c>
      <c r="AL84" s="47" t="n">
        <f aca="false">W84+X84</f>
        <v>106.992249056417</v>
      </c>
      <c r="AM84" s="47" t="n">
        <f aca="false">Y84+Z84+AA84+AB84</f>
        <v>67.9142084251543</v>
      </c>
      <c r="AO84" s="49" t="n">
        <f aca="false">SUM(E84:F84)</f>
        <v>145.629886227985</v>
      </c>
      <c r="AP84" s="49" t="n">
        <f aca="false">SUM(G84:L84)</f>
        <v>466.695854011166</v>
      </c>
      <c r="AQ84" s="49" t="n">
        <f aca="false">SUM(M84:N84)</f>
        <v>68.6915106640176</v>
      </c>
      <c r="AR84" s="49" t="n">
        <f aca="false">SUM(Q84:R84)</f>
        <v>163.488907482348</v>
      </c>
      <c r="AS84" s="49" t="n">
        <f aca="false">SUM(S84:X84)</f>
        <v>387.868008828408</v>
      </c>
      <c r="AT84" s="49" t="n">
        <f aca="false">SUM(Y84:Z84)</f>
        <v>66.0555547125864</v>
      </c>
      <c r="AU84" s="49" t="n">
        <f aca="false">AO84+AR84</f>
        <v>309.118793710333</v>
      </c>
      <c r="AV84" s="49" t="n">
        <f aca="false">AP84+AS84</f>
        <v>854.563862839574</v>
      </c>
      <c r="AW84" s="49" t="n">
        <f aca="false">AQ84+AT84</f>
        <v>134.747065376604</v>
      </c>
    </row>
    <row r="85" customFormat="false" ht="15" hidden="false" customHeight="false" outlineLevel="0" collapsed="false">
      <c r="A85" s="0" t="n">
        <v>2034</v>
      </c>
      <c r="B85" s="47" t="n">
        <f aca="false">SUM(E85:AB85)</f>
        <v>1303.13340458713</v>
      </c>
      <c r="C85" s="47" t="n">
        <f aca="false">SUM(E85:P85)</f>
        <v>683.310148084164</v>
      </c>
      <c r="D85" s="47" t="n">
        <f aca="false">SUM(Q85:AB85)</f>
        <v>619.823256502968</v>
      </c>
      <c r="E85" s="48" t="n">
        <f aca="false">PopActBIT!E36*(Scénarios!$C24/100)*Choix_ref!C$3</f>
        <v>34.8419134561554</v>
      </c>
      <c r="F85" s="48" t="n">
        <f aca="false">PopActBIT!F36*(Scénarios!$C24/100)*Choix_ref!D$3</f>
        <v>110.080729269712</v>
      </c>
      <c r="G85" s="48" t="n">
        <f aca="false">PopActBIT!G36*(Scénarios!$C24/100)*Choix_ref!E$3</f>
        <v>94.8808985280469</v>
      </c>
      <c r="H85" s="48" t="n">
        <f aca="false">PopActBIT!H36*(Scénarios!$C24/100)*Choix_ref!F$3</f>
        <v>89.458169739898</v>
      </c>
      <c r="I85" s="48" t="n">
        <f aca="false">PopActBIT!I36*(Scénarios!$C24/100)*Choix_ref!G$3</f>
        <v>79.5860169451555</v>
      </c>
      <c r="J85" s="48" t="n">
        <f aca="false">PopActBIT!J36*(Scénarios!$C24/100)*Choix_ref!H$3</f>
        <v>76.2534794878704</v>
      </c>
      <c r="K85" s="48" t="n">
        <f aca="false">PopActBIT!K36*(Scénarios!$C24/100)*Choix_ref!I$3</f>
        <v>70.130109015295</v>
      </c>
      <c r="L85" s="48" t="n">
        <f aca="false">PopActBIT!L36*(Scénarios!$C24/100)*Choix_ref!J$3</f>
        <v>57.8102249960203</v>
      </c>
      <c r="M85" s="48" t="n">
        <f aca="false">PopActBIT!M36*(Scénarios!$C24/100)*Choix_ref!K$3</f>
        <v>45.8266250287289</v>
      </c>
      <c r="N85" s="48" t="n">
        <f aca="false">PopActBIT!N37*(Scénarios!$C24/100)*Choix_ref!L$3</f>
        <v>22.304448955367</v>
      </c>
      <c r="O85" s="48" t="n">
        <f aca="false">PopActBIT!O37*(Scénarios!$C24/100)*Choix_ref!M$3</f>
        <v>1.91203633684858</v>
      </c>
      <c r="P85" s="48" t="n">
        <f aca="false">PopActBIT!P37*(Scénarios!$C24/100)*Choix_ref!N$3</f>
        <v>0.225496325065685</v>
      </c>
      <c r="Q85" s="48" t="n">
        <f aca="false">PopActBIT!Q37*(Scénarios!$C24/100)*Choix_ref!O$3</f>
        <v>39.9492090083016</v>
      </c>
      <c r="R85" s="48" t="n">
        <f aca="false">PopActBIT!R37*(Scénarios!$C24/100)*Choix_ref!P$3</f>
        <v>122.694219498548</v>
      </c>
      <c r="S85" s="48" t="n">
        <f aca="false">PopActBIT!S37*(Scénarios!$C24/100)*Choix_ref!Q$3</f>
        <v>95.0810402570611</v>
      </c>
      <c r="T85" s="48" t="n">
        <f aca="false">PopActBIT!T37*(Scénarios!$C24/100)*Choix_ref!R$3</f>
        <v>69.1396516095208</v>
      </c>
      <c r="U85" s="48" t="n">
        <f aca="false">PopActBIT!U37*(Scénarios!$C24/100)*Choix_ref!S$3</f>
        <v>60.9232058691724</v>
      </c>
      <c r="V85" s="48" t="n">
        <f aca="false">PopActBIT!V37*(Scénarios!$C24/100)*Choix_ref!T$3</f>
        <v>56.8296855187387</v>
      </c>
      <c r="W85" s="48" t="n">
        <f aca="false">PopActBIT!W37*(Scénarios!$C24/100)*Choix_ref!U$3</f>
        <v>53.3853567800752</v>
      </c>
      <c r="X85" s="48" t="n">
        <f aca="false">PopActBIT!X37*(Scénarios!$C24/100)*Choix_ref!V$3</f>
        <v>53.8756760247074</v>
      </c>
      <c r="Y85" s="48" t="n">
        <f aca="false">PopActBIT!Y37*(Scénarios!$C24/100)*Choix_ref!W$3</f>
        <v>42.2789778317044</v>
      </c>
      <c r="Z85" s="48" t="n">
        <f aca="false">PopActBIT!Z37*(Scénarios!$C24/100)*Choix_ref!X$3</f>
        <v>23.7068678326737</v>
      </c>
      <c r="AA85" s="48" t="n">
        <f aca="false">PopActBIT!AA37*(Scénarios!$C24/100)*Choix_ref!Y$3</f>
        <v>1.65359989182005</v>
      </c>
      <c r="AB85" s="48" t="n">
        <f aca="false">PopActBIT!AB37*(Scénarios!$C24/100)*Choix_ref!Z$3</f>
        <v>0.305766380644611</v>
      </c>
      <c r="AC85" s="47"/>
      <c r="AD85" s="47" t="n">
        <f aca="false">E85+F85</f>
        <v>144.922642725867</v>
      </c>
      <c r="AE85" s="47" t="n">
        <f aca="false">G85+H85</f>
        <v>184.339068267945</v>
      </c>
      <c r="AF85" s="47" t="n">
        <f aca="false">I85+J85</f>
        <v>155.839496433026</v>
      </c>
      <c r="AG85" s="47" t="n">
        <f aca="false">K85+L85</f>
        <v>127.940334011315</v>
      </c>
      <c r="AH85" s="47" t="n">
        <f aca="false">M85+N85+O85+P85</f>
        <v>70.2686066460103</v>
      </c>
      <c r="AI85" s="47" t="n">
        <f aca="false">Q85+R85</f>
        <v>162.64342850685</v>
      </c>
      <c r="AJ85" s="47" t="n">
        <f aca="false">S85+T85</f>
        <v>164.220691866582</v>
      </c>
      <c r="AK85" s="47" t="n">
        <f aca="false">U85+V85</f>
        <v>117.752891387911</v>
      </c>
      <c r="AL85" s="47" t="n">
        <f aca="false">W85+X85</f>
        <v>107.261032804783</v>
      </c>
      <c r="AM85" s="47" t="n">
        <f aca="false">Y85+Z85+AA85+AB85</f>
        <v>67.9452119368427</v>
      </c>
      <c r="AO85" s="49" t="n">
        <f aca="false">SUM(E85:F85)</f>
        <v>144.922642725867</v>
      </c>
      <c r="AP85" s="49" t="n">
        <f aca="false">SUM(G85:L85)</f>
        <v>468.118898712286</v>
      </c>
      <c r="AQ85" s="49" t="n">
        <f aca="false">SUM(M85:N85)</f>
        <v>68.131073984096</v>
      </c>
      <c r="AR85" s="49" t="n">
        <f aca="false">SUM(Q85:R85)</f>
        <v>162.64342850685</v>
      </c>
      <c r="AS85" s="49" t="n">
        <f aca="false">SUM(S85:X85)</f>
        <v>389.234616059276</v>
      </c>
      <c r="AT85" s="49" t="n">
        <f aca="false">SUM(Y85:Z85)</f>
        <v>65.9858456643781</v>
      </c>
      <c r="AU85" s="49" t="n">
        <f aca="false">AO85+AR85</f>
        <v>307.566071232717</v>
      </c>
      <c r="AV85" s="49" t="n">
        <f aca="false">AP85+AS85</f>
        <v>857.353514771562</v>
      </c>
      <c r="AW85" s="49" t="n">
        <f aca="false">AQ85+AT85</f>
        <v>134.116919648474</v>
      </c>
    </row>
    <row r="86" customFormat="false" ht="15" hidden="false" customHeight="false" outlineLevel="0" collapsed="false">
      <c r="A86" s="0" t="n">
        <v>2035</v>
      </c>
      <c r="B86" s="47" t="n">
        <f aca="false">SUM(E86:AB86)</f>
        <v>1303.62530498138</v>
      </c>
      <c r="C86" s="47" t="n">
        <f aca="false">SUM(E86:P86)</f>
        <v>683.310982763656</v>
      </c>
      <c r="D86" s="47" t="n">
        <f aca="false">SUM(Q86:AB86)</f>
        <v>620.314322217721</v>
      </c>
      <c r="E86" s="48" t="n">
        <f aca="false">PopActBIT!E37*(Scénarios!$C25/100)*Choix_ref!C$3</f>
        <v>34.6115858432456</v>
      </c>
      <c r="F86" s="48" t="n">
        <f aca="false">PopActBIT!F37*(Scénarios!$C25/100)*Choix_ref!D$3</f>
        <v>109.526772977837</v>
      </c>
      <c r="G86" s="48" t="n">
        <f aca="false">PopActBIT!G37*(Scénarios!$C25/100)*Choix_ref!E$3</f>
        <v>95.6283106285425</v>
      </c>
      <c r="H86" s="48" t="n">
        <f aca="false">PopActBIT!H37*(Scénarios!$C25/100)*Choix_ref!F$3</f>
        <v>90.0299113563852</v>
      </c>
      <c r="I86" s="48" t="n">
        <f aca="false">PopActBIT!I37*(Scénarios!$C25/100)*Choix_ref!G$3</f>
        <v>80.5827041785084</v>
      </c>
      <c r="J86" s="48" t="n">
        <f aca="false">PopActBIT!J37*(Scénarios!$C25/100)*Choix_ref!H$3</f>
        <v>74.9251160194973</v>
      </c>
      <c r="K86" s="48" t="n">
        <f aca="false">PopActBIT!K37*(Scénarios!$C25/100)*Choix_ref!I$3</f>
        <v>70.3200193498661</v>
      </c>
      <c r="L86" s="48" t="n">
        <f aca="false">PopActBIT!L37*(Scénarios!$C25/100)*Choix_ref!J$3</f>
        <v>58.0441616962497</v>
      </c>
      <c r="M86" s="48" t="n">
        <f aca="false">PopActBIT!M37*(Scénarios!$C25/100)*Choix_ref!K$3</f>
        <v>45.2719914042783</v>
      </c>
      <c r="N86" s="48" t="n">
        <f aca="false">PopActBIT!N38*(Scénarios!$C25/100)*Choix_ref!L$3</f>
        <v>22.2199628963322</v>
      </c>
      <c r="O86" s="48" t="n">
        <f aca="false">PopActBIT!O38*(Scénarios!$C25/100)*Choix_ref!M$3</f>
        <v>1.92114910677204</v>
      </c>
      <c r="P86" s="48" t="n">
        <f aca="false">PopActBIT!P38*(Scénarios!$C25/100)*Choix_ref!N$3</f>
        <v>0.229297306141855</v>
      </c>
      <c r="Q86" s="48" t="n">
        <f aca="false">PopActBIT!Q38*(Scénarios!$C25/100)*Choix_ref!O$3</f>
        <v>39.7291539895699</v>
      </c>
      <c r="R86" s="48" t="n">
        <f aca="false">PopActBIT!R38*(Scénarios!$C25/100)*Choix_ref!P$3</f>
        <v>121.801799109277</v>
      </c>
      <c r="S86" s="48" t="n">
        <f aca="false">PopActBIT!S38*(Scénarios!$C25/100)*Choix_ref!Q$3</f>
        <v>95.805556749347</v>
      </c>
      <c r="T86" s="48" t="n">
        <f aca="false">PopActBIT!T38*(Scénarios!$C25/100)*Choix_ref!R$3</f>
        <v>69.268099704659</v>
      </c>
      <c r="U86" s="48" t="n">
        <f aca="false">PopActBIT!U38*(Scénarios!$C25/100)*Choix_ref!S$3</f>
        <v>61.980442387529</v>
      </c>
      <c r="V86" s="48" t="n">
        <f aca="false">PopActBIT!V38*(Scénarios!$C25/100)*Choix_ref!T$3</f>
        <v>56.0113958624767</v>
      </c>
      <c r="W86" s="48" t="n">
        <f aca="false">PopActBIT!W38*(Scénarios!$C25/100)*Choix_ref!U$3</f>
        <v>53.4026438733174</v>
      </c>
      <c r="X86" s="48" t="n">
        <f aca="false">PopActBIT!X38*(Scénarios!$C25/100)*Choix_ref!V$3</f>
        <v>53.7101576681799</v>
      </c>
      <c r="Y86" s="48" t="n">
        <f aca="false">PopActBIT!Y38*(Scénarios!$C25/100)*Choix_ref!W$3</f>
        <v>42.4594600305453</v>
      </c>
      <c r="Z86" s="48" t="n">
        <f aca="false">PopActBIT!Z38*(Scénarios!$C25/100)*Choix_ref!X$3</f>
        <v>24.0832703555523</v>
      </c>
      <c r="AA86" s="48" t="n">
        <f aca="false">PopActBIT!AA38*(Scénarios!$C25/100)*Choix_ref!Y$3</f>
        <v>1.75039201607509</v>
      </c>
      <c r="AB86" s="48" t="n">
        <f aca="false">PopActBIT!AB38*(Scénarios!$C25/100)*Choix_ref!Z$3</f>
        <v>0.311950471192721</v>
      </c>
      <c r="AC86" s="47"/>
      <c r="AD86" s="47" t="n">
        <f aca="false">E86+F86</f>
        <v>144.138358821083</v>
      </c>
      <c r="AE86" s="47" t="n">
        <f aca="false">G86+H86</f>
        <v>185.658221984928</v>
      </c>
      <c r="AF86" s="47" t="n">
        <f aca="false">I86+J86</f>
        <v>155.507820198006</v>
      </c>
      <c r="AG86" s="47" t="n">
        <f aca="false">K86+L86</f>
        <v>128.364181046116</v>
      </c>
      <c r="AH86" s="47" t="n">
        <f aca="false">M86+N86+O86+P86</f>
        <v>69.6424007135244</v>
      </c>
      <c r="AI86" s="47" t="n">
        <f aca="false">Q86+R86</f>
        <v>161.530953098847</v>
      </c>
      <c r="AJ86" s="47" t="n">
        <f aca="false">S86+T86</f>
        <v>165.073656454006</v>
      </c>
      <c r="AK86" s="47" t="n">
        <f aca="false">U86+V86</f>
        <v>117.991838250006</v>
      </c>
      <c r="AL86" s="47" t="n">
        <f aca="false">W86+X86</f>
        <v>107.112801541497</v>
      </c>
      <c r="AM86" s="47" t="n">
        <f aca="false">Y86+Z86+AA86+AB86</f>
        <v>68.6050728733654</v>
      </c>
      <c r="AO86" s="49" t="n">
        <f aca="false">SUM(E86:F86)</f>
        <v>144.138358821083</v>
      </c>
      <c r="AP86" s="49" t="n">
        <f aca="false">SUM(G86:L86)</f>
        <v>469.530223229049</v>
      </c>
      <c r="AQ86" s="49" t="n">
        <f aca="false">SUM(M86:N86)</f>
        <v>67.4919543006105</v>
      </c>
      <c r="AR86" s="49" t="n">
        <f aca="false">SUM(Q86:R86)</f>
        <v>161.530953098847</v>
      </c>
      <c r="AS86" s="49" t="n">
        <f aca="false">SUM(S86:X86)</f>
        <v>390.178296245509</v>
      </c>
      <c r="AT86" s="49" t="n">
        <f aca="false">SUM(Y86:Z86)</f>
        <v>66.5427303860976</v>
      </c>
      <c r="AU86" s="49" t="n">
        <f aca="false">AO86+AR86</f>
        <v>305.669311919929</v>
      </c>
      <c r="AV86" s="49" t="n">
        <f aca="false">AP86+AS86</f>
        <v>859.708519474558</v>
      </c>
      <c r="AW86" s="49" t="n">
        <f aca="false">AQ86+AT86</f>
        <v>134.034684686708</v>
      </c>
    </row>
    <row r="87" customFormat="false" ht="15" hidden="false" customHeight="false" outlineLevel="0" collapsed="false">
      <c r="A87" s="0" t="n">
        <v>2036</v>
      </c>
      <c r="B87" s="47" t="n">
        <f aca="false">SUM(E87:AB87)</f>
        <v>1303.64834575915</v>
      </c>
      <c r="C87" s="47" t="n">
        <f aca="false">SUM(E87:P87)</f>
        <v>683.216340714824</v>
      </c>
      <c r="D87" s="47" t="n">
        <f aca="false">SUM(Q87:AB87)</f>
        <v>620.432005044328</v>
      </c>
      <c r="E87" s="48" t="n">
        <f aca="false">PopActBIT!E38*(Scénarios!$C26/100)*Choix_ref!C$3</f>
        <v>34.4196552159183</v>
      </c>
      <c r="F87" s="48" t="n">
        <f aca="false">PopActBIT!F38*(Scénarios!$C26/100)*Choix_ref!D$3</f>
        <v>108.697164303412</v>
      </c>
      <c r="G87" s="48" t="n">
        <f aca="false">PopActBIT!G38*(Scénarios!$C26/100)*Choix_ref!E$3</f>
        <v>96.2737705840084</v>
      </c>
      <c r="H87" s="48" t="n">
        <f aca="false">PopActBIT!H38*(Scénarios!$C26/100)*Choix_ref!F$3</f>
        <v>90.2494317584114</v>
      </c>
      <c r="I87" s="48" t="n">
        <f aca="false">PopActBIT!I38*(Scénarios!$C26/100)*Choix_ref!G$3</f>
        <v>81.8020443505823</v>
      </c>
      <c r="J87" s="48" t="n">
        <f aca="false">PopActBIT!J38*(Scénarios!$C26/100)*Choix_ref!H$3</f>
        <v>73.9252713929105</v>
      </c>
      <c r="K87" s="48" t="n">
        <f aca="false">PopActBIT!K38*(Scénarios!$C26/100)*Choix_ref!I$3</f>
        <v>70.2502461604874</v>
      </c>
      <c r="L87" s="48" t="n">
        <f aca="false">PopActBIT!L38*(Scénarios!$C26/100)*Choix_ref!J$3</f>
        <v>57.9545879329562</v>
      </c>
      <c r="M87" s="48" t="n">
        <f aca="false">PopActBIT!M38*(Scénarios!$C26/100)*Choix_ref!K$3</f>
        <v>45.5820972875307</v>
      </c>
      <c r="N87" s="48" t="n">
        <f aca="false">PopActBIT!N39*(Scénarios!$C26/100)*Choix_ref!L$3</f>
        <v>21.8913958333898</v>
      </c>
      <c r="O87" s="48" t="n">
        <f aca="false">PopActBIT!O39*(Scénarios!$C26/100)*Choix_ref!M$3</f>
        <v>1.93784655881977</v>
      </c>
      <c r="P87" s="48" t="n">
        <f aca="false">PopActBIT!P39*(Scénarios!$C26/100)*Choix_ref!N$3</f>
        <v>0.232829336398343</v>
      </c>
      <c r="Q87" s="48" t="n">
        <f aca="false">PopActBIT!Q39*(Scénarios!$C26/100)*Choix_ref!O$3</f>
        <v>39.6040941133801</v>
      </c>
      <c r="R87" s="48" t="n">
        <f aca="false">PopActBIT!R39*(Scénarios!$C26/100)*Choix_ref!P$3</f>
        <v>120.684396610315</v>
      </c>
      <c r="S87" s="48" t="n">
        <f aca="false">PopActBIT!S39*(Scénarios!$C26/100)*Choix_ref!Q$3</f>
        <v>96.0605780433025</v>
      </c>
      <c r="T87" s="48" t="n">
        <f aca="false">PopActBIT!T39*(Scénarios!$C26/100)*Choix_ref!R$3</f>
        <v>69.4377414831486</v>
      </c>
      <c r="U87" s="48" t="n">
        <f aca="false">PopActBIT!U39*(Scénarios!$C26/100)*Choix_ref!S$3</f>
        <v>62.9741025742016</v>
      </c>
      <c r="V87" s="48" t="n">
        <f aca="false">PopActBIT!V39*(Scénarios!$C26/100)*Choix_ref!T$3</f>
        <v>55.535332697088</v>
      </c>
      <c r="W87" s="48" t="n">
        <f aca="false">PopActBIT!W39*(Scénarios!$C26/100)*Choix_ref!U$3</f>
        <v>53.2319370103762</v>
      </c>
      <c r="X87" s="48" t="n">
        <f aca="false">PopActBIT!X39*(Scénarios!$C26/100)*Choix_ref!V$3</f>
        <v>53.4089367020715</v>
      </c>
      <c r="Y87" s="48" t="n">
        <f aca="false">PopActBIT!Y39*(Scénarios!$C26/100)*Choix_ref!W$3</f>
        <v>43.1678386435658</v>
      </c>
      <c r="Z87" s="48" t="n">
        <f aca="false">PopActBIT!Z39*(Scénarios!$C26/100)*Choix_ref!X$3</f>
        <v>24.1630855139331</v>
      </c>
      <c r="AA87" s="48" t="n">
        <f aca="false">PopActBIT!AA39*(Scénarios!$C26/100)*Choix_ref!Y$3</f>
        <v>1.84613987865905</v>
      </c>
      <c r="AB87" s="48" t="n">
        <f aca="false">PopActBIT!AB39*(Scénarios!$C26/100)*Choix_ref!Z$3</f>
        <v>0.31782177428665</v>
      </c>
      <c r="AC87" s="47"/>
      <c r="AD87" s="47" t="n">
        <f aca="false">E87+F87</f>
        <v>143.11681951933</v>
      </c>
      <c r="AE87" s="47" t="n">
        <f aca="false">G87+H87</f>
        <v>186.52320234242</v>
      </c>
      <c r="AF87" s="47" t="n">
        <f aca="false">I87+J87</f>
        <v>155.727315743493</v>
      </c>
      <c r="AG87" s="47" t="n">
        <f aca="false">K87+L87</f>
        <v>128.204834093444</v>
      </c>
      <c r="AH87" s="47" t="n">
        <f aca="false">M87+N87+O87+P87</f>
        <v>69.6441690161386</v>
      </c>
      <c r="AI87" s="47" t="n">
        <f aca="false">Q87+R87</f>
        <v>160.288490723695</v>
      </c>
      <c r="AJ87" s="47" t="n">
        <f aca="false">S87+T87</f>
        <v>165.498319526451</v>
      </c>
      <c r="AK87" s="47" t="n">
        <f aca="false">U87+V87</f>
        <v>118.50943527129</v>
      </c>
      <c r="AL87" s="47" t="n">
        <f aca="false">W87+X87</f>
        <v>106.640873712448</v>
      </c>
      <c r="AM87" s="47" t="n">
        <f aca="false">Y87+Z87+AA87+AB87</f>
        <v>69.4948858104446</v>
      </c>
      <c r="AO87" s="49" t="n">
        <f aca="false">SUM(E87:F87)</f>
        <v>143.11681951933</v>
      </c>
      <c r="AP87" s="49" t="n">
        <f aca="false">SUM(G87:L87)</f>
        <v>470.455352179356</v>
      </c>
      <c r="AQ87" s="49" t="n">
        <f aca="false">SUM(M87:N87)</f>
        <v>67.4734931209205</v>
      </c>
      <c r="AR87" s="49" t="n">
        <f aca="false">SUM(Q87:R87)</f>
        <v>160.288490723695</v>
      </c>
      <c r="AS87" s="49" t="n">
        <f aca="false">SUM(S87:X87)</f>
        <v>390.648628510188</v>
      </c>
      <c r="AT87" s="49" t="n">
        <f aca="false">SUM(Y87:Z87)</f>
        <v>67.3309241574989</v>
      </c>
      <c r="AU87" s="49" t="n">
        <f aca="false">AO87+AR87</f>
        <v>303.405310243025</v>
      </c>
      <c r="AV87" s="49" t="n">
        <f aca="false">AP87+AS87</f>
        <v>861.103980689544</v>
      </c>
      <c r="AW87" s="49" t="n">
        <f aca="false">AQ87+AT87</f>
        <v>134.804417278419</v>
      </c>
    </row>
    <row r="88" customFormat="false" ht="15" hidden="false" customHeight="false" outlineLevel="0" collapsed="false">
      <c r="A88" s="0" t="n">
        <v>2037</v>
      </c>
      <c r="B88" s="47" t="n">
        <f aca="false">SUM(E88:AB88)</f>
        <v>1303.43479571352</v>
      </c>
      <c r="C88" s="47" t="n">
        <f aca="false">SUM(E88:P88)</f>
        <v>683.107235021118</v>
      </c>
      <c r="D88" s="47" t="n">
        <f aca="false">SUM(Q88:AB88)</f>
        <v>620.327560692403</v>
      </c>
      <c r="E88" s="48" t="n">
        <f aca="false">PopActBIT!E39*(Scénarios!$C27/100)*Choix_ref!C$3</f>
        <v>34.3101289451367</v>
      </c>
      <c r="F88" s="48" t="n">
        <f aca="false">PopActBIT!F39*(Scénarios!$C27/100)*Choix_ref!D$3</f>
        <v>107.59694114078</v>
      </c>
      <c r="G88" s="48" t="n">
        <f aca="false">PopActBIT!G39*(Scénarios!$C27/100)*Choix_ref!E$3</f>
        <v>96.5494141129801</v>
      </c>
      <c r="H88" s="48" t="n">
        <f aca="false">PopActBIT!H39*(Scénarios!$C27/100)*Choix_ref!F$3</f>
        <v>90.4419341508888</v>
      </c>
      <c r="I88" s="48" t="n">
        <f aca="false">PopActBIT!I39*(Scénarios!$C27/100)*Choix_ref!G$3</f>
        <v>83.0201543953563</v>
      </c>
      <c r="J88" s="48" t="n">
        <f aca="false">PopActBIT!J39*(Scénarios!$C27/100)*Choix_ref!H$3</f>
        <v>73.3788123490021</v>
      </c>
      <c r="K88" s="48" t="n">
        <f aca="false">PopActBIT!K39*(Scénarios!$C27/100)*Choix_ref!I$3</f>
        <v>69.9263620518037</v>
      </c>
      <c r="L88" s="48" t="n">
        <f aca="false">PopActBIT!L39*(Scénarios!$C27/100)*Choix_ref!J$3</f>
        <v>57.6437757560402</v>
      </c>
      <c r="M88" s="48" t="n">
        <f aca="false">PopActBIT!M39*(Scénarios!$C27/100)*Choix_ref!K$3</f>
        <v>46.4638147079672</v>
      </c>
      <c r="N88" s="48" t="n">
        <f aca="false">PopActBIT!N40*(Scénarios!$C27/100)*Choix_ref!L$3</f>
        <v>21.5565863759988</v>
      </c>
      <c r="O88" s="48" t="n">
        <f aca="false">PopActBIT!O40*(Scénarios!$C27/100)*Choix_ref!M$3</f>
        <v>1.98327336397039</v>
      </c>
      <c r="P88" s="48" t="n">
        <f aca="false">PopActBIT!P40*(Scénarios!$C27/100)*Choix_ref!N$3</f>
        <v>0.236037671193899</v>
      </c>
      <c r="Q88" s="48" t="n">
        <f aca="false">PopActBIT!Q40*(Scénarios!$C27/100)*Choix_ref!O$3</f>
        <v>39.4988354385536</v>
      </c>
      <c r="R88" s="48" t="n">
        <f aca="false">PopActBIT!R40*(Scénarios!$C27/100)*Choix_ref!P$3</f>
        <v>119.868709600962</v>
      </c>
      <c r="S88" s="48" t="n">
        <f aca="false">PopActBIT!S40*(Scénarios!$C27/100)*Choix_ref!Q$3</f>
        <v>95.8289395503792</v>
      </c>
      <c r="T88" s="48" t="n">
        <f aca="false">PopActBIT!T40*(Scénarios!$C27/100)*Choix_ref!R$3</f>
        <v>69.8985611306672</v>
      </c>
      <c r="U88" s="48" t="n">
        <f aca="false">PopActBIT!U40*(Scénarios!$C27/100)*Choix_ref!S$3</f>
        <v>63.7179769748143</v>
      </c>
      <c r="V88" s="48" t="n">
        <f aca="false">PopActBIT!V40*(Scénarios!$C27/100)*Choix_ref!T$3</f>
        <v>55.3399729234913</v>
      </c>
      <c r="W88" s="48" t="n">
        <f aca="false">PopActBIT!W40*(Scénarios!$C27/100)*Choix_ref!U$3</f>
        <v>52.8897742332882</v>
      </c>
      <c r="X88" s="48" t="n">
        <f aca="false">PopActBIT!X40*(Scénarios!$C27/100)*Choix_ref!V$3</f>
        <v>53.1755796485547</v>
      </c>
      <c r="Y88" s="48" t="n">
        <f aca="false">PopActBIT!Y40*(Scénarios!$C27/100)*Choix_ref!W$3</f>
        <v>43.7934521198378</v>
      </c>
      <c r="Z88" s="48" t="n">
        <f aca="false">PopActBIT!Z40*(Scénarios!$C27/100)*Choix_ref!X$3</f>
        <v>24.0771348894087</v>
      </c>
      <c r="AA88" s="48" t="n">
        <f aca="false">PopActBIT!AA40*(Scénarios!$C27/100)*Choix_ref!Y$3</f>
        <v>1.91539454997115</v>
      </c>
      <c r="AB88" s="48" t="n">
        <f aca="false">PopActBIT!AB40*(Scénarios!$C27/100)*Choix_ref!Z$3</f>
        <v>0.323229632475341</v>
      </c>
      <c r="AC88" s="47"/>
      <c r="AD88" s="47" t="n">
        <f aca="false">E88+F88</f>
        <v>141.907070085917</v>
      </c>
      <c r="AE88" s="47" t="n">
        <f aca="false">G88+H88</f>
        <v>186.991348263869</v>
      </c>
      <c r="AF88" s="47" t="n">
        <f aca="false">I88+J88</f>
        <v>156.398966744358</v>
      </c>
      <c r="AG88" s="47" t="n">
        <f aca="false">K88+L88</f>
        <v>127.570137807844</v>
      </c>
      <c r="AH88" s="47" t="n">
        <f aca="false">M88+N88+O88+P88</f>
        <v>70.2397121191302</v>
      </c>
      <c r="AI88" s="47" t="n">
        <f aca="false">Q88+R88</f>
        <v>159.367545039515</v>
      </c>
      <c r="AJ88" s="47" t="n">
        <f aca="false">S88+T88</f>
        <v>165.727500681046</v>
      </c>
      <c r="AK88" s="47" t="n">
        <f aca="false">U88+V88</f>
        <v>119.057949898306</v>
      </c>
      <c r="AL88" s="47" t="n">
        <f aca="false">W88+X88</f>
        <v>106.065353881843</v>
      </c>
      <c r="AM88" s="47" t="n">
        <f aca="false">Y88+Z88+AA88+AB88</f>
        <v>70.1092111916931</v>
      </c>
      <c r="AO88" s="49" t="n">
        <f aca="false">SUM(E88:F88)</f>
        <v>141.907070085917</v>
      </c>
      <c r="AP88" s="49" t="n">
        <f aca="false">SUM(G88:L88)</f>
        <v>470.960452816071</v>
      </c>
      <c r="AQ88" s="49" t="n">
        <f aca="false">SUM(M88:N88)</f>
        <v>68.0204010839659</v>
      </c>
      <c r="AR88" s="49" t="n">
        <f aca="false">SUM(Q88:R88)</f>
        <v>159.367545039515</v>
      </c>
      <c r="AS88" s="49" t="n">
        <f aca="false">SUM(S88:X88)</f>
        <v>390.850804461195</v>
      </c>
      <c r="AT88" s="49" t="n">
        <f aca="false">SUM(Y88:Z88)</f>
        <v>67.8705870092466</v>
      </c>
      <c r="AU88" s="49" t="n">
        <f aca="false">AO88+AR88</f>
        <v>301.274615125432</v>
      </c>
      <c r="AV88" s="49" t="n">
        <f aca="false">AP88+AS88</f>
        <v>861.811257277266</v>
      </c>
      <c r="AW88" s="49" t="n">
        <f aca="false">AQ88+AT88</f>
        <v>135.890988093212</v>
      </c>
    </row>
    <row r="89" customFormat="false" ht="15" hidden="false" customHeight="false" outlineLevel="0" collapsed="false">
      <c r="A89" s="0" t="n">
        <v>2038</v>
      </c>
      <c r="B89" s="47" t="n">
        <f aca="false">SUM(E89:AB89)</f>
        <v>1303.34785332612</v>
      </c>
      <c r="C89" s="47" t="n">
        <f aca="false">SUM(E89:P89)</f>
        <v>683.166151325571</v>
      </c>
      <c r="D89" s="47" t="n">
        <f aca="false">SUM(Q89:AB89)</f>
        <v>620.181702000549</v>
      </c>
      <c r="E89" s="48" t="n">
        <f aca="false">PopActBIT!E40*(Scénarios!$C28/100)*Choix_ref!C$3</f>
        <v>34.2175942174478</v>
      </c>
      <c r="F89" s="48" t="n">
        <f aca="false">PopActBIT!F40*(Scénarios!$C28/100)*Choix_ref!D$3</f>
        <v>106.803737884732</v>
      </c>
      <c r="G89" s="48" t="n">
        <f aca="false">PopActBIT!G40*(Scénarios!$C28/100)*Choix_ref!E$3</f>
        <v>96.321094447567</v>
      </c>
      <c r="H89" s="48" t="n">
        <f aca="false">PopActBIT!H40*(Scénarios!$C28/100)*Choix_ref!F$3</f>
        <v>91.0193172028948</v>
      </c>
      <c r="I89" s="48" t="n">
        <f aca="false">PopActBIT!I40*(Scénarios!$C28/100)*Choix_ref!G$3</f>
        <v>83.9746763804972</v>
      </c>
      <c r="J89" s="48" t="n">
        <f aca="false">PopActBIT!J40*(Scénarios!$C28/100)*Choix_ref!H$3</f>
        <v>73.155621834273</v>
      </c>
      <c r="K89" s="48" t="n">
        <f aca="false">PopActBIT!K40*(Scénarios!$C28/100)*Choix_ref!I$3</f>
        <v>69.3694952368016</v>
      </c>
      <c r="L89" s="48" t="n">
        <f aca="false">PopActBIT!L40*(Scénarios!$C28/100)*Choix_ref!J$3</f>
        <v>57.3687920059074</v>
      </c>
      <c r="M89" s="48" t="n">
        <f aca="false">PopActBIT!M40*(Scénarios!$C28/100)*Choix_ref!K$3</f>
        <v>47.2873579701297</v>
      </c>
      <c r="N89" s="48" t="n">
        <f aca="false">PopActBIT!N41*(Scénarios!$C28/100)*Choix_ref!L$3</f>
        <v>21.3747384245201</v>
      </c>
      <c r="O89" s="48" t="n">
        <f aca="false">PopActBIT!O41*(Scénarios!$C28/100)*Choix_ref!M$3</f>
        <v>2.03474039736288</v>
      </c>
      <c r="P89" s="48" t="n">
        <f aca="false">PopActBIT!P41*(Scénarios!$C28/100)*Choix_ref!N$3</f>
        <v>0.238985323438326</v>
      </c>
      <c r="Q89" s="48" t="n">
        <f aca="false">PopActBIT!Q41*(Scénarios!$C28/100)*Choix_ref!O$3</f>
        <v>39.3964055690545</v>
      </c>
      <c r="R89" s="48" t="n">
        <f aca="false">PopActBIT!R41*(Scénarios!$C28/100)*Choix_ref!P$3</f>
        <v>119.176949736938</v>
      </c>
      <c r="S89" s="48" t="n">
        <f aca="false">PopActBIT!S41*(Scénarios!$C28/100)*Choix_ref!Q$3</f>
        <v>95.4396983702746</v>
      </c>
      <c r="T89" s="48" t="n">
        <f aca="false">PopActBIT!T41*(Scénarios!$C28/100)*Choix_ref!R$3</f>
        <v>70.4500402424539</v>
      </c>
      <c r="U89" s="48" t="n">
        <f aca="false">PopActBIT!U41*(Scénarios!$C28/100)*Choix_ref!S$3</f>
        <v>64.2822919447928</v>
      </c>
      <c r="V89" s="48" t="n">
        <f aca="false">PopActBIT!V41*(Scénarios!$C28/100)*Choix_ref!T$3</f>
        <v>55.6221956277991</v>
      </c>
      <c r="W89" s="48" t="n">
        <f aca="false">PopActBIT!W41*(Scénarios!$C28/100)*Choix_ref!U$3</f>
        <v>52.2400113170021</v>
      </c>
      <c r="X89" s="48" t="n">
        <f aca="false">PopActBIT!X41*(Scénarios!$C28/100)*Choix_ref!V$3</f>
        <v>53.194452446859</v>
      </c>
      <c r="Y89" s="48" t="n">
        <f aca="false">PopActBIT!Y41*(Scénarios!$C28/100)*Choix_ref!W$3</f>
        <v>44.1047636654394</v>
      </c>
      <c r="Z89" s="48" t="n">
        <f aca="false">PopActBIT!Z41*(Scénarios!$C28/100)*Choix_ref!X$3</f>
        <v>23.9758695642937</v>
      </c>
      <c r="AA89" s="48" t="n">
        <f aca="false">PopActBIT!AA41*(Scénarios!$C28/100)*Choix_ref!Y$3</f>
        <v>1.97072863593437</v>
      </c>
      <c r="AB89" s="48" t="n">
        <f aca="false">PopActBIT!AB41*(Scénarios!$C28/100)*Choix_ref!Z$3</f>
        <v>0.328294879707616</v>
      </c>
      <c r="AC89" s="47"/>
      <c r="AD89" s="47" t="n">
        <f aca="false">E89+F89</f>
        <v>141.021332102179</v>
      </c>
      <c r="AE89" s="47" t="n">
        <f aca="false">G89+H89</f>
        <v>187.340411650462</v>
      </c>
      <c r="AF89" s="47" t="n">
        <f aca="false">I89+J89</f>
        <v>157.13029821477</v>
      </c>
      <c r="AG89" s="47" t="n">
        <f aca="false">K89+L89</f>
        <v>126.738287242709</v>
      </c>
      <c r="AH89" s="47" t="n">
        <f aca="false">M89+N89+O89+P89</f>
        <v>70.935822115451</v>
      </c>
      <c r="AI89" s="47" t="n">
        <f aca="false">Q89+R89</f>
        <v>158.573355305992</v>
      </c>
      <c r="AJ89" s="47" t="n">
        <f aca="false">S89+T89</f>
        <v>165.889738612728</v>
      </c>
      <c r="AK89" s="47" t="n">
        <f aca="false">U89+V89</f>
        <v>119.904487572592</v>
      </c>
      <c r="AL89" s="47" t="n">
        <f aca="false">W89+X89</f>
        <v>105.434463763861</v>
      </c>
      <c r="AM89" s="47" t="n">
        <f aca="false">Y89+Z89+AA89+AB89</f>
        <v>70.3796567453751</v>
      </c>
      <c r="AO89" s="49" t="n">
        <f aca="false">SUM(E89:F89)</f>
        <v>141.021332102179</v>
      </c>
      <c r="AP89" s="49" t="n">
        <f aca="false">SUM(G89:L89)</f>
        <v>471.208997107941</v>
      </c>
      <c r="AQ89" s="49" t="n">
        <f aca="false">SUM(M89:N89)</f>
        <v>68.6620963946498</v>
      </c>
      <c r="AR89" s="49" t="n">
        <f aca="false">SUM(Q89:R89)</f>
        <v>158.573355305992</v>
      </c>
      <c r="AS89" s="49" t="n">
        <f aca="false">SUM(S89:X89)</f>
        <v>391.228689949181</v>
      </c>
      <c r="AT89" s="49" t="n">
        <f aca="false">SUM(Y89:Z89)</f>
        <v>68.0806332297331</v>
      </c>
      <c r="AU89" s="49" t="n">
        <f aca="false">AO89+AR89</f>
        <v>299.594687408172</v>
      </c>
      <c r="AV89" s="49" t="n">
        <f aca="false">AP89+AS89</f>
        <v>862.437687057122</v>
      </c>
      <c r="AW89" s="49" t="n">
        <f aca="false">AQ89+AT89</f>
        <v>136.742729624383</v>
      </c>
    </row>
    <row r="90" customFormat="false" ht="15" hidden="false" customHeight="false" outlineLevel="0" collapsed="false">
      <c r="A90" s="0" t="n">
        <v>2039</v>
      </c>
      <c r="B90" s="47" t="n">
        <f aca="false">SUM(E90:AB90)</f>
        <v>1303.62987728148</v>
      </c>
      <c r="C90" s="47" t="n">
        <f aca="false">SUM(E90:P90)</f>
        <v>683.784282622273</v>
      </c>
      <c r="D90" s="47" t="n">
        <f aca="false">SUM(Q90:AB90)</f>
        <v>619.845594659211</v>
      </c>
      <c r="E90" s="48" t="n">
        <f aca="false">PopActBIT!E41*(Scénarios!$C29/100)*Choix_ref!C$3</f>
        <v>34.127578331604</v>
      </c>
      <c r="F90" s="48" t="n">
        <f aca="false">PopActBIT!F41*(Scénarios!$C29/100)*Choix_ref!D$3</f>
        <v>106.205898880476</v>
      </c>
      <c r="G90" s="48" t="n">
        <f aca="false">PopActBIT!G41*(Scénarios!$C29/100)*Choix_ref!E$3</f>
        <v>95.8728950925535</v>
      </c>
      <c r="H90" s="48" t="n">
        <f aca="false">PopActBIT!H41*(Scénarios!$C29/100)*Choix_ref!F$3</f>
        <v>91.7194708020599</v>
      </c>
      <c r="I90" s="48" t="n">
        <f aca="false">PopActBIT!I41*(Scénarios!$C29/100)*Choix_ref!G$3</f>
        <v>84.6701503805055</v>
      </c>
      <c r="J90" s="48" t="n">
        <f aca="false">PopActBIT!J41*(Scénarios!$C29/100)*Choix_ref!H$3</f>
        <v>73.5367233193943</v>
      </c>
      <c r="K90" s="48" t="n">
        <f aca="false">PopActBIT!K41*(Scénarios!$C29/100)*Choix_ref!I$3</f>
        <v>68.4507709981333</v>
      </c>
      <c r="L90" s="48" t="n">
        <f aca="false">PopActBIT!L41*(Scénarios!$C29/100)*Choix_ref!J$3</f>
        <v>57.3707141729888</v>
      </c>
      <c r="M90" s="48" t="n">
        <f aca="false">PopActBIT!M41*(Scénarios!$C29/100)*Choix_ref!K$3</f>
        <v>47.7231243969526</v>
      </c>
      <c r="N90" s="48" t="n">
        <f aca="false">PopActBIT!N42*(Scénarios!$C29/100)*Choix_ref!L$3</f>
        <v>21.8144480575236</v>
      </c>
      <c r="O90" s="48" t="n">
        <f aca="false">PopActBIT!O42*(Scénarios!$C29/100)*Choix_ref!M$3</f>
        <v>2.05068080163876</v>
      </c>
      <c r="P90" s="48" t="n">
        <f aca="false">PopActBIT!P42*(Scénarios!$C29/100)*Choix_ref!N$3</f>
        <v>0.241827388442775</v>
      </c>
      <c r="Q90" s="48" t="n">
        <f aca="false">PopActBIT!Q42*(Scénarios!$C29/100)*Choix_ref!O$3</f>
        <v>39.3029737111429</v>
      </c>
      <c r="R90" s="48" t="n">
        <f aca="false">PopActBIT!R42*(Scénarios!$C29/100)*Choix_ref!P$3</f>
        <v>118.358073963892</v>
      </c>
      <c r="S90" s="48" t="n">
        <f aca="false">PopActBIT!S42*(Scénarios!$C29/100)*Choix_ref!Q$3</f>
        <v>94.9759718761506</v>
      </c>
      <c r="T90" s="48" t="n">
        <f aca="false">PopActBIT!T42*(Scénarios!$C29/100)*Choix_ref!R$3</f>
        <v>71.0498538254286</v>
      </c>
      <c r="U90" s="48" t="n">
        <f aca="false">PopActBIT!U42*(Scénarios!$C29/100)*Choix_ref!S$3</f>
        <v>64.6788775363292</v>
      </c>
      <c r="V90" s="48" t="n">
        <f aca="false">PopActBIT!V42*(Scénarios!$C29/100)*Choix_ref!T$3</f>
        <v>56.3877439173354</v>
      </c>
      <c r="W90" s="48" t="n">
        <f aca="false">PopActBIT!W42*(Scénarios!$C29/100)*Choix_ref!U$3</f>
        <v>51.3618858332077</v>
      </c>
      <c r="X90" s="48" t="n">
        <f aca="false">PopActBIT!X42*(Scénarios!$C29/100)*Choix_ref!V$3</f>
        <v>53.3872903436354</v>
      </c>
      <c r="Y90" s="48" t="n">
        <f aca="false">PopActBIT!Y42*(Scénarios!$C29/100)*Choix_ref!W$3</f>
        <v>44.2034048395845</v>
      </c>
      <c r="Z90" s="48" t="n">
        <f aca="false">PopActBIT!Z42*(Scénarios!$C29/100)*Choix_ref!X$3</f>
        <v>23.8104232438081</v>
      </c>
      <c r="AA90" s="48" t="n">
        <f aca="false">PopActBIT!AA42*(Scénarios!$C29/100)*Choix_ref!Y$3</f>
        <v>1.99572902534006</v>
      </c>
      <c r="AB90" s="48" t="n">
        <f aca="false">PopActBIT!AB42*(Scénarios!$C29/100)*Choix_ref!Z$3</f>
        <v>0.333366543356034</v>
      </c>
      <c r="AC90" s="47"/>
      <c r="AD90" s="47" t="n">
        <f aca="false">E90+F90</f>
        <v>140.33347721208</v>
      </c>
      <c r="AE90" s="47" t="n">
        <f aca="false">G90+H90</f>
        <v>187.592365894613</v>
      </c>
      <c r="AF90" s="47" t="n">
        <f aca="false">I90+J90</f>
        <v>158.2068736999</v>
      </c>
      <c r="AG90" s="47" t="n">
        <f aca="false">K90+L90</f>
        <v>125.821485171122</v>
      </c>
      <c r="AH90" s="47" t="n">
        <f aca="false">M90+N90+O90+P90</f>
        <v>71.8300806445578</v>
      </c>
      <c r="AI90" s="47" t="n">
        <f aca="false">Q90+R90</f>
        <v>157.661047675035</v>
      </c>
      <c r="AJ90" s="47" t="n">
        <f aca="false">S90+T90</f>
        <v>166.025825701579</v>
      </c>
      <c r="AK90" s="47" t="n">
        <f aca="false">U90+V90</f>
        <v>121.066621453665</v>
      </c>
      <c r="AL90" s="47" t="n">
        <f aca="false">W90+X90</f>
        <v>104.749176176843</v>
      </c>
      <c r="AM90" s="47" t="n">
        <f aca="false">Y90+Z90+AA90+AB90</f>
        <v>70.3429236520887</v>
      </c>
      <c r="AO90" s="49" t="n">
        <f aca="false">SUM(E90:F90)</f>
        <v>140.33347721208</v>
      </c>
      <c r="AP90" s="49" t="n">
        <f aca="false">SUM(G90:L90)</f>
        <v>471.620724765635</v>
      </c>
      <c r="AQ90" s="49" t="n">
        <f aca="false">SUM(M90:N90)</f>
        <v>69.5375724544763</v>
      </c>
      <c r="AR90" s="49" t="n">
        <f aca="false">SUM(Q90:R90)</f>
        <v>157.661047675035</v>
      </c>
      <c r="AS90" s="49" t="n">
        <f aca="false">SUM(S90:X90)</f>
        <v>391.841623332087</v>
      </c>
      <c r="AT90" s="49" t="n">
        <f aca="false">SUM(Y90:Z90)</f>
        <v>68.0138280833926</v>
      </c>
      <c r="AU90" s="49" t="n">
        <f aca="false">AO90+AR90</f>
        <v>297.994524887115</v>
      </c>
      <c r="AV90" s="49" t="n">
        <f aca="false">AP90+AS90</f>
        <v>863.462348097722</v>
      </c>
      <c r="AW90" s="49" t="n">
        <f aca="false">AQ90+AT90</f>
        <v>137.551400537869</v>
      </c>
    </row>
    <row r="91" customFormat="false" ht="15" hidden="false" customHeight="false" outlineLevel="0" collapsed="false">
      <c r="A91" s="0" t="n">
        <v>2040</v>
      </c>
      <c r="B91" s="47" t="n">
        <f aca="false">SUM(E91:AB91)</f>
        <v>1304.03351848014</v>
      </c>
      <c r="C91" s="47" t="n">
        <f aca="false">SUM(E91:P91)</f>
        <v>684.683898723542</v>
      </c>
      <c r="D91" s="47" t="n">
        <f aca="false">SUM(Q91:AB91)</f>
        <v>619.349619756593</v>
      </c>
      <c r="E91" s="48" t="n">
        <f aca="false">PopActBIT!E42*(Scénarios!$C30/100)*Choix_ref!C$3</f>
        <v>34.0454356441468</v>
      </c>
      <c r="F91" s="48" t="n">
        <f aca="false">PopActBIT!F42*(Scénarios!$C30/100)*Choix_ref!D$3</f>
        <v>105.487097374132</v>
      </c>
      <c r="G91" s="48" t="n">
        <f aca="false">PopActBIT!G42*(Scénarios!$C30/100)*Choix_ref!E$3</f>
        <v>95.3908059179758</v>
      </c>
      <c r="H91" s="48" t="n">
        <f aca="false">PopActBIT!H42*(Scénarios!$C30/100)*Choix_ref!F$3</f>
        <v>92.4192561869401</v>
      </c>
      <c r="I91" s="48" t="n">
        <f aca="false">PopActBIT!I42*(Scénarios!$C30/100)*Choix_ref!G$3</f>
        <v>85.1979746897401</v>
      </c>
      <c r="J91" s="48" t="n">
        <f aca="false">PopActBIT!J42*(Scénarios!$C30/100)*Choix_ref!H$3</f>
        <v>74.4393548379023</v>
      </c>
      <c r="K91" s="48" t="n">
        <f aca="false">PopActBIT!K42*(Scénarios!$C30/100)*Choix_ref!I$3</f>
        <v>67.2851113669561</v>
      </c>
      <c r="L91" s="48" t="n">
        <f aca="false">PopActBIT!L42*(Scénarios!$C30/100)*Choix_ref!J$3</f>
        <v>57.5223787955721</v>
      </c>
      <c r="M91" s="48" t="n">
        <f aca="false">PopActBIT!M42*(Scénarios!$C30/100)*Choix_ref!K$3</f>
        <v>47.9041567072926</v>
      </c>
      <c r="N91" s="48" t="n">
        <f aca="false">PopActBIT!N43*(Scénarios!$C30/100)*Choix_ref!L$3</f>
        <v>22.6867642197732</v>
      </c>
      <c r="O91" s="48" t="n">
        <f aca="false">PopActBIT!O43*(Scénarios!$C30/100)*Choix_ref!M$3</f>
        <v>2.06098728022471</v>
      </c>
      <c r="P91" s="48" t="n">
        <f aca="false">PopActBIT!P43*(Scénarios!$C30/100)*Choix_ref!N$3</f>
        <v>0.244575702886434</v>
      </c>
      <c r="Q91" s="48" t="n">
        <f aca="false">PopActBIT!Q43*(Scénarios!$C30/100)*Choix_ref!O$3</f>
        <v>39.2269981138368</v>
      </c>
      <c r="R91" s="48" t="n">
        <f aca="false">PopActBIT!R43*(Scénarios!$C30/100)*Choix_ref!P$3</f>
        <v>117.67799659143</v>
      </c>
      <c r="S91" s="48" t="n">
        <f aca="false">PopActBIT!S43*(Scénarios!$C30/100)*Choix_ref!Q$3</f>
        <v>94.2606761058447</v>
      </c>
      <c r="T91" s="48" t="n">
        <f aca="false">PopActBIT!T43*(Scénarios!$C30/100)*Choix_ref!R$3</f>
        <v>71.5736516252466</v>
      </c>
      <c r="U91" s="48" t="n">
        <f aca="false">PopActBIT!U43*(Scénarios!$C30/100)*Choix_ref!S$3</f>
        <v>64.806427272806</v>
      </c>
      <c r="V91" s="48" t="n">
        <f aca="false">PopActBIT!V43*(Scénarios!$C30/100)*Choix_ref!T$3</f>
        <v>57.3540236145065</v>
      </c>
      <c r="W91" s="48" t="n">
        <f aca="false">PopActBIT!W43*(Scénarios!$C30/100)*Choix_ref!U$3</f>
        <v>50.6393488360166</v>
      </c>
      <c r="X91" s="48" t="n">
        <f aca="false">PopActBIT!X43*(Scénarios!$C30/100)*Choix_ref!V$3</f>
        <v>53.4272926085039</v>
      </c>
      <c r="Y91" s="48" t="n">
        <f aca="false">PopActBIT!Y43*(Scénarios!$C30/100)*Choix_ref!W$3</f>
        <v>44.0892925760209</v>
      </c>
      <c r="Z91" s="48" t="n">
        <f aca="false">PopActBIT!Z43*(Scénarios!$C30/100)*Choix_ref!X$3</f>
        <v>23.9646484179615</v>
      </c>
      <c r="AA91" s="48" t="n">
        <f aca="false">PopActBIT!AA43*(Scénarios!$C30/100)*Choix_ref!Y$3</f>
        <v>1.99068293232613</v>
      </c>
      <c r="AB91" s="48" t="n">
        <f aca="false">PopActBIT!AB43*(Scénarios!$C30/100)*Choix_ref!Z$3</f>
        <v>0.33858106209348</v>
      </c>
      <c r="AC91" s="47"/>
      <c r="AD91" s="47" t="n">
        <f aca="false">E91+F91</f>
        <v>139.532533018279</v>
      </c>
      <c r="AE91" s="47" t="n">
        <f aca="false">G91+H91</f>
        <v>187.810062104916</v>
      </c>
      <c r="AF91" s="47" t="n">
        <f aca="false">I91+J91</f>
        <v>159.637329527642</v>
      </c>
      <c r="AG91" s="47" t="n">
        <f aca="false">K91+L91</f>
        <v>124.807490162528</v>
      </c>
      <c r="AH91" s="47" t="n">
        <f aca="false">M91+N91+O91+P91</f>
        <v>72.8964839101769</v>
      </c>
      <c r="AI91" s="47" t="n">
        <f aca="false">Q91+R91</f>
        <v>156.904994705267</v>
      </c>
      <c r="AJ91" s="47" t="n">
        <f aca="false">S91+T91</f>
        <v>165.834327731091</v>
      </c>
      <c r="AK91" s="47" t="n">
        <f aca="false">U91+V91</f>
        <v>122.160450887312</v>
      </c>
      <c r="AL91" s="47" t="n">
        <f aca="false">W91+X91</f>
        <v>104.06664144452</v>
      </c>
      <c r="AM91" s="47" t="n">
        <f aca="false">Y91+Z91+AA91+AB91</f>
        <v>70.3832049884021</v>
      </c>
      <c r="AO91" s="49" t="n">
        <f aca="false">SUM(E91:F91)</f>
        <v>139.532533018279</v>
      </c>
      <c r="AP91" s="49" t="n">
        <f aca="false">SUM(G91:L91)</f>
        <v>472.254881795087</v>
      </c>
      <c r="AQ91" s="49" t="n">
        <f aca="false">SUM(M91:N91)</f>
        <v>70.5909209270658</v>
      </c>
      <c r="AR91" s="49" t="n">
        <f aca="false">SUM(Q91:R91)</f>
        <v>156.904994705267</v>
      </c>
      <c r="AS91" s="49" t="n">
        <f aca="false">SUM(S91:X91)</f>
        <v>392.061420062924</v>
      </c>
      <c r="AT91" s="49" t="n">
        <f aca="false">SUM(Y91:Z91)</f>
        <v>68.0539409939825</v>
      </c>
      <c r="AU91" s="49" t="n">
        <f aca="false">AO91+AR91</f>
        <v>296.437527723546</v>
      </c>
      <c r="AV91" s="49" t="n">
        <f aca="false">AP91+AS91</f>
        <v>864.316301858011</v>
      </c>
      <c r="AW91" s="49" t="n">
        <f aca="false">AQ91+AT91</f>
        <v>138.644861921048</v>
      </c>
    </row>
    <row r="92" customFormat="false" ht="15" hidden="false" customHeight="false" outlineLevel="0" collapsed="false">
      <c r="A92" s="0" t="n">
        <v>2041</v>
      </c>
      <c r="B92" s="47" t="n">
        <f aca="false">SUM(E92:AB92)</f>
        <v>1304.07936640284</v>
      </c>
      <c r="C92" s="47" t="n">
        <f aca="false">SUM(E92:P92)</f>
        <v>685.186984774769</v>
      </c>
      <c r="D92" s="47" t="n">
        <f aca="false">SUM(Q92:AB92)</f>
        <v>618.892381628072</v>
      </c>
      <c r="E92" s="48" t="n">
        <f aca="false">PopActBIT!E43*(Scénarios!$C31/100)*Choix_ref!C$3</f>
        <v>33.9784609749305</v>
      </c>
      <c r="F92" s="48" t="n">
        <f aca="false">PopActBIT!F43*(Scénarios!$C31/100)*Choix_ref!D$3</f>
        <v>104.888277306314</v>
      </c>
      <c r="G92" s="48" t="n">
        <f aca="false">PopActBIT!G43*(Scénarios!$C31/100)*Choix_ref!E$3</f>
        <v>94.6670594302153</v>
      </c>
      <c r="H92" s="48" t="n">
        <f aca="false">PopActBIT!H43*(Scénarios!$C31/100)*Choix_ref!F$3</f>
        <v>93.0238200444785</v>
      </c>
      <c r="I92" s="48" t="n">
        <f aca="false">PopActBIT!I43*(Scénarios!$C31/100)*Choix_ref!G$3</f>
        <v>85.4032007843443</v>
      </c>
      <c r="J92" s="48" t="n">
        <f aca="false">PopActBIT!J43*(Scénarios!$C31/100)*Choix_ref!H$3</f>
        <v>75.5441932631305</v>
      </c>
      <c r="K92" s="48" t="n">
        <f aca="false">PopActBIT!K43*(Scénarios!$C31/100)*Choix_ref!I$3</f>
        <v>66.4109898953569</v>
      </c>
      <c r="L92" s="48" t="n">
        <f aca="false">PopActBIT!L43*(Scénarios!$C31/100)*Choix_ref!J$3</f>
        <v>57.4630756801193</v>
      </c>
      <c r="M92" s="48" t="n">
        <f aca="false">PopActBIT!M43*(Scénarios!$C31/100)*Choix_ref!K$3</f>
        <v>47.8221785776012</v>
      </c>
      <c r="N92" s="48" t="n">
        <f aca="false">PopActBIT!N44*(Scénarios!$C31/100)*Choix_ref!L$3</f>
        <v>23.615693413211</v>
      </c>
      <c r="O92" s="48" t="n">
        <f aca="false">PopActBIT!O44*(Scénarios!$C31/100)*Choix_ref!M$3</f>
        <v>2.12268210066001</v>
      </c>
      <c r="P92" s="48" t="n">
        <f aca="false">PopActBIT!P44*(Scénarios!$C31/100)*Choix_ref!N$3</f>
        <v>0.247353304407647</v>
      </c>
      <c r="Q92" s="48" t="n">
        <f aca="false">PopActBIT!Q44*(Scénarios!$C31/100)*Choix_ref!O$3</f>
        <v>39.1771789617499</v>
      </c>
      <c r="R92" s="48" t="n">
        <f aca="false">PopActBIT!R44*(Scénarios!$C31/100)*Choix_ref!P$3</f>
        <v>117.293170200885</v>
      </c>
      <c r="S92" s="48" t="n">
        <f aca="false">PopActBIT!S44*(Scénarios!$C31/100)*Choix_ref!Q$3</f>
        <v>93.3635542312855</v>
      </c>
      <c r="T92" s="48" t="n">
        <f aca="false">PopActBIT!T44*(Scénarios!$C31/100)*Choix_ref!R$3</f>
        <v>71.7554454466284</v>
      </c>
      <c r="U92" s="48" t="n">
        <f aca="false">PopActBIT!U44*(Scénarios!$C31/100)*Choix_ref!S$3</f>
        <v>64.9708740459558</v>
      </c>
      <c r="V92" s="48" t="n">
        <f aca="false">PopActBIT!V44*(Scénarios!$C31/100)*Choix_ref!T$3</f>
        <v>58.2626133260668</v>
      </c>
      <c r="W92" s="48" t="n">
        <f aca="false">PopActBIT!W44*(Scénarios!$C31/100)*Choix_ref!U$3</f>
        <v>50.2226254767129</v>
      </c>
      <c r="X92" s="48" t="n">
        <f aca="false">PopActBIT!X44*(Scénarios!$C31/100)*Choix_ref!V$3</f>
        <v>53.2800166985968</v>
      </c>
      <c r="Y92" s="48" t="n">
        <f aca="false">PopActBIT!Y44*(Scénarios!$C31/100)*Choix_ref!W$3</f>
        <v>43.8657509088454</v>
      </c>
      <c r="Z92" s="48" t="n">
        <f aca="false">PopActBIT!Z44*(Scénarios!$C31/100)*Choix_ref!X$3</f>
        <v>24.3799233289098</v>
      </c>
      <c r="AA92" s="48" t="n">
        <f aca="false">PopActBIT!AA44*(Scénarios!$C31/100)*Choix_ref!Y$3</f>
        <v>1.97717473737136</v>
      </c>
      <c r="AB92" s="48" t="n">
        <f aca="false">PopActBIT!AB44*(Scénarios!$C31/100)*Choix_ref!Z$3</f>
        <v>0.34405426506418</v>
      </c>
      <c r="AC92" s="47"/>
      <c r="AD92" s="47" t="n">
        <f aca="false">E92+F92</f>
        <v>138.866738281245</v>
      </c>
      <c r="AE92" s="47" t="n">
        <f aca="false">G92+H92</f>
        <v>187.690879474694</v>
      </c>
      <c r="AF92" s="47" t="n">
        <f aca="false">I92+J92</f>
        <v>160.947394047475</v>
      </c>
      <c r="AG92" s="47" t="n">
        <f aca="false">K92+L92</f>
        <v>123.874065575476</v>
      </c>
      <c r="AH92" s="47" t="n">
        <f aca="false">M92+N92+O92+P92</f>
        <v>73.8079073958799</v>
      </c>
      <c r="AI92" s="47" t="n">
        <f aca="false">Q92+R92</f>
        <v>156.470349162635</v>
      </c>
      <c r="AJ92" s="47" t="n">
        <f aca="false">S92+T92</f>
        <v>165.118999677914</v>
      </c>
      <c r="AK92" s="47" t="n">
        <f aca="false">U92+V92</f>
        <v>123.233487372023</v>
      </c>
      <c r="AL92" s="47" t="n">
        <f aca="false">W92+X92</f>
        <v>103.50264217531</v>
      </c>
      <c r="AM92" s="47" t="n">
        <f aca="false">Y92+Z92+AA92+AB92</f>
        <v>70.5669032401907</v>
      </c>
      <c r="AO92" s="49" t="n">
        <f aca="false">SUM(E92:F92)</f>
        <v>138.866738281245</v>
      </c>
      <c r="AP92" s="49" t="n">
        <f aca="false">SUM(G92:L92)</f>
        <v>472.512339097645</v>
      </c>
      <c r="AQ92" s="49" t="n">
        <f aca="false">SUM(M92:N92)</f>
        <v>71.4378719908122</v>
      </c>
      <c r="AR92" s="49" t="n">
        <f aca="false">SUM(Q92:R92)</f>
        <v>156.470349162635</v>
      </c>
      <c r="AS92" s="49" t="n">
        <f aca="false">SUM(S92:X92)</f>
        <v>391.855129225246</v>
      </c>
      <c r="AT92" s="49" t="n">
        <f aca="false">SUM(Y92:Z92)</f>
        <v>68.2456742377551</v>
      </c>
      <c r="AU92" s="49" t="n">
        <f aca="false">AO92+AR92</f>
        <v>295.337087443879</v>
      </c>
      <c r="AV92" s="49" t="n">
        <f aca="false">AP92+AS92</f>
        <v>864.367468322891</v>
      </c>
      <c r="AW92" s="49" t="n">
        <f aca="false">AQ92+AT92</f>
        <v>139.683546228567</v>
      </c>
    </row>
    <row r="93" customFormat="false" ht="15" hidden="false" customHeight="false" outlineLevel="0" collapsed="false">
      <c r="A93" s="0" t="n">
        <v>2042</v>
      </c>
      <c r="B93" s="47" t="n">
        <f aca="false">SUM(E93:AB93)</f>
        <v>1303.76716322136</v>
      </c>
      <c r="C93" s="47" t="n">
        <f aca="false">SUM(E93:P93)</f>
        <v>685.231250118541</v>
      </c>
      <c r="D93" s="47" t="n">
        <f aca="false">SUM(Q93:AB93)</f>
        <v>618.535913102815</v>
      </c>
      <c r="E93" s="48" t="n">
        <f aca="false">PopActBIT!E44*(Scénarios!$C32/100)*Choix_ref!C$3</f>
        <v>33.9342542803452</v>
      </c>
      <c r="F93" s="48" t="n">
        <f aca="false">PopActBIT!F44*(Scénarios!$C32/100)*Choix_ref!D$3</f>
        <v>104.547185322944</v>
      </c>
      <c r="G93" s="48" t="n">
        <f aca="false">PopActBIT!G44*(Scénarios!$C32/100)*Choix_ref!E$3</f>
        <v>93.7061965111924</v>
      </c>
      <c r="H93" s="48" t="n">
        <f aca="false">PopActBIT!H44*(Scénarios!$C32/100)*Choix_ref!F$3</f>
        <v>93.2831952744268</v>
      </c>
      <c r="I93" s="48" t="n">
        <f aca="false">PopActBIT!I44*(Scénarios!$C32/100)*Choix_ref!G$3</f>
        <v>85.583728661277</v>
      </c>
      <c r="J93" s="48" t="n">
        <f aca="false">PopActBIT!J44*(Scénarios!$C32/100)*Choix_ref!H$3</f>
        <v>76.6482846165526</v>
      </c>
      <c r="K93" s="48" t="n">
        <f aca="false">PopActBIT!K44*(Scénarios!$C32/100)*Choix_ref!I$3</f>
        <v>65.9399304934336</v>
      </c>
      <c r="L93" s="48" t="n">
        <f aca="false">PopActBIT!L44*(Scénarios!$C32/100)*Choix_ref!J$3</f>
        <v>57.197332280346</v>
      </c>
      <c r="M93" s="48" t="n">
        <f aca="false">PopActBIT!M44*(Scénarios!$C32/100)*Choix_ref!K$3</f>
        <v>47.5610763808123</v>
      </c>
      <c r="N93" s="48" t="n">
        <f aca="false">PopActBIT!N45*(Scénarios!$C32/100)*Choix_ref!L$3</f>
        <v>24.3826191790023</v>
      </c>
      <c r="O93" s="48" t="n">
        <f aca="false">PopActBIT!O45*(Scénarios!$C32/100)*Choix_ref!M$3</f>
        <v>2.19730425955472</v>
      </c>
      <c r="P93" s="48" t="n">
        <f aca="false">PopActBIT!P45*(Scénarios!$C32/100)*Choix_ref!N$3</f>
        <v>0.250142858653925</v>
      </c>
      <c r="Q93" s="48" t="n">
        <f aca="false">PopActBIT!Q45*(Scénarios!$C32/100)*Choix_ref!O$3</f>
        <v>39.160439183666</v>
      </c>
      <c r="R93" s="48" t="n">
        <f aca="false">PopActBIT!R45*(Scénarios!$C32/100)*Choix_ref!P$3</f>
        <v>116.969887044283</v>
      </c>
      <c r="S93" s="48" t="n">
        <f aca="false">PopActBIT!S45*(Scénarios!$C32/100)*Choix_ref!Q$3</f>
        <v>92.7098209706306</v>
      </c>
      <c r="T93" s="48" t="n">
        <f aca="false">PopActBIT!T45*(Scénarios!$C32/100)*Choix_ref!R$3</f>
        <v>71.582797769358</v>
      </c>
      <c r="U93" s="48" t="n">
        <f aca="false">PopActBIT!U45*(Scénarios!$C32/100)*Choix_ref!S$3</f>
        <v>65.3978001500613</v>
      </c>
      <c r="V93" s="48" t="n">
        <f aca="false">PopActBIT!V45*(Scénarios!$C32/100)*Choix_ref!T$3</f>
        <v>58.9450213100074</v>
      </c>
      <c r="W93" s="48" t="n">
        <f aca="false">PopActBIT!W45*(Scénarios!$C32/100)*Choix_ref!U$3</f>
        <v>50.056354627154</v>
      </c>
      <c r="X93" s="48" t="n">
        <f aca="false">PopActBIT!X45*(Scénarios!$C32/100)*Choix_ref!V$3</f>
        <v>52.9614862126928</v>
      </c>
      <c r="Y93" s="48" t="n">
        <f aca="false">PopActBIT!Y45*(Scénarios!$C32/100)*Choix_ref!W$3</f>
        <v>43.6964618874496</v>
      </c>
      <c r="Z93" s="48" t="n">
        <f aca="false">PopActBIT!Z45*(Scénarios!$C32/100)*Choix_ref!X$3</f>
        <v>24.7478351043734</v>
      </c>
      <c r="AA93" s="48" t="n">
        <f aca="false">PopActBIT!AA45*(Scénarios!$C32/100)*Choix_ref!Y$3</f>
        <v>1.95830910716369</v>
      </c>
      <c r="AB93" s="48" t="n">
        <f aca="false">PopActBIT!AB45*(Scénarios!$C32/100)*Choix_ref!Z$3</f>
        <v>0.34969973597551</v>
      </c>
      <c r="AC93" s="47"/>
      <c r="AD93" s="47" t="n">
        <f aca="false">E93+F93</f>
        <v>138.48143960329</v>
      </c>
      <c r="AE93" s="47" t="n">
        <f aca="false">G93+H93</f>
        <v>186.989391785619</v>
      </c>
      <c r="AF93" s="47" t="n">
        <f aca="false">I93+J93</f>
        <v>162.23201327783</v>
      </c>
      <c r="AG93" s="47" t="n">
        <f aca="false">K93+L93</f>
        <v>123.13726277378</v>
      </c>
      <c r="AH93" s="47" t="n">
        <f aca="false">M93+N93+O93+P93</f>
        <v>74.3911426780233</v>
      </c>
      <c r="AI93" s="47" t="n">
        <f aca="false">Q93+R93</f>
        <v>156.130326227949</v>
      </c>
      <c r="AJ93" s="47" t="n">
        <f aca="false">S93+T93</f>
        <v>164.292618739989</v>
      </c>
      <c r="AK93" s="47" t="n">
        <f aca="false">U93+V93</f>
        <v>124.342821460069</v>
      </c>
      <c r="AL93" s="47" t="n">
        <f aca="false">W93+X93</f>
        <v>103.017840839847</v>
      </c>
      <c r="AM93" s="47" t="n">
        <f aca="false">Y93+Z93+AA93+AB93</f>
        <v>70.7523058349622</v>
      </c>
      <c r="AO93" s="49" t="n">
        <f aca="false">SUM(E93:F93)</f>
        <v>138.48143960329</v>
      </c>
      <c r="AP93" s="49" t="n">
        <f aca="false">SUM(G93:L93)</f>
        <v>472.358667837228</v>
      </c>
      <c r="AQ93" s="49" t="n">
        <f aca="false">SUM(M93:N93)</f>
        <v>71.9436955598146</v>
      </c>
      <c r="AR93" s="49" t="n">
        <f aca="false">SUM(Q93:R93)</f>
        <v>156.130326227949</v>
      </c>
      <c r="AS93" s="49" t="n">
        <f aca="false">SUM(S93:X93)</f>
        <v>391.653281039904</v>
      </c>
      <c r="AT93" s="49" t="n">
        <f aca="false">SUM(Y93:Z93)</f>
        <v>68.444296991823</v>
      </c>
      <c r="AU93" s="49" t="n">
        <f aca="false">AO93+AR93</f>
        <v>294.611765831239</v>
      </c>
      <c r="AV93" s="49" t="n">
        <f aca="false">AP93+AS93</f>
        <v>864.011948877132</v>
      </c>
      <c r="AW93" s="49" t="n">
        <f aca="false">AQ93+AT93</f>
        <v>140.387992551638</v>
      </c>
    </row>
    <row r="94" customFormat="false" ht="15" hidden="false" customHeight="false" outlineLevel="0" collapsed="false">
      <c r="A94" s="0" t="n">
        <v>2043</v>
      </c>
      <c r="B94" s="47" t="n">
        <f aca="false">SUM(E94:AB94)</f>
        <v>1303.20460893282</v>
      </c>
      <c r="C94" s="47" t="n">
        <f aca="false">SUM(E94:P94)</f>
        <v>684.924824909578</v>
      </c>
      <c r="D94" s="47" t="n">
        <f aca="false">SUM(Q94:AB94)</f>
        <v>618.279784023243</v>
      </c>
      <c r="E94" s="48" t="n">
        <f aca="false">PopActBIT!E45*(Scénarios!$C33/100)*Choix_ref!C$3</f>
        <v>33.9187803077976</v>
      </c>
      <c r="F94" s="48" t="n">
        <f aca="false">PopActBIT!F45*(Scénarios!$C33/100)*Choix_ref!D$3</f>
        <v>104.259123809636</v>
      </c>
      <c r="G94" s="48" t="n">
        <f aca="false">PopActBIT!G45*(Scénarios!$C33/100)*Choix_ref!E$3</f>
        <v>93.0140004991153</v>
      </c>
      <c r="H94" s="48" t="n">
        <f aca="false">PopActBIT!H45*(Scénarios!$C33/100)*Choix_ref!F$3</f>
        <v>93.0723369464542</v>
      </c>
      <c r="I94" s="48" t="n">
        <f aca="false">PopActBIT!I45*(Scénarios!$C33/100)*Choix_ref!G$3</f>
        <v>86.1164872691813</v>
      </c>
      <c r="J94" s="48" t="n">
        <f aca="false">PopActBIT!J45*(Scénarios!$C33/100)*Choix_ref!H$3</f>
        <v>77.5135086398869</v>
      </c>
      <c r="K94" s="48" t="n">
        <f aca="false">PopActBIT!K45*(Scénarios!$C33/100)*Choix_ref!I$3</f>
        <v>65.755900153594</v>
      </c>
      <c r="L94" s="48" t="n">
        <f aca="false">PopActBIT!L45*(Scénarios!$C33/100)*Choix_ref!J$3</f>
        <v>56.7421931572354</v>
      </c>
      <c r="M94" s="48" t="n">
        <f aca="false">PopActBIT!M45*(Scénarios!$C33/100)*Choix_ref!K$3</f>
        <v>47.3574319745082</v>
      </c>
      <c r="N94" s="48" t="n">
        <f aca="false">PopActBIT!N46*(Scénarios!$C33/100)*Choix_ref!L$3</f>
        <v>24.6270037100764</v>
      </c>
      <c r="O94" s="48" t="n">
        <f aca="false">PopActBIT!O46*(Scénarios!$C33/100)*Choix_ref!M$3</f>
        <v>2.2953561336559</v>
      </c>
      <c r="P94" s="48" t="n">
        <f aca="false">PopActBIT!P46*(Scénarios!$C33/100)*Choix_ref!N$3</f>
        <v>0.252702308436981</v>
      </c>
      <c r="Q94" s="48" t="n">
        <f aca="false">PopActBIT!Q46*(Scénarios!$C33/100)*Choix_ref!O$3</f>
        <v>39.181040474339</v>
      </c>
      <c r="R94" s="48" t="n">
        <f aca="false">PopActBIT!R46*(Scénarios!$C33/100)*Choix_ref!P$3</f>
        <v>116.655271540732</v>
      </c>
      <c r="S94" s="48" t="n">
        <f aca="false">PopActBIT!S46*(Scénarios!$C33/100)*Choix_ref!Q$3</f>
        <v>92.1557629339416</v>
      </c>
      <c r="T94" s="48" t="n">
        <f aca="false">PopActBIT!T46*(Scénarios!$C33/100)*Choix_ref!R$3</f>
        <v>71.2956532037417</v>
      </c>
      <c r="U94" s="48" t="n">
        <f aca="false">PopActBIT!U46*(Scénarios!$C33/100)*Choix_ref!S$3</f>
        <v>65.9061488323371</v>
      </c>
      <c r="V94" s="48" t="n">
        <f aca="false">PopActBIT!V46*(Scénarios!$C33/100)*Choix_ref!T$3</f>
        <v>59.4647107353879</v>
      </c>
      <c r="W94" s="48" t="n">
        <f aca="false">PopActBIT!W46*(Scénarios!$C33/100)*Choix_ref!U$3</f>
        <v>50.3162724807969</v>
      </c>
      <c r="X94" s="48" t="n">
        <f aca="false">PopActBIT!X46*(Scénarios!$C33/100)*Choix_ref!V$3</f>
        <v>52.3364145742353</v>
      </c>
      <c r="Y94" s="48" t="n">
        <f aca="false">PopActBIT!Y46*(Scénarios!$C33/100)*Choix_ref!W$3</f>
        <v>43.7308409324595</v>
      </c>
      <c r="Z94" s="48" t="n">
        <f aca="false">PopActBIT!Z46*(Scénarios!$C33/100)*Choix_ref!X$3</f>
        <v>24.9380694722627</v>
      </c>
      <c r="AA94" s="48" t="n">
        <f aca="false">PopActBIT!AA46*(Scénarios!$C33/100)*Choix_ref!Y$3</f>
        <v>1.94454476175555</v>
      </c>
      <c r="AB94" s="48" t="n">
        <f aca="false">PopActBIT!AB46*(Scénarios!$C33/100)*Choix_ref!Z$3</f>
        <v>0.355054081253562</v>
      </c>
      <c r="AC94" s="47"/>
      <c r="AD94" s="47" t="n">
        <f aca="false">E94+F94</f>
        <v>138.177904117434</v>
      </c>
      <c r="AE94" s="47" t="n">
        <f aca="false">G94+H94</f>
        <v>186.08633744557</v>
      </c>
      <c r="AF94" s="47" t="n">
        <f aca="false">I94+J94</f>
        <v>163.629995909068</v>
      </c>
      <c r="AG94" s="47" t="n">
        <f aca="false">K94+L94</f>
        <v>122.498093310829</v>
      </c>
      <c r="AH94" s="47" t="n">
        <f aca="false">M94+N94+O94+P94</f>
        <v>74.5324941266775</v>
      </c>
      <c r="AI94" s="47" t="n">
        <f aca="false">Q94+R94</f>
        <v>155.836312015071</v>
      </c>
      <c r="AJ94" s="47" t="n">
        <f aca="false">S94+T94</f>
        <v>163.451416137683</v>
      </c>
      <c r="AK94" s="47" t="n">
        <f aca="false">U94+V94</f>
        <v>125.370859567725</v>
      </c>
      <c r="AL94" s="47" t="n">
        <f aca="false">W94+X94</f>
        <v>102.652687055032</v>
      </c>
      <c r="AM94" s="47" t="n">
        <f aca="false">Y94+Z94+AA94+AB94</f>
        <v>70.9685092477313</v>
      </c>
      <c r="AO94" s="49" t="n">
        <f aca="false">SUM(E94:F94)</f>
        <v>138.177904117434</v>
      </c>
      <c r="AP94" s="49" t="n">
        <f aca="false">SUM(G94:L94)</f>
        <v>472.214426665467</v>
      </c>
      <c r="AQ94" s="49" t="n">
        <f aca="false">SUM(M94:N94)</f>
        <v>71.9844356845846</v>
      </c>
      <c r="AR94" s="49" t="n">
        <f aca="false">SUM(Q94:R94)</f>
        <v>155.836312015071</v>
      </c>
      <c r="AS94" s="49" t="n">
        <f aca="false">SUM(S94:X94)</f>
        <v>391.474962760441</v>
      </c>
      <c r="AT94" s="49" t="n">
        <f aca="false">SUM(Y94:Z94)</f>
        <v>68.6689104047222</v>
      </c>
      <c r="AU94" s="49" t="n">
        <f aca="false">AO94+AR94</f>
        <v>294.014216132505</v>
      </c>
      <c r="AV94" s="49" t="n">
        <f aca="false">AP94+AS94</f>
        <v>863.689389425907</v>
      </c>
      <c r="AW94" s="49" t="n">
        <f aca="false">AQ94+AT94</f>
        <v>140.653346089307</v>
      </c>
    </row>
    <row r="95" customFormat="false" ht="15" hidden="false" customHeight="false" outlineLevel="0" collapsed="false">
      <c r="A95" s="0" t="n">
        <v>2044</v>
      </c>
      <c r="B95" s="47" t="n">
        <f aca="false">SUM(E95:AB95)</f>
        <v>1302.99957172778</v>
      </c>
      <c r="C95" s="47" t="n">
        <f aca="false">SUM(E95:P95)</f>
        <v>684.94074490215</v>
      </c>
      <c r="D95" s="47" t="n">
        <f aca="false">SUM(Q95:AB95)</f>
        <v>618.058826825632</v>
      </c>
      <c r="E95" s="48" t="n">
        <f aca="false">PopActBIT!E46*(Scénarios!$C34/100)*Choix_ref!C$3</f>
        <v>33.9357585195135</v>
      </c>
      <c r="F95" s="48" t="n">
        <f aca="false">PopActBIT!F46*(Scénarios!$C34/100)*Choix_ref!D$3</f>
        <v>103.978857775434</v>
      </c>
      <c r="G95" s="48" t="n">
        <f aca="false">PopActBIT!G46*(Scénarios!$C34/100)*Choix_ref!E$3</f>
        <v>92.4926585752333</v>
      </c>
      <c r="H95" s="48" t="n">
        <f aca="false">PopActBIT!H46*(Scénarios!$C34/100)*Choix_ref!F$3</f>
        <v>92.6561140190544</v>
      </c>
      <c r="I95" s="48" t="n">
        <f aca="false">PopActBIT!I46*(Scénarios!$C34/100)*Choix_ref!G$3</f>
        <v>86.7612960669967</v>
      </c>
      <c r="J95" s="48" t="n">
        <f aca="false">PopActBIT!J46*(Scénarios!$C34/100)*Choix_ref!H$3</f>
        <v>78.1440006445123</v>
      </c>
      <c r="K95" s="48" t="n">
        <f aca="false">PopActBIT!K46*(Scénarios!$C34/100)*Choix_ref!I$3</f>
        <v>66.1098172870784</v>
      </c>
      <c r="L95" s="48" t="n">
        <f aca="false">PopActBIT!L46*(Scénarios!$C34/100)*Choix_ref!J$3</f>
        <v>55.9925601048324</v>
      </c>
      <c r="M95" s="48" t="n">
        <f aca="false">PopActBIT!M46*(Scénarios!$C34/100)*Choix_ref!K$3</f>
        <v>47.4829983764657</v>
      </c>
      <c r="N95" s="48" t="n">
        <f aca="false">PopActBIT!N47*(Scénarios!$C34/100)*Choix_ref!L$3</f>
        <v>24.7262641591815</v>
      </c>
      <c r="O95" s="48" t="n">
        <f aca="false">PopActBIT!O47*(Scénarios!$C34/100)*Choix_ref!M$3</f>
        <v>2.40575554199574</v>
      </c>
      <c r="P95" s="48" t="n">
        <f aca="false">PopActBIT!P47*(Scénarios!$C34/100)*Choix_ref!N$3</f>
        <v>0.254663831852138</v>
      </c>
      <c r="Q95" s="48" t="n">
        <f aca="false">PopActBIT!Q47*(Scénarios!$C34/100)*Choix_ref!O$3</f>
        <v>39.2401087375997</v>
      </c>
      <c r="R95" s="48" t="n">
        <f aca="false">PopActBIT!R47*(Scénarios!$C34/100)*Choix_ref!P$3</f>
        <v>116.36851427918</v>
      </c>
      <c r="S95" s="48" t="n">
        <f aca="false">PopActBIT!S47*(Scénarios!$C34/100)*Choix_ref!Q$3</f>
        <v>91.4990461852378</v>
      </c>
      <c r="T95" s="48" t="n">
        <f aca="false">PopActBIT!T47*(Scénarios!$C34/100)*Choix_ref!R$3</f>
        <v>70.9546340367891</v>
      </c>
      <c r="U95" s="48" t="n">
        <f aca="false">PopActBIT!U47*(Scénarios!$C34/100)*Choix_ref!S$3</f>
        <v>66.4577925788185</v>
      </c>
      <c r="V95" s="48" t="n">
        <f aca="false">PopActBIT!V47*(Scénarios!$C34/100)*Choix_ref!T$3</f>
        <v>59.8324446297178</v>
      </c>
      <c r="W95" s="48" t="n">
        <f aca="false">PopActBIT!W47*(Scénarios!$C34/100)*Choix_ref!U$3</f>
        <v>51.0074793152431</v>
      </c>
      <c r="X95" s="48" t="n">
        <f aca="false">PopActBIT!X47*(Scénarios!$C34/100)*Choix_ref!V$3</f>
        <v>51.483633855068</v>
      </c>
      <c r="Y95" s="48" t="n">
        <f aca="false">PopActBIT!Y47*(Scénarios!$C34/100)*Choix_ref!W$3</f>
        <v>43.9051346955329</v>
      </c>
      <c r="Z95" s="48" t="n">
        <f aca="false">PopActBIT!Z47*(Scénarios!$C34/100)*Choix_ref!X$3</f>
        <v>25.0077952172055</v>
      </c>
      <c r="AA95" s="48" t="n">
        <f aca="false">PopActBIT!AA47*(Scénarios!$C34/100)*Choix_ref!Y$3</f>
        <v>1.94267950006382</v>
      </c>
      <c r="AB95" s="48" t="n">
        <f aca="false">PopActBIT!AB47*(Scénarios!$C34/100)*Choix_ref!Z$3</f>
        <v>0.359563795176102</v>
      </c>
      <c r="AC95" s="47"/>
      <c r="AD95" s="47" t="n">
        <f aca="false">E95+F95</f>
        <v>137.914616294948</v>
      </c>
      <c r="AE95" s="47" t="n">
        <f aca="false">G95+H95</f>
        <v>185.148772594288</v>
      </c>
      <c r="AF95" s="47" t="n">
        <f aca="false">I95+J95</f>
        <v>164.905296711509</v>
      </c>
      <c r="AG95" s="47" t="n">
        <f aca="false">K95+L95</f>
        <v>122.102377391911</v>
      </c>
      <c r="AH95" s="47" t="n">
        <f aca="false">M95+N95+O95+P95</f>
        <v>74.8696819094951</v>
      </c>
      <c r="AI95" s="47" t="n">
        <f aca="false">Q95+R95</f>
        <v>155.608623016779</v>
      </c>
      <c r="AJ95" s="47" t="n">
        <f aca="false">S95+T95</f>
        <v>162.453680222027</v>
      </c>
      <c r="AK95" s="47" t="n">
        <f aca="false">U95+V95</f>
        <v>126.290237208536</v>
      </c>
      <c r="AL95" s="47" t="n">
        <f aca="false">W95+X95</f>
        <v>102.491113170311</v>
      </c>
      <c r="AM95" s="47" t="n">
        <f aca="false">Y95+Z95+AA95+AB95</f>
        <v>71.2151732079784</v>
      </c>
      <c r="AO95" s="49" t="n">
        <f aca="false">SUM(E95:F95)</f>
        <v>137.914616294948</v>
      </c>
      <c r="AP95" s="49" t="n">
        <f aca="false">SUM(G95:L95)</f>
        <v>472.156446697707</v>
      </c>
      <c r="AQ95" s="49" t="n">
        <f aca="false">SUM(M95:N95)</f>
        <v>72.2092625356472</v>
      </c>
      <c r="AR95" s="49" t="n">
        <f aca="false">SUM(Q95:R95)</f>
        <v>155.608623016779</v>
      </c>
      <c r="AS95" s="49" t="n">
        <f aca="false">SUM(S95:X95)</f>
        <v>391.235030600874</v>
      </c>
      <c r="AT95" s="49" t="n">
        <f aca="false">SUM(Y95:Z95)</f>
        <v>68.9129299127385</v>
      </c>
      <c r="AU95" s="49" t="n">
        <f aca="false">AO95+AR95</f>
        <v>293.523239311727</v>
      </c>
      <c r="AV95" s="49" t="n">
        <f aca="false">AP95+AS95</f>
        <v>863.391477298582</v>
      </c>
      <c r="AW95" s="49" t="n">
        <f aca="false">AQ95+AT95</f>
        <v>141.122192448386</v>
      </c>
    </row>
    <row r="96" customFormat="false" ht="15" hidden="false" customHeight="false" outlineLevel="0" collapsed="false">
      <c r="A96" s="0" t="n">
        <v>2045</v>
      </c>
      <c r="B96" s="47" t="n">
        <f aca="false">SUM(E96:AB96)</f>
        <v>1302.66818681809</v>
      </c>
      <c r="C96" s="47" t="n">
        <f aca="false">SUM(E96:P96)</f>
        <v>685.011533143107</v>
      </c>
      <c r="D96" s="47" t="n">
        <f aca="false">SUM(Q96:AB96)</f>
        <v>617.656653674987</v>
      </c>
      <c r="E96" s="48" t="n">
        <f aca="false">PopActBIT!E47*(Scénarios!$C35/100)*Choix_ref!C$3</f>
        <v>33.9861970620739</v>
      </c>
      <c r="F96" s="48" t="n">
        <f aca="false">PopActBIT!F47*(Scénarios!$C35/100)*Choix_ref!D$3</f>
        <v>103.723118333634</v>
      </c>
      <c r="G96" s="48" t="n">
        <f aca="false">PopActBIT!G47*(Scénarios!$C35/100)*Choix_ref!E$3</f>
        <v>91.8652681603869</v>
      </c>
      <c r="H96" s="48" t="n">
        <f aca="false">PopActBIT!H47*(Scénarios!$C35/100)*Choix_ref!F$3</f>
        <v>92.2081712251982</v>
      </c>
      <c r="I96" s="48" t="n">
        <f aca="false">PopActBIT!I47*(Scénarios!$C35/100)*Choix_ref!G$3</f>
        <v>87.4057068853776</v>
      </c>
      <c r="J96" s="48" t="n">
        <f aca="false">PopActBIT!J47*(Scénarios!$C35/100)*Choix_ref!H$3</f>
        <v>78.6227603103146</v>
      </c>
      <c r="K96" s="48" t="n">
        <f aca="false">PopActBIT!K47*(Scénarios!$C35/100)*Choix_ref!I$3</f>
        <v>66.9281037716179</v>
      </c>
      <c r="L96" s="48" t="n">
        <f aca="false">PopActBIT!L47*(Scénarios!$C35/100)*Choix_ref!J$3</f>
        <v>55.042401811421</v>
      </c>
      <c r="M96" s="48" t="n">
        <f aca="false">PopActBIT!M47*(Scénarios!$C35/100)*Choix_ref!K$3</f>
        <v>47.7406102212661</v>
      </c>
      <c r="N96" s="48" t="n">
        <f aca="false">PopActBIT!N48*(Scénarios!$C35/100)*Choix_ref!L$3</f>
        <v>24.6904763782116</v>
      </c>
      <c r="O96" s="48" t="n">
        <f aca="false">PopActBIT!O48*(Scénarios!$C35/100)*Choix_ref!M$3</f>
        <v>2.54281492597609</v>
      </c>
      <c r="P96" s="48" t="n">
        <f aca="false">PopActBIT!P48*(Scénarios!$C35/100)*Choix_ref!N$3</f>
        <v>0.255904057629164</v>
      </c>
      <c r="Q96" s="48" t="n">
        <f aca="false">PopActBIT!Q48*(Scénarios!$C35/100)*Choix_ref!O$3</f>
        <v>39.3359318465617</v>
      </c>
      <c r="R96" s="48" t="n">
        <f aca="false">PopActBIT!R48*(Scénarios!$C35/100)*Choix_ref!P$3</f>
        <v>116.135734173063</v>
      </c>
      <c r="S96" s="48" t="n">
        <f aca="false">PopActBIT!S48*(Scénarios!$C35/100)*Choix_ref!Q$3</f>
        <v>90.9541737404732</v>
      </c>
      <c r="T96" s="48" t="n">
        <f aca="false">PopActBIT!T48*(Scénarios!$C35/100)*Choix_ref!R$3</f>
        <v>70.4305367995035</v>
      </c>
      <c r="U96" s="48" t="n">
        <f aca="false">PopActBIT!U48*(Scénarios!$C35/100)*Choix_ref!S$3</f>
        <v>66.9404479160816</v>
      </c>
      <c r="V96" s="48" t="n">
        <f aca="false">PopActBIT!V48*(Scénarios!$C35/100)*Choix_ref!T$3</f>
        <v>59.9568502398128</v>
      </c>
      <c r="W96" s="48" t="n">
        <f aca="false">PopActBIT!W48*(Scénarios!$C35/100)*Choix_ref!U$3</f>
        <v>51.8782227499803</v>
      </c>
      <c r="X96" s="48" t="n">
        <f aca="false">PopActBIT!X48*(Scénarios!$C35/100)*Choix_ref!V$3</f>
        <v>50.7845838706429</v>
      </c>
      <c r="Y96" s="48" t="n">
        <f aca="false">PopActBIT!Y48*(Scénarios!$C35/100)*Choix_ref!W$3</f>
        <v>43.9549848299614</v>
      </c>
      <c r="Z96" s="48" t="n">
        <f aca="false">PopActBIT!Z48*(Scénarios!$C35/100)*Choix_ref!X$3</f>
        <v>24.9582537117044</v>
      </c>
      <c r="AA96" s="48" t="n">
        <f aca="false">PopActBIT!AA48*(Scénarios!$C35/100)*Choix_ref!Y$3</f>
        <v>1.9639444057755</v>
      </c>
      <c r="AB96" s="48" t="n">
        <f aca="false">PopActBIT!AB48*(Scénarios!$C35/100)*Choix_ref!Z$3</f>
        <v>0.362989391426979</v>
      </c>
      <c r="AC96" s="47"/>
      <c r="AD96" s="47" t="n">
        <f aca="false">E96+F96</f>
        <v>137.709315395708</v>
      </c>
      <c r="AE96" s="47" t="n">
        <f aca="false">G96+H96</f>
        <v>184.073439385585</v>
      </c>
      <c r="AF96" s="47" t="n">
        <f aca="false">I96+J96</f>
        <v>166.028467195692</v>
      </c>
      <c r="AG96" s="47" t="n">
        <f aca="false">K96+L96</f>
        <v>121.970505583039</v>
      </c>
      <c r="AH96" s="47" t="n">
        <f aca="false">M96+N96+O96+P96</f>
        <v>75.229805583083</v>
      </c>
      <c r="AI96" s="47" t="n">
        <f aca="false">Q96+R96</f>
        <v>155.471666019625</v>
      </c>
      <c r="AJ96" s="47" t="n">
        <f aca="false">S96+T96</f>
        <v>161.384710539977</v>
      </c>
      <c r="AK96" s="47" t="n">
        <f aca="false">U96+V96</f>
        <v>126.897298155894</v>
      </c>
      <c r="AL96" s="47" t="n">
        <f aca="false">W96+X96</f>
        <v>102.662806620623</v>
      </c>
      <c r="AM96" s="47" t="n">
        <f aca="false">Y96+Z96+AA96+AB96</f>
        <v>71.2401723388682</v>
      </c>
      <c r="AO96" s="49" t="n">
        <f aca="false">SUM(E96:F96)</f>
        <v>137.709315395708</v>
      </c>
      <c r="AP96" s="49" t="n">
        <f aca="false">SUM(G96:L96)</f>
        <v>472.072412164316</v>
      </c>
      <c r="AQ96" s="49" t="n">
        <f aca="false">SUM(M96:N96)</f>
        <v>72.4310865994778</v>
      </c>
      <c r="AR96" s="49" t="n">
        <f aca="false">SUM(Q96:R96)</f>
        <v>155.471666019625</v>
      </c>
      <c r="AS96" s="49" t="n">
        <f aca="false">SUM(S96:X96)</f>
        <v>390.944815316494</v>
      </c>
      <c r="AT96" s="49" t="n">
        <f aca="false">SUM(Y96:Z96)</f>
        <v>68.9132385416657</v>
      </c>
      <c r="AU96" s="49" t="n">
        <f aca="false">AO96+AR96</f>
        <v>293.180981415332</v>
      </c>
      <c r="AV96" s="49" t="n">
        <f aca="false">AP96+AS96</f>
        <v>863.017227480811</v>
      </c>
      <c r="AW96" s="49" t="n">
        <f aca="false">AQ96+AT96</f>
        <v>141.344325141143</v>
      </c>
    </row>
    <row r="97" customFormat="false" ht="15" hidden="false" customHeight="false" outlineLevel="0" collapsed="false">
      <c r="A97" s="0" t="n">
        <v>2046</v>
      </c>
      <c r="B97" s="47" t="n">
        <f aca="false">SUM(E97:AB97)</f>
        <v>1302.13200192283</v>
      </c>
      <c r="C97" s="47" t="n">
        <f aca="false">SUM(E97:P97)</f>
        <v>684.722219539801</v>
      </c>
      <c r="D97" s="47" t="n">
        <f aca="false">SUM(Q97:AB97)</f>
        <v>617.409782383033</v>
      </c>
      <c r="E97" s="48" t="n">
        <f aca="false">PopActBIT!E48*(Scénarios!$C36/100)*Choix_ref!C$3</f>
        <v>34.0685367961054</v>
      </c>
      <c r="F97" s="48" t="n">
        <f aca="false">PopActBIT!F48*(Scénarios!$C36/100)*Choix_ref!D$3</f>
        <v>103.514841162527</v>
      </c>
      <c r="G97" s="48" t="n">
        <f aca="false">PopActBIT!G48*(Scénarios!$C36/100)*Choix_ref!E$3</f>
        <v>91.3428147267309</v>
      </c>
      <c r="H97" s="48" t="n">
        <f aca="false">PopActBIT!H48*(Scénarios!$C36/100)*Choix_ref!F$3</f>
        <v>91.534592019609</v>
      </c>
      <c r="I97" s="48" t="n">
        <f aca="false">PopActBIT!I48*(Scénarios!$C36/100)*Choix_ref!G$3</f>
        <v>87.9628560720604</v>
      </c>
      <c r="J97" s="48" t="n">
        <f aca="false">PopActBIT!J48*(Scénarios!$C36/100)*Choix_ref!H$3</f>
        <v>78.8095705177319</v>
      </c>
      <c r="K97" s="48" t="n">
        <f aca="false">PopActBIT!K48*(Scénarios!$C36/100)*Choix_ref!I$3</f>
        <v>67.9265361883869</v>
      </c>
      <c r="L97" s="48" t="n">
        <f aca="false">PopActBIT!L48*(Scénarios!$C36/100)*Choix_ref!J$3</f>
        <v>54.3305791765568</v>
      </c>
      <c r="M97" s="48" t="n">
        <f aca="false">PopActBIT!M48*(Scénarios!$C36/100)*Choix_ref!K$3</f>
        <v>47.8185396551758</v>
      </c>
      <c r="N97" s="48" t="n">
        <f aca="false">PopActBIT!N49*(Scénarios!$C36/100)*Choix_ref!L$3</f>
        <v>24.5627877092463</v>
      </c>
      <c r="O97" s="48" t="n">
        <f aca="false">PopActBIT!O49*(Scénarios!$C36/100)*Choix_ref!M$3</f>
        <v>2.59391776354995</v>
      </c>
      <c r="P97" s="48" t="n">
        <f aca="false">PopActBIT!P49*(Scénarios!$C36/100)*Choix_ref!N$3</f>
        <v>0.256647752121057</v>
      </c>
      <c r="Q97" s="48" t="n">
        <f aca="false">PopActBIT!Q49*(Scénarios!$C36/100)*Choix_ref!O$3</f>
        <v>39.4643039290982</v>
      </c>
      <c r="R97" s="48" t="n">
        <f aca="false">PopActBIT!R49*(Scénarios!$C36/100)*Choix_ref!P$3</f>
        <v>115.984267665663</v>
      </c>
      <c r="S97" s="48" t="n">
        <f aca="false">PopActBIT!S49*(Scénarios!$C36/100)*Choix_ref!Q$3</f>
        <v>90.6474783468055</v>
      </c>
      <c r="T97" s="48" t="n">
        <f aca="false">PopActBIT!T49*(Scénarios!$C36/100)*Choix_ref!R$3</f>
        <v>69.7742549568427</v>
      </c>
      <c r="U97" s="48" t="n">
        <f aca="false">PopActBIT!U49*(Scénarios!$C36/100)*Choix_ref!S$3</f>
        <v>67.1136979067371</v>
      </c>
      <c r="V97" s="48" t="n">
        <f aca="false">PopActBIT!V49*(Scénarios!$C36/100)*Choix_ref!T$3</f>
        <v>60.1144627926531</v>
      </c>
      <c r="W97" s="48" t="n">
        <f aca="false">PopActBIT!W49*(Scénarios!$C36/100)*Choix_ref!U$3</f>
        <v>52.6975563467706</v>
      </c>
      <c r="X97" s="48" t="n">
        <f aca="false">PopActBIT!X49*(Scénarios!$C36/100)*Choix_ref!V$3</f>
        <v>50.3883559501983</v>
      </c>
      <c r="Y97" s="48" t="n">
        <f aca="false">PopActBIT!Y49*(Scénarios!$C36/100)*Choix_ref!W$3</f>
        <v>43.8521176602504</v>
      </c>
      <c r="Z97" s="48" t="n">
        <f aca="false">PopActBIT!Z49*(Scénarios!$C36/100)*Choix_ref!X$3</f>
        <v>25.0077912789143</v>
      </c>
      <c r="AA97" s="48" t="n">
        <f aca="false">PopActBIT!AA49*(Scénarios!$C36/100)*Choix_ref!Y$3</f>
        <v>1.99988294709399</v>
      </c>
      <c r="AB97" s="48" t="n">
        <f aca="false">PopActBIT!AB49*(Scénarios!$C36/100)*Choix_ref!Z$3</f>
        <v>0.365612602006235</v>
      </c>
      <c r="AC97" s="47"/>
      <c r="AD97" s="47" t="n">
        <f aca="false">E97+F97</f>
        <v>137.583377958632</v>
      </c>
      <c r="AE97" s="47" t="n">
        <f aca="false">G97+H97</f>
        <v>182.87740674634</v>
      </c>
      <c r="AF97" s="47" t="n">
        <f aca="false">I97+J97</f>
        <v>166.772426589792</v>
      </c>
      <c r="AG97" s="47" t="n">
        <f aca="false">K97+L97</f>
        <v>122.257115364944</v>
      </c>
      <c r="AH97" s="47" t="n">
        <f aca="false">M97+N97+O97+P97</f>
        <v>75.2318928800931</v>
      </c>
      <c r="AI97" s="47" t="n">
        <f aca="false">Q97+R97</f>
        <v>155.448571594761</v>
      </c>
      <c r="AJ97" s="47" t="n">
        <f aca="false">S97+T97</f>
        <v>160.421733303648</v>
      </c>
      <c r="AK97" s="47" t="n">
        <f aca="false">U97+V97</f>
        <v>127.22816069939</v>
      </c>
      <c r="AL97" s="47" t="n">
        <f aca="false">W97+X97</f>
        <v>103.085912296969</v>
      </c>
      <c r="AM97" s="47" t="n">
        <f aca="false">Y97+Z97+AA97+AB97</f>
        <v>71.2254044882649</v>
      </c>
      <c r="AO97" s="49" t="n">
        <f aca="false">SUM(E97:F97)</f>
        <v>137.583377958632</v>
      </c>
      <c r="AP97" s="49" t="n">
        <f aca="false">SUM(G97:L97)</f>
        <v>471.906948701076</v>
      </c>
      <c r="AQ97" s="49" t="n">
        <f aca="false">SUM(M97:N97)</f>
        <v>72.3813273644221</v>
      </c>
      <c r="AR97" s="49" t="n">
        <f aca="false">SUM(Q97:R97)</f>
        <v>155.448571594761</v>
      </c>
      <c r="AS97" s="49" t="n">
        <f aca="false">SUM(S97:X97)</f>
        <v>390.735806300007</v>
      </c>
      <c r="AT97" s="49" t="n">
        <f aca="false">SUM(Y97:Z97)</f>
        <v>68.8599089391647</v>
      </c>
      <c r="AU97" s="49" t="n">
        <f aca="false">AO97+AR97</f>
        <v>293.031949553393</v>
      </c>
      <c r="AV97" s="49" t="n">
        <f aca="false">AP97+AS97</f>
        <v>862.642755001083</v>
      </c>
      <c r="AW97" s="49" t="n">
        <f aca="false">AQ97+AT97</f>
        <v>141.241236303587</v>
      </c>
    </row>
    <row r="98" customFormat="false" ht="15" hidden="false" customHeight="false" outlineLevel="0" collapsed="false">
      <c r="A98" s="0" t="n">
        <v>2047</v>
      </c>
      <c r="B98" s="47" t="n">
        <f aca="false">SUM(E98:AB98)</f>
        <v>1301.70102587253</v>
      </c>
      <c r="C98" s="47" t="n">
        <f aca="false">SUM(E98:P98)</f>
        <v>684.327957497188</v>
      </c>
      <c r="D98" s="47" t="n">
        <f aca="false">SUM(Q98:AB98)</f>
        <v>617.37306837534</v>
      </c>
      <c r="E98" s="48" t="n">
        <f aca="false">PopActBIT!E49*(Scénarios!$C37/100)*Choix_ref!C$3</f>
        <v>34.1790834109178</v>
      </c>
      <c r="F98" s="48" t="n">
        <f aca="false">PopActBIT!F49*(Scénarios!$C37/100)*Choix_ref!D$3</f>
        <v>103.377783912693</v>
      </c>
      <c r="G98" s="48" t="n">
        <f aca="false">PopActBIT!G49*(Scénarios!$C37/100)*Choix_ref!E$3</f>
        <v>91.0458612245591</v>
      </c>
      <c r="H98" s="48" t="n">
        <f aca="false">PopActBIT!H49*(Scénarios!$C37/100)*Choix_ref!F$3</f>
        <v>90.6397239798693</v>
      </c>
      <c r="I98" s="48" t="n">
        <f aca="false">PopActBIT!I49*(Scénarios!$C37/100)*Choix_ref!G$3</f>
        <v>88.2036681082612</v>
      </c>
      <c r="J98" s="48" t="n">
        <f aca="false">PopActBIT!J49*(Scénarios!$C37/100)*Choix_ref!H$3</f>
        <v>78.9744390192567</v>
      </c>
      <c r="K98" s="48" t="n">
        <f aca="false">PopActBIT!K49*(Scénarios!$C37/100)*Choix_ref!I$3</f>
        <v>68.9238799469175</v>
      </c>
      <c r="L98" s="48" t="n">
        <f aca="false">PopActBIT!L49*(Scénarios!$C37/100)*Choix_ref!J$3</f>
        <v>53.9477848108915</v>
      </c>
      <c r="M98" s="48" t="n">
        <f aca="false">PopActBIT!M49*(Scénarios!$C37/100)*Choix_ref!K$3</f>
        <v>47.6859278995652</v>
      </c>
      <c r="N98" s="48" t="n">
        <f aca="false">PopActBIT!N50*(Scénarios!$C37/100)*Choix_ref!L$3</f>
        <v>24.4509416729855</v>
      </c>
      <c r="O98" s="48" t="n">
        <f aca="false">PopActBIT!O50*(Scénarios!$C37/100)*Choix_ref!M$3</f>
        <v>2.64152161624657</v>
      </c>
      <c r="P98" s="48" t="n">
        <f aca="false">PopActBIT!P50*(Scénarios!$C37/100)*Choix_ref!N$3</f>
        <v>0.257341895024576</v>
      </c>
      <c r="Q98" s="48" t="n">
        <f aca="false">PopActBIT!Q50*(Scénarios!$C37/100)*Choix_ref!O$3</f>
        <v>39.6186463328816</v>
      </c>
      <c r="R98" s="48" t="n">
        <f aca="false">PopActBIT!R50*(Scénarios!$C37/100)*Choix_ref!P$3</f>
        <v>115.935711416841</v>
      </c>
      <c r="S98" s="48" t="n">
        <f aca="false">PopActBIT!S50*(Scénarios!$C37/100)*Choix_ref!Q$3</f>
        <v>90.3903371558319</v>
      </c>
      <c r="T98" s="48" t="n">
        <f aca="false">PopActBIT!T50*(Scénarios!$C37/100)*Choix_ref!R$3</f>
        <v>69.2955483485637</v>
      </c>
      <c r="U98" s="48" t="n">
        <f aca="false">PopActBIT!U50*(Scénarios!$C37/100)*Choix_ref!S$3</f>
        <v>66.9662060999886</v>
      </c>
      <c r="V98" s="48" t="n">
        <f aca="false">PopActBIT!V50*(Scénarios!$C37/100)*Choix_ref!T$3</f>
        <v>60.5087819820952</v>
      </c>
      <c r="W98" s="48" t="n">
        <f aca="false">PopActBIT!W50*(Scénarios!$C37/100)*Choix_ref!U$3</f>
        <v>53.3144798092978</v>
      </c>
      <c r="X98" s="48" t="n">
        <f aca="false">PopActBIT!X50*(Scénarios!$C37/100)*Choix_ref!V$3</f>
        <v>50.2395167625361</v>
      </c>
      <c r="Y98" s="48" t="n">
        <f aca="false">PopActBIT!Y50*(Scénarios!$C37/100)*Choix_ref!W$3</f>
        <v>43.609148873409</v>
      </c>
      <c r="Z98" s="48" t="n">
        <f aca="false">PopActBIT!Z50*(Scénarios!$C37/100)*Choix_ref!X$3</f>
        <v>25.0945944010599</v>
      </c>
      <c r="AA98" s="48" t="n">
        <f aca="false">PopActBIT!AA50*(Scénarios!$C37/100)*Choix_ref!Y$3</f>
        <v>2.03183830681762</v>
      </c>
      <c r="AB98" s="48" t="n">
        <f aca="false">PopActBIT!AB50*(Scénarios!$C37/100)*Choix_ref!Z$3</f>
        <v>0.368258886017944</v>
      </c>
      <c r="AC98" s="47"/>
      <c r="AD98" s="47" t="n">
        <f aca="false">E98+F98</f>
        <v>137.55686732361</v>
      </c>
      <c r="AE98" s="47" t="n">
        <f aca="false">G98+H98</f>
        <v>181.685585204428</v>
      </c>
      <c r="AF98" s="47" t="n">
        <f aca="false">I98+J98</f>
        <v>167.178107127518</v>
      </c>
      <c r="AG98" s="47" t="n">
        <f aca="false">K98+L98</f>
        <v>122.871664757809</v>
      </c>
      <c r="AH98" s="47" t="n">
        <f aca="false">M98+N98+O98+P98</f>
        <v>75.0357330838218</v>
      </c>
      <c r="AI98" s="47" t="n">
        <f aca="false">Q98+R98</f>
        <v>155.554357749722</v>
      </c>
      <c r="AJ98" s="47" t="n">
        <f aca="false">S98+T98</f>
        <v>159.685885504396</v>
      </c>
      <c r="AK98" s="47" t="n">
        <f aca="false">U98+V98</f>
        <v>127.474988082084</v>
      </c>
      <c r="AL98" s="47" t="n">
        <f aca="false">W98+X98</f>
        <v>103.553996571834</v>
      </c>
      <c r="AM98" s="47" t="n">
        <f aca="false">Y98+Z98+AA98+AB98</f>
        <v>71.1038404673045</v>
      </c>
      <c r="AO98" s="49" t="n">
        <f aca="false">SUM(E98:F98)</f>
        <v>137.55686732361</v>
      </c>
      <c r="AP98" s="49" t="n">
        <f aca="false">SUM(G98:L98)</f>
        <v>471.735357089755</v>
      </c>
      <c r="AQ98" s="49" t="n">
        <f aca="false">SUM(M98:N98)</f>
        <v>72.1368695725507</v>
      </c>
      <c r="AR98" s="49" t="n">
        <f aca="false">SUM(Q98:R98)</f>
        <v>155.554357749722</v>
      </c>
      <c r="AS98" s="49" t="n">
        <f aca="false">SUM(S98:X98)</f>
        <v>390.714870158313</v>
      </c>
      <c r="AT98" s="49" t="n">
        <f aca="false">SUM(Y98:Z98)</f>
        <v>68.7037432744689</v>
      </c>
      <c r="AU98" s="49" t="n">
        <f aca="false">AO98+AR98</f>
        <v>293.111225073333</v>
      </c>
      <c r="AV98" s="49" t="n">
        <f aca="false">AP98+AS98</f>
        <v>862.450227248069</v>
      </c>
      <c r="AW98" s="49" t="n">
        <f aca="false">AQ98+AT98</f>
        <v>140.84061284702</v>
      </c>
    </row>
    <row r="99" customFormat="false" ht="15" hidden="false" customHeight="false" outlineLevel="0" collapsed="false">
      <c r="A99" s="0" t="n">
        <v>2048</v>
      </c>
      <c r="B99" s="47" t="n">
        <f aca="false">SUM(E99:AB99)</f>
        <v>1301.78860810531</v>
      </c>
      <c r="C99" s="47" t="n">
        <f aca="false">SUM(E99:P99)</f>
        <v>684.176781653123</v>
      </c>
      <c r="D99" s="47" t="n">
        <f aca="false">SUM(Q99:AB99)</f>
        <v>617.611826452191</v>
      </c>
      <c r="E99" s="48" t="n">
        <f aca="false">PopActBIT!E50*(Scénarios!$C38/100)*Choix_ref!C$3</f>
        <v>34.3122277159988</v>
      </c>
      <c r="F99" s="48" t="n">
        <f aca="false">PopActBIT!F50*(Scénarios!$C38/100)*Choix_ref!D$3</f>
        <v>103.330586794351</v>
      </c>
      <c r="G99" s="48" t="n">
        <f aca="false">PopActBIT!G50*(Scénarios!$C38/100)*Choix_ref!E$3</f>
        <v>90.7952390599731</v>
      </c>
      <c r="H99" s="48" t="n">
        <f aca="false">PopActBIT!H50*(Scénarios!$C38/100)*Choix_ref!F$3</f>
        <v>89.9954308412027</v>
      </c>
      <c r="I99" s="48" t="n">
        <f aca="false">PopActBIT!I50*(Scénarios!$C38/100)*Choix_ref!G$3</f>
        <v>88.0135728646383</v>
      </c>
      <c r="J99" s="48" t="n">
        <f aca="false">PopActBIT!J50*(Scénarios!$C38/100)*Choix_ref!H$3</f>
        <v>79.4585360247573</v>
      </c>
      <c r="K99" s="48" t="n">
        <f aca="false">PopActBIT!K50*(Scénarios!$C38/100)*Choix_ref!I$3</f>
        <v>69.7071531375886</v>
      </c>
      <c r="L99" s="48" t="n">
        <f aca="false">PopActBIT!L50*(Scénarios!$C38/100)*Choix_ref!J$3</f>
        <v>53.7990098762284</v>
      </c>
      <c r="M99" s="48" t="n">
        <f aca="false">PopActBIT!M50*(Scénarios!$C38/100)*Choix_ref!K$3</f>
        <v>47.3830525374223</v>
      </c>
      <c r="N99" s="48" t="n">
        <f aca="false">PopActBIT!N51*(Scénarios!$C38/100)*Choix_ref!L$3</f>
        <v>24.4564230423238</v>
      </c>
      <c r="O99" s="48" t="n">
        <f aca="false">PopActBIT!O51*(Scénarios!$C38/100)*Choix_ref!M$3</f>
        <v>2.66740092412079</v>
      </c>
      <c r="P99" s="48" t="n">
        <f aca="false">PopActBIT!P51*(Scénarios!$C38/100)*Choix_ref!N$3</f>
        <v>0.258148834518022</v>
      </c>
      <c r="Q99" s="48" t="n">
        <f aca="false">PopActBIT!Q51*(Scénarios!$C38/100)*Choix_ref!O$3</f>
        <v>39.7916639192392</v>
      </c>
      <c r="R99" s="48" t="n">
        <f aca="false">PopActBIT!R51*(Scénarios!$C38/100)*Choix_ref!P$3</f>
        <v>116.003313310567</v>
      </c>
      <c r="S99" s="48" t="n">
        <f aca="false">PopActBIT!S51*(Scénarios!$C38/100)*Choix_ref!Q$3</f>
        <v>90.1399150523481</v>
      </c>
      <c r="T99" s="48" t="n">
        <f aca="false">PopActBIT!T51*(Scénarios!$C38/100)*Choix_ref!R$3</f>
        <v>68.8899566868897</v>
      </c>
      <c r="U99" s="48" t="n">
        <f aca="false">PopActBIT!U51*(Scénarios!$C38/100)*Choix_ref!S$3</f>
        <v>66.7147474079947</v>
      </c>
      <c r="V99" s="48" t="n">
        <f aca="false">PopActBIT!V51*(Scénarios!$C38/100)*Choix_ref!T$3</f>
        <v>60.9763058731891</v>
      </c>
      <c r="W99" s="48" t="n">
        <f aca="false">PopActBIT!W51*(Scénarios!$C38/100)*Choix_ref!U$3</f>
        <v>53.7856343491527</v>
      </c>
      <c r="X99" s="48" t="n">
        <f aca="false">PopActBIT!X51*(Scénarios!$C38/100)*Choix_ref!V$3</f>
        <v>50.5125230820565</v>
      </c>
      <c r="Y99" s="48" t="n">
        <f aca="false">PopActBIT!Y51*(Scénarios!$C38/100)*Choix_ref!W$3</f>
        <v>43.115454988454</v>
      </c>
      <c r="Z99" s="48" t="n">
        <f aca="false">PopActBIT!Z51*(Scénarios!$C38/100)*Choix_ref!X$3</f>
        <v>25.2621643539254</v>
      </c>
      <c r="AA99" s="48" t="n">
        <f aca="false">PopActBIT!AA51*(Scénarios!$C38/100)*Choix_ref!Y$3</f>
        <v>2.04907923004346</v>
      </c>
      <c r="AB99" s="48" t="n">
        <f aca="false">PopActBIT!AB51*(Scénarios!$C38/100)*Choix_ref!Z$3</f>
        <v>0.371068198331037</v>
      </c>
      <c r="AC99" s="47"/>
      <c r="AD99" s="47" t="n">
        <f aca="false">E99+F99</f>
        <v>137.64281451035</v>
      </c>
      <c r="AE99" s="47" t="n">
        <f aca="false">G99+H99</f>
        <v>180.790669901176</v>
      </c>
      <c r="AF99" s="47" t="n">
        <f aca="false">I99+J99</f>
        <v>167.472108889396</v>
      </c>
      <c r="AG99" s="47" t="n">
        <f aca="false">K99+L99</f>
        <v>123.506163013817</v>
      </c>
      <c r="AH99" s="47" t="n">
        <f aca="false">M99+N99+O99+P99</f>
        <v>74.765025338385</v>
      </c>
      <c r="AI99" s="47" t="n">
        <f aca="false">Q99+R99</f>
        <v>155.794977229806</v>
      </c>
      <c r="AJ99" s="47" t="n">
        <f aca="false">S99+T99</f>
        <v>159.029871739238</v>
      </c>
      <c r="AK99" s="47" t="n">
        <f aca="false">U99+V99</f>
        <v>127.691053281184</v>
      </c>
      <c r="AL99" s="47" t="n">
        <f aca="false">W99+X99</f>
        <v>104.298157431209</v>
      </c>
      <c r="AM99" s="47" t="n">
        <f aca="false">Y99+Z99+AA99+AB99</f>
        <v>70.7977667707539</v>
      </c>
      <c r="AO99" s="49" t="n">
        <f aca="false">SUM(E99:F99)</f>
        <v>137.64281451035</v>
      </c>
      <c r="AP99" s="49" t="n">
        <f aca="false">SUM(G99:L99)</f>
        <v>471.768941804388</v>
      </c>
      <c r="AQ99" s="49" t="n">
        <f aca="false">SUM(M99:N99)</f>
        <v>71.8394755797461</v>
      </c>
      <c r="AR99" s="49" t="n">
        <f aca="false">SUM(Q99:R99)</f>
        <v>155.794977229806</v>
      </c>
      <c r="AS99" s="49" t="n">
        <f aca="false">SUM(S99:X99)</f>
        <v>391.019082451631</v>
      </c>
      <c r="AT99" s="49" t="n">
        <f aca="false">SUM(Y99:Z99)</f>
        <v>68.3776193423794</v>
      </c>
      <c r="AU99" s="49" t="n">
        <f aca="false">AO99+AR99</f>
        <v>293.437791740156</v>
      </c>
      <c r="AV99" s="49" t="n">
        <f aca="false">AP99+AS99</f>
        <v>862.788024256019</v>
      </c>
      <c r="AW99" s="49" t="n">
        <f aca="false">AQ99+AT99</f>
        <v>140.217094922126</v>
      </c>
    </row>
    <row r="100" customFormat="false" ht="15" hidden="false" customHeight="false" outlineLevel="0" collapsed="false">
      <c r="A100" s="0" t="n">
        <v>2049</v>
      </c>
      <c r="B100" s="47" t="n">
        <f aca="false">SUM(E100:AB100)</f>
        <v>1302.29302822749</v>
      </c>
      <c r="C100" s="47" t="n">
        <f aca="false">SUM(E100:P100)</f>
        <v>684.244261360403</v>
      </c>
      <c r="D100" s="47" t="n">
        <f aca="false">SUM(Q100:AB100)</f>
        <v>618.048766867085</v>
      </c>
      <c r="E100" s="48" t="n">
        <f aca="false">PopActBIT!E51*(Scénarios!$C39/100)*Choix_ref!C$3</f>
        <v>34.4616488031391</v>
      </c>
      <c r="F100" s="48" t="n">
        <f aca="false">PopActBIT!F51*(Scénarios!$C39/100)*Choix_ref!D$3</f>
        <v>103.384889995676</v>
      </c>
      <c r="G100" s="48" t="n">
        <f aca="false">PopActBIT!G51*(Scénarios!$C39/100)*Choix_ref!E$3</f>
        <v>90.5513751263096</v>
      </c>
      <c r="H100" s="48" t="n">
        <f aca="false">PopActBIT!H51*(Scénarios!$C39/100)*Choix_ref!F$3</f>
        <v>89.5105108862609</v>
      </c>
      <c r="I100" s="48" t="n">
        <f aca="false">PopActBIT!I51*(Scénarios!$C39/100)*Choix_ref!G$3</f>
        <v>87.6351282916113</v>
      </c>
      <c r="J100" s="48" t="n">
        <f aca="false">PopActBIT!J51*(Scénarios!$C39/100)*Choix_ref!H$3</f>
        <v>80.044195174828</v>
      </c>
      <c r="K100" s="48" t="n">
        <f aca="false">PopActBIT!K51*(Scénarios!$C39/100)*Choix_ref!I$3</f>
        <v>70.2802927847478</v>
      </c>
      <c r="L100" s="48" t="n">
        <f aca="false">PopActBIT!L51*(Scénarios!$C39/100)*Choix_ref!J$3</f>
        <v>54.0884532249599</v>
      </c>
      <c r="M100" s="48" t="n">
        <f aca="false">PopActBIT!M51*(Scénarios!$C39/100)*Choix_ref!K$3</f>
        <v>46.8244208500146</v>
      </c>
      <c r="N100" s="48" t="n">
        <f aca="false">PopActBIT!N52*(Scénarios!$C39/100)*Choix_ref!L$3</f>
        <v>24.5252465710036</v>
      </c>
      <c r="O100" s="48" t="n">
        <f aca="false">PopActBIT!O52*(Scénarios!$C39/100)*Choix_ref!M$3</f>
        <v>2.67901616935535</v>
      </c>
      <c r="P100" s="48" t="n">
        <f aca="false">PopActBIT!P52*(Scénarios!$C39/100)*Choix_ref!N$3</f>
        <v>0.259083482496257</v>
      </c>
      <c r="Q100" s="48" t="n">
        <f aca="false">PopActBIT!Q52*(Scénarios!$C39/100)*Choix_ref!O$3</f>
        <v>39.9762104301379</v>
      </c>
      <c r="R100" s="48" t="n">
        <f aca="false">PopActBIT!R52*(Scénarios!$C39/100)*Choix_ref!P$3</f>
        <v>116.190552003456</v>
      </c>
      <c r="S100" s="48" t="n">
        <f aca="false">PopActBIT!S52*(Scénarios!$C39/100)*Choix_ref!Q$3</f>
        <v>89.9119076103752</v>
      </c>
      <c r="T100" s="48" t="n">
        <f aca="false">PopActBIT!T52*(Scénarios!$C39/100)*Choix_ref!R$3</f>
        <v>68.4097731760862</v>
      </c>
      <c r="U100" s="48" t="n">
        <f aca="false">PopActBIT!U52*(Scénarios!$C39/100)*Choix_ref!S$3</f>
        <v>66.4142087792773</v>
      </c>
      <c r="V100" s="48" t="n">
        <f aca="false">PopActBIT!V52*(Scénarios!$C39/100)*Choix_ref!T$3</f>
        <v>61.4825830430878</v>
      </c>
      <c r="W100" s="48" t="n">
        <f aca="false">PopActBIT!W52*(Scénarios!$C39/100)*Choix_ref!U$3</f>
        <v>54.1209046609396</v>
      </c>
      <c r="X100" s="48" t="n">
        <f aca="false">PopActBIT!X52*(Scénarios!$C39/100)*Choix_ref!V$3</f>
        <v>51.2123925266367</v>
      </c>
      <c r="Y100" s="48" t="n">
        <f aca="false">PopActBIT!Y52*(Scénarios!$C39/100)*Choix_ref!W$3</f>
        <v>42.4356719326541</v>
      </c>
      <c r="Z100" s="48" t="n">
        <f aca="false">PopActBIT!Z52*(Scénarios!$C39/100)*Choix_ref!X$3</f>
        <v>25.4642921993839</v>
      </c>
      <c r="AA100" s="48" t="n">
        <f aca="false">PopActBIT!AA52*(Scénarios!$C39/100)*Choix_ref!Y$3</f>
        <v>2.0563182559904</v>
      </c>
      <c r="AB100" s="48" t="n">
        <f aca="false">PopActBIT!AB52*(Scénarios!$C39/100)*Choix_ref!Z$3</f>
        <v>0.373952249059372</v>
      </c>
      <c r="AC100" s="47"/>
      <c r="AD100" s="47" t="n">
        <f aca="false">E100+F100</f>
        <v>137.846538798815</v>
      </c>
      <c r="AE100" s="47" t="n">
        <f aca="false">G100+H100</f>
        <v>180.061886012571</v>
      </c>
      <c r="AF100" s="47" t="n">
        <f aca="false">I100+J100</f>
        <v>167.679323466439</v>
      </c>
      <c r="AG100" s="47" t="n">
        <f aca="false">K100+L100</f>
        <v>124.368746009708</v>
      </c>
      <c r="AH100" s="47" t="n">
        <f aca="false">M100+N100+O100+P100</f>
        <v>74.2877670728698</v>
      </c>
      <c r="AI100" s="47" t="n">
        <f aca="false">Q100+R100</f>
        <v>156.166762433594</v>
      </c>
      <c r="AJ100" s="47" t="n">
        <f aca="false">S100+T100</f>
        <v>158.321680786461</v>
      </c>
      <c r="AK100" s="47" t="n">
        <f aca="false">U100+V100</f>
        <v>127.896791822365</v>
      </c>
      <c r="AL100" s="47" t="n">
        <f aca="false">W100+X100</f>
        <v>105.333297187576</v>
      </c>
      <c r="AM100" s="47" t="n">
        <f aca="false">Y100+Z100+AA100+AB100</f>
        <v>70.3302346370877</v>
      </c>
      <c r="AO100" s="49" t="n">
        <f aca="false">SUM(E100:F100)</f>
        <v>137.846538798815</v>
      </c>
      <c r="AP100" s="49" t="n">
        <f aca="false">SUM(G100:L100)</f>
        <v>472.109955488717</v>
      </c>
      <c r="AQ100" s="49" t="n">
        <f aca="false">SUM(M100:N100)</f>
        <v>71.3496674210182</v>
      </c>
      <c r="AR100" s="49" t="n">
        <f aca="false">SUM(Q100:R100)</f>
        <v>156.166762433594</v>
      </c>
      <c r="AS100" s="49" t="n">
        <f aca="false">SUM(S100:X100)</f>
        <v>391.551769796403</v>
      </c>
      <c r="AT100" s="49" t="n">
        <f aca="false">SUM(Y100:Z100)</f>
        <v>67.899964132038</v>
      </c>
      <c r="AU100" s="49" t="n">
        <f aca="false">AO100+AR100</f>
        <v>294.013301232409</v>
      </c>
      <c r="AV100" s="49" t="n">
        <f aca="false">AP100+AS100</f>
        <v>863.66172528512</v>
      </c>
      <c r="AW100" s="49" t="n">
        <f aca="false">AQ100+AT100</f>
        <v>139.249631553056</v>
      </c>
    </row>
    <row r="101" customFormat="false" ht="15" hidden="false" customHeight="false" outlineLevel="0" collapsed="false">
      <c r="A101" s="0" t="n">
        <v>2050</v>
      </c>
      <c r="B101" s="47" t="n">
        <f aca="false">SUM(E101:AB101)</f>
        <v>1302.71100181407</v>
      </c>
      <c r="C101" s="47" t="n">
        <f aca="false">SUM(E101:P101)</f>
        <v>684.292285318143</v>
      </c>
      <c r="D101" s="47" t="n">
        <f aca="false">SUM(Q101:AB101)</f>
        <v>618.418716495927</v>
      </c>
      <c r="E101" s="48" t="n">
        <f aca="false">PopActBIT!E52*(Scénarios!$C40/100)*Choix_ref!C$3</f>
        <v>34.6210342482898</v>
      </c>
      <c r="F101" s="48" t="n">
        <f aca="false">PopActBIT!F52*(Scénarios!$C40/100)*Choix_ref!D$3</f>
        <v>103.543795799166</v>
      </c>
      <c r="G101" s="48" t="n">
        <f aca="false">PopActBIT!G52*(Scénarios!$C40/100)*Choix_ref!E$3</f>
        <v>90.3289322176482</v>
      </c>
      <c r="H101" s="48" t="n">
        <f aca="false">PopActBIT!H52*(Scénarios!$C40/100)*Choix_ref!F$3</f>
        <v>88.9265143976549</v>
      </c>
      <c r="I101" s="48" t="n">
        <f aca="false">PopActBIT!I52*(Scénarios!$C40/100)*Choix_ref!G$3</f>
        <v>87.2275548582081</v>
      </c>
      <c r="J101" s="48" t="n">
        <f aca="false">PopActBIT!J52*(Scénarios!$C40/100)*Choix_ref!H$3</f>
        <v>80.6294575426328</v>
      </c>
      <c r="K101" s="48" t="n">
        <f aca="false">PopActBIT!K52*(Scénarios!$C40/100)*Choix_ref!I$3</f>
        <v>70.7175124207894</v>
      </c>
      <c r="L101" s="48" t="n">
        <f aca="false">PopActBIT!L52*(Scénarios!$C40/100)*Choix_ref!J$3</f>
        <v>54.756213040196</v>
      </c>
      <c r="M101" s="48" t="n">
        <f aca="false">PopActBIT!M52*(Scénarios!$C40/100)*Choix_ref!K$3</f>
        <v>46.0993870809521</v>
      </c>
      <c r="N101" s="48" t="n">
        <f aca="false">PopActBIT!N53*(Scénarios!$C40/100)*Choix_ref!L$3</f>
        <v>24.5053241199199</v>
      </c>
      <c r="O101" s="48" t="n">
        <f aca="false">PopActBIT!O53*(Scénarios!$C40/100)*Choix_ref!M$3</f>
        <v>2.67605730431708</v>
      </c>
      <c r="P101" s="48" t="n">
        <f aca="false">PopActBIT!P53*(Scénarios!$C40/100)*Choix_ref!N$3</f>
        <v>0.260502288368266</v>
      </c>
      <c r="Q101" s="48" t="n">
        <f aca="false">PopActBIT!Q53*(Scénarios!$C40/100)*Choix_ref!O$3</f>
        <v>40.1658747045267</v>
      </c>
      <c r="R101" s="48" t="n">
        <f aca="false">PopActBIT!R53*(Scénarios!$C40/100)*Choix_ref!P$3</f>
        <v>116.492093555342</v>
      </c>
      <c r="S101" s="48" t="n">
        <f aca="false">PopActBIT!S53*(Scénarios!$C40/100)*Choix_ref!Q$3</f>
        <v>89.7274702133013</v>
      </c>
      <c r="T101" s="48" t="n">
        <f aca="false">PopActBIT!T53*(Scénarios!$C40/100)*Choix_ref!R$3</f>
        <v>68.0113975439272</v>
      </c>
      <c r="U101" s="48" t="n">
        <f aca="false">PopActBIT!U53*(Scénarios!$C40/100)*Choix_ref!S$3</f>
        <v>65.9476480213661</v>
      </c>
      <c r="V101" s="48" t="n">
        <f aca="false">PopActBIT!V53*(Scénarios!$C40/100)*Choix_ref!T$3</f>
        <v>61.9261551464241</v>
      </c>
      <c r="W101" s="48" t="n">
        <f aca="false">PopActBIT!W53*(Scénarios!$C40/100)*Choix_ref!U$3</f>
        <v>54.2387893678829</v>
      </c>
      <c r="X101" s="48" t="n">
        <f aca="false">PopActBIT!X53*(Scénarios!$C40/100)*Choix_ref!V$3</f>
        <v>52.0905765121328</v>
      </c>
      <c r="Y101" s="48" t="n">
        <f aca="false">PopActBIT!Y53*(Scénarios!$C40/100)*Choix_ref!W$3</f>
        <v>41.8811631680183</v>
      </c>
      <c r="Z101" s="48" t="n">
        <f aca="false">PopActBIT!Z53*(Scénarios!$C40/100)*Choix_ref!X$3</f>
        <v>25.5061724628728</v>
      </c>
      <c r="AA101" s="48" t="n">
        <f aca="false">PopActBIT!AA53*(Scénarios!$C40/100)*Choix_ref!Y$3</f>
        <v>2.05379884059664</v>
      </c>
      <c r="AB101" s="48" t="n">
        <f aca="false">PopActBIT!AB53*(Scénarios!$C40/100)*Choix_ref!Z$3</f>
        <v>0.377576959536024</v>
      </c>
      <c r="AC101" s="47"/>
      <c r="AD101" s="47" t="n">
        <f aca="false">E101+F101</f>
        <v>138.164830047456</v>
      </c>
      <c r="AE101" s="47" t="n">
        <f aca="false">G101+H101</f>
        <v>179.255446615303</v>
      </c>
      <c r="AF101" s="47" t="n">
        <f aca="false">I101+J101</f>
        <v>167.857012400841</v>
      </c>
      <c r="AG101" s="47" t="n">
        <f aca="false">K101+L101</f>
        <v>125.473725460985</v>
      </c>
      <c r="AH101" s="47" t="n">
        <f aca="false">M101+N101+O101+P101</f>
        <v>73.5412707935573</v>
      </c>
      <c r="AI101" s="47" t="n">
        <f aca="false">Q101+R101</f>
        <v>156.657968259869</v>
      </c>
      <c r="AJ101" s="47" t="n">
        <f aca="false">S101+T101</f>
        <v>157.738867757229</v>
      </c>
      <c r="AK101" s="47" t="n">
        <f aca="false">U101+V101</f>
        <v>127.87380316779</v>
      </c>
      <c r="AL101" s="47" t="n">
        <f aca="false">W101+X101</f>
        <v>106.329365880016</v>
      </c>
      <c r="AM101" s="47" t="n">
        <f aca="false">Y101+Z101+AA101+AB101</f>
        <v>69.8187114310238</v>
      </c>
      <c r="AO101" s="49" t="n">
        <f aca="false">SUM(E101:F101)</f>
        <v>138.164830047456</v>
      </c>
      <c r="AP101" s="49" t="n">
        <f aca="false">SUM(G101:L101)</f>
        <v>472.58618447713</v>
      </c>
      <c r="AQ101" s="49" t="n">
        <f aca="false">SUM(M101:N101)</f>
        <v>70.604711200872</v>
      </c>
      <c r="AR101" s="49" t="n">
        <f aca="false">SUM(Q101:R101)</f>
        <v>156.657968259869</v>
      </c>
      <c r="AS101" s="49" t="n">
        <f aca="false">SUM(S101:X101)</f>
        <v>391.942036805034</v>
      </c>
      <c r="AT101" s="49" t="n">
        <f aca="false">SUM(Y101:Z101)</f>
        <v>67.3873356308911</v>
      </c>
      <c r="AU101" s="49" t="n">
        <f aca="false">AO101+AR101</f>
        <v>294.822798307325</v>
      </c>
      <c r="AV101" s="49" t="n">
        <f aca="false">AP101+AS101</f>
        <v>864.528221282164</v>
      </c>
      <c r="AW101" s="49" t="n">
        <f aca="false">AQ101+AT101</f>
        <v>137.992046831763</v>
      </c>
    </row>
    <row r="102" customFormat="false" ht="15" hidden="false" customHeight="false" outlineLevel="0" collapsed="false">
      <c r="A102" s="0" t="n">
        <v>2051</v>
      </c>
      <c r="B102" s="47" t="n">
        <f aca="false">SUM(E102:AB102)</f>
        <v>1303.172347921</v>
      </c>
      <c r="C102" s="47" t="n">
        <f aca="false">SUM(E102:P102)</f>
        <v>684.311316509714</v>
      </c>
      <c r="D102" s="47" t="n">
        <f aca="false">SUM(Q102:AB102)</f>
        <v>618.861031411288</v>
      </c>
      <c r="E102" s="48" t="n">
        <f aca="false">PopActBIT!E53*(Scénarios!$C41/100)*Choix_ref!C$3</f>
        <v>34.784935882527</v>
      </c>
      <c r="F102" s="48" t="n">
        <f aca="false">PopActBIT!F53*(Scénarios!$C41/100)*Choix_ref!D$3</f>
        <v>103.802398886341</v>
      </c>
      <c r="G102" s="48" t="n">
        <f aca="false">PopActBIT!G53*(Scénarios!$C41/100)*Choix_ref!E$3</f>
        <v>90.1479846926094</v>
      </c>
      <c r="H102" s="48" t="n">
        <f aca="false">PopActBIT!H53*(Scénarios!$C41/100)*Choix_ref!F$3</f>
        <v>88.4404069773906</v>
      </c>
      <c r="I102" s="48" t="n">
        <f aca="false">PopActBIT!I53*(Scénarios!$C41/100)*Choix_ref!G$3</f>
        <v>86.6131938910815</v>
      </c>
      <c r="J102" s="48" t="n">
        <f aca="false">PopActBIT!J53*(Scénarios!$C41/100)*Choix_ref!H$3</f>
        <v>81.1357730040912</v>
      </c>
      <c r="K102" s="48" t="n">
        <f aca="false">PopActBIT!K53*(Scénarios!$C41/100)*Choix_ref!I$3</f>
        <v>70.893597053095</v>
      </c>
      <c r="L102" s="48" t="n">
        <f aca="false">PopActBIT!L53*(Scénarios!$C41/100)*Choix_ref!J$3</f>
        <v>55.5712108977633</v>
      </c>
      <c r="M102" s="48" t="n">
        <f aca="false">PopActBIT!M53*(Scénarios!$C41/100)*Choix_ref!K$3</f>
        <v>45.5980814776578</v>
      </c>
      <c r="N102" s="48" t="n">
        <f aca="false">PopActBIT!N54*(Scénarios!$C41/100)*Choix_ref!L$3</f>
        <v>24.3982955604378</v>
      </c>
      <c r="O102" s="48" t="n">
        <f aca="false">PopActBIT!O54*(Scénarios!$C41/100)*Choix_ref!M$3</f>
        <v>2.66320062087335</v>
      </c>
      <c r="P102" s="48" t="n">
        <f aca="false">PopActBIT!P54*(Scénarios!$C41/100)*Choix_ref!N$3</f>
        <v>0.262237565845526</v>
      </c>
      <c r="Q102" s="48" t="n">
        <f aca="false">PopActBIT!Q54*(Scénarios!$C41/100)*Choix_ref!O$3</f>
        <v>40.3552226088666</v>
      </c>
      <c r="R102" s="48" t="n">
        <f aca="false">PopActBIT!R54*(Scénarios!$C41/100)*Choix_ref!P$3</f>
        <v>116.894632104624</v>
      </c>
      <c r="S102" s="48" t="n">
        <f aca="false">PopActBIT!S54*(Scénarios!$C41/100)*Choix_ref!Q$3</f>
        <v>89.6085786981849</v>
      </c>
      <c r="T102" s="48" t="n">
        <f aca="false">PopActBIT!T54*(Scénarios!$C41/100)*Choix_ref!R$3</f>
        <v>67.7868303097119</v>
      </c>
      <c r="U102" s="48" t="n">
        <f aca="false">PopActBIT!U54*(Scénarios!$C41/100)*Choix_ref!S$3</f>
        <v>65.3611566978428</v>
      </c>
      <c r="V102" s="48" t="n">
        <f aca="false">PopActBIT!V54*(Scénarios!$C41/100)*Choix_ref!T$3</f>
        <v>62.0896415883282</v>
      </c>
      <c r="W102" s="48" t="n">
        <f aca="false">PopActBIT!W54*(Scénarios!$C41/100)*Choix_ref!U$3</f>
        <v>54.3866374657187</v>
      </c>
      <c r="X102" s="48" t="n">
        <f aca="false">PopActBIT!X54*(Scénarios!$C41/100)*Choix_ref!V$3</f>
        <v>52.9176009665911</v>
      </c>
      <c r="Y102" s="48" t="n">
        <f aca="false">PopActBIT!Y54*(Scénarios!$C41/100)*Choix_ref!W$3</f>
        <v>41.5733507882785</v>
      </c>
      <c r="Z102" s="48" t="n">
        <f aca="false">PopActBIT!Z54*(Scénarios!$C41/100)*Choix_ref!X$3</f>
        <v>25.4594849673912</v>
      </c>
      <c r="AA102" s="48" t="n">
        <f aca="false">PopActBIT!AA54*(Scénarios!$C41/100)*Choix_ref!Y$3</f>
        <v>2.04628453770712</v>
      </c>
      <c r="AB102" s="48" t="n">
        <f aca="false">PopActBIT!AB54*(Scénarios!$C41/100)*Choix_ref!Z$3</f>
        <v>0.38161067804335</v>
      </c>
      <c r="AC102" s="47"/>
      <c r="AD102" s="47" t="n">
        <f aca="false">E102+F102</f>
        <v>138.587334768868</v>
      </c>
      <c r="AE102" s="47" t="n">
        <f aca="false">G102+H102</f>
        <v>178.58839167</v>
      </c>
      <c r="AF102" s="47" t="n">
        <f aca="false">I102+J102</f>
        <v>167.748966895173</v>
      </c>
      <c r="AG102" s="47" t="n">
        <f aca="false">K102+L102</f>
        <v>126.464807950858</v>
      </c>
      <c r="AH102" s="47" t="n">
        <f aca="false">M102+N102+O102+P102</f>
        <v>72.9218152248145</v>
      </c>
      <c r="AI102" s="47" t="n">
        <f aca="false">Q102+R102</f>
        <v>157.249854713491</v>
      </c>
      <c r="AJ102" s="47" t="n">
        <f aca="false">S102+T102</f>
        <v>157.395409007897</v>
      </c>
      <c r="AK102" s="47" t="n">
        <f aca="false">U102+V102</f>
        <v>127.450798286171</v>
      </c>
      <c r="AL102" s="47" t="n">
        <f aca="false">W102+X102</f>
        <v>107.30423843231</v>
      </c>
      <c r="AM102" s="47" t="n">
        <f aca="false">Y102+Z102+AA102+AB102</f>
        <v>69.4607309714202</v>
      </c>
      <c r="AO102" s="49" t="n">
        <f aca="false">SUM(E102:F102)</f>
        <v>138.587334768868</v>
      </c>
      <c r="AP102" s="49" t="n">
        <f aca="false">SUM(G102:L102)</f>
        <v>472.802166516031</v>
      </c>
      <c r="AQ102" s="49" t="n">
        <f aca="false">SUM(M102:N102)</f>
        <v>69.9963770380957</v>
      </c>
      <c r="AR102" s="49" t="n">
        <f aca="false">SUM(Q102:R102)</f>
        <v>157.249854713491</v>
      </c>
      <c r="AS102" s="49" t="n">
        <f aca="false">SUM(S102:X102)</f>
        <v>392.150445726378</v>
      </c>
      <c r="AT102" s="49" t="n">
        <f aca="false">SUM(Y102:Z102)</f>
        <v>67.0328357556698</v>
      </c>
      <c r="AU102" s="49" t="n">
        <f aca="false">AO102+AR102</f>
        <v>295.837189482358</v>
      </c>
      <c r="AV102" s="49" t="n">
        <f aca="false">AP102+AS102</f>
        <v>864.952612242409</v>
      </c>
      <c r="AW102" s="49" t="n">
        <f aca="false">AQ102+AT102</f>
        <v>137.029212793765</v>
      </c>
    </row>
    <row r="103" customFormat="false" ht="15" hidden="false" customHeight="false" outlineLevel="0" collapsed="false">
      <c r="A103" s="0" t="n">
        <v>2052</v>
      </c>
      <c r="B103" s="47" t="n">
        <f aca="false">SUM(E103:AB103)</f>
        <v>1303.87295723316</v>
      </c>
      <c r="C103" s="47" t="n">
        <f aca="false">SUM(E103:P103)</f>
        <v>684.373561388347</v>
      </c>
      <c r="D103" s="47" t="n">
        <f aca="false">SUM(Q103:AB103)</f>
        <v>619.499395844813</v>
      </c>
      <c r="E103" s="48" t="n">
        <f aca="false">PopActBIT!E54*(Scénarios!$C42/100)*Choix_ref!C$3</f>
        <v>34.9486172757631</v>
      </c>
      <c r="F103" s="48" t="n">
        <f aca="false">PopActBIT!F54*(Scénarios!$C42/100)*Choix_ref!D$3</f>
        <v>104.149218160436</v>
      </c>
      <c r="G103" s="48" t="n">
        <f aca="false">PopActBIT!G54*(Scénarios!$C42/100)*Choix_ref!E$3</f>
        <v>90.0292335914298</v>
      </c>
      <c r="H103" s="48" t="n">
        <f aca="false">PopActBIT!H54*(Scénarios!$C42/100)*Choix_ref!F$3</f>
        <v>88.1647658358426</v>
      </c>
      <c r="I103" s="48" t="n">
        <f aca="false">PopActBIT!I54*(Scénarios!$C42/100)*Choix_ref!G$3</f>
        <v>85.7959727316776</v>
      </c>
      <c r="J103" s="48" t="n">
        <f aca="false">PopActBIT!J54*(Scénarios!$C42/100)*Choix_ref!H$3</f>
        <v>81.3554773611769</v>
      </c>
      <c r="K103" s="48" t="n">
        <f aca="false">PopActBIT!K54*(Scénarios!$C42/100)*Choix_ref!I$3</f>
        <v>71.0499762761223</v>
      </c>
      <c r="L103" s="48" t="n">
        <f aca="false">PopActBIT!L54*(Scénarios!$C42/100)*Choix_ref!J$3</f>
        <v>56.3856662119524</v>
      </c>
      <c r="M103" s="48" t="n">
        <f aca="false">PopActBIT!M54*(Scénarios!$C42/100)*Choix_ref!K$3</f>
        <v>45.3675390089557</v>
      </c>
      <c r="N103" s="48" t="n">
        <f aca="false">PopActBIT!N55*(Scénarios!$C42/100)*Choix_ref!L$3</f>
        <v>24.2111516244672</v>
      </c>
      <c r="O103" s="48" t="n">
        <f aca="false">PopActBIT!O55*(Scénarios!$C42/100)*Choix_ref!M$3</f>
        <v>2.65203329153537</v>
      </c>
      <c r="P103" s="48" t="n">
        <f aca="false">PopActBIT!P55*(Scénarios!$C42/100)*Choix_ref!N$3</f>
        <v>0.263910018987527</v>
      </c>
      <c r="Q103" s="48" t="n">
        <f aca="false">PopActBIT!Q55*(Scénarios!$C42/100)*Choix_ref!O$3</f>
        <v>40.5397225969082</v>
      </c>
      <c r="R103" s="48" t="n">
        <f aca="false">PopActBIT!R55*(Scénarios!$C42/100)*Choix_ref!P$3</f>
        <v>117.378020431671</v>
      </c>
      <c r="S103" s="48" t="n">
        <f aca="false">PopActBIT!S55*(Scénarios!$C42/100)*Choix_ref!Q$3</f>
        <v>89.5725933867082</v>
      </c>
      <c r="T103" s="48" t="n">
        <f aca="false">PopActBIT!T55*(Scénarios!$C42/100)*Choix_ref!R$3</f>
        <v>67.5985081774613</v>
      </c>
      <c r="U103" s="48" t="n">
        <f aca="false">PopActBIT!U55*(Scénarios!$C42/100)*Choix_ref!S$3</f>
        <v>64.9348395131489</v>
      </c>
      <c r="V103" s="48" t="n">
        <f aca="false">PopActBIT!V55*(Scénarios!$C42/100)*Choix_ref!T$3</f>
        <v>61.9626252494966</v>
      </c>
      <c r="W103" s="48" t="n">
        <f aca="false">PopActBIT!W55*(Scénarios!$C42/100)*Choix_ref!U$3</f>
        <v>54.7459156049344</v>
      </c>
      <c r="X103" s="48" t="n">
        <f aca="false">PopActBIT!X55*(Scénarios!$C42/100)*Choix_ref!V$3</f>
        <v>53.5427860686734</v>
      </c>
      <c r="Y103" s="48" t="n">
        <f aca="false">PopActBIT!Y55*(Scénarios!$C42/100)*Choix_ref!W$3</f>
        <v>41.4664860551943</v>
      </c>
      <c r="Z103" s="48" t="n">
        <f aca="false">PopActBIT!Z55*(Scénarios!$C42/100)*Choix_ref!X$3</f>
        <v>25.3312453433854</v>
      </c>
      <c r="AA103" s="48" t="n">
        <f aca="false">PopActBIT!AA55*(Scénarios!$C42/100)*Choix_ref!Y$3</f>
        <v>2.0411982279607</v>
      </c>
      <c r="AB103" s="48" t="n">
        <f aca="false">PopActBIT!AB55*(Scénarios!$C42/100)*Choix_ref!Z$3</f>
        <v>0.385455189271426</v>
      </c>
      <c r="AC103" s="47"/>
      <c r="AD103" s="47" t="n">
        <f aca="false">E103+F103</f>
        <v>139.097835436199</v>
      </c>
      <c r="AE103" s="47" t="n">
        <f aca="false">G103+H103</f>
        <v>178.193999427272</v>
      </c>
      <c r="AF103" s="47" t="n">
        <f aca="false">I103+J103</f>
        <v>167.151450092854</v>
      </c>
      <c r="AG103" s="47" t="n">
        <f aca="false">K103+L103</f>
        <v>127.435642488075</v>
      </c>
      <c r="AH103" s="47" t="n">
        <f aca="false">M103+N103+O103+P103</f>
        <v>72.4946339439458</v>
      </c>
      <c r="AI103" s="47" t="n">
        <f aca="false">Q103+R103</f>
        <v>157.917743028579</v>
      </c>
      <c r="AJ103" s="47" t="n">
        <f aca="false">S103+T103</f>
        <v>157.17110156417</v>
      </c>
      <c r="AK103" s="47" t="n">
        <f aca="false">U103+V103</f>
        <v>126.897464762645</v>
      </c>
      <c r="AL103" s="47" t="n">
        <f aca="false">W103+X103</f>
        <v>108.288701673608</v>
      </c>
      <c r="AM103" s="47" t="n">
        <f aca="false">Y103+Z103+AA103+AB103</f>
        <v>69.2243848158118</v>
      </c>
      <c r="AO103" s="49" t="n">
        <f aca="false">SUM(E103:F103)</f>
        <v>139.097835436199</v>
      </c>
      <c r="AP103" s="49" t="n">
        <f aca="false">SUM(G103:L103)</f>
        <v>472.781092008202</v>
      </c>
      <c r="AQ103" s="49" t="n">
        <f aca="false">SUM(M103:N103)</f>
        <v>69.5786906334229</v>
      </c>
      <c r="AR103" s="49" t="n">
        <f aca="false">SUM(Q103:R103)</f>
        <v>157.917743028579</v>
      </c>
      <c r="AS103" s="49" t="n">
        <f aca="false">SUM(S103:X103)</f>
        <v>392.357268000423</v>
      </c>
      <c r="AT103" s="49" t="n">
        <f aca="false">SUM(Y103:Z103)</f>
        <v>66.7977313985796</v>
      </c>
      <c r="AU103" s="49" t="n">
        <f aca="false">AO103+AR103</f>
        <v>297.015578464778</v>
      </c>
      <c r="AV103" s="49" t="n">
        <f aca="false">AP103+AS103</f>
        <v>865.138360008624</v>
      </c>
      <c r="AW103" s="49" t="n">
        <f aca="false">AQ103+AT103</f>
        <v>136.376422032003</v>
      </c>
    </row>
    <row r="104" customFormat="false" ht="15" hidden="false" customHeight="false" outlineLevel="0" collapsed="false">
      <c r="A104" s="0" t="n">
        <v>2053</v>
      </c>
      <c r="B104" s="47" t="n">
        <f aca="false">SUM(E104:AB104)</f>
        <v>1305.05691093249</v>
      </c>
      <c r="C104" s="47" t="n">
        <f aca="false">SUM(E104:P104)</f>
        <v>684.675010266948</v>
      </c>
      <c r="D104" s="47" t="n">
        <f aca="false">SUM(Q104:AB104)</f>
        <v>620.381900665545</v>
      </c>
      <c r="E104" s="48" t="n">
        <f aca="false">PopActBIT!E55*(Scénarios!$C43/100)*Choix_ref!C$3</f>
        <v>35.1080876272129</v>
      </c>
      <c r="F104" s="48" t="n">
        <f aca="false">PopActBIT!F55*(Scénarios!$C43/100)*Choix_ref!D$3</f>
        <v>104.566780081572</v>
      </c>
      <c r="G104" s="48" t="n">
        <f aca="false">PopActBIT!G55*(Scénarios!$C43/100)*Choix_ref!E$3</f>
        <v>89.9891287540723</v>
      </c>
      <c r="H104" s="48" t="n">
        <f aca="false">PopActBIT!H55*(Scénarios!$C43/100)*Choix_ref!F$3</f>
        <v>87.9322052766277</v>
      </c>
      <c r="I104" s="48" t="n">
        <f aca="false">PopActBIT!I55*(Scénarios!$C43/100)*Choix_ref!G$3</f>
        <v>85.2081182471729</v>
      </c>
      <c r="J104" s="48" t="n">
        <f aca="false">PopActBIT!J55*(Scénarios!$C43/100)*Choix_ref!H$3</f>
        <v>81.1846462213242</v>
      </c>
      <c r="K104" s="48" t="n">
        <f aca="false">PopActBIT!K55*(Scénarios!$C43/100)*Choix_ref!I$3</f>
        <v>71.4909559461212</v>
      </c>
      <c r="L104" s="48" t="n">
        <f aca="false">PopActBIT!L55*(Scénarios!$C43/100)*Choix_ref!J$3</f>
        <v>57.0256053077908</v>
      </c>
      <c r="M104" s="48" t="n">
        <f aca="false">PopActBIT!M55*(Scénarios!$C43/100)*Choix_ref!K$3</f>
        <v>45.3516468153241</v>
      </c>
      <c r="N104" s="48" t="n">
        <f aca="false">PopActBIT!N56*(Scénarios!$C43/100)*Choix_ref!L$3</f>
        <v>23.8990653784958</v>
      </c>
      <c r="O104" s="48" t="n">
        <f aca="false">PopActBIT!O56*(Scénarios!$C43/100)*Choix_ref!M$3</f>
        <v>2.65353050344594</v>
      </c>
      <c r="P104" s="48" t="n">
        <f aca="false">PopActBIT!P56*(Scénarios!$C43/100)*Choix_ref!N$3</f>
        <v>0.26524010778855</v>
      </c>
      <c r="Q104" s="48" t="n">
        <f aca="false">PopActBIT!Q56*(Scénarios!$C43/100)*Choix_ref!O$3</f>
        <v>40.7147407672182</v>
      </c>
      <c r="R104" s="48" t="n">
        <f aca="false">PopActBIT!R56*(Scénarios!$C43/100)*Choix_ref!P$3</f>
        <v>117.919473335577</v>
      </c>
      <c r="S104" s="48" t="n">
        <f aca="false">PopActBIT!S56*(Scénarios!$C43/100)*Choix_ref!Q$3</f>
        <v>89.6302674422386</v>
      </c>
      <c r="T104" s="48" t="n">
        <f aca="false">PopActBIT!T56*(Scénarios!$C43/100)*Choix_ref!R$3</f>
        <v>67.4152667211452</v>
      </c>
      <c r="U104" s="48" t="n">
        <f aca="false">PopActBIT!U56*(Scénarios!$C43/100)*Choix_ref!S$3</f>
        <v>64.5741635831674</v>
      </c>
      <c r="V104" s="48" t="n">
        <f aca="false">PopActBIT!V56*(Scénarios!$C43/100)*Choix_ref!T$3</f>
        <v>61.7412030652962</v>
      </c>
      <c r="W104" s="48" t="n">
        <f aca="false">PopActBIT!W56*(Scénarios!$C43/100)*Choix_ref!U$3</f>
        <v>55.1703204570159</v>
      </c>
      <c r="X104" s="48" t="n">
        <f aca="false">PopActBIT!X56*(Scénarios!$C43/100)*Choix_ref!V$3</f>
        <v>54.0224854664197</v>
      </c>
      <c r="Y104" s="48" t="n">
        <f aca="false">PopActBIT!Y56*(Scénarios!$C43/100)*Choix_ref!W$3</f>
        <v>41.7026849425048</v>
      </c>
      <c r="Z104" s="48" t="n">
        <f aca="false">PopActBIT!Z56*(Scénarios!$C43/100)*Choix_ref!X$3</f>
        <v>25.0571355110353</v>
      </c>
      <c r="AA104" s="48" t="n">
        <f aca="false">PopActBIT!AA56*(Scénarios!$C43/100)*Choix_ref!Y$3</f>
        <v>2.04545062535446</v>
      </c>
      <c r="AB104" s="48" t="n">
        <f aca="false">PopActBIT!AB56*(Scénarios!$C43/100)*Choix_ref!Z$3</f>
        <v>0.388708748572653</v>
      </c>
      <c r="AC104" s="47"/>
      <c r="AD104" s="47" t="n">
        <f aca="false">E104+F104</f>
        <v>139.674867708785</v>
      </c>
      <c r="AE104" s="47" t="n">
        <f aca="false">G104+H104</f>
        <v>177.9213340307</v>
      </c>
      <c r="AF104" s="47" t="n">
        <f aca="false">I104+J104</f>
        <v>166.392764468497</v>
      </c>
      <c r="AG104" s="47" t="n">
        <f aca="false">K104+L104</f>
        <v>128.516561253912</v>
      </c>
      <c r="AH104" s="47" t="n">
        <f aca="false">M104+N104+O104+P104</f>
        <v>72.1694828050544</v>
      </c>
      <c r="AI104" s="47" t="n">
        <f aca="false">Q104+R104</f>
        <v>158.634214102795</v>
      </c>
      <c r="AJ104" s="47" t="n">
        <f aca="false">S104+T104</f>
        <v>157.045534163384</v>
      </c>
      <c r="AK104" s="47" t="n">
        <f aca="false">U104+V104</f>
        <v>126.315366648464</v>
      </c>
      <c r="AL104" s="47" t="n">
        <f aca="false">W104+X104</f>
        <v>109.192805923436</v>
      </c>
      <c r="AM104" s="47" t="n">
        <f aca="false">Y104+Z104+AA104+AB104</f>
        <v>69.1939798274672</v>
      </c>
      <c r="AO104" s="49" t="n">
        <f aca="false">SUM(E104:F104)</f>
        <v>139.674867708785</v>
      </c>
      <c r="AP104" s="49" t="n">
        <f aca="false">SUM(G104:L104)</f>
        <v>472.830659753109</v>
      </c>
      <c r="AQ104" s="49" t="n">
        <f aca="false">SUM(M104:N104)</f>
        <v>69.2507121938199</v>
      </c>
      <c r="AR104" s="49" t="n">
        <f aca="false">SUM(Q104:R104)</f>
        <v>158.634214102795</v>
      </c>
      <c r="AS104" s="49" t="n">
        <f aca="false">SUM(S104:X104)</f>
        <v>392.553706735283</v>
      </c>
      <c r="AT104" s="49" t="n">
        <f aca="false">SUM(Y104:Z104)</f>
        <v>66.7598204535401</v>
      </c>
      <c r="AU104" s="49" t="n">
        <f aca="false">AO104+AR104</f>
        <v>298.30908181158</v>
      </c>
      <c r="AV104" s="49" t="n">
        <f aca="false">AP104+AS104</f>
        <v>865.384366488392</v>
      </c>
      <c r="AW104" s="49" t="n">
        <f aca="false">AQ104+AT104</f>
        <v>136.01053264736</v>
      </c>
    </row>
    <row r="105" customFormat="false" ht="15" hidden="false" customHeight="false" outlineLevel="0" collapsed="false">
      <c r="A105" s="0" t="n">
        <v>2054</v>
      </c>
      <c r="B105" s="47" t="n">
        <f aca="false">SUM(E105:AB105)</f>
        <v>1306.69538768704</v>
      </c>
      <c r="C105" s="47" t="n">
        <f aca="false">SUM(E105:P105)</f>
        <v>685.264817214455</v>
      </c>
      <c r="D105" s="47" t="n">
        <f aca="false">SUM(Q105:AB105)</f>
        <v>621.430570472581</v>
      </c>
      <c r="E105" s="48" t="n">
        <f aca="false">PopActBIT!E56*(Scénarios!$C44/100)*Choix_ref!C$3</f>
        <v>35.2593730855303</v>
      </c>
      <c r="F105" s="48" t="n">
        <f aca="false">PopActBIT!F56*(Scénarios!$C44/100)*Choix_ref!D$3</f>
        <v>105.035065647305</v>
      </c>
      <c r="G105" s="48" t="n">
        <f aca="false">PopActBIT!G56*(Scénarios!$C44/100)*Choix_ref!E$3</f>
        <v>90.0378014969293</v>
      </c>
      <c r="H105" s="48" t="n">
        <f aca="false">PopActBIT!H56*(Scénarios!$C44/100)*Choix_ref!F$3</f>
        <v>87.7059476695749</v>
      </c>
      <c r="I105" s="48" t="n">
        <f aca="false">PopActBIT!I56*(Scénarios!$C44/100)*Choix_ref!G$3</f>
        <v>84.7661327381779</v>
      </c>
      <c r="J105" s="48" t="n">
        <f aca="false">PopActBIT!J56*(Scénarios!$C44/100)*Choix_ref!H$3</f>
        <v>80.8432058714179</v>
      </c>
      <c r="K105" s="48" t="n">
        <f aca="false">PopActBIT!K56*(Scénarios!$C44/100)*Choix_ref!I$3</f>
        <v>72.0221581617229</v>
      </c>
      <c r="L105" s="48" t="n">
        <f aca="false">PopActBIT!L56*(Scénarios!$C44/100)*Choix_ref!J$3</f>
        <v>57.4942819116869</v>
      </c>
      <c r="M105" s="48" t="n">
        <f aca="false">PopActBIT!M56*(Scénarios!$C44/100)*Choix_ref!K$3</f>
        <v>45.6703967007507</v>
      </c>
      <c r="N105" s="48" t="n">
        <f aca="false">PopActBIT!N57*(Scénarios!$C44/100)*Choix_ref!L$3</f>
        <v>23.5022278567094</v>
      </c>
      <c r="O105" s="48" t="n">
        <f aca="false">PopActBIT!O57*(Scénarios!$C44/100)*Choix_ref!M$3</f>
        <v>2.66183191965176</v>
      </c>
      <c r="P105" s="48" t="n">
        <f aca="false">PopActBIT!P57*(Scénarios!$C44/100)*Choix_ref!N$3</f>
        <v>0.266394154998091</v>
      </c>
      <c r="Q105" s="48" t="n">
        <f aca="false">PopActBIT!Q57*(Scénarios!$C44/100)*Choix_ref!O$3</f>
        <v>40.875298932569</v>
      </c>
      <c r="R105" s="48" t="n">
        <f aca="false">PopActBIT!R57*(Scénarios!$C44/100)*Choix_ref!P$3</f>
        <v>118.496814380349</v>
      </c>
      <c r="S105" s="48" t="n">
        <f aca="false">PopActBIT!S57*(Scénarios!$C44/100)*Choix_ref!Q$3</f>
        <v>89.7844347205546</v>
      </c>
      <c r="T105" s="48" t="n">
        <f aca="false">PopActBIT!T57*(Scénarios!$C44/100)*Choix_ref!R$3</f>
        <v>67.2485040409543</v>
      </c>
      <c r="U105" s="48" t="n">
        <f aca="false">PopActBIT!U57*(Scénarios!$C44/100)*Choix_ref!S$3</f>
        <v>64.1456693383276</v>
      </c>
      <c r="V105" s="48" t="n">
        <f aca="false">PopActBIT!V57*(Scénarios!$C44/100)*Choix_ref!T$3</f>
        <v>61.4751032104337</v>
      </c>
      <c r="W105" s="48" t="n">
        <f aca="false">PopActBIT!W57*(Scénarios!$C44/100)*Choix_ref!U$3</f>
        <v>55.6292611033746</v>
      </c>
      <c r="X105" s="48" t="n">
        <f aca="false">PopActBIT!X57*(Scénarios!$C44/100)*Choix_ref!V$3</f>
        <v>54.3669739301102</v>
      </c>
      <c r="Y105" s="48" t="n">
        <f aca="false">PopActBIT!Y57*(Scénarios!$C44/100)*Choix_ref!W$3</f>
        <v>42.2861422959318</v>
      </c>
      <c r="Z105" s="48" t="n">
        <f aca="false">PopActBIT!Z57*(Scénarios!$C44/100)*Choix_ref!X$3</f>
        <v>24.6748080539176</v>
      </c>
      <c r="AA105" s="48" t="n">
        <f aca="false">PopActBIT!AA57*(Scénarios!$C44/100)*Choix_ref!Y$3</f>
        <v>2.0560419688572</v>
      </c>
      <c r="AB105" s="48" t="n">
        <f aca="false">PopActBIT!AB57*(Scénarios!$C44/100)*Choix_ref!Z$3</f>
        <v>0.391518497202043</v>
      </c>
      <c r="AC105" s="47"/>
      <c r="AD105" s="47" t="n">
        <f aca="false">E105+F105</f>
        <v>140.294438732836</v>
      </c>
      <c r="AE105" s="47" t="n">
        <f aca="false">G105+H105</f>
        <v>177.743749166504</v>
      </c>
      <c r="AF105" s="47" t="n">
        <f aca="false">I105+J105</f>
        <v>165.609338609596</v>
      </c>
      <c r="AG105" s="47" t="n">
        <f aca="false">K105+L105</f>
        <v>129.51644007341</v>
      </c>
      <c r="AH105" s="47" t="n">
        <f aca="false">M105+N105+O105+P105</f>
        <v>72.1008506321099</v>
      </c>
      <c r="AI105" s="47" t="n">
        <f aca="false">Q105+R105</f>
        <v>159.372113312918</v>
      </c>
      <c r="AJ105" s="47" t="n">
        <f aca="false">S105+T105</f>
        <v>157.032938761509</v>
      </c>
      <c r="AK105" s="47" t="n">
        <f aca="false">U105+V105</f>
        <v>125.620772548761</v>
      </c>
      <c r="AL105" s="47" t="n">
        <f aca="false">W105+X105</f>
        <v>109.996235033485</v>
      </c>
      <c r="AM105" s="47" t="n">
        <f aca="false">Y105+Z105+AA105+AB105</f>
        <v>69.4085108159086</v>
      </c>
      <c r="AO105" s="49" t="n">
        <f aca="false">SUM(E105:F105)</f>
        <v>140.294438732836</v>
      </c>
      <c r="AP105" s="49" t="n">
        <f aca="false">SUM(G105:L105)</f>
        <v>472.86952784951</v>
      </c>
      <c r="AQ105" s="49" t="n">
        <f aca="false">SUM(M105:N105)</f>
        <v>69.17262455746</v>
      </c>
      <c r="AR105" s="49" t="n">
        <f aca="false">SUM(Q105:R105)</f>
        <v>159.372113312918</v>
      </c>
      <c r="AS105" s="49" t="n">
        <f aca="false">SUM(S105:X105)</f>
        <v>392.649946343755</v>
      </c>
      <c r="AT105" s="49" t="n">
        <f aca="false">SUM(Y105:Z105)</f>
        <v>66.9609503498494</v>
      </c>
      <c r="AU105" s="49" t="n">
        <f aca="false">AO105+AR105</f>
        <v>299.666552045753</v>
      </c>
      <c r="AV105" s="49" t="n">
        <f aca="false">AP105+AS105</f>
        <v>865.519474193265</v>
      </c>
      <c r="AW105" s="49" t="n">
        <f aca="false">AQ105+AT105</f>
        <v>136.133574907309</v>
      </c>
    </row>
    <row r="106" customFormat="false" ht="15" hidden="false" customHeight="false" outlineLevel="0" collapsed="false">
      <c r="A106" s="0" t="n">
        <v>2055</v>
      </c>
      <c r="B106" s="47" t="n">
        <f aca="false">SUM(E106:AB106)</f>
        <v>1308.5566742432</v>
      </c>
      <c r="C106" s="47" t="n">
        <f aca="false">SUM(E106:P106)</f>
        <v>686.094541325083</v>
      </c>
      <c r="D106" s="47" t="n">
        <f aca="false">SUM(Q106:AB106)</f>
        <v>622.462132918115</v>
      </c>
      <c r="E106" s="48" t="n">
        <f aca="false">PopActBIT!E57*(Scénarios!$C45/100)*Choix_ref!C$3</f>
        <v>35.3981693546227</v>
      </c>
      <c r="F106" s="48" t="n">
        <f aca="false">PopActBIT!F57*(Scénarios!$C45/100)*Choix_ref!D$3</f>
        <v>105.534718736071</v>
      </c>
      <c r="G106" s="48" t="n">
        <f aca="false">PopActBIT!G57*(Scénarios!$C45/100)*Choix_ref!E$3</f>
        <v>90.1780425568854</v>
      </c>
      <c r="H106" s="48" t="n">
        <f aca="false">PopActBIT!H57*(Scénarios!$C45/100)*Choix_ref!F$3</f>
        <v>87.4995765561693</v>
      </c>
      <c r="I106" s="48" t="n">
        <f aca="false">PopActBIT!I57*(Scénarios!$C45/100)*Choix_ref!G$3</f>
        <v>84.2332954329172</v>
      </c>
      <c r="J106" s="48" t="n">
        <f aca="false">PopActBIT!J57*(Scénarios!$C45/100)*Choix_ref!H$3</f>
        <v>80.4755009598486</v>
      </c>
      <c r="K106" s="48" t="n">
        <f aca="false">PopActBIT!K57*(Scénarios!$C45/100)*Choix_ref!I$3</f>
        <v>72.5525866826693</v>
      </c>
      <c r="L106" s="48" t="n">
        <f aca="false">PopActBIT!L57*(Scénarios!$C45/100)*Choix_ref!J$3</f>
        <v>57.8525133446951</v>
      </c>
      <c r="M106" s="48" t="n">
        <f aca="false">PopActBIT!M57*(Scénarios!$C45/100)*Choix_ref!K$3</f>
        <v>46.2350399952397</v>
      </c>
      <c r="N106" s="48" t="n">
        <f aca="false">PopActBIT!N58*(Scénarios!$C45/100)*Choix_ref!L$3</f>
        <v>23.2069034792943</v>
      </c>
      <c r="O106" s="48" t="n">
        <f aca="false">PopActBIT!O58*(Scénarios!$C45/100)*Choix_ref!M$3</f>
        <v>2.66049565802158</v>
      </c>
      <c r="P106" s="48" t="n">
        <f aca="false">PopActBIT!P58*(Scénarios!$C45/100)*Choix_ref!N$3</f>
        <v>0.2676985686494</v>
      </c>
      <c r="Q106" s="48" t="n">
        <f aca="false">PopActBIT!Q58*(Scénarios!$C45/100)*Choix_ref!O$3</f>
        <v>41.0152464729107</v>
      </c>
      <c r="R106" s="48" t="n">
        <f aca="false">PopActBIT!R58*(Scénarios!$C45/100)*Choix_ref!P$3</f>
        <v>119.089954323966</v>
      </c>
      <c r="S106" s="48" t="n">
        <f aca="false">PopActBIT!S58*(Scénarios!$C45/100)*Choix_ref!Q$3</f>
        <v>90.0307595198268</v>
      </c>
      <c r="T106" s="48" t="n">
        <f aca="false">PopActBIT!T58*(Scénarios!$C45/100)*Choix_ref!R$3</f>
        <v>67.1136526144253</v>
      </c>
      <c r="U106" s="48" t="n">
        <f aca="false">PopActBIT!U58*(Scénarios!$C45/100)*Choix_ref!S$3</f>
        <v>63.7908501609655</v>
      </c>
      <c r="V106" s="48" t="n">
        <f aca="false">PopActBIT!V58*(Scénarios!$C45/100)*Choix_ref!T$3</f>
        <v>61.0585228304485</v>
      </c>
      <c r="W106" s="48" t="n">
        <f aca="false">PopActBIT!W58*(Scénarios!$C45/100)*Choix_ref!U$3</f>
        <v>56.0320077596936</v>
      </c>
      <c r="X106" s="48" t="n">
        <f aca="false">PopActBIT!X58*(Scénarios!$C45/100)*Choix_ref!V$3</f>
        <v>54.4954652904732</v>
      </c>
      <c r="Y106" s="48" t="n">
        <f aca="false">PopActBIT!Y58*(Scénarios!$C45/100)*Choix_ref!W$3</f>
        <v>43.0153393883376</v>
      </c>
      <c r="Z106" s="48" t="n">
        <f aca="false">PopActBIT!Z58*(Scénarios!$C45/100)*Choix_ref!X$3</f>
        <v>24.3649917128711</v>
      </c>
      <c r="AA106" s="48" t="n">
        <f aca="false">PopActBIT!AA58*(Scénarios!$C45/100)*Choix_ref!Y$3</f>
        <v>2.06079744117722</v>
      </c>
      <c r="AB106" s="48" t="n">
        <f aca="false">PopActBIT!AB58*(Scénarios!$C45/100)*Choix_ref!Z$3</f>
        <v>0.394545403019405</v>
      </c>
      <c r="AC106" s="47"/>
      <c r="AD106" s="47" t="n">
        <f aca="false">E106+F106</f>
        <v>140.932888090694</v>
      </c>
      <c r="AE106" s="47" t="n">
        <f aca="false">G106+H106</f>
        <v>177.677619113055</v>
      </c>
      <c r="AF106" s="47" t="n">
        <f aca="false">I106+J106</f>
        <v>164.708796392766</v>
      </c>
      <c r="AG106" s="47" t="n">
        <f aca="false">K106+L106</f>
        <v>130.405100027364</v>
      </c>
      <c r="AH106" s="47" t="n">
        <f aca="false">M106+N106+O106+P106</f>
        <v>72.370137701205</v>
      </c>
      <c r="AI106" s="47" t="n">
        <f aca="false">Q106+R106</f>
        <v>160.105200796877</v>
      </c>
      <c r="AJ106" s="47" t="n">
        <f aca="false">S106+T106</f>
        <v>157.144412134252</v>
      </c>
      <c r="AK106" s="47" t="n">
        <f aca="false">U106+V106</f>
        <v>124.849372991414</v>
      </c>
      <c r="AL106" s="47" t="n">
        <f aca="false">W106+X106</f>
        <v>110.527473050167</v>
      </c>
      <c r="AM106" s="47" t="n">
        <f aca="false">Y106+Z106+AA106+AB106</f>
        <v>69.8356739454053</v>
      </c>
      <c r="AO106" s="49" t="n">
        <f aca="false">SUM(E106:F106)</f>
        <v>140.932888090694</v>
      </c>
      <c r="AP106" s="49" t="n">
        <f aca="false">SUM(G106:L106)</f>
        <v>472.791515533185</v>
      </c>
      <c r="AQ106" s="49" t="n">
        <f aca="false">SUM(M106:N106)</f>
        <v>69.441943474534</v>
      </c>
      <c r="AR106" s="49" t="n">
        <f aca="false">SUM(Q106:R106)</f>
        <v>160.105200796877</v>
      </c>
      <c r="AS106" s="49" t="n">
        <f aca="false">SUM(S106:X106)</f>
        <v>392.521258175833</v>
      </c>
      <c r="AT106" s="49" t="n">
        <f aca="false">SUM(Y106:Z106)</f>
        <v>67.3803311012087</v>
      </c>
      <c r="AU106" s="49" t="n">
        <f aca="false">AO106+AR106</f>
        <v>301.038088887571</v>
      </c>
      <c r="AV106" s="49" t="n">
        <f aca="false">AP106+AS106</f>
        <v>865.312773709018</v>
      </c>
      <c r="AW106" s="49" t="n">
        <f aca="false">AQ106+AT106</f>
        <v>136.822274575743</v>
      </c>
    </row>
    <row r="107" customFormat="false" ht="15" hidden="false" customHeight="false" outlineLevel="0" collapsed="false">
      <c r="A107" s="0" t="n">
        <v>2056</v>
      </c>
      <c r="B107" s="47" t="n">
        <f aca="false">SUM(E107:AB107)</f>
        <v>1310.52718681717</v>
      </c>
      <c r="C107" s="47" t="n">
        <f aca="false">SUM(E107:P107)</f>
        <v>687.013120154624</v>
      </c>
      <c r="D107" s="47" t="n">
        <f aca="false">SUM(Q107:AB107)</f>
        <v>623.514066662545</v>
      </c>
      <c r="E107" s="48" t="n">
        <f aca="false">PopActBIT!E58*(Scénarios!$C46/100)*Choix_ref!C$3</f>
        <v>35.5192062174039</v>
      </c>
      <c r="F107" s="48" t="n">
        <f aca="false">PopActBIT!F58*(Scénarios!$C46/100)*Choix_ref!D$3</f>
        <v>106.048371868928</v>
      </c>
      <c r="G107" s="48" t="n">
        <f aca="false">PopActBIT!G58*(Scénarios!$C46/100)*Choix_ref!E$3</f>
        <v>90.4055343714921</v>
      </c>
      <c r="H107" s="48" t="n">
        <f aca="false">PopActBIT!H58*(Scénarios!$C46/100)*Choix_ref!F$3</f>
        <v>87.3318804383584</v>
      </c>
      <c r="I107" s="48" t="n">
        <f aca="false">PopActBIT!I58*(Scénarios!$C46/100)*Choix_ref!G$3</f>
        <v>83.7900730508023</v>
      </c>
      <c r="J107" s="48" t="n">
        <f aca="false">PopActBIT!J58*(Scénarios!$C46/100)*Choix_ref!H$3</f>
        <v>79.920405010524</v>
      </c>
      <c r="K107" s="48" t="n">
        <f aca="false">PopActBIT!K58*(Scénarios!$C46/100)*Choix_ref!I$3</f>
        <v>73.0121422049333</v>
      </c>
      <c r="L107" s="48" t="n">
        <f aca="false">PopActBIT!L58*(Scénarios!$C46/100)*Choix_ref!J$3</f>
        <v>57.9983292506229</v>
      </c>
      <c r="M107" s="48" t="n">
        <f aca="false">PopActBIT!M58*(Scénarios!$C46/100)*Choix_ref!K$3</f>
        <v>46.9239090531613</v>
      </c>
      <c r="N107" s="48" t="n">
        <f aca="false">PopActBIT!N59*(Scénarios!$C46/100)*Choix_ref!L$3</f>
        <v>23.1445043293302</v>
      </c>
      <c r="O107" s="48" t="n">
        <f aca="false">PopActBIT!O59*(Scénarios!$C46/100)*Choix_ref!M$3</f>
        <v>2.64968142115918</v>
      </c>
      <c r="P107" s="48" t="n">
        <f aca="false">PopActBIT!P59*(Scénarios!$C46/100)*Choix_ref!N$3</f>
        <v>0.269082937908178</v>
      </c>
      <c r="Q107" s="48" t="n">
        <f aca="false">PopActBIT!Q59*(Scénarios!$C46/100)*Choix_ref!O$3</f>
        <v>41.125864581962</v>
      </c>
      <c r="R107" s="48" t="n">
        <f aca="false">PopActBIT!R59*(Scénarios!$C46/100)*Choix_ref!P$3</f>
        <v>119.682108648207</v>
      </c>
      <c r="S107" s="48" t="n">
        <f aca="false">PopActBIT!S59*(Scénarios!$C46/100)*Choix_ref!Q$3</f>
        <v>90.3586269145586</v>
      </c>
      <c r="T107" s="48" t="n">
        <f aca="false">PopActBIT!T59*(Scénarios!$C46/100)*Choix_ref!R$3</f>
        <v>67.0266912670471</v>
      </c>
      <c r="U107" s="48" t="n">
        <f aca="false">PopActBIT!U59*(Scénarios!$C46/100)*Choix_ref!S$3</f>
        <v>63.5928757165595</v>
      </c>
      <c r="V107" s="48" t="n">
        <f aca="false">PopActBIT!V59*(Scénarios!$C46/100)*Choix_ref!T$3</f>
        <v>60.5330592728347</v>
      </c>
      <c r="W107" s="48" t="n">
        <f aca="false">PopActBIT!W59*(Scénarios!$C46/100)*Choix_ref!U$3</f>
        <v>56.1840327025088</v>
      </c>
      <c r="X107" s="48" t="n">
        <f aca="false">PopActBIT!X59*(Scénarios!$C46/100)*Choix_ref!V$3</f>
        <v>54.6539362873108</v>
      </c>
      <c r="Y107" s="48" t="n">
        <f aca="false">PopActBIT!Y59*(Scénarios!$C46/100)*Choix_ref!W$3</f>
        <v>43.7027853058763</v>
      </c>
      <c r="Z107" s="48" t="n">
        <f aca="false">PopActBIT!Z59*(Scénarios!$C46/100)*Choix_ref!X$3</f>
        <v>24.198025808803</v>
      </c>
      <c r="AA107" s="48" t="n">
        <f aca="false">PopActBIT!AA59*(Scénarios!$C46/100)*Choix_ref!Y$3</f>
        <v>2.05835025441243</v>
      </c>
      <c r="AB107" s="48" t="n">
        <f aca="false">PopActBIT!AB59*(Scénarios!$C46/100)*Choix_ref!Z$3</f>
        <v>0.397709902464556</v>
      </c>
      <c r="AC107" s="47"/>
      <c r="AD107" s="47" t="n">
        <f aca="false">E107+F107</f>
        <v>141.567578086332</v>
      </c>
      <c r="AE107" s="47" t="n">
        <f aca="false">G107+H107</f>
        <v>177.737414809851</v>
      </c>
      <c r="AF107" s="47" t="n">
        <f aca="false">I107+J107</f>
        <v>163.710478061326</v>
      </c>
      <c r="AG107" s="47" t="n">
        <f aca="false">K107+L107</f>
        <v>131.010471455556</v>
      </c>
      <c r="AH107" s="47" t="n">
        <f aca="false">M107+N107+O107+P107</f>
        <v>72.9871777415589</v>
      </c>
      <c r="AI107" s="47" t="n">
        <f aca="false">Q107+R107</f>
        <v>160.807973230169</v>
      </c>
      <c r="AJ107" s="47" t="n">
        <f aca="false">S107+T107</f>
        <v>157.385318181606</v>
      </c>
      <c r="AK107" s="47" t="n">
        <f aca="false">U107+V107</f>
        <v>124.125934989394</v>
      </c>
      <c r="AL107" s="47" t="n">
        <f aca="false">W107+X107</f>
        <v>110.83796898982</v>
      </c>
      <c r="AM107" s="47" t="n">
        <f aca="false">Y107+Z107+AA107+AB107</f>
        <v>70.3568712715563</v>
      </c>
      <c r="AO107" s="49" t="n">
        <f aca="false">SUM(E107:F107)</f>
        <v>141.567578086332</v>
      </c>
      <c r="AP107" s="49" t="n">
        <f aca="false">SUM(G107:L107)</f>
        <v>472.458364326733</v>
      </c>
      <c r="AQ107" s="49" t="n">
        <f aca="false">SUM(M107:N107)</f>
        <v>70.0684133824915</v>
      </c>
      <c r="AR107" s="49" t="n">
        <f aca="false">SUM(Q107:R107)</f>
        <v>160.807973230169</v>
      </c>
      <c r="AS107" s="49" t="n">
        <f aca="false">SUM(S107:X107)</f>
        <v>392.34922216082</v>
      </c>
      <c r="AT107" s="49" t="n">
        <f aca="false">SUM(Y107:Z107)</f>
        <v>67.9008111146793</v>
      </c>
      <c r="AU107" s="49" t="n">
        <f aca="false">AO107+AR107</f>
        <v>302.375551316502</v>
      </c>
      <c r="AV107" s="49" t="n">
        <f aca="false">AP107+AS107</f>
        <v>864.807586487552</v>
      </c>
      <c r="AW107" s="49" t="n">
        <f aca="false">AQ107+AT107</f>
        <v>137.969224497171</v>
      </c>
    </row>
    <row r="108" customFormat="false" ht="15" hidden="false" customHeight="false" outlineLevel="0" collapsed="false">
      <c r="A108" s="0" t="n">
        <v>2057</v>
      </c>
      <c r="B108" s="47" t="n">
        <f aca="false">SUM(E108:AB108)</f>
        <v>1312.58883476739</v>
      </c>
      <c r="C108" s="47" t="n">
        <f aca="false">SUM(E108:P108)</f>
        <v>687.879295689624</v>
      </c>
      <c r="D108" s="47" t="n">
        <f aca="false">SUM(Q108:AB108)</f>
        <v>624.709539077769</v>
      </c>
      <c r="E108" s="48" t="n">
        <f aca="false">PopActBIT!E59*(Scénarios!$C47/100)*Choix_ref!C$3</f>
        <v>35.614917273038</v>
      </c>
      <c r="F108" s="48" t="n">
        <f aca="false">PopActBIT!F59*(Scénarios!$C47/100)*Choix_ref!D$3</f>
        <v>106.56130909044</v>
      </c>
      <c r="G108" s="48" t="n">
        <f aca="false">PopActBIT!G59*(Scénarios!$C47/100)*Choix_ref!E$3</f>
        <v>90.7103144762833</v>
      </c>
      <c r="H108" s="48" t="n">
        <f aca="false">PopActBIT!H59*(Scénarios!$C47/100)*Choix_ref!F$3</f>
        <v>87.2221679566178</v>
      </c>
      <c r="I108" s="48" t="n">
        <f aca="false">PopActBIT!I59*(Scénarios!$C47/100)*Choix_ref!G$3</f>
        <v>83.5394744610987</v>
      </c>
      <c r="J108" s="48" t="n">
        <f aca="false">PopActBIT!J59*(Scénarios!$C47/100)*Choix_ref!H$3</f>
        <v>79.1814407761768</v>
      </c>
      <c r="K108" s="48" t="n">
        <f aca="false">PopActBIT!K59*(Scénarios!$C47/100)*Choix_ref!I$3</f>
        <v>73.215271707337</v>
      </c>
      <c r="L108" s="48" t="n">
        <f aca="false">PopActBIT!L59*(Scénarios!$C47/100)*Choix_ref!J$3</f>
        <v>58.1285029030171</v>
      </c>
      <c r="M108" s="48" t="n">
        <f aca="false">PopActBIT!M59*(Scénarios!$C47/100)*Choix_ref!K$3</f>
        <v>47.612599641817</v>
      </c>
      <c r="N108" s="48" t="n">
        <f aca="false">PopActBIT!N60*(Scénarios!$C47/100)*Choix_ref!L$3</f>
        <v>23.1927305191855</v>
      </c>
      <c r="O108" s="48" t="n">
        <f aca="false">PopActBIT!O60*(Scénarios!$C47/100)*Choix_ref!M$3</f>
        <v>2.63013469582838</v>
      </c>
      <c r="P108" s="48" t="n">
        <f aca="false">PopActBIT!P60*(Scénarios!$C47/100)*Choix_ref!N$3</f>
        <v>0.270432188784212</v>
      </c>
      <c r="Q108" s="48" t="n">
        <f aca="false">PopActBIT!Q60*(Scénarios!$C47/100)*Choix_ref!O$3</f>
        <v>41.1989927548165</v>
      </c>
      <c r="R108" s="48" t="n">
        <f aca="false">PopActBIT!R60*(Scénarios!$C47/100)*Choix_ref!P$3</f>
        <v>120.258985872098</v>
      </c>
      <c r="S108" s="48" t="n">
        <f aca="false">PopActBIT!S60*(Scénarios!$C47/100)*Choix_ref!Q$3</f>
        <v>90.7517050623723</v>
      </c>
      <c r="T108" s="48" t="n">
        <f aca="false">PopActBIT!T60*(Scénarios!$C47/100)*Choix_ref!R$3</f>
        <v>67.0002819689583</v>
      </c>
      <c r="U108" s="48" t="n">
        <f aca="false">PopActBIT!U60*(Scénarios!$C47/100)*Choix_ref!S$3</f>
        <v>63.4274796467376</v>
      </c>
      <c r="V108" s="48" t="n">
        <f aca="false">PopActBIT!V60*(Scénarios!$C47/100)*Choix_ref!T$3</f>
        <v>60.1521670867041</v>
      </c>
      <c r="W108" s="48" t="n">
        <f aca="false">PopActBIT!W60*(Scénarios!$C47/100)*Choix_ref!U$3</f>
        <v>56.0758814476566</v>
      </c>
      <c r="X108" s="48" t="n">
        <f aca="false">PopActBIT!X60*(Scénarios!$C47/100)*Choix_ref!V$3</f>
        <v>55.0219999907865</v>
      </c>
      <c r="Y108" s="48" t="n">
        <f aca="false">PopActBIT!Y60*(Scénarios!$C47/100)*Choix_ref!W$3</f>
        <v>44.2249397653925</v>
      </c>
      <c r="Z108" s="48" t="n">
        <f aca="false">PopActBIT!Z60*(Scénarios!$C47/100)*Choix_ref!X$3</f>
        <v>24.1470618290235</v>
      </c>
      <c r="AA108" s="48" t="n">
        <f aca="false">PopActBIT!AA60*(Scénarios!$C47/100)*Choix_ref!Y$3</f>
        <v>2.04923782997001</v>
      </c>
      <c r="AB108" s="48" t="n">
        <f aca="false">PopActBIT!AB60*(Scénarios!$C47/100)*Choix_ref!Z$3</f>
        <v>0.400805823253962</v>
      </c>
      <c r="AC108" s="47"/>
      <c r="AD108" s="47" t="n">
        <f aca="false">E108+F108</f>
        <v>142.176226363478</v>
      </c>
      <c r="AE108" s="47" t="n">
        <f aca="false">G108+H108</f>
        <v>177.932482432901</v>
      </c>
      <c r="AF108" s="47" t="n">
        <f aca="false">I108+J108</f>
        <v>162.720915237275</v>
      </c>
      <c r="AG108" s="47" t="n">
        <f aca="false">K108+L108</f>
        <v>131.343774610354</v>
      </c>
      <c r="AH108" s="47" t="n">
        <f aca="false">M108+N108+O108+P108</f>
        <v>73.7058970456151</v>
      </c>
      <c r="AI108" s="47" t="n">
        <f aca="false">Q108+R108</f>
        <v>161.457978626914</v>
      </c>
      <c r="AJ108" s="47" t="n">
        <f aca="false">S108+T108</f>
        <v>157.751987031331</v>
      </c>
      <c r="AK108" s="47" t="n">
        <f aca="false">U108+V108</f>
        <v>123.579646733442</v>
      </c>
      <c r="AL108" s="47" t="n">
        <f aca="false">W108+X108</f>
        <v>111.097881438443</v>
      </c>
      <c r="AM108" s="47" t="n">
        <f aca="false">Y108+Z108+AA108+AB108</f>
        <v>70.82204524764</v>
      </c>
      <c r="AO108" s="49" t="n">
        <f aca="false">SUM(E108:F108)</f>
        <v>142.176226363478</v>
      </c>
      <c r="AP108" s="49" t="n">
        <f aca="false">SUM(G108:L108)</f>
        <v>471.997172280531</v>
      </c>
      <c r="AQ108" s="49" t="n">
        <f aca="false">SUM(M108:N108)</f>
        <v>70.8053301610025</v>
      </c>
      <c r="AR108" s="49" t="n">
        <f aca="false">SUM(Q108:R108)</f>
        <v>161.457978626914</v>
      </c>
      <c r="AS108" s="49" t="n">
        <f aca="false">SUM(S108:X108)</f>
        <v>392.429515203215</v>
      </c>
      <c r="AT108" s="49" t="n">
        <f aca="false">SUM(Y108:Z108)</f>
        <v>68.372001594416</v>
      </c>
      <c r="AU108" s="49" t="n">
        <f aca="false">AO108+AR108</f>
        <v>303.634204990392</v>
      </c>
      <c r="AV108" s="49" t="n">
        <f aca="false">AP108+AS108</f>
        <v>864.426687483746</v>
      </c>
      <c r="AW108" s="49" t="n">
        <f aca="false">AQ108+AT108</f>
        <v>139.177331755419</v>
      </c>
    </row>
    <row r="109" customFormat="false" ht="15" hidden="false" customHeight="false" outlineLevel="0" collapsed="false">
      <c r="A109" s="0" t="n">
        <v>2058</v>
      </c>
      <c r="B109" s="47" t="n">
        <f aca="false">SUM(E109:AB109)</f>
        <v>1315.0305977594</v>
      </c>
      <c r="C109" s="47" t="n">
        <f aca="false">SUM(E109:P109)</f>
        <v>688.91302997048</v>
      </c>
      <c r="D109" s="47" t="n">
        <f aca="false">SUM(Q109:AB109)</f>
        <v>626.117567788919</v>
      </c>
      <c r="E109" s="48" t="n">
        <f aca="false">PopActBIT!E60*(Scénarios!$C48/100)*Choix_ref!C$3</f>
        <v>35.6782783943267</v>
      </c>
      <c r="F109" s="48" t="n">
        <f aca="false">PopActBIT!F60*(Scénarios!$C48/100)*Choix_ref!D$3</f>
        <v>107.061041724911</v>
      </c>
      <c r="G109" s="48" t="n">
        <f aca="false">PopActBIT!G60*(Scénarios!$C48/100)*Choix_ref!E$3</f>
        <v>91.0770310471247</v>
      </c>
      <c r="H109" s="48" t="n">
        <f aca="false">PopActBIT!H60*(Scénarios!$C48/100)*Choix_ref!F$3</f>
        <v>87.1857998601812</v>
      </c>
      <c r="I109" s="48" t="n">
        <f aca="false">PopActBIT!I60*(Scénarios!$C48/100)*Choix_ref!G$3</f>
        <v>83.3282959128499</v>
      </c>
      <c r="J109" s="48" t="n">
        <f aca="false">PopActBIT!J60*(Scénarios!$C48/100)*Choix_ref!H$3</f>
        <v>78.6503582507636</v>
      </c>
      <c r="K109" s="48" t="n">
        <f aca="false">PopActBIT!K60*(Scénarios!$C48/100)*Choix_ref!I$3</f>
        <v>73.0689550328631</v>
      </c>
      <c r="L109" s="48" t="n">
        <f aca="false">PopActBIT!L60*(Scénarios!$C48/100)*Choix_ref!J$3</f>
        <v>58.4905926222196</v>
      </c>
      <c r="M109" s="48" t="n">
        <f aca="false">PopActBIT!M60*(Scénarios!$C48/100)*Choix_ref!K$3</f>
        <v>48.1545104135552</v>
      </c>
      <c r="N109" s="48" t="n">
        <f aca="false">PopActBIT!N61*(Scénarios!$C48/100)*Choix_ref!L$3</f>
        <v>23.3494935752943</v>
      </c>
      <c r="O109" s="48" t="n">
        <f aca="false">PopActBIT!O61*(Scénarios!$C48/100)*Choix_ref!M$3</f>
        <v>2.59695273686034</v>
      </c>
      <c r="P109" s="48" t="n">
        <f aca="false">PopActBIT!P61*(Scénarios!$C48/100)*Choix_ref!N$3</f>
        <v>0.271720399530307</v>
      </c>
      <c r="Q109" s="48" t="n">
        <f aca="false">PopActBIT!Q61*(Scénarios!$C48/100)*Choix_ref!O$3</f>
        <v>41.2308531522497</v>
      </c>
      <c r="R109" s="48" t="n">
        <f aca="false">PopActBIT!R61*(Scénarios!$C48/100)*Choix_ref!P$3</f>
        <v>120.806381481079</v>
      </c>
      <c r="S109" s="48" t="n">
        <f aca="false">PopActBIT!S61*(Scénarios!$C48/100)*Choix_ref!Q$3</f>
        <v>91.1916472177147</v>
      </c>
      <c r="T109" s="48" t="n">
        <f aca="false">PopActBIT!T61*(Scénarios!$C48/100)*Choix_ref!R$3</f>
        <v>67.0422493036557</v>
      </c>
      <c r="U109" s="48" t="n">
        <f aca="false">PopActBIT!U61*(Scénarios!$C48/100)*Choix_ref!S$3</f>
        <v>63.2663688530998</v>
      </c>
      <c r="V109" s="48" t="n">
        <f aca="false">PopActBIT!V61*(Scénarios!$C48/100)*Choix_ref!T$3</f>
        <v>59.8304067894111</v>
      </c>
      <c r="W109" s="48" t="n">
        <f aca="false">PopActBIT!W61*(Scénarios!$C48/100)*Choix_ref!U$3</f>
        <v>55.8829828421571</v>
      </c>
      <c r="X109" s="48" t="n">
        <f aca="false">PopActBIT!X61*(Scénarios!$C48/100)*Choix_ref!V$3</f>
        <v>55.4543093744442</v>
      </c>
      <c r="Y109" s="48" t="n">
        <f aca="false">PopActBIT!Y61*(Scénarios!$C48/100)*Choix_ref!W$3</f>
        <v>44.6278941534156</v>
      </c>
      <c r="Z109" s="48" t="n">
        <f aca="false">PopActBIT!Z61*(Scénarios!$C48/100)*Choix_ref!X$3</f>
        <v>24.3524759699214</v>
      </c>
      <c r="AA109" s="48" t="n">
        <f aca="false">PopActBIT!AA61*(Scénarios!$C48/100)*Choix_ref!Y$3</f>
        <v>2.02820616646146</v>
      </c>
      <c r="AB109" s="48" t="n">
        <f aca="false">PopActBIT!AB61*(Scénarios!$C48/100)*Choix_ref!Z$3</f>
        <v>0.40379248530927</v>
      </c>
      <c r="AC109" s="47"/>
      <c r="AD109" s="47" t="n">
        <f aca="false">E109+F109</f>
        <v>142.739320119238</v>
      </c>
      <c r="AE109" s="47" t="n">
        <f aca="false">G109+H109</f>
        <v>178.262830907306</v>
      </c>
      <c r="AF109" s="47" t="n">
        <f aca="false">I109+J109</f>
        <v>161.978654163614</v>
      </c>
      <c r="AG109" s="47" t="n">
        <f aca="false">K109+L109</f>
        <v>131.559547655083</v>
      </c>
      <c r="AH109" s="47" t="n">
        <f aca="false">M109+N109+O109+P109</f>
        <v>74.3726771252402</v>
      </c>
      <c r="AI109" s="47" t="n">
        <f aca="false">Q109+R109</f>
        <v>162.037234633328</v>
      </c>
      <c r="AJ109" s="47" t="n">
        <f aca="false">S109+T109</f>
        <v>158.23389652137</v>
      </c>
      <c r="AK109" s="47" t="n">
        <f aca="false">U109+V109</f>
        <v>123.096775642511</v>
      </c>
      <c r="AL109" s="47" t="n">
        <f aca="false">W109+X109</f>
        <v>111.337292216601</v>
      </c>
      <c r="AM109" s="47" t="n">
        <f aca="false">Y109+Z109+AA109+AB109</f>
        <v>71.4123687751078</v>
      </c>
      <c r="AO109" s="49" t="n">
        <f aca="false">SUM(E109:F109)</f>
        <v>142.739320119238</v>
      </c>
      <c r="AP109" s="49" t="n">
        <f aca="false">SUM(G109:L109)</f>
        <v>471.801032726002</v>
      </c>
      <c r="AQ109" s="49" t="n">
        <f aca="false">SUM(M109:N109)</f>
        <v>71.5040039888495</v>
      </c>
      <c r="AR109" s="49" t="n">
        <f aca="false">SUM(Q109:R109)</f>
        <v>162.037234633328</v>
      </c>
      <c r="AS109" s="49" t="n">
        <f aca="false">SUM(S109:X109)</f>
        <v>392.667964380483</v>
      </c>
      <c r="AT109" s="49" t="n">
        <f aca="false">SUM(Y109:Z109)</f>
        <v>68.980370123337</v>
      </c>
      <c r="AU109" s="49" t="n">
        <f aca="false">AO109+AR109</f>
        <v>304.776554752566</v>
      </c>
      <c r="AV109" s="49" t="n">
        <f aca="false">AP109+AS109</f>
        <v>864.468997106485</v>
      </c>
      <c r="AW109" s="49" t="n">
        <f aca="false">AQ109+AT109</f>
        <v>140.484374112187</v>
      </c>
    </row>
    <row r="110" customFormat="false" ht="15" hidden="false" customHeight="false" outlineLevel="0" collapsed="false">
      <c r="A110" s="0" t="n">
        <v>2059</v>
      </c>
      <c r="B110" s="47" t="n">
        <f aca="false">SUM(E110:AB110)</f>
        <v>1317.80345258896</v>
      </c>
      <c r="C110" s="47" t="n">
        <f aca="false">SUM(E110:P110)</f>
        <v>690.053345875753</v>
      </c>
      <c r="D110" s="47" t="n">
        <f aca="false">SUM(Q110:AB110)</f>
        <v>627.750106713203</v>
      </c>
      <c r="E110" s="48" t="n">
        <f aca="false">PopActBIT!E61*(Scénarios!$C49/100)*Choix_ref!C$3</f>
        <v>35.7060613625687</v>
      </c>
      <c r="F110" s="48" t="n">
        <f aca="false">PopActBIT!F61*(Scénarios!$C49/100)*Choix_ref!D$3</f>
        <v>107.53510761188</v>
      </c>
      <c r="G110" s="48" t="n">
        <f aca="false">PopActBIT!G61*(Scénarios!$C49/100)*Choix_ref!E$3</f>
        <v>91.488078763596</v>
      </c>
      <c r="H110" s="48" t="n">
        <f aca="false">PopActBIT!H61*(Scénarios!$C49/100)*Choix_ref!F$3</f>
        <v>87.232410425064</v>
      </c>
      <c r="I110" s="48" t="n">
        <f aca="false">PopActBIT!I61*(Scénarios!$C49/100)*Choix_ref!G$3</f>
        <v>83.1226861851564</v>
      </c>
      <c r="J110" s="48" t="n">
        <f aca="false">PopActBIT!J61*(Scénarios!$C49/100)*Choix_ref!H$3</f>
        <v>78.2513965278077</v>
      </c>
      <c r="K110" s="48" t="n">
        <f aca="false">PopActBIT!K61*(Scénarios!$C49/100)*Choix_ref!I$3</f>
        <v>72.7696439530578</v>
      </c>
      <c r="L110" s="48" t="n">
        <f aca="false">PopActBIT!L61*(Scénarios!$C49/100)*Choix_ref!J$3</f>
        <v>58.9261440519625</v>
      </c>
      <c r="M110" s="48" t="n">
        <f aca="false">PopActBIT!M61*(Scénarios!$C49/100)*Choix_ref!K$3</f>
        <v>48.552485722302</v>
      </c>
      <c r="N110" s="48" t="n">
        <f aca="false">PopActBIT!N62*(Scénarios!$C49/100)*Choix_ref!L$3</f>
        <v>23.6418106556855</v>
      </c>
      <c r="O110" s="48" t="n">
        <f aca="false">PopActBIT!O62*(Scénarios!$C49/100)*Choix_ref!M$3</f>
        <v>2.55454171414022</v>
      </c>
      <c r="P110" s="48" t="n">
        <f aca="false">PopActBIT!P62*(Scénarios!$C49/100)*Choix_ref!N$3</f>
        <v>0.272978902532552</v>
      </c>
      <c r="Q110" s="48" t="n">
        <f aca="false">PopActBIT!Q62*(Scénarios!$C49/100)*Choix_ref!O$3</f>
        <v>41.2209619130657</v>
      </c>
      <c r="R110" s="48" t="n">
        <f aca="false">PopActBIT!R62*(Scénarios!$C49/100)*Choix_ref!P$3</f>
        <v>121.308641520332</v>
      </c>
      <c r="S110" s="48" t="n">
        <f aca="false">PopActBIT!S62*(Scénarios!$C49/100)*Choix_ref!Q$3</f>
        <v>91.6605050618934</v>
      </c>
      <c r="T110" s="48" t="n">
        <f aca="false">PopActBIT!T62*(Scénarios!$C49/100)*Choix_ref!R$3</f>
        <v>67.1545728571701</v>
      </c>
      <c r="U110" s="48" t="n">
        <f aca="false">PopActBIT!U62*(Scénarios!$C49/100)*Choix_ref!S$3</f>
        <v>63.1199412782628</v>
      </c>
      <c r="V110" s="48" t="n">
        <f aca="false">PopActBIT!V62*(Scénarios!$C49/100)*Choix_ref!T$3</f>
        <v>59.4471194282152</v>
      </c>
      <c r="W110" s="48" t="n">
        <f aca="false">PopActBIT!W62*(Scénarios!$C49/100)*Choix_ref!U$3</f>
        <v>55.6500764843559</v>
      </c>
      <c r="X110" s="48" t="n">
        <f aca="false">PopActBIT!X62*(Scénarios!$C49/100)*Choix_ref!V$3</f>
        <v>55.9205570177273</v>
      </c>
      <c r="Y110" s="48" t="n">
        <f aca="false">PopActBIT!Y62*(Scénarios!$C49/100)*Choix_ref!W$3</f>
        <v>44.9202769768629</v>
      </c>
      <c r="Z110" s="48" t="n">
        <f aca="false">PopActBIT!Z62*(Scénarios!$C49/100)*Choix_ref!X$3</f>
        <v>24.9424383907625</v>
      </c>
      <c r="AA110" s="48" t="n">
        <f aca="false">PopActBIT!AA62*(Scénarios!$C49/100)*Choix_ref!Y$3</f>
        <v>1.99834089112022</v>
      </c>
      <c r="AB110" s="48" t="n">
        <f aca="false">PopActBIT!AB62*(Scénarios!$C49/100)*Choix_ref!Z$3</f>
        <v>0.406674893435073</v>
      </c>
      <c r="AC110" s="47"/>
      <c r="AD110" s="47" t="n">
        <f aca="false">E110+F110</f>
        <v>143.241168974448</v>
      </c>
      <c r="AE110" s="47" t="n">
        <f aca="false">G110+H110</f>
        <v>178.72048918866</v>
      </c>
      <c r="AF110" s="47" t="n">
        <f aca="false">I110+J110</f>
        <v>161.374082712964</v>
      </c>
      <c r="AG110" s="47" t="n">
        <f aca="false">K110+L110</f>
        <v>131.69578800502</v>
      </c>
      <c r="AH110" s="47" t="n">
        <f aca="false">M110+N110+O110+P110</f>
        <v>75.0218169946603</v>
      </c>
      <c r="AI110" s="47" t="n">
        <f aca="false">Q110+R110</f>
        <v>162.529603433397</v>
      </c>
      <c r="AJ110" s="47" t="n">
        <f aca="false">S110+T110</f>
        <v>158.815077919064</v>
      </c>
      <c r="AK110" s="47" t="n">
        <f aca="false">U110+V110</f>
        <v>122.567060706478</v>
      </c>
      <c r="AL110" s="47" t="n">
        <f aca="false">W110+X110</f>
        <v>111.570633502083</v>
      </c>
      <c r="AM110" s="47" t="n">
        <f aca="false">Y110+Z110+AA110+AB110</f>
        <v>72.2677311521806</v>
      </c>
      <c r="AO110" s="49" t="n">
        <f aca="false">SUM(E110:F110)</f>
        <v>143.241168974448</v>
      </c>
      <c r="AP110" s="49" t="n">
        <f aca="false">SUM(G110:L110)</f>
        <v>471.790359906644</v>
      </c>
      <c r="AQ110" s="49" t="n">
        <f aca="false">SUM(M110:N110)</f>
        <v>72.1942963779875</v>
      </c>
      <c r="AR110" s="49" t="n">
        <f aca="false">SUM(Q110:R110)</f>
        <v>162.529603433397</v>
      </c>
      <c r="AS110" s="49" t="n">
        <f aca="false">SUM(S110:X110)</f>
        <v>392.952772127625</v>
      </c>
      <c r="AT110" s="49" t="n">
        <f aca="false">SUM(Y110:Z110)</f>
        <v>69.8627153676254</v>
      </c>
      <c r="AU110" s="49" t="n">
        <f aca="false">AO110+AR110</f>
        <v>305.770772407846</v>
      </c>
      <c r="AV110" s="49" t="n">
        <f aca="false">AP110+AS110</f>
        <v>864.743132034269</v>
      </c>
      <c r="AW110" s="49" t="n">
        <f aca="false">AQ110+AT110</f>
        <v>142.057011745613</v>
      </c>
    </row>
    <row r="111" customFormat="false" ht="15" hidden="false" customHeight="false" outlineLevel="0" collapsed="false">
      <c r="A111" s="0" t="n">
        <v>2060</v>
      </c>
      <c r="B111" s="47" t="n">
        <f aca="false">SUM(E111:AB111)</f>
        <v>1320.34605755978</v>
      </c>
      <c r="C111" s="47" t="n">
        <f aca="false">SUM(E111:P111)</f>
        <v>691.124677931197</v>
      </c>
      <c r="D111" s="47" t="n">
        <f aca="false">SUM(Q111:AB111)</f>
        <v>629.221379628579</v>
      </c>
      <c r="E111" s="48" t="n">
        <f aca="false">PopActBIT!E62*(Scénarios!$C50/100)*Choix_ref!C$3</f>
        <v>35.6977916873389</v>
      </c>
      <c r="F111" s="48" t="n">
        <f aca="false">PopActBIT!F62*(Scénarios!$C50/100)*Choix_ref!D$3</f>
        <v>107.970143072895</v>
      </c>
      <c r="G111" s="48" t="n">
        <f aca="false">PopActBIT!G62*(Scénarios!$C50/100)*Choix_ref!E$3</f>
        <v>91.9265256333154</v>
      </c>
      <c r="H111" s="48" t="n">
        <f aca="false">PopActBIT!H62*(Scénarios!$C50/100)*Choix_ref!F$3</f>
        <v>87.3643891449943</v>
      </c>
      <c r="I111" s="48" t="n">
        <f aca="false">PopActBIT!I62*(Scénarios!$C50/100)*Choix_ref!G$3</f>
        <v>82.935259598084</v>
      </c>
      <c r="J111" s="48" t="n">
        <f aca="false">PopActBIT!J62*(Scénarios!$C50/100)*Choix_ref!H$3</f>
        <v>77.7700975103767</v>
      </c>
      <c r="K111" s="48" t="n">
        <f aca="false">PopActBIT!K62*(Scénarios!$C50/100)*Choix_ref!I$3</f>
        <v>72.4466192486347</v>
      </c>
      <c r="L111" s="48" t="n">
        <f aca="false">PopActBIT!L62*(Scénarios!$C50/100)*Choix_ref!J$3</f>
        <v>59.3611415599077</v>
      </c>
      <c r="M111" s="48" t="n">
        <f aca="false">PopActBIT!M62*(Scénarios!$C50/100)*Choix_ref!K$3</f>
        <v>48.8577574017152</v>
      </c>
      <c r="N111" s="48" t="n">
        <f aca="false">PopActBIT!N63*(Scénarios!$C50/100)*Choix_ref!L$3</f>
        <v>23.9976171335133</v>
      </c>
      <c r="O111" s="48" t="n">
        <f aca="false">PopActBIT!O63*(Scénarios!$C50/100)*Choix_ref!M$3</f>
        <v>2.52317886764353</v>
      </c>
      <c r="P111" s="48" t="n">
        <f aca="false">PopActBIT!P63*(Scénarios!$C50/100)*Choix_ref!N$3</f>
        <v>0.274157072778237</v>
      </c>
      <c r="Q111" s="48" t="n">
        <f aca="false">PopActBIT!Q63*(Scénarios!$C50/100)*Choix_ref!O$3</f>
        <v>41.1713103121004</v>
      </c>
      <c r="R111" s="48" t="n">
        <f aca="false">PopActBIT!R63*(Scénarios!$C50/100)*Choix_ref!P$3</f>
        <v>121.746662367215</v>
      </c>
      <c r="S111" s="48" t="n">
        <f aca="false">PopActBIT!S63*(Scénarios!$C50/100)*Choix_ref!Q$3</f>
        <v>92.1421110887062</v>
      </c>
      <c r="T111" s="48" t="n">
        <f aca="false">PopActBIT!T63*(Scénarios!$C50/100)*Choix_ref!R$3</f>
        <v>67.3342427367336</v>
      </c>
      <c r="U111" s="48" t="n">
        <f aca="false">PopActBIT!U63*(Scénarios!$C50/100)*Choix_ref!S$3</f>
        <v>63.0021108984217</v>
      </c>
      <c r="V111" s="48" t="n">
        <f aca="false">PopActBIT!V63*(Scénarios!$C50/100)*Choix_ref!T$3</f>
        <v>59.1302292621449</v>
      </c>
      <c r="W111" s="48" t="n">
        <f aca="false">PopActBIT!W63*(Scénarios!$C50/100)*Choix_ref!U$3</f>
        <v>55.2823450921198</v>
      </c>
      <c r="X111" s="48" t="n">
        <f aca="false">PopActBIT!X63*(Scénarios!$C50/100)*Choix_ref!V$3</f>
        <v>56.3306275120914</v>
      </c>
      <c r="Y111" s="48" t="n">
        <f aca="false">PopActBIT!Y63*(Scénarios!$C50/100)*Choix_ref!W$3</f>
        <v>45.0364762800057</v>
      </c>
      <c r="Z111" s="48" t="n">
        <f aca="false">PopActBIT!Z63*(Scénarios!$C50/100)*Choix_ref!X$3</f>
        <v>25.6613936197109</v>
      </c>
      <c r="AA111" s="48" t="n">
        <f aca="false">PopActBIT!AA63*(Scénarios!$C50/100)*Choix_ref!Y$3</f>
        <v>1.97436654235023</v>
      </c>
      <c r="AB111" s="48" t="n">
        <f aca="false">PopActBIT!AB63*(Scénarios!$C50/100)*Choix_ref!Z$3</f>
        <v>0.409503916978559</v>
      </c>
      <c r="AC111" s="47"/>
      <c r="AD111" s="47" t="n">
        <f aca="false">E111+F111</f>
        <v>143.667934760234</v>
      </c>
      <c r="AE111" s="47" t="n">
        <f aca="false">G111+H111</f>
        <v>179.29091477831</v>
      </c>
      <c r="AF111" s="47" t="n">
        <f aca="false">I111+J111</f>
        <v>160.705357108461</v>
      </c>
      <c r="AG111" s="47" t="n">
        <f aca="false">K111+L111</f>
        <v>131.807760808542</v>
      </c>
      <c r="AH111" s="47" t="n">
        <f aca="false">M111+N111+O111+P111</f>
        <v>75.6527104756502</v>
      </c>
      <c r="AI111" s="47" t="n">
        <f aca="false">Q111+R111</f>
        <v>162.917972679316</v>
      </c>
      <c r="AJ111" s="47" t="n">
        <f aca="false">S111+T111</f>
        <v>159.47635382544</v>
      </c>
      <c r="AK111" s="47" t="n">
        <f aca="false">U111+V111</f>
        <v>122.132340160567</v>
      </c>
      <c r="AL111" s="47" t="n">
        <f aca="false">W111+X111</f>
        <v>111.612972604211</v>
      </c>
      <c r="AM111" s="47" t="n">
        <f aca="false">Y111+Z111+AA111+AB111</f>
        <v>73.0817403590454</v>
      </c>
      <c r="AO111" s="49" t="n">
        <f aca="false">SUM(E111:F111)</f>
        <v>143.667934760234</v>
      </c>
      <c r="AP111" s="49" t="n">
        <f aca="false">SUM(G111:L111)</f>
        <v>471.804032695313</v>
      </c>
      <c r="AQ111" s="49" t="n">
        <f aca="false">SUM(M111:N111)</f>
        <v>72.8553745352285</v>
      </c>
      <c r="AR111" s="49" t="n">
        <f aca="false">SUM(Q111:R111)</f>
        <v>162.917972679316</v>
      </c>
      <c r="AS111" s="49" t="n">
        <f aca="false">SUM(S111:X111)</f>
        <v>393.221666590218</v>
      </c>
      <c r="AT111" s="49" t="n">
        <f aca="false">SUM(Y111:Z111)</f>
        <v>70.6978698997166</v>
      </c>
      <c r="AU111" s="49" t="n">
        <f aca="false">AO111+AR111</f>
        <v>306.58590743955</v>
      </c>
      <c r="AV111" s="49" t="n">
        <f aca="false">AP111+AS111</f>
        <v>865.02569928553</v>
      </c>
      <c r="AW111" s="49" t="n">
        <f aca="false">AQ111+AT111</f>
        <v>143.553244434945</v>
      </c>
    </row>
    <row r="112" customFormat="false" ht="15" hidden="false" customHeight="false" outlineLevel="0" collapsed="false">
      <c r="A112" s="0" t="n">
        <v>2061</v>
      </c>
      <c r="B112" s="47" t="n">
        <f aca="false">SUM(E112:AB112)</f>
        <v>1322.16575881359</v>
      </c>
      <c r="C112" s="47" t="n">
        <f aca="false">SUM(E112:P112)</f>
        <v>691.927366247083</v>
      </c>
      <c r="D112" s="47" t="n">
        <f aca="false">SUM(Q112:AB112)</f>
        <v>630.23839256651</v>
      </c>
      <c r="E112" s="48" t="n">
        <f aca="false">PopActBIT!E63*(Scénarios!$C51/100)*Choix_ref!C$3</f>
        <v>35.6550538196647</v>
      </c>
      <c r="F112" s="48" t="n">
        <f aca="false">PopActBIT!F63*(Scénarios!$C51/100)*Choix_ref!D$3</f>
        <v>108.349549570833</v>
      </c>
      <c r="G112" s="48" t="n">
        <f aca="false">PopActBIT!G63*(Scénarios!$C51/100)*Choix_ref!E$3</f>
        <v>92.3772744648096</v>
      </c>
      <c r="H112" s="48" t="n">
        <f aca="false">PopActBIT!H63*(Scénarios!$C51/100)*Choix_ref!F$3</f>
        <v>87.5777482925959</v>
      </c>
      <c r="I112" s="48" t="n">
        <f aca="false">PopActBIT!I63*(Scénarios!$C51/100)*Choix_ref!G$3</f>
        <v>82.7832230406819</v>
      </c>
      <c r="J112" s="48" t="n">
        <f aca="false">PopActBIT!J63*(Scénarios!$C51/100)*Choix_ref!H$3</f>
        <v>77.3699839674895</v>
      </c>
      <c r="K112" s="48" t="n">
        <f aca="false">PopActBIT!K63*(Scénarios!$C51/100)*Choix_ref!I$3</f>
        <v>71.9557224074354</v>
      </c>
      <c r="L112" s="48" t="n">
        <f aca="false">PopActBIT!L63*(Scénarios!$C51/100)*Choix_ref!J$3</f>
        <v>59.7384665339038</v>
      </c>
      <c r="M112" s="48" t="n">
        <f aca="false">PopActBIT!M63*(Scénarios!$C51/100)*Choix_ref!K$3</f>
        <v>48.9847494387701</v>
      </c>
      <c r="N112" s="48" t="n">
        <f aca="false">PopActBIT!N64*(Scénarios!$C51/100)*Choix_ref!L$3</f>
        <v>24.3533777747577</v>
      </c>
      <c r="O112" s="48" t="n">
        <f aca="false">PopActBIT!O64*(Scénarios!$C51/100)*Choix_ref!M$3</f>
        <v>2.50702207961358</v>
      </c>
      <c r="P112" s="48" t="n">
        <f aca="false">PopActBIT!P64*(Scénarios!$C51/100)*Choix_ref!N$3</f>
        <v>0.275194856527354</v>
      </c>
      <c r="Q112" s="48" t="n">
        <f aca="false">PopActBIT!Q64*(Scénarios!$C51/100)*Choix_ref!O$3</f>
        <v>41.0878163437543</v>
      </c>
      <c r="R112" s="48" t="n">
        <f aca="false">PopActBIT!R64*(Scénarios!$C51/100)*Choix_ref!P$3</f>
        <v>122.093194544823</v>
      </c>
      <c r="S112" s="48" t="n">
        <f aca="false">PopActBIT!S64*(Scénarios!$C51/100)*Choix_ref!Q$3</f>
        <v>92.6227346444944</v>
      </c>
      <c r="T112" s="48" t="n">
        <f aca="false">PopActBIT!T64*(Scénarios!$C51/100)*Choix_ref!R$3</f>
        <v>67.5734139434853</v>
      </c>
      <c r="U112" s="48" t="n">
        <f aca="false">PopActBIT!U64*(Scénarios!$C51/100)*Choix_ref!S$3</f>
        <v>62.9273959465104</v>
      </c>
      <c r="V112" s="48" t="n">
        <f aca="false">PopActBIT!V64*(Scénarios!$C51/100)*Choix_ref!T$3</f>
        <v>58.9550212612395</v>
      </c>
      <c r="W112" s="48" t="n">
        <f aca="false">PopActBIT!W64*(Scénarios!$C51/100)*Choix_ref!U$3</f>
        <v>54.8169018947988</v>
      </c>
      <c r="X112" s="48" t="n">
        <f aca="false">PopActBIT!X64*(Scénarios!$C51/100)*Choix_ref!V$3</f>
        <v>56.4909643567843</v>
      </c>
      <c r="Y112" s="48" t="n">
        <f aca="false">PopActBIT!Y64*(Scénarios!$C51/100)*Choix_ref!W$3</f>
        <v>45.177533159033</v>
      </c>
      <c r="Z112" s="48" t="n">
        <f aca="false">PopActBIT!Z64*(Scénarios!$C51/100)*Choix_ref!X$3</f>
        <v>26.1142449433223</v>
      </c>
      <c r="AA112" s="48" t="n">
        <f aca="false">PopActBIT!AA64*(Scénarios!$C51/100)*Choix_ref!Y$3</f>
        <v>1.96703038725408</v>
      </c>
      <c r="AB112" s="48" t="n">
        <f aca="false">PopActBIT!AB64*(Scénarios!$C51/100)*Choix_ref!Z$3</f>
        <v>0.412141141010673</v>
      </c>
      <c r="AC112" s="47"/>
      <c r="AD112" s="47" t="n">
        <f aca="false">E112+F112</f>
        <v>144.004603390498</v>
      </c>
      <c r="AE112" s="47" t="n">
        <f aca="false">G112+H112</f>
        <v>179.955022757406</v>
      </c>
      <c r="AF112" s="47" t="n">
        <f aca="false">I112+J112</f>
        <v>160.153207008171</v>
      </c>
      <c r="AG112" s="47" t="n">
        <f aca="false">K112+L112</f>
        <v>131.694188941339</v>
      </c>
      <c r="AH112" s="47" t="n">
        <f aca="false">M112+N112+O112+P112</f>
        <v>76.1203441496688</v>
      </c>
      <c r="AI112" s="47" t="n">
        <f aca="false">Q112+R112</f>
        <v>163.181010888577</v>
      </c>
      <c r="AJ112" s="47" t="n">
        <f aca="false">S112+T112</f>
        <v>160.19614858798</v>
      </c>
      <c r="AK112" s="47" t="n">
        <f aca="false">U112+V112</f>
        <v>121.88241720775</v>
      </c>
      <c r="AL112" s="47" t="n">
        <f aca="false">W112+X112</f>
        <v>111.307866251583</v>
      </c>
      <c r="AM112" s="47" t="n">
        <f aca="false">Y112+Z112+AA112+AB112</f>
        <v>73.6709496306201</v>
      </c>
      <c r="AO112" s="49" t="n">
        <f aca="false">SUM(E112:F112)</f>
        <v>144.004603390498</v>
      </c>
      <c r="AP112" s="49" t="n">
        <f aca="false">SUM(G112:L112)</f>
        <v>471.802418706916</v>
      </c>
      <c r="AQ112" s="49" t="n">
        <f aca="false">SUM(M112:N112)</f>
        <v>73.3381272135278</v>
      </c>
      <c r="AR112" s="49" t="n">
        <f aca="false">SUM(Q112:R112)</f>
        <v>163.181010888577</v>
      </c>
      <c r="AS112" s="49" t="n">
        <f aca="false">SUM(S112:X112)</f>
        <v>393.386432047313</v>
      </c>
      <c r="AT112" s="49" t="n">
        <f aca="false">SUM(Y112:Z112)</f>
        <v>71.2917781023554</v>
      </c>
      <c r="AU112" s="49" t="n">
        <f aca="false">AO112+AR112</f>
        <v>307.185614279075</v>
      </c>
      <c r="AV112" s="49" t="n">
        <f aca="false">AP112+AS112</f>
        <v>865.188850754229</v>
      </c>
      <c r="AW112" s="49" t="n">
        <f aca="false">AQ112+AT112</f>
        <v>144.629905315883</v>
      </c>
    </row>
    <row r="113" customFormat="false" ht="15" hidden="false" customHeight="false" outlineLevel="0" collapsed="false">
      <c r="A113" s="0" t="n">
        <v>2062</v>
      </c>
      <c r="B113" s="47" t="n">
        <f aca="false">SUM(E113:AB113)</f>
        <v>1323.62206593129</v>
      </c>
      <c r="C113" s="47" t="n">
        <f aca="false">SUM(E113:P113)</f>
        <v>692.469640685622</v>
      </c>
      <c r="D113" s="47" t="n">
        <f aca="false">SUM(Q113:AB113)</f>
        <v>631.152425245667</v>
      </c>
      <c r="E113" s="48" t="n">
        <f aca="false">PopActBIT!E64*(Scénarios!$C52/100)*Choix_ref!C$3</f>
        <v>35.5829400363072</v>
      </c>
      <c r="F113" s="48" t="n">
        <f aca="false">PopActBIT!F64*(Scénarios!$C52/100)*Choix_ref!D$3</f>
        <v>108.649702031289</v>
      </c>
      <c r="G113" s="48" t="n">
        <f aca="false">PopActBIT!G64*(Scénarios!$C52/100)*Choix_ref!E$3</f>
        <v>92.8273648838269</v>
      </c>
      <c r="H113" s="48" t="n">
        <f aca="false">PopActBIT!H64*(Scénarios!$C52/100)*Choix_ref!F$3</f>
        <v>87.8631857174387</v>
      </c>
      <c r="I113" s="48" t="n">
        <f aca="false">PopActBIT!I64*(Scénarios!$C52/100)*Choix_ref!G$3</f>
        <v>82.6842204185213</v>
      </c>
      <c r="J113" s="48" t="n">
        <f aca="false">PopActBIT!J64*(Scénarios!$C52/100)*Choix_ref!H$3</f>
        <v>77.1445285508035</v>
      </c>
      <c r="K113" s="48" t="n">
        <f aca="false">PopActBIT!K64*(Scénarios!$C52/100)*Choix_ref!I$3</f>
        <v>71.3001649500028</v>
      </c>
      <c r="L113" s="48" t="n">
        <f aca="false">PopActBIT!L64*(Scénarios!$C52/100)*Choix_ref!J$3</f>
        <v>59.9068816693212</v>
      </c>
      <c r="M113" s="48" t="n">
        <f aca="false">PopActBIT!M64*(Scénarios!$C52/100)*Choix_ref!K$3</f>
        <v>49.099036694955</v>
      </c>
      <c r="N113" s="48" t="n">
        <f aca="false">PopActBIT!N65*(Scénarios!$C52/100)*Choix_ref!L$3</f>
        <v>24.6340007968358</v>
      </c>
      <c r="O113" s="48" t="n">
        <f aca="false">PopActBIT!O65*(Scénarios!$C52/100)*Choix_ref!M$3</f>
        <v>2.50161215391005</v>
      </c>
      <c r="P113" s="48" t="n">
        <f aca="false">PopActBIT!P65*(Scénarios!$C52/100)*Choix_ref!N$3</f>
        <v>0.276002782410733</v>
      </c>
      <c r="Q113" s="48" t="n">
        <f aca="false">PopActBIT!Q65*(Scénarios!$C52/100)*Choix_ref!O$3</f>
        <v>40.9790499338875</v>
      </c>
      <c r="R113" s="48" t="n">
        <f aca="false">PopActBIT!R65*(Scénarios!$C52/100)*Choix_ref!P$3</f>
        <v>122.322843859781</v>
      </c>
      <c r="S113" s="48" t="n">
        <f aca="false">PopActBIT!S65*(Scénarios!$C52/100)*Choix_ref!Q$3</f>
        <v>93.090964761289</v>
      </c>
      <c r="T113" s="48" t="n">
        <f aca="false">PopActBIT!T65*(Scénarios!$C52/100)*Choix_ref!R$3</f>
        <v>67.8601588091146</v>
      </c>
      <c r="U113" s="48" t="n">
        <f aca="false">PopActBIT!U65*(Scénarios!$C52/100)*Choix_ref!S$3</f>
        <v>62.907341414714</v>
      </c>
      <c r="V113" s="48" t="n">
        <f aca="false">PopActBIT!V65*(Scénarios!$C52/100)*Choix_ref!T$3</f>
        <v>58.8090544738314</v>
      </c>
      <c r="W113" s="48" t="n">
        <f aca="false">PopActBIT!W65*(Scénarios!$C52/100)*Choix_ref!U$3</f>
        <v>54.4806158437424</v>
      </c>
      <c r="X113" s="48" t="n">
        <f aca="false">PopActBIT!X65*(Scénarios!$C52/100)*Choix_ref!V$3</f>
        <v>56.3920113850909</v>
      </c>
      <c r="Y113" s="48" t="n">
        <f aca="false">PopActBIT!Y65*(Scénarios!$C52/100)*Choix_ref!W$3</f>
        <v>45.4893327188647</v>
      </c>
      <c r="Z113" s="48" t="n">
        <f aca="false">PopActBIT!Z65*(Scénarios!$C52/100)*Choix_ref!X$3</f>
        <v>26.439718696984</v>
      </c>
      <c r="AA113" s="48" t="n">
        <f aca="false">PopActBIT!AA65*(Scénarios!$C52/100)*Choix_ref!Y$3</f>
        <v>1.96691381498069</v>
      </c>
      <c r="AB113" s="48" t="n">
        <f aca="false">PopActBIT!AB65*(Scénarios!$C52/100)*Choix_ref!Z$3</f>
        <v>0.414419533386359</v>
      </c>
      <c r="AD113" s="47" t="n">
        <f aca="false">E113+F113</f>
        <v>144.232642067596</v>
      </c>
      <c r="AE113" s="47" t="n">
        <f aca="false">G113+H113</f>
        <v>180.690550601266</v>
      </c>
      <c r="AF113" s="47" t="n">
        <f aca="false">I113+J113</f>
        <v>159.828748969325</v>
      </c>
      <c r="AG113" s="47" t="n">
        <f aca="false">K113+L113</f>
        <v>131.207046619324</v>
      </c>
      <c r="AH113" s="47" t="n">
        <f aca="false">M113+N113+O113+P113</f>
        <v>76.5106524281115</v>
      </c>
      <c r="AI113" s="47" t="n">
        <f aca="false">Q113+R113</f>
        <v>163.301893793668</v>
      </c>
      <c r="AJ113" s="47" t="n">
        <f aca="false">S113+T113</f>
        <v>160.951123570404</v>
      </c>
      <c r="AK113" s="47" t="n">
        <f aca="false">U113+V113</f>
        <v>121.716395888545</v>
      </c>
      <c r="AL113" s="47" t="n">
        <f aca="false">W113+X113</f>
        <v>110.872627228833</v>
      </c>
      <c r="AM113" s="47" t="n">
        <f aca="false">Y113+Z113+AA113+AB113</f>
        <v>74.3103847642157</v>
      </c>
      <c r="AO113" s="49" t="n">
        <f aca="false">SUM(E113:F113)</f>
        <v>144.232642067596</v>
      </c>
      <c r="AP113" s="49" t="n">
        <f aca="false">SUM(G113:L113)</f>
        <v>471.726346189914</v>
      </c>
      <c r="AQ113" s="49" t="n">
        <f aca="false">SUM(M113:N113)</f>
        <v>73.7330374917908</v>
      </c>
      <c r="AR113" s="49" t="n">
        <f aca="false">SUM(Q113:R113)</f>
        <v>163.301893793668</v>
      </c>
      <c r="AS113" s="49" t="n">
        <f aca="false">SUM(S113:X113)</f>
        <v>393.540146687782</v>
      </c>
      <c r="AT113" s="49" t="n">
        <f aca="false">SUM(Y113:Z113)</f>
        <v>71.9290514158486</v>
      </c>
      <c r="AU113" s="49" t="n">
        <f aca="false">AO113+AR113</f>
        <v>307.534535861265</v>
      </c>
      <c r="AV113" s="49" t="n">
        <f aca="false">AP113+AS113</f>
        <v>865.266492877697</v>
      </c>
      <c r="AW113" s="49" t="n">
        <f aca="false">AQ113+AT113</f>
        <v>145.662088907639</v>
      </c>
    </row>
    <row r="114" customFormat="false" ht="15" hidden="false" customHeight="false" outlineLevel="0" collapsed="false">
      <c r="A114" s="0" t="n">
        <v>2063</v>
      </c>
      <c r="B114" s="47" t="n">
        <f aca="false">SUM(E114:AB114)</f>
        <v>1325.03905425366</v>
      </c>
      <c r="C114" s="47" t="n">
        <f aca="false">SUM(E114:P114)</f>
        <v>693.079303035818</v>
      </c>
      <c r="D114" s="47" t="n">
        <f aca="false">SUM(Q114:AB114)</f>
        <v>631.959751217846</v>
      </c>
      <c r="E114" s="48" t="n">
        <f aca="false">PopActBIT!E65*(Scénarios!$C53/100)*Choix_ref!C$3</f>
        <v>35.4888387995077</v>
      </c>
      <c r="F114" s="48" t="n">
        <f aca="false">PopActBIT!F65*(Scénarios!$C53/100)*Choix_ref!D$3</f>
        <v>108.848619324428</v>
      </c>
      <c r="G114" s="48" t="n">
        <f aca="false">PopActBIT!G65*(Scénarios!$C53/100)*Choix_ref!E$3</f>
        <v>93.2657875442392</v>
      </c>
      <c r="H114" s="48" t="n">
        <f aca="false">PopActBIT!H65*(Scénarios!$C53/100)*Choix_ref!F$3</f>
        <v>88.2064319031676</v>
      </c>
      <c r="I114" s="48" t="n">
        <f aca="false">PopActBIT!I65*(Scénarios!$C53/100)*Choix_ref!G$3</f>
        <v>82.6523558936256</v>
      </c>
      <c r="J114" s="48" t="n">
        <f aca="false">PopActBIT!J65*(Scénarios!$C53/100)*Choix_ref!H$3</f>
        <v>76.9547332828958</v>
      </c>
      <c r="K114" s="48" t="n">
        <f aca="false">PopActBIT!K65*(Scénarios!$C53/100)*Choix_ref!I$3</f>
        <v>70.8301221803445</v>
      </c>
      <c r="L114" s="48" t="n">
        <f aca="false">PopActBIT!L65*(Scénarios!$C53/100)*Choix_ref!J$3</f>
        <v>59.7903695383579</v>
      </c>
      <c r="M114" s="48" t="n">
        <f aca="false">PopActBIT!M65*(Scénarios!$C53/100)*Choix_ref!K$3</f>
        <v>49.40822354389</v>
      </c>
      <c r="N114" s="48" t="n">
        <f aca="false">PopActBIT!N66*(Scénarios!$C53/100)*Choix_ref!L$3</f>
        <v>24.841010266142</v>
      </c>
      <c r="O114" s="48" t="n">
        <f aca="false">PopActBIT!O66*(Scénarios!$C53/100)*Choix_ref!M$3</f>
        <v>2.51636218658236</v>
      </c>
      <c r="P114" s="48" t="n">
        <f aca="false">PopActBIT!P66*(Scénarios!$C53/100)*Choix_ref!N$3</f>
        <v>0.27644857263728</v>
      </c>
      <c r="Q114" s="48" t="n">
        <f aca="false">PopActBIT!Q66*(Scénarios!$C53/100)*Choix_ref!O$3</f>
        <v>40.8531064522073</v>
      </c>
      <c r="R114" s="48" t="n">
        <f aca="false">PopActBIT!R66*(Scénarios!$C53/100)*Choix_ref!P$3</f>
        <v>122.423927823585</v>
      </c>
      <c r="S114" s="48" t="n">
        <f aca="false">PopActBIT!S66*(Scénarios!$C53/100)*Choix_ref!Q$3</f>
        <v>93.5353670845882</v>
      </c>
      <c r="T114" s="48" t="n">
        <f aca="false">PopActBIT!T66*(Scénarios!$C53/100)*Choix_ref!R$3</f>
        <v>68.1811847818882</v>
      </c>
      <c r="U114" s="48" t="n">
        <f aca="false">PopActBIT!U66*(Scénarios!$C53/100)*Choix_ref!S$3</f>
        <v>62.9489395732595</v>
      </c>
      <c r="V114" s="48" t="n">
        <f aca="false">PopActBIT!V66*(Scénarios!$C53/100)*Choix_ref!T$3</f>
        <v>58.6668501259925</v>
      </c>
      <c r="W114" s="48" t="n">
        <f aca="false">PopActBIT!W66*(Scénarios!$C53/100)*Choix_ref!U$3</f>
        <v>54.1970766905483</v>
      </c>
      <c r="X114" s="48" t="n">
        <f aca="false">PopActBIT!X66*(Scénarios!$C53/100)*Choix_ref!V$3</f>
        <v>56.208263192655</v>
      </c>
      <c r="Y114" s="48" t="n">
        <f aca="false">PopActBIT!Y66*(Scénarios!$C53/100)*Choix_ref!W$3</f>
        <v>45.8531732855189</v>
      </c>
      <c r="Z114" s="48" t="n">
        <f aca="false">PopActBIT!Z66*(Scénarios!$C53/100)*Choix_ref!X$3</f>
        <v>26.6884189546569</v>
      </c>
      <c r="AA114" s="48" t="n">
        <f aca="false">PopActBIT!AA66*(Scénarios!$C53/100)*Choix_ref!Y$3</f>
        <v>1.98740146989899</v>
      </c>
      <c r="AB114" s="48" t="n">
        <f aca="false">PopActBIT!AB66*(Scénarios!$C53/100)*Choix_ref!Z$3</f>
        <v>0.416041783047176</v>
      </c>
      <c r="AD114" s="47" t="n">
        <f aca="false">E114+F114</f>
        <v>144.337458123936</v>
      </c>
      <c r="AE114" s="47" t="n">
        <f aca="false">G114+H114</f>
        <v>181.472219447407</v>
      </c>
      <c r="AF114" s="47" t="n">
        <f aca="false">I114+J114</f>
        <v>159.607089176521</v>
      </c>
      <c r="AG114" s="47" t="n">
        <f aca="false">K114+L114</f>
        <v>130.620491718702</v>
      </c>
      <c r="AH114" s="47" t="n">
        <f aca="false">M114+N114+O114+P114</f>
        <v>77.0420445692516</v>
      </c>
      <c r="AI114" s="47" t="n">
        <f aca="false">Q114+R114</f>
        <v>163.277034275793</v>
      </c>
      <c r="AJ114" s="47" t="n">
        <f aca="false">S114+T114</f>
        <v>161.716551866476</v>
      </c>
      <c r="AK114" s="47" t="n">
        <f aca="false">U114+V114</f>
        <v>121.615789699252</v>
      </c>
      <c r="AL114" s="47" t="n">
        <f aca="false">W114+X114</f>
        <v>110.405339883203</v>
      </c>
      <c r="AM114" s="47" t="n">
        <f aca="false">Y114+Z114+AA114+AB114</f>
        <v>74.9450354931219</v>
      </c>
      <c r="AO114" s="49" t="n">
        <f aca="false">SUM(E114:F114)</f>
        <v>144.337458123936</v>
      </c>
      <c r="AP114" s="49" t="n">
        <f aca="false">SUM(G114:L114)</f>
        <v>471.699800342631</v>
      </c>
      <c r="AQ114" s="49" t="n">
        <f aca="false">SUM(M114:N114)</f>
        <v>74.249233810032</v>
      </c>
      <c r="AR114" s="49" t="n">
        <f aca="false">SUM(Q114:R114)</f>
        <v>163.277034275793</v>
      </c>
      <c r="AS114" s="49" t="n">
        <f aca="false">SUM(S114:X114)</f>
        <v>393.737681448932</v>
      </c>
      <c r="AT114" s="49" t="n">
        <f aca="false">SUM(Y114:Z114)</f>
        <v>72.5415922401758</v>
      </c>
      <c r="AU114" s="49" t="n">
        <f aca="false">AO114+AR114</f>
        <v>307.614492399729</v>
      </c>
      <c r="AV114" s="49" t="n">
        <f aca="false">AP114+AS114</f>
        <v>865.437481791562</v>
      </c>
      <c r="AW114" s="49" t="n">
        <f aca="false">AQ114+AT114</f>
        <v>146.790826050208</v>
      </c>
    </row>
    <row r="115" customFormat="false" ht="15" hidden="false" customHeight="false" outlineLevel="0" collapsed="false">
      <c r="A115" s="0" t="n">
        <v>2064</v>
      </c>
      <c r="B115" s="47" t="n">
        <f aca="false">SUM(E115:AB115)</f>
        <v>1326.40534435921</v>
      </c>
      <c r="C115" s="47" t="n">
        <f aca="false">SUM(E115:P115)</f>
        <v>693.766884622793</v>
      </c>
      <c r="D115" s="47" t="n">
        <f aca="false">SUM(Q115:AB115)</f>
        <v>632.638459736422</v>
      </c>
      <c r="E115" s="48" t="n">
        <f aca="false">PopActBIT!E66*(Scénarios!$C54/100)*Choix_ref!C$3</f>
        <v>35.3797827053705</v>
      </c>
      <c r="F115" s="48" t="n">
        <f aca="false">PopActBIT!F66*(Scénarios!$C54/100)*Choix_ref!D$3</f>
        <v>108.936225660943</v>
      </c>
      <c r="G115" s="48" t="n">
        <f aca="false">PopActBIT!G66*(Scénarios!$C54/100)*Choix_ref!E$3</f>
        <v>93.6818581668576</v>
      </c>
      <c r="H115" s="48" t="n">
        <f aca="false">PopActBIT!H66*(Scénarios!$C54/100)*Choix_ref!F$3</f>
        <v>88.5911130489097</v>
      </c>
      <c r="I115" s="48" t="n">
        <f aca="false">PopActBIT!I66*(Scénarios!$C54/100)*Choix_ref!G$3</f>
        <v>82.6964440170729</v>
      </c>
      <c r="J115" s="48" t="n">
        <f aca="false">PopActBIT!J66*(Scénarios!$C54/100)*Choix_ref!H$3</f>
        <v>76.7699502869838</v>
      </c>
      <c r="K115" s="48" t="n">
        <f aca="false">PopActBIT!K66*(Scénarios!$C54/100)*Choix_ref!I$3</f>
        <v>70.4778386859298</v>
      </c>
      <c r="L115" s="48" t="n">
        <f aca="false">PopActBIT!L66*(Scénarios!$C54/100)*Choix_ref!J$3</f>
        <v>59.5491773056032</v>
      </c>
      <c r="M115" s="48" t="n">
        <f aca="false">PopActBIT!M66*(Scénarios!$C54/100)*Choix_ref!K$3</f>
        <v>49.8585790457544</v>
      </c>
      <c r="N115" s="48" t="n">
        <f aca="false">PopActBIT!N67*(Scénarios!$C54/100)*Choix_ref!L$3</f>
        <v>25.0007450293523</v>
      </c>
      <c r="O115" s="48" t="n">
        <f aca="false">PopActBIT!O67*(Scénarios!$C54/100)*Choix_ref!M$3</f>
        <v>2.54850171175766</v>
      </c>
      <c r="P115" s="48" t="n">
        <f aca="false">PopActBIT!P67*(Scénarios!$C54/100)*Choix_ref!N$3</f>
        <v>0.276668958258519</v>
      </c>
      <c r="Q115" s="48" t="n">
        <f aca="false">PopActBIT!Q67*(Scénarios!$C54/100)*Choix_ref!O$3</f>
        <v>40.7173461716314</v>
      </c>
      <c r="R115" s="48" t="n">
        <f aca="false">PopActBIT!R67*(Scénarios!$C54/100)*Choix_ref!P$3</f>
        <v>122.394996995975</v>
      </c>
      <c r="S115" s="48" t="n">
        <f aca="false">PopActBIT!S67*(Scénarios!$C54/100)*Choix_ref!Q$3</f>
        <v>93.9432186124401</v>
      </c>
      <c r="T115" s="48" t="n">
        <f aca="false">PopActBIT!T67*(Scénarios!$C54/100)*Choix_ref!R$3</f>
        <v>68.5233211999267</v>
      </c>
      <c r="U115" s="48" t="n">
        <f aca="false">PopActBIT!U67*(Scénarios!$C54/100)*Choix_ref!S$3</f>
        <v>63.054026187758</v>
      </c>
      <c r="V115" s="48" t="n">
        <f aca="false">PopActBIT!V67*(Scénarios!$C54/100)*Choix_ref!T$3</f>
        <v>58.5377588127102</v>
      </c>
      <c r="W115" s="48" t="n">
        <f aca="false">PopActBIT!W67*(Scénarios!$C54/100)*Choix_ref!U$3</f>
        <v>53.8583712797775</v>
      </c>
      <c r="X115" s="48" t="n">
        <f aca="false">PopActBIT!X67*(Scénarios!$C54/100)*Choix_ref!V$3</f>
        <v>55.9846009846273</v>
      </c>
      <c r="Y115" s="48" t="n">
        <f aca="false">PopActBIT!Y67*(Scénarios!$C54/100)*Choix_ref!W$3</f>
        <v>46.3156451296838</v>
      </c>
      <c r="Z115" s="48" t="n">
        <f aca="false">PopActBIT!Z67*(Scénarios!$C54/100)*Choix_ref!X$3</f>
        <v>26.8712393431982</v>
      </c>
      <c r="AA115" s="48" t="n">
        <f aca="false">PopActBIT!AA67*(Scénarios!$C54/100)*Choix_ref!Y$3</f>
        <v>2.02076653863695</v>
      </c>
      <c r="AB115" s="48" t="n">
        <f aca="false">PopActBIT!AB67*(Scénarios!$C54/100)*Choix_ref!Z$3</f>
        <v>0.41716848005637</v>
      </c>
      <c r="AD115" s="47" t="n">
        <f aca="false">E115+F115</f>
        <v>144.316008366313</v>
      </c>
      <c r="AE115" s="47" t="n">
        <f aca="false">G115+H115</f>
        <v>182.272971215767</v>
      </c>
      <c r="AF115" s="47" t="n">
        <f aca="false">I115+J115</f>
        <v>159.466394304057</v>
      </c>
      <c r="AG115" s="47" t="n">
        <f aca="false">K115+L115</f>
        <v>130.027015991533</v>
      </c>
      <c r="AH115" s="47" t="n">
        <f aca="false">M115+N115+O115+P115</f>
        <v>77.6844947451229</v>
      </c>
      <c r="AI115" s="47" t="n">
        <f aca="false">Q115+R115</f>
        <v>163.112343167607</v>
      </c>
      <c r="AJ115" s="47" t="n">
        <f aca="false">S115+T115</f>
        <v>162.466539812367</v>
      </c>
      <c r="AK115" s="47" t="n">
        <f aca="false">U115+V115</f>
        <v>121.591785000468</v>
      </c>
      <c r="AL115" s="47" t="n">
        <f aca="false">W115+X115</f>
        <v>109.842972264405</v>
      </c>
      <c r="AM115" s="47" t="n">
        <f aca="false">Y115+Z115+AA115+AB115</f>
        <v>75.6248194915753</v>
      </c>
      <c r="AO115" s="49" t="n">
        <f aca="false">SUM(E115:F115)</f>
        <v>144.316008366313</v>
      </c>
      <c r="AP115" s="49" t="n">
        <f aca="false">SUM(G115:L115)</f>
        <v>471.766381511357</v>
      </c>
      <c r="AQ115" s="49" t="n">
        <f aca="false">SUM(M115:N115)</f>
        <v>74.8593240751067</v>
      </c>
      <c r="AR115" s="49" t="n">
        <f aca="false">SUM(Q115:R115)</f>
        <v>163.112343167607</v>
      </c>
      <c r="AS115" s="49" t="n">
        <f aca="false">SUM(S115:X115)</f>
        <v>393.90129707724</v>
      </c>
      <c r="AT115" s="49" t="n">
        <f aca="false">SUM(Y115:Z115)</f>
        <v>73.186884472882</v>
      </c>
      <c r="AU115" s="49" t="n">
        <f aca="false">AO115+AR115</f>
        <v>307.42835153392</v>
      </c>
      <c r="AV115" s="49" t="n">
        <f aca="false">AP115+AS115</f>
        <v>865.667678588597</v>
      </c>
      <c r="AW115" s="49" t="n">
        <f aca="false">AQ115+AT115</f>
        <v>148.046208547989</v>
      </c>
    </row>
    <row r="116" customFormat="false" ht="15" hidden="false" customHeight="false" outlineLevel="0" collapsed="false">
      <c r="A116" s="0" t="n">
        <v>2065</v>
      </c>
      <c r="B116" s="47" t="n">
        <f aca="false">SUM(E116:AB116)</f>
        <v>1327.22417007576</v>
      </c>
      <c r="C116" s="47" t="n">
        <f aca="false">SUM(E116:P116)</f>
        <v>694.266590858487</v>
      </c>
      <c r="D116" s="47" t="n">
        <f aca="false">SUM(Q116:AB116)</f>
        <v>632.957579217272</v>
      </c>
      <c r="E116" s="48" t="n">
        <f aca="false">PopActBIT!E67*(Scénarios!$C55/100)*Choix_ref!C$3</f>
        <v>35.2622366586118</v>
      </c>
      <c r="F116" s="48" t="n">
        <f aca="false">PopActBIT!F67*(Scénarios!$C55/100)*Choix_ref!D$3</f>
        <v>108.911009672436</v>
      </c>
      <c r="G116" s="48" t="n">
        <f aca="false">PopActBIT!G67*(Scénarios!$C55/100)*Choix_ref!E$3</f>
        <v>94.0635683392474</v>
      </c>
      <c r="H116" s="48" t="n">
        <f aca="false">PopActBIT!H67*(Scénarios!$C55/100)*Choix_ref!F$3</f>
        <v>89.001353895456</v>
      </c>
      <c r="I116" s="48" t="n">
        <f aca="false">PopActBIT!I67*(Scénarios!$C55/100)*Choix_ref!G$3</f>
        <v>82.8187768347095</v>
      </c>
      <c r="J116" s="48" t="n">
        <f aca="false">PopActBIT!J67*(Scénarios!$C55/100)*Choix_ref!H$3</f>
        <v>76.6016198858529</v>
      </c>
      <c r="K116" s="48" t="n">
        <f aca="false">PopActBIT!K67*(Scénarios!$C55/100)*Choix_ref!I$3</f>
        <v>70.0517768734829</v>
      </c>
      <c r="L116" s="48" t="n">
        <f aca="false">PopActBIT!L67*(Scénarios!$C55/100)*Choix_ref!J$3</f>
        <v>59.2887879377612</v>
      </c>
      <c r="M116" s="48" t="n">
        <f aca="false">PopActBIT!M67*(Scénarios!$C55/100)*Choix_ref!K$3</f>
        <v>50.3332967703608</v>
      </c>
      <c r="N116" s="48" t="n">
        <f aca="false">PopActBIT!N68*(Scénarios!$C55/100)*Choix_ref!L$3</f>
        <v>25.0695743887427</v>
      </c>
      <c r="O116" s="48" t="n">
        <f aca="false">PopActBIT!O68*(Scénarios!$C55/100)*Choix_ref!M$3</f>
        <v>2.58750657738123</v>
      </c>
      <c r="P116" s="48" t="n">
        <f aca="false">PopActBIT!P68*(Scénarios!$C55/100)*Choix_ref!N$3</f>
        <v>0.277083024444149</v>
      </c>
      <c r="Q116" s="48" t="n">
        <f aca="false">PopActBIT!Q68*(Scénarios!$C55/100)*Choix_ref!O$3</f>
        <v>40.5780965075646</v>
      </c>
      <c r="R116" s="48" t="n">
        <f aca="false">PopActBIT!R68*(Scénarios!$C55/100)*Choix_ref!P$3</f>
        <v>122.242139026047</v>
      </c>
      <c r="S116" s="48" t="n">
        <f aca="false">PopActBIT!S68*(Scénarios!$C55/100)*Choix_ref!Q$3</f>
        <v>94.2992190057071</v>
      </c>
      <c r="T116" s="48" t="n">
        <f aca="false">PopActBIT!T68*(Scénarios!$C55/100)*Choix_ref!R$3</f>
        <v>68.8747495280825</v>
      </c>
      <c r="U116" s="48" t="n">
        <f aca="false">PopActBIT!U68*(Scénarios!$C55/100)*Choix_ref!S$3</f>
        <v>63.2199156401675</v>
      </c>
      <c r="V116" s="48" t="n">
        <f aca="false">PopActBIT!V68*(Scénarios!$C55/100)*Choix_ref!T$3</f>
        <v>58.4343893976771</v>
      </c>
      <c r="W116" s="48" t="n">
        <f aca="false">PopActBIT!W68*(Scénarios!$C55/100)*Choix_ref!U$3</f>
        <v>53.5789329175138</v>
      </c>
      <c r="X116" s="48" t="n">
        <f aca="false">PopActBIT!X68*(Scénarios!$C55/100)*Choix_ref!V$3</f>
        <v>55.6263203753077</v>
      </c>
      <c r="Y116" s="48" t="n">
        <f aca="false">PopActBIT!Y68*(Scénarios!$C55/100)*Choix_ref!W$3</f>
        <v>46.678570241687</v>
      </c>
      <c r="Z116" s="48" t="n">
        <f aca="false">PopActBIT!Z68*(Scénarios!$C55/100)*Choix_ref!X$3</f>
        <v>26.9492934819957</v>
      </c>
      <c r="AA116" s="48" t="n">
        <f aca="false">PopActBIT!AA68*(Scénarios!$C55/100)*Choix_ref!Y$3</f>
        <v>2.05737323490556</v>
      </c>
      <c r="AB116" s="48" t="n">
        <f aca="false">PopActBIT!AB68*(Scénarios!$C55/100)*Choix_ref!Z$3</f>
        <v>0.418579860617035</v>
      </c>
      <c r="AD116" s="47" t="n">
        <f aca="false">E116+F116</f>
        <v>144.173246331048</v>
      </c>
      <c r="AE116" s="47" t="n">
        <f aca="false">G116+H116</f>
        <v>183.064922234703</v>
      </c>
      <c r="AF116" s="47" t="n">
        <f aca="false">I116+J116</f>
        <v>159.420396720562</v>
      </c>
      <c r="AG116" s="47" t="n">
        <f aca="false">K116+L116</f>
        <v>129.340564811244</v>
      </c>
      <c r="AH116" s="47" t="n">
        <f aca="false">M116+N116+O116+P116</f>
        <v>78.2674607609289</v>
      </c>
      <c r="AI116" s="47" t="n">
        <f aca="false">Q116+R116</f>
        <v>162.820235533611</v>
      </c>
      <c r="AJ116" s="47" t="n">
        <f aca="false">S116+T116</f>
        <v>163.17396853379</v>
      </c>
      <c r="AK116" s="47" t="n">
        <f aca="false">U116+V116</f>
        <v>121.654305037845</v>
      </c>
      <c r="AL116" s="47" t="n">
        <f aca="false">W116+X116</f>
        <v>109.205253292821</v>
      </c>
      <c r="AM116" s="47" t="n">
        <f aca="false">Y116+Z116+AA116+AB116</f>
        <v>76.1038168192053</v>
      </c>
      <c r="AO116" s="49" t="n">
        <f aca="false">SUM(E116:F116)</f>
        <v>144.173246331048</v>
      </c>
      <c r="AP116" s="49" t="n">
        <f aca="false">SUM(G116:L116)</f>
        <v>471.82588376651</v>
      </c>
      <c r="AQ116" s="49" t="n">
        <f aca="false">SUM(M116:N116)</f>
        <v>75.4028711591035</v>
      </c>
      <c r="AR116" s="49" t="n">
        <f aca="false">SUM(Q116:R116)</f>
        <v>162.820235533611</v>
      </c>
      <c r="AS116" s="49" t="n">
        <f aca="false">SUM(S116:X116)</f>
        <v>394.033526864456</v>
      </c>
      <c r="AT116" s="49" t="n">
        <f aca="false">SUM(Y116:Z116)</f>
        <v>73.6278637236827</v>
      </c>
      <c r="AU116" s="49" t="n">
        <f aca="false">AO116+AR116</f>
        <v>306.993481864659</v>
      </c>
      <c r="AV116" s="49" t="n">
        <f aca="false">AP116+AS116</f>
        <v>865.859410630965</v>
      </c>
      <c r="AW116" s="49" t="n">
        <f aca="false">AQ116+AT116</f>
        <v>149.030734882786</v>
      </c>
    </row>
    <row r="117" customFormat="false" ht="15" hidden="false" customHeight="false" outlineLevel="0" collapsed="false">
      <c r="A117" s="0" t="n">
        <v>2066</v>
      </c>
      <c r="B117" s="47" t="n">
        <f aca="false">SUM(E117:AB117)</f>
        <v>1327.63201818125</v>
      </c>
      <c r="C117" s="47" t="n">
        <f aca="false">SUM(E117:P117)</f>
        <v>694.620338992066</v>
      </c>
      <c r="D117" s="47" t="n">
        <f aca="false">SUM(Q117:AB117)</f>
        <v>633.011679189186</v>
      </c>
      <c r="E117" s="48" t="n">
        <f aca="false">PopActBIT!E68*(Scénarios!$C56/100)*Choix_ref!C$3</f>
        <v>35.1416826951242</v>
      </c>
      <c r="F117" s="48" t="n">
        <f aca="false">PopActBIT!F68*(Scénarios!$C56/100)*Choix_ref!D$3</f>
        <v>108.777850162153</v>
      </c>
      <c r="G117" s="48" t="n">
        <f aca="false">PopActBIT!G68*(Scénarios!$C56/100)*Choix_ref!E$3</f>
        <v>94.3966331621028</v>
      </c>
      <c r="H117" s="48" t="n">
        <f aca="false">PopActBIT!H68*(Scénarios!$C56/100)*Choix_ref!F$3</f>
        <v>89.4229924124798</v>
      </c>
      <c r="I117" s="48" t="n">
        <f aca="false">PopActBIT!I68*(Scénarios!$C56/100)*Choix_ref!G$3</f>
        <v>83.0156010301516</v>
      </c>
      <c r="J117" s="48" t="n">
        <f aca="false">PopActBIT!J68*(Scénarios!$C56/100)*Choix_ref!H$3</f>
        <v>76.4653675967007</v>
      </c>
      <c r="K117" s="48" t="n">
        <f aca="false">PopActBIT!K68*(Scénarios!$C56/100)*Choix_ref!I$3</f>
        <v>69.6981870476222</v>
      </c>
      <c r="L117" s="48" t="n">
        <f aca="false">PopActBIT!L68*(Scénarios!$C56/100)*Choix_ref!J$3</f>
        <v>58.8915045418949</v>
      </c>
      <c r="M117" s="48" t="n">
        <f aca="false">PopActBIT!M68*(Scénarios!$C56/100)*Choix_ref!K$3</f>
        <v>50.7741435126441</v>
      </c>
      <c r="N117" s="48" t="n">
        <f aca="false">PopActBIT!N69*(Scénarios!$C56/100)*Choix_ref!L$3</f>
        <v>25.1321298657946</v>
      </c>
      <c r="O117" s="48" t="n">
        <f aca="false">PopActBIT!O69*(Scénarios!$C56/100)*Choix_ref!M$3</f>
        <v>2.62651830522605</v>
      </c>
      <c r="P117" s="48" t="n">
        <f aca="false">PopActBIT!P69*(Scénarios!$C56/100)*Choix_ref!N$3</f>
        <v>0.277728660172165</v>
      </c>
      <c r="Q117" s="48" t="n">
        <f aca="false">PopActBIT!Q69*(Scénarios!$C56/100)*Choix_ref!O$3</f>
        <v>40.440642712874</v>
      </c>
      <c r="R117" s="48" t="n">
        <f aca="false">PopActBIT!R69*(Scénarios!$C56/100)*Choix_ref!P$3</f>
        <v>121.98379079392</v>
      </c>
      <c r="S117" s="48" t="n">
        <f aca="false">PopActBIT!S69*(Scénarios!$C56/100)*Choix_ref!Q$3</f>
        <v>94.5812496425517</v>
      </c>
      <c r="T117" s="48" t="n">
        <f aca="false">PopActBIT!T69*(Scénarios!$C56/100)*Choix_ref!R$3</f>
        <v>69.2255669585514</v>
      </c>
      <c r="U117" s="48" t="n">
        <f aca="false">PopActBIT!U69*(Scénarios!$C56/100)*Choix_ref!S$3</f>
        <v>63.4395868549021</v>
      </c>
      <c r="V117" s="48" t="n">
        <f aca="false">PopActBIT!V69*(Scénarios!$C56/100)*Choix_ref!T$3</f>
        <v>58.3699547066641</v>
      </c>
      <c r="W117" s="48" t="n">
        <f aca="false">PopActBIT!W69*(Scénarios!$C56/100)*Choix_ref!U$3</f>
        <v>53.4261047845333</v>
      </c>
      <c r="X117" s="48" t="n">
        <f aca="false">PopActBIT!X69*(Scénarios!$C56/100)*Choix_ref!V$3</f>
        <v>55.1703853235449</v>
      </c>
      <c r="Y117" s="48" t="n">
        <f aca="false">PopActBIT!Y69*(Scénarios!$C56/100)*Choix_ref!W$3</f>
        <v>46.8195735006712</v>
      </c>
      <c r="Z117" s="48" t="n">
        <f aca="false">PopActBIT!Z69*(Scénarios!$C56/100)*Choix_ref!X$3</f>
        <v>27.0424044473753</v>
      </c>
      <c r="AA117" s="48" t="n">
        <f aca="false">PopActBIT!AA69*(Scénarios!$C56/100)*Choix_ref!Y$3</f>
        <v>2.09199662860401</v>
      </c>
      <c r="AB117" s="48" t="n">
        <f aca="false">PopActBIT!AB69*(Scénarios!$C56/100)*Choix_ref!Z$3</f>
        <v>0.4204228349932</v>
      </c>
      <c r="AD117" s="47" t="n">
        <f aca="false">E117+F117</f>
        <v>143.919532857277</v>
      </c>
      <c r="AE117" s="47" t="n">
        <f aca="false">G117+H117</f>
        <v>183.819625574583</v>
      </c>
      <c r="AF117" s="47" t="n">
        <f aca="false">I117+J117</f>
        <v>159.480968626852</v>
      </c>
      <c r="AG117" s="47" t="n">
        <f aca="false">K117+L117</f>
        <v>128.589691589517</v>
      </c>
      <c r="AH117" s="47" t="n">
        <f aca="false">M117+N117+O117+P117</f>
        <v>78.8105203438369</v>
      </c>
      <c r="AI117" s="47" t="n">
        <f aca="false">Q117+R117</f>
        <v>162.424433506794</v>
      </c>
      <c r="AJ117" s="47" t="n">
        <f aca="false">S117+T117</f>
        <v>163.806816601103</v>
      </c>
      <c r="AK117" s="47" t="n">
        <f aca="false">U117+V117</f>
        <v>121.809541561566</v>
      </c>
      <c r="AL117" s="47" t="n">
        <f aca="false">W117+X117</f>
        <v>108.596490108078</v>
      </c>
      <c r="AM117" s="47" t="n">
        <f aca="false">Y117+Z117+AA117+AB117</f>
        <v>76.3743974116437</v>
      </c>
      <c r="AO117" s="49" t="n">
        <f aca="false">SUM(E117:F117)</f>
        <v>143.919532857277</v>
      </c>
      <c r="AP117" s="49" t="n">
        <f aca="false">SUM(G117:L117)</f>
        <v>471.890285790952</v>
      </c>
      <c r="AQ117" s="49" t="n">
        <f aca="false">SUM(M117:N117)</f>
        <v>75.9062733784387</v>
      </c>
      <c r="AR117" s="49" t="n">
        <f aca="false">SUM(Q117:R117)</f>
        <v>162.424433506794</v>
      </c>
      <c r="AS117" s="49" t="n">
        <f aca="false">SUM(S117:X117)</f>
        <v>394.212848270747</v>
      </c>
      <c r="AT117" s="49" t="n">
        <f aca="false">SUM(Y117:Z117)</f>
        <v>73.8619779480465</v>
      </c>
      <c r="AU117" s="49" t="n">
        <f aca="false">AO117+AR117</f>
        <v>306.343966364071</v>
      </c>
      <c r="AV117" s="49" t="n">
        <f aca="false">AP117+AS117</f>
        <v>866.103134061699</v>
      </c>
      <c r="AW117" s="49" t="n">
        <f aca="false">AQ117+AT117</f>
        <v>149.768251326485</v>
      </c>
    </row>
    <row r="118" customFormat="false" ht="15" hidden="false" customHeight="false" outlineLevel="0" collapsed="false">
      <c r="A118" s="0" t="n">
        <v>2067</v>
      </c>
      <c r="B118" s="47" t="n">
        <f aca="false">SUM(E118:AB118)</f>
        <v>1327.93285722321</v>
      </c>
      <c r="C118" s="47" t="n">
        <f aca="false">SUM(E118:P118)</f>
        <v>694.915854473154</v>
      </c>
      <c r="D118" s="47" t="n">
        <f aca="false">SUM(Q118:AB118)</f>
        <v>633.017002750054</v>
      </c>
      <c r="E118" s="48" t="n">
        <f aca="false">PopActBIT!E69*(Scénarios!$C57/100)*Choix_ref!C$3</f>
        <v>35.0226792930041</v>
      </c>
      <c r="F118" s="48" t="n">
        <f aca="false">PopActBIT!F69*(Scénarios!$C57/100)*Choix_ref!D$3</f>
        <v>108.552682786341</v>
      </c>
      <c r="G118" s="48" t="n">
        <f aca="false">PopActBIT!G69*(Scénarios!$C57/100)*Choix_ref!E$3</f>
        <v>94.660170763089</v>
      </c>
      <c r="H118" s="48" t="n">
        <f aca="false">PopActBIT!H69*(Scénarios!$C57/100)*Choix_ref!F$3</f>
        <v>89.8439702679203</v>
      </c>
      <c r="I118" s="48" t="n">
        <f aca="false">PopActBIT!I69*(Scénarios!$C57/100)*Choix_ref!G$3</f>
        <v>83.2785495495692</v>
      </c>
      <c r="J118" s="48" t="n">
        <f aca="false">PopActBIT!J69*(Scénarios!$C57/100)*Choix_ref!H$3</f>
        <v>76.3771254277786</v>
      </c>
      <c r="K118" s="48" t="n">
        <f aca="false">PopActBIT!K69*(Scénarios!$C57/100)*Choix_ref!I$3</f>
        <v>69.500478588457</v>
      </c>
      <c r="L118" s="48" t="n">
        <f aca="false">PopActBIT!L69*(Scénarios!$C57/100)*Choix_ref!J$3</f>
        <v>58.3599878110451</v>
      </c>
      <c r="M118" s="48" t="n">
        <f aca="false">PopActBIT!M69*(Scénarios!$C57/100)*Choix_ref!K$3</f>
        <v>51.0169739880001</v>
      </c>
      <c r="N118" s="48" t="n">
        <f aca="false">PopActBIT!N70*(Scénarios!$C57/100)*Choix_ref!L$3</f>
        <v>25.3674268619567</v>
      </c>
      <c r="O118" s="48" t="n">
        <f aca="false">PopActBIT!O70*(Scénarios!$C57/100)*Choix_ref!M$3</f>
        <v>2.65739331017522</v>
      </c>
      <c r="P118" s="48" t="n">
        <f aca="false">PopActBIT!P70*(Scénarios!$C57/100)*Choix_ref!N$3</f>
        <v>0.278415825817486</v>
      </c>
      <c r="Q118" s="48" t="n">
        <f aca="false">PopActBIT!Q70*(Scénarios!$C57/100)*Choix_ref!O$3</f>
        <v>40.3096652139548</v>
      </c>
      <c r="R118" s="48" t="n">
        <f aca="false">PopActBIT!R70*(Scénarios!$C57/100)*Choix_ref!P$3</f>
        <v>121.646650989204</v>
      </c>
      <c r="S118" s="48" t="n">
        <f aca="false">PopActBIT!S70*(Scénarios!$C57/100)*Choix_ref!Q$3</f>
        <v>94.7687383432428</v>
      </c>
      <c r="T118" s="48" t="n">
        <f aca="false">PopActBIT!T70*(Scénarios!$C57/100)*Choix_ref!R$3</f>
        <v>69.5673416740287</v>
      </c>
      <c r="U118" s="48" t="n">
        <f aca="false">PopActBIT!U70*(Scénarios!$C57/100)*Choix_ref!S$3</f>
        <v>63.702240856669</v>
      </c>
      <c r="V118" s="48" t="n">
        <f aca="false">PopActBIT!V70*(Scénarios!$C57/100)*Choix_ref!T$3</f>
        <v>58.3548308318538</v>
      </c>
      <c r="W118" s="48" t="n">
        <f aca="false">PopActBIT!W70*(Scénarios!$C57/100)*Choix_ref!U$3</f>
        <v>53.2993010376348</v>
      </c>
      <c r="X118" s="48" t="n">
        <f aca="false">PopActBIT!X70*(Scénarios!$C57/100)*Choix_ref!V$3</f>
        <v>54.8426012409836</v>
      </c>
      <c r="Y118" s="48" t="n">
        <f aca="false">PopActBIT!Y70*(Scénarios!$C57/100)*Choix_ref!W$3</f>
        <v>46.7476882623961</v>
      </c>
      <c r="Z118" s="48" t="n">
        <f aca="false">PopActBIT!Z70*(Scénarios!$C57/100)*Choix_ref!X$3</f>
        <v>27.2368738674459</v>
      </c>
      <c r="AA118" s="48" t="n">
        <f aca="false">PopActBIT!AA70*(Scénarios!$C57/100)*Choix_ref!Y$3</f>
        <v>2.11865060361799</v>
      </c>
      <c r="AB118" s="48" t="n">
        <f aca="false">PopActBIT!AB70*(Scénarios!$C57/100)*Choix_ref!Z$3</f>
        <v>0.422419829022481</v>
      </c>
      <c r="AD118" s="47" t="n">
        <f aca="false">E118+F118</f>
        <v>143.575362079345</v>
      </c>
      <c r="AE118" s="47" t="n">
        <f aca="false">G118+H118</f>
        <v>184.504141031009</v>
      </c>
      <c r="AF118" s="47" t="n">
        <f aca="false">I118+J118</f>
        <v>159.655674977348</v>
      </c>
      <c r="AG118" s="47" t="n">
        <f aca="false">K118+L118</f>
        <v>127.860466399502</v>
      </c>
      <c r="AH118" s="47" t="n">
        <f aca="false">M118+N118+O118+P118</f>
        <v>79.3202099859495</v>
      </c>
      <c r="AI118" s="47" t="n">
        <f aca="false">Q118+R118</f>
        <v>161.956316203159</v>
      </c>
      <c r="AJ118" s="47" t="n">
        <f aca="false">S118+T118</f>
        <v>164.336080017272</v>
      </c>
      <c r="AK118" s="47" t="n">
        <f aca="false">U118+V118</f>
        <v>122.057071688523</v>
      </c>
      <c r="AL118" s="47" t="n">
        <f aca="false">W118+X118</f>
        <v>108.141902278618</v>
      </c>
      <c r="AM118" s="47" t="n">
        <f aca="false">Y118+Z118+AA118+AB118</f>
        <v>76.5256325624824</v>
      </c>
      <c r="AO118" s="49" t="n">
        <f aca="false">SUM(E118:F118)</f>
        <v>143.575362079345</v>
      </c>
      <c r="AP118" s="49" t="n">
        <f aca="false">SUM(G118:L118)</f>
        <v>472.020282407859</v>
      </c>
      <c r="AQ118" s="49" t="n">
        <f aca="false">SUM(M118:N118)</f>
        <v>76.3844008499568</v>
      </c>
      <c r="AR118" s="49" t="n">
        <f aca="false">SUM(Q118:R118)</f>
        <v>161.956316203159</v>
      </c>
      <c r="AS118" s="49" t="n">
        <f aca="false">SUM(S118:X118)</f>
        <v>394.535053984413</v>
      </c>
      <c r="AT118" s="49" t="n">
        <f aca="false">SUM(Y118:Z118)</f>
        <v>73.9845621298419</v>
      </c>
      <c r="AU118" s="49" t="n">
        <f aca="false">AO118+AR118</f>
        <v>305.531678282504</v>
      </c>
      <c r="AV118" s="49" t="n">
        <f aca="false">AP118+AS118</f>
        <v>866.555336392272</v>
      </c>
      <c r="AW118" s="49" t="n">
        <f aca="false">AQ118+AT118</f>
        <v>150.368962979799</v>
      </c>
    </row>
    <row r="119" customFormat="false" ht="15" hidden="false" customHeight="false" outlineLevel="0" collapsed="false">
      <c r="A119" s="0" t="n">
        <v>2068</v>
      </c>
      <c r="B119" s="47" t="n">
        <f aca="false">SUM(E119:AB119)</f>
        <v>1328.03024733696</v>
      </c>
      <c r="C119" s="47" t="n">
        <f aca="false">SUM(E119:P119)</f>
        <v>695.074968484651</v>
      </c>
      <c r="D119" s="47" t="n">
        <f aca="false">SUM(Q119:AB119)</f>
        <v>632.955278852312</v>
      </c>
      <c r="E119" s="48" t="n">
        <f aca="false">PopActBIT!E70*(Scénarios!$C58/100)*Choix_ref!C$3</f>
        <v>34.9093528070035</v>
      </c>
      <c r="F119" s="48" t="n">
        <f aca="false">PopActBIT!F70*(Scénarios!$C58/100)*Choix_ref!D$3</f>
        <v>108.258867467056</v>
      </c>
      <c r="G119" s="48" t="n">
        <f aca="false">PopActBIT!G70*(Scénarios!$C58/100)*Choix_ref!E$3</f>
        <v>94.8350877815908</v>
      </c>
      <c r="H119" s="48" t="n">
        <f aca="false">PopActBIT!H70*(Scénarios!$C58/100)*Choix_ref!F$3</f>
        <v>90.2540509027938</v>
      </c>
      <c r="I119" s="48" t="n">
        <f aca="false">PopActBIT!I70*(Scénarios!$C58/100)*Choix_ref!G$3</f>
        <v>83.5943632360801</v>
      </c>
      <c r="J119" s="48" t="n">
        <f aca="false">PopActBIT!J70*(Scénarios!$C58/100)*Choix_ref!H$3</f>
        <v>76.3497582776061</v>
      </c>
      <c r="K119" s="48" t="n">
        <f aca="false">PopActBIT!K70*(Scénarios!$C58/100)*Choix_ref!I$3</f>
        <v>69.3344578083677</v>
      </c>
      <c r="L119" s="48" t="n">
        <f aca="false">PopActBIT!L70*(Scénarios!$C58/100)*Choix_ref!J$3</f>
        <v>57.979625744037</v>
      </c>
      <c r="M119" s="48" t="n">
        <f aca="false">PopActBIT!M70*(Scénarios!$C58/100)*Choix_ref!K$3</f>
        <v>50.9630036074138</v>
      </c>
      <c r="N119" s="48" t="n">
        <f aca="false">PopActBIT!N71*(Scénarios!$C58/100)*Choix_ref!L$3</f>
        <v>25.6368711541849</v>
      </c>
      <c r="O119" s="48" t="n">
        <f aca="false">PopActBIT!O71*(Scénarios!$C58/100)*Choix_ref!M$3</f>
        <v>2.68029940473037</v>
      </c>
      <c r="P119" s="48" t="n">
        <f aca="false">PopActBIT!P71*(Scénarios!$C58/100)*Choix_ref!N$3</f>
        <v>0.279230293787035</v>
      </c>
      <c r="Q119" s="48" t="n">
        <f aca="false">PopActBIT!Q71*(Scénarios!$C58/100)*Choix_ref!O$3</f>
        <v>40.189146560503</v>
      </c>
      <c r="R119" s="48" t="n">
        <f aca="false">PopActBIT!R71*(Scénarios!$C58/100)*Choix_ref!P$3</f>
        <v>121.25593987244</v>
      </c>
      <c r="S119" s="48" t="n">
        <f aca="false">PopActBIT!S71*(Scénarios!$C58/100)*Choix_ref!Q$3</f>
        <v>94.8523127774797</v>
      </c>
      <c r="T119" s="48" t="n">
        <f aca="false">PopActBIT!T71*(Scénarios!$C58/100)*Choix_ref!R$3</f>
        <v>69.8917624326748</v>
      </c>
      <c r="U119" s="48" t="n">
        <f aca="false">PopActBIT!U71*(Scénarios!$C58/100)*Choix_ref!S$3</f>
        <v>63.995747624258</v>
      </c>
      <c r="V119" s="48" t="n">
        <f aca="false">PopActBIT!V71*(Scénarios!$C58/100)*Choix_ref!T$3</f>
        <v>58.3954336878121</v>
      </c>
      <c r="W119" s="48" t="n">
        <f aca="false">PopActBIT!W71*(Scénarios!$C58/100)*Choix_ref!U$3</f>
        <v>53.1757245124189</v>
      </c>
      <c r="X119" s="48" t="n">
        <f aca="false">PopActBIT!X71*(Scénarios!$C58/100)*Choix_ref!V$3</f>
        <v>54.5670230771102</v>
      </c>
      <c r="Y119" s="48" t="n">
        <f aca="false">PopActBIT!Y71*(Scénarios!$C58/100)*Choix_ref!W$3</f>
        <v>46.6059671913365</v>
      </c>
      <c r="Z119" s="48" t="n">
        <f aca="false">PopActBIT!Z71*(Scénarios!$C58/100)*Choix_ref!X$3</f>
        <v>27.4620634656717</v>
      </c>
      <c r="AA119" s="48" t="n">
        <f aca="false">PopActBIT!AA71*(Scénarios!$C58/100)*Choix_ref!Y$3</f>
        <v>2.13954438255845</v>
      </c>
      <c r="AB119" s="48" t="n">
        <f aca="false">PopActBIT!AB71*(Scénarios!$C58/100)*Choix_ref!Z$3</f>
        <v>0.424613268048422</v>
      </c>
      <c r="AD119" s="47" t="n">
        <f aca="false">E119+F119</f>
        <v>143.168220274059</v>
      </c>
      <c r="AE119" s="47" t="n">
        <f aca="false">G119+H119</f>
        <v>185.089138684385</v>
      </c>
      <c r="AF119" s="47" t="n">
        <f aca="false">I119+J119</f>
        <v>159.944121513686</v>
      </c>
      <c r="AG119" s="47" t="n">
        <f aca="false">K119+L119</f>
        <v>127.314083552405</v>
      </c>
      <c r="AH119" s="47" t="n">
        <f aca="false">M119+N119+O119+P119</f>
        <v>79.5594044601161</v>
      </c>
      <c r="AI119" s="47" t="n">
        <f aca="false">Q119+R119</f>
        <v>161.445086432943</v>
      </c>
      <c r="AJ119" s="47" t="n">
        <f aca="false">S119+T119</f>
        <v>164.744075210154</v>
      </c>
      <c r="AK119" s="47" t="n">
        <f aca="false">U119+V119</f>
        <v>122.39118131207</v>
      </c>
      <c r="AL119" s="47" t="n">
        <f aca="false">W119+X119</f>
        <v>107.742747589529</v>
      </c>
      <c r="AM119" s="47" t="n">
        <f aca="false">Y119+Z119+AA119+AB119</f>
        <v>76.632188307615</v>
      </c>
      <c r="AO119" s="49" t="n">
        <f aca="false">SUM(E119:F119)</f>
        <v>143.168220274059</v>
      </c>
      <c r="AP119" s="49" t="n">
        <f aca="false">SUM(G119:L119)</f>
        <v>472.347343750475</v>
      </c>
      <c r="AQ119" s="49" t="n">
        <f aca="false">SUM(M119:N119)</f>
        <v>76.5998747615987</v>
      </c>
      <c r="AR119" s="49" t="n">
        <f aca="false">SUM(Q119:R119)</f>
        <v>161.445086432943</v>
      </c>
      <c r="AS119" s="49" t="n">
        <f aca="false">SUM(S119:X119)</f>
        <v>394.878004111754</v>
      </c>
      <c r="AT119" s="49" t="n">
        <f aca="false">SUM(Y119:Z119)</f>
        <v>74.0680306570081</v>
      </c>
      <c r="AU119" s="49" t="n">
        <f aca="false">AO119+AR119</f>
        <v>304.613306707002</v>
      </c>
      <c r="AV119" s="49" t="n">
        <f aca="false">AP119+AS119</f>
        <v>867.225347862229</v>
      </c>
      <c r="AW119" s="49" t="n">
        <f aca="false">AQ119+AT119</f>
        <v>150.667905418607</v>
      </c>
    </row>
    <row r="120" customFormat="false" ht="15" hidden="false" customHeight="false" outlineLevel="0" collapsed="false">
      <c r="A120" s="0" t="n">
        <v>2069</v>
      </c>
      <c r="B120" s="47" t="n">
        <f aca="false">SUM(E120:AB120)</f>
        <v>1327.89656251786</v>
      </c>
      <c r="C120" s="47" t="n">
        <f aca="false">SUM(E120:P120)</f>
        <v>695.140370364707</v>
      </c>
      <c r="D120" s="47" t="n">
        <f aca="false">SUM(Q120:AB120)</f>
        <v>632.756192153149</v>
      </c>
      <c r="E120" s="48" t="n">
        <f aca="false">PopActBIT!E71*(Scénarios!$C59/100)*Choix_ref!C$3</f>
        <v>34.805050075178</v>
      </c>
      <c r="F120" s="48" t="n">
        <f aca="false">PopActBIT!F71*(Scénarios!$C59/100)*Choix_ref!D$3</f>
        <v>107.918120181781</v>
      </c>
      <c r="G120" s="48" t="n">
        <f aca="false">PopActBIT!G71*(Scénarios!$C59/100)*Choix_ref!E$3</f>
        <v>94.9124184120079</v>
      </c>
      <c r="H120" s="48" t="n">
        <f aca="false">PopActBIT!H71*(Scénarios!$C59/100)*Choix_ref!F$3</f>
        <v>90.64325789171</v>
      </c>
      <c r="I120" s="48" t="n">
        <f aca="false">PopActBIT!I71*(Scénarios!$C59/100)*Choix_ref!G$3</f>
        <v>83.9479729051054</v>
      </c>
      <c r="J120" s="48" t="n">
        <f aca="false">PopActBIT!J71*(Scénarios!$C59/100)*Choix_ref!H$3</f>
        <v>76.3912959388502</v>
      </c>
      <c r="K120" s="48" t="n">
        <f aca="false">PopActBIT!K71*(Scénarios!$C59/100)*Choix_ref!I$3</f>
        <v>69.172679529021</v>
      </c>
      <c r="L120" s="48" t="n">
        <f aca="false">PopActBIT!L71*(Scénarios!$C59/100)*Choix_ref!J$3</f>
        <v>57.6952857004834</v>
      </c>
      <c r="M120" s="48" t="n">
        <f aca="false">PopActBIT!M71*(Scénarios!$C59/100)*Choix_ref!K$3</f>
        <v>50.7745009063503</v>
      </c>
      <c r="N120" s="48" t="n">
        <f aca="false">PopActBIT!N72*(Scénarios!$C59/100)*Choix_ref!L$3</f>
        <v>25.9014433976039</v>
      </c>
      <c r="O120" s="48" t="n">
        <f aca="false">PopActBIT!O72*(Scénarios!$C59/100)*Choix_ref!M$3</f>
        <v>2.69810250202365</v>
      </c>
      <c r="P120" s="48" t="n">
        <f aca="false">PopActBIT!P72*(Scénarios!$C59/100)*Choix_ref!N$3</f>
        <v>0.280242924592873</v>
      </c>
      <c r="Q120" s="48" t="n">
        <f aca="false">PopActBIT!Q72*(Scénarios!$C59/100)*Choix_ref!O$3</f>
        <v>40.082250460222</v>
      </c>
      <c r="R120" s="48" t="n">
        <f aca="false">PopActBIT!R72*(Scénarios!$C59/100)*Choix_ref!P$3</f>
        <v>120.834761521389</v>
      </c>
      <c r="S120" s="48" t="n">
        <f aca="false">PopActBIT!S72*(Scénarios!$C59/100)*Choix_ref!Q$3</f>
        <v>94.8307310501048</v>
      </c>
      <c r="T120" s="48" t="n">
        <f aca="false">PopActBIT!T72*(Scénarios!$C59/100)*Choix_ref!R$3</f>
        <v>70.1896472102946</v>
      </c>
      <c r="U120" s="48" t="n">
        <f aca="false">PopActBIT!U72*(Scénarios!$C59/100)*Choix_ref!S$3</f>
        <v>64.3082101288153</v>
      </c>
      <c r="V120" s="48" t="n">
        <f aca="false">PopActBIT!V72*(Scénarios!$C59/100)*Choix_ref!T$3</f>
        <v>58.4934326156794</v>
      </c>
      <c r="W120" s="48" t="n">
        <f aca="false">PopActBIT!W72*(Scénarios!$C59/100)*Choix_ref!U$3</f>
        <v>53.0637814554488</v>
      </c>
      <c r="X120" s="48" t="n">
        <f aca="false">PopActBIT!X72*(Scénarios!$C59/100)*Choix_ref!V$3</f>
        <v>54.236314151966</v>
      </c>
      <c r="Y120" s="48" t="n">
        <f aca="false">PopActBIT!Y72*(Scénarios!$C59/100)*Choix_ref!W$3</f>
        <v>46.4313516016913</v>
      </c>
      <c r="Z120" s="48" t="n">
        <f aca="false">PopActBIT!Z72*(Scénarios!$C59/100)*Choix_ref!X$3</f>
        <v>27.7033978837625</v>
      </c>
      <c r="AA120" s="48" t="n">
        <f aca="false">PopActBIT!AA72*(Scénarios!$C59/100)*Choix_ref!Y$3</f>
        <v>2.15514255494489</v>
      </c>
      <c r="AB120" s="48" t="n">
        <f aca="false">PopActBIT!AB72*(Scénarios!$C59/100)*Choix_ref!Z$3</f>
        <v>0.427171518830638</v>
      </c>
      <c r="AD120" s="47" t="n">
        <f aca="false">E120+F120</f>
        <v>142.723170256959</v>
      </c>
      <c r="AE120" s="47" t="n">
        <f aca="false">G120+H120</f>
        <v>185.555676303718</v>
      </c>
      <c r="AF120" s="47" t="n">
        <f aca="false">I120+J120</f>
        <v>160.339268843956</v>
      </c>
      <c r="AG120" s="47" t="n">
        <f aca="false">K120+L120</f>
        <v>126.867965229504</v>
      </c>
      <c r="AH120" s="47" t="n">
        <f aca="false">M120+N120+O120+P120</f>
        <v>79.6542897305707</v>
      </c>
      <c r="AI120" s="47" t="n">
        <f aca="false">Q120+R120</f>
        <v>160.917011981611</v>
      </c>
      <c r="AJ120" s="47" t="n">
        <f aca="false">S120+T120</f>
        <v>165.020378260399</v>
      </c>
      <c r="AK120" s="47" t="n">
        <f aca="false">U120+V120</f>
        <v>122.801642744495</v>
      </c>
      <c r="AL120" s="47" t="n">
        <f aca="false">W120+X120</f>
        <v>107.300095607415</v>
      </c>
      <c r="AM120" s="47" t="n">
        <f aca="false">Y120+Z120+AA120+AB120</f>
        <v>76.7170635592293</v>
      </c>
      <c r="AO120" s="49" t="n">
        <f aca="false">SUM(E120:F120)</f>
        <v>142.723170256959</v>
      </c>
      <c r="AP120" s="49" t="n">
        <f aca="false">SUM(G120:L120)</f>
        <v>472.762910377178</v>
      </c>
      <c r="AQ120" s="49" t="n">
        <f aca="false">SUM(M120:N120)</f>
        <v>76.6759443039542</v>
      </c>
      <c r="AR120" s="49" t="n">
        <f aca="false">SUM(Q120:R120)</f>
        <v>160.917011981611</v>
      </c>
      <c r="AS120" s="49" t="n">
        <f aca="false">SUM(S120:X120)</f>
        <v>395.122116612309</v>
      </c>
      <c r="AT120" s="49" t="n">
        <f aca="false">SUM(Y120:Z120)</f>
        <v>74.1347494854538</v>
      </c>
      <c r="AU120" s="49" t="n">
        <f aca="false">AO120+AR120</f>
        <v>303.64018223857</v>
      </c>
      <c r="AV120" s="49" t="n">
        <f aca="false">AP120+AS120</f>
        <v>867.885026989487</v>
      </c>
      <c r="AW120" s="49" t="n">
        <f aca="false">AQ120+AT120</f>
        <v>150.810693789408</v>
      </c>
    </row>
    <row r="121" customFormat="false" ht="15" hidden="false" customHeight="false" outlineLevel="0" collapsed="false">
      <c r="A121" s="0" t="n">
        <v>2070</v>
      </c>
      <c r="B121" s="47" t="n">
        <f aca="false">SUM(E121:AB121)</f>
        <v>1327.46670128114</v>
      </c>
      <c r="C121" s="47" t="n">
        <f aca="false">SUM(E121:P121)</f>
        <v>695.043288352053</v>
      </c>
      <c r="D121" s="47" t="n">
        <f aca="false">SUM(Q121:AB121)</f>
        <v>632.423412929085</v>
      </c>
      <c r="E121" s="48" t="n">
        <f aca="false">PopActBIT!E72*(Scénarios!$C60/100)*Choix_ref!C$3</f>
        <v>34.7125248250533</v>
      </c>
      <c r="F121" s="48" t="n">
        <f aca="false">PopActBIT!F72*(Scénarios!$C60/100)*Choix_ref!D$3</f>
        <v>107.550884176718</v>
      </c>
      <c r="G121" s="48" t="n">
        <f aca="false">PopActBIT!G72*(Scénarios!$C60/100)*Choix_ref!E$3</f>
        <v>94.8909318914704</v>
      </c>
      <c r="H121" s="48" t="n">
        <f aca="false">PopActBIT!H72*(Scénarios!$C60/100)*Choix_ref!F$3</f>
        <v>91.0003566703181</v>
      </c>
      <c r="I121" s="48" t="n">
        <f aca="false">PopActBIT!I72*(Scénarios!$C60/100)*Choix_ref!G$3</f>
        <v>84.3251042497652</v>
      </c>
      <c r="J121" s="48" t="n">
        <f aca="false">PopActBIT!J72*(Scénarios!$C60/100)*Choix_ref!H$3</f>
        <v>76.5037243621564</v>
      </c>
      <c r="K121" s="48" t="n">
        <f aca="false">PopActBIT!K72*(Scénarios!$C60/100)*Choix_ref!I$3</f>
        <v>69.0255461483558</v>
      </c>
      <c r="L121" s="48" t="n">
        <f aca="false">PopActBIT!L72*(Scénarios!$C60/100)*Choix_ref!J$3</f>
        <v>57.350790876161</v>
      </c>
      <c r="M121" s="48" t="n">
        <f aca="false">PopActBIT!M72*(Scénarios!$C60/100)*Choix_ref!K$3</f>
        <v>50.5577721518396</v>
      </c>
      <c r="N121" s="48" t="n">
        <f aca="false">PopActBIT!N73*(Scénarios!$C60/100)*Choix_ref!L$3</f>
        <v>26.1379159491444</v>
      </c>
      <c r="O121" s="48" t="n">
        <f aca="false">PopActBIT!O73*(Scénarios!$C60/100)*Choix_ref!M$3</f>
        <v>2.7061132095835</v>
      </c>
      <c r="P121" s="48" t="n">
        <f aca="false">PopActBIT!P73*(Scénarios!$C60/100)*Choix_ref!N$3</f>
        <v>0.281623841486887</v>
      </c>
      <c r="Q121" s="48" t="n">
        <f aca="false">PopActBIT!Q73*(Scénarios!$C60/100)*Choix_ref!O$3</f>
        <v>39.9916846747037</v>
      </c>
      <c r="R121" s="48" t="n">
        <f aca="false">PopActBIT!R73*(Scénarios!$C60/100)*Choix_ref!P$3</f>
        <v>120.402509446744</v>
      </c>
      <c r="S121" s="48" t="n">
        <f aca="false">PopActBIT!S73*(Scénarios!$C60/100)*Choix_ref!Q$3</f>
        <v>94.7090306800782</v>
      </c>
      <c r="T121" s="48" t="n">
        <f aca="false">PopActBIT!T73*(Scénarios!$C60/100)*Choix_ref!R$3</f>
        <v>70.4497126836827</v>
      </c>
      <c r="U121" s="48" t="n">
        <f aca="false">PopActBIT!U73*(Scénarios!$C60/100)*Choix_ref!S$3</f>
        <v>64.6289863144052</v>
      </c>
      <c r="V121" s="48" t="n">
        <f aca="false">PopActBIT!V73*(Scénarios!$C60/100)*Choix_ref!T$3</f>
        <v>58.6463823834933</v>
      </c>
      <c r="W121" s="48" t="n">
        <f aca="false">PopActBIT!W73*(Scénarios!$C60/100)*Choix_ref!U$3</f>
        <v>52.9747905515087</v>
      </c>
      <c r="X121" s="48" t="n">
        <f aca="false">PopActBIT!X73*(Scénarios!$C60/100)*Choix_ref!V$3</f>
        <v>53.9644046484013</v>
      </c>
      <c r="Y121" s="48" t="n">
        <f aca="false">PopActBIT!Y73*(Scénarios!$C60/100)*Choix_ref!W$3</f>
        <v>46.1460473094054</v>
      </c>
      <c r="Z121" s="48" t="n">
        <f aca="false">PopActBIT!Z73*(Scénarios!$C60/100)*Choix_ref!X$3</f>
        <v>27.9171260355079</v>
      </c>
      <c r="AA121" s="48" t="n">
        <f aca="false">PopActBIT!AA73*(Scénarios!$C60/100)*Choix_ref!Y$3</f>
        <v>2.16234394748622</v>
      </c>
      <c r="AB121" s="48" t="n">
        <f aca="false">PopActBIT!AB73*(Scénarios!$C60/100)*Choix_ref!Z$3</f>
        <v>0.430394253668711</v>
      </c>
      <c r="AD121" s="47" t="n">
        <f aca="false">E121+F121</f>
        <v>142.263409001771</v>
      </c>
      <c r="AE121" s="47" t="n">
        <f aca="false">G121+H121</f>
        <v>185.891288561788</v>
      </c>
      <c r="AF121" s="47" t="n">
        <f aca="false">I121+J121</f>
        <v>160.828828611922</v>
      </c>
      <c r="AG121" s="47" t="n">
        <f aca="false">K121+L121</f>
        <v>126.376337024517</v>
      </c>
      <c r="AH121" s="47" t="n">
        <f aca="false">M121+N121+O121+P121</f>
        <v>79.6834251520545</v>
      </c>
      <c r="AI121" s="47" t="n">
        <f aca="false">Q121+R121</f>
        <v>160.394194121447</v>
      </c>
      <c r="AJ121" s="47" t="n">
        <f aca="false">S121+T121</f>
        <v>165.158743363761</v>
      </c>
      <c r="AK121" s="47" t="n">
        <f aca="false">U121+V121</f>
        <v>123.275368697898</v>
      </c>
      <c r="AL121" s="47" t="n">
        <f aca="false">W121+X121</f>
        <v>106.93919519991</v>
      </c>
      <c r="AM121" s="47" t="n">
        <f aca="false">Y121+Z121+AA121+AB121</f>
        <v>76.6559115460682</v>
      </c>
      <c r="AO121" s="49" t="n">
        <f aca="false">SUM(E121:F121)</f>
        <v>142.263409001771</v>
      </c>
      <c r="AP121" s="49" t="n">
        <f aca="false">SUM(G121:L121)</f>
        <v>473.096454198227</v>
      </c>
      <c r="AQ121" s="49" t="n">
        <f aca="false">SUM(M121:N121)</f>
        <v>76.6956881009841</v>
      </c>
      <c r="AR121" s="49" t="n">
        <f aca="false">SUM(Q121:R121)</f>
        <v>160.394194121447</v>
      </c>
      <c r="AS121" s="49" t="n">
        <f aca="false">SUM(S121:X121)</f>
        <v>395.373307261569</v>
      </c>
      <c r="AT121" s="49" t="n">
        <f aca="false">SUM(Y121:Z121)</f>
        <v>74.0631733449132</v>
      </c>
      <c r="AU121" s="49" t="n">
        <f aca="false">AO121+AR121</f>
        <v>302.657603123219</v>
      </c>
      <c r="AV121" s="49" t="n">
        <f aca="false">AP121+AS121</f>
        <v>868.469761459796</v>
      </c>
      <c r="AW121" s="49" t="n">
        <f aca="false">AQ121+AT121</f>
        <v>150.758861445897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62" activePane="bottomRight" state="frozen"/>
      <selection pane="topLeft" activeCell="A1" activeCellId="0" sqref="A1"/>
      <selection pane="topRight" activeCell="E1" activeCellId="0" sqref="E1"/>
      <selection pane="bottomLeft" activeCell="A62" activeCellId="0" sqref="A62"/>
      <selection pane="bottomRight" activeCell="E65" activeCellId="1" sqref="A1:N6 E65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113</v>
      </c>
      <c r="B1" s="0" t="s">
        <v>114</v>
      </c>
    </row>
    <row r="2" customFormat="false" ht="15" hidden="false" customHeight="false" outlineLevel="0" collapsed="false">
      <c r="B2" s="0" t="s">
        <v>115</v>
      </c>
    </row>
    <row r="3" customFormat="false" ht="15" hidden="false" customHeight="false" outlineLevel="0" collapsed="false">
      <c r="A3" s="0" t="s">
        <v>116</v>
      </c>
    </row>
    <row r="4" customFormat="false" ht="25.5" hidden="false" customHeight="false" outlineLevel="0" collapsed="false">
      <c r="A4" s="30" t="s">
        <v>117</v>
      </c>
      <c r="B4" s="30" t="s">
        <v>19</v>
      </c>
      <c r="C4" s="30" t="s">
        <v>118</v>
      </c>
      <c r="D4" s="30" t="s">
        <v>119</v>
      </c>
      <c r="E4" s="30" t="s">
        <v>26</v>
      </c>
      <c r="F4" s="30" t="s">
        <v>27</v>
      </c>
      <c r="G4" s="30" t="s">
        <v>28</v>
      </c>
      <c r="H4" s="30" t="s">
        <v>29</v>
      </c>
      <c r="I4" s="30" t="s">
        <v>30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38</v>
      </c>
      <c r="R4" s="30" t="s">
        <v>39</v>
      </c>
      <c r="S4" s="30" t="s">
        <v>40</v>
      </c>
      <c r="T4" s="30" t="s">
        <v>41</v>
      </c>
      <c r="U4" s="30" t="s">
        <v>42</v>
      </c>
      <c r="V4" s="30" t="s">
        <v>43</v>
      </c>
      <c r="W4" s="30" t="s">
        <v>44</v>
      </c>
      <c r="X4" s="30" t="s">
        <v>45</v>
      </c>
      <c r="Y4" s="30" t="s">
        <v>46</v>
      </c>
      <c r="Z4" s="30" t="s">
        <v>47</v>
      </c>
      <c r="AA4" s="30" t="s">
        <v>48</v>
      </c>
      <c r="AB4" s="30" t="s">
        <v>49</v>
      </c>
      <c r="AD4" s="30" t="s">
        <v>120</v>
      </c>
      <c r="AE4" s="30" t="s">
        <v>121</v>
      </c>
      <c r="AF4" s="30" t="s">
        <v>122</v>
      </c>
      <c r="AG4" s="30" t="s">
        <v>123</v>
      </c>
      <c r="AH4" s="30" t="s">
        <v>23</v>
      </c>
      <c r="AI4" s="30" t="s">
        <v>124</v>
      </c>
      <c r="AJ4" s="30" t="s">
        <v>125</v>
      </c>
      <c r="AK4" s="30" t="s">
        <v>126</v>
      </c>
      <c r="AL4" s="30" t="s">
        <v>127</v>
      </c>
      <c r="AM4" s="30" t="s">
        <v>25</v>
      </c>
      <c r="AO4" s="30" t="s">
        <v>128</v>
      </c>
      <c r="AP4" s="30" t="s">
        <v>129</v>
      </c>
      <c r="AQ4" s="30" t="s">
        <v>130</v>
      </c>
      <c r="AR4" s="30" t="s">
        <v>131</v>
      </c>
      <c r="AS4" s="30" t="s">
        <v>132</v>
      </c>
      <c r="AT4" s="30" t="s">
        <v>133</v>
      </c>
      <c r="AU4" s="30" t="s">
        <v>134</v>
      </c>
      <c r="AV4" s="30" t="s">
        <v>135</v>
      </c>
      <c r="AW4" s="30" t="s">
        <v>136</v>
      </c>
    </row>
    <row r="5" customFormat="false" ht="15" hidden="false" customHeight="false" outlineLevel="0" collapsed="false">
      <c r="A5" s="0" t="n">
        <v>2014</v>
      </c>
      <c r="B5" s="47" t="n">
        <f aca="false">Scénarios!D4/100*PopActBIT!B16</f>
        <v>3023.22415775201</v>
      </c>
      <c r="C5" s="47" t="n">
        <f aca="false">SUM(E5:P5)</f>
        <v>1585.65981861888</v>
      </c>
      <c r="D5" s="47" t="n">
        <f aca="false">SUM(Q5:AB5)</f>
        <v>1437.56433913313</v>
      </c>
      <c r="E5" s="48" t="n">
        <f aca="false">$B5*E65/$B65</f>
        <v>78.821335605985</v>
      </c>
      <c r="F5" s="48" t="n">
        <f aca="false">$B5*F65/$B65</f>
        <v>240.192566442427</v>
      </c>
      <c r="G5" s="48" t="n">
        <f aca="false">$B5*G65/$B65</f>
        <v>221.193553623897</v>
      </c>
      <c r="H5" s="48" t="n">
        <f aca="false">$B5*H65/$B65</f>
        <v>216.382452595612</v>
      </c>
      <c r="I5" s="48" t="n">
        <f aca="false">$B5*I65/$B65</f>
        <v>192.441783760509</v>
      </c>
      <c r="J5" s="48" t="n">
        <f aca="false">$B5*J65/$B65</f>
        <v>196.141528264179</v>
      </c>
      <c r="K5" s="48" t="n">
        <f aca="false">$B5*K65/$B65</f>
        <v>170.74686573683</v>
      </c>
      <c r="L5" s="48" t="n">
        <f aca="false">$B5*L65/$B65</f>
        <v>137.266656880022</v>
      </c>
      <c r="M5" s="48" t="n">
        <f aca="false">$B5*M65/$B65</f>
        <v>104.777736714084</v>
      </c>
      <c r="N5" s="48" t="n">
        <f aca="false">$B5*N65/$B65</f>
        <v>25.4415984391288</v>
      </c>
      <c r="O5" s="48" t="n">
        <f aca="false">$B5*O65/$B65</f>
        <v>2.03265509678497</v>
      </c>
      <c r="P5" s="48" t="n">
        <f aca="false">$B5*P65/$B65</f>
        <v>0.221085459417899</v>
      </c>
      <c r="Q5" s="48" t="n">
        <f aca="false">$B5*Q65/$B65</f>
        <v>90.8962106041171</v>
      </c>
      <c r="R5" s="48" t="n">
        <f aca="false">$B5*R65/$B65</f>
        <v>269.507459988268</v>
      </c>
      <c r="S5" s="48" t="n">
        <f aca="false">$B5*S65/$B65</f>
        <v>217.21573364725</v>
      </c>
      <c r="T5" s="48" t="n">
        <f aca="false">$B5*T65/$B65</f>
        <v>166.600840904848</v>
      </c>
      <c r="U5" s="48" t="n">
        <f aca="false">$B5*U65/$B65</f>
        <v>149.864995742215</v>
      </c>
      <c r="V5" s="48" t="n">
        <f aca="false">$B5*V65/$B65</f>
        <v>152.334802237074</v>
      </c>
      <c r="W5" s="48" t="n">
        <f aca="false">$B5*W65/$B65</f>
        <v>134.619425080452</v>
      </c>
      <c r="X5" s="48" t="n">
        <f aca="false">$B5*X65/$B65</f>
        <v>130.886904166318</v>
      </c>
      <c r="Y5" s="48" t="n">
        <f aca="false">$B5*Y65/$B65</f>
        <v>100.70190339289</v>
      </c>
      <c r="Z5" s="48" t="n">
        <f aca="false">$B5*Z65/$B65</f>
        <v>23.1445794941569</v>
      </c>
      <c r="AA5" s="48" t="n">
        <f aca="false">$B5*AA65/$B65</f>
        <v>1.49107342619257</v>
      </c>
      <c r="AB5" s="48" t="n">
        <f aca="false">$B5*AB65/$B65</f>
        <v>0.300410449348609</v>
      </c>
      <c r="AC5" s="47"/>
      <c r="AD5" s="47" t="n">
        <f aca="false">E5+F5</f>
        <v>319.013902048412</v>
      </c>
      <c r="AE5" s="47" t="n">
        <f aca="false">G5+H5</f>
        <v>437.576006219509</v>
      </c>
      <c r="AF5" s="47" t="n">
        <f aca="false">I5+J5</f>
        <v>388.583312024689</v>
      </c>
      <c r="AG5" s="47" t="n">
        <f aca="false">K5+L5</f>
        <v>308.013522616852</v>
      </c>
      <c r="AH5" s="47" t="n">
        <f aca="false">M5+N5+O5+P5</f>
        <v>132.473075709416</v>
      </c>
      <c r="AI5" s="47" t="n">
        <f aca="false">Q5+R5</f>
        <v>360.403670592385</v>
      </c>
      <c r="AJ5" s="47" t="n">
        <f aca="false">S5+T5</f>
        <v>383.816574552098</v>
      </c>
      <c r="AK5" s="47" t="n">
        <f aca="false">U5+V5</f>
        <v>302.199797979289</v>
      </c>
      <c r="AL5" s="47" t="n">
        <f aca="false">W5+X5</f>
        <v>265.50632924677</v>
      </c>
      <c r="AM5" s="47" t="n">
        <f aca="false">Y5+Z5+AA5+AB5</f>
        <v>125.637966762588</v>
      </c>
      <c r="AO5" s="49" t="n">
        <f aca="false">SUM(E5:F5)</f>
        <v>319.013902048412</v>
      </c>
      <c r="AP5" s="49" t="n">
        <f aca="false">SUM(G5:L5)</f>
        <v>1134.17284086105</v>
      </c>
      <c r="AQ5" s="49" t="n">
        <f aca="false">SUM(M5:N5)</f>
        <v>130.219335153213</v>
      </c>
      <c r="AR5" s="49" t="n">
        <f aca="false">SUM(Q5:R5)</f>
        <v>360.403670592385</v>
      </c>
      <c r="AS5" s="49" t="n">
        <f aca="false">SUM(S5:X5)</f>
        <v>951.522701778157</v>
      </c>
      <c r="AT5" s="49" t="n">
        <f aca="false">SUM(Y5:Z5)</f>
        <v>123.846482887047</v>
      </c>
      <c r="AU5" s="49" t="n">
        <f aca="false">AO5+AR5</f>
        <v>679.417572640797</v>
      </c>
      <c r="AV5" s="49" t="n">
        <f aca="false">AP5+AS5</f>
        <v>2085.69554263921</v>
      </c>
      <c r="AW5" s="49" t="n">
        <f aca="false">AQ5+AT5</f>
        <v>254.065818040259</v>
      </c>
    </row>
    <row r="6" customFormat="false" ht="15" hidden="false" customHeight="false" outlineLevel="0" collapsed="false">
      <c r="A6" s="0" t="n">
        <v>2015</v>
      </c>
      <c r="B6" s="47" t="n">
        <f aca="false">Scénarios!D5/100*PopActBIT!B17</f>
        <v>3067.97053205887</v>
      </c>
      <c r="C6" s="47" t="n">
        <f aca="false">SUM(E6:P6)</f>
        <v>1610.90676160126</v>
      </c>
      <c r="D6" s="47" t="n">
        <f aca="false">SUM(Q6:AB6)</f>
        <v>1457.06377045762</v>
      </c>
      <c r="E6" s="48" t="n">
        <f aca="false">$B6*E66/$B66</f>
        <v>81.1035258652052</v>
      </c>
      <c r="F6" s="48" t="n">
        <f aca="false">$B6*F66/$B66</f>
        <v>241.309138084896</v>
      </c>
      <c r="G6" s="48" t="n">
        <f aca="false">$B6*G66/$B66</f>
        <v>223.618053476548</v>
      </c>
      <c r="H6" s="48" t="n">
        <f aca="false">$B6*H66/$B66</f>
        <v>218.631136007957</v>
      </c>
      <c r="I6" s="48" t="n">
        <f aca="false">$B6*I66/$B66</f>
        <v>196.520395755802</v>
      </c>
      <c r="J6" s="48" t="n">
        <f aca="false">$B6*J66/$B66</f>
        <v>196.407624415164</v>
      </c>
      <c r="K6" s="48" t="n">
        <f aca="false">$B6*K66/$B66</f>
        <v>172.734829153819</v>
      </c>
      <c r="L6" s="48" t="n">
        <f aca="false">$B6*L66/$B66</f>
        <v>140.728408513303</v>
      </c>
      <c r="M6" s="48" t="n">
        <f aca="false">$B6*M66/$B66</f>
        <v>108.148485525052</v>
      </c>
      <c r="N6" s="48" t="n">
        <f aca="false">$B6*N66/$B66</f>
        <v>29.2919390849426</v>
      </c>
      <c r="O6" s="48" t="n">
        <f aca="false">$B6*O66/$B66</f>
        <v>2.18758686493583</v>
      </c>
      <c r="P6" s="48" t="n">
        <f aca="false">$B6*P66/$B66</f>
        <v>0.225638853631526</v>
      </c>
      <c r="Q6" s="48" t="n">
        <f aca="false">$B6*Q66/$B66</f>
        <v>93.3974568186671</v>
      </c>
      <c r="R6" s="48" t="n">
        <f aca="false">$B6*R66/$B66</f>
        <v>269.715649546845</v>
      </c>
      <c r="S6" s="48" t="n">
        <f aca="false">$B6*S66/$B66</f>
        <v>221.076571321181</v>
      </c>
      <c r="T6" s="48" t="n">
        <f aca="false">$B6*T66/$B66</f>
        <v>167.903951891636</v>
      </c>
      <c r="U6" s="48" t="n">
        <f aca="false">$B6*U66/$B66</f>
        <v>151.533799375544</v>
      </c>
      <c r="V6" s="48" t="n">
        <f aca="false">$B6*V66/$B66</f>
        <v>152.571875152277</v>
      </c>
      <c r="W6" s="48" t="n">
        <f aca="false">$B6*W66/$B66</f>
        <v>136.438252917877</v>
      </c>
      <c r="X6" s="48" t="n">
        <f aca="false">$B6*X66/$B66</f>
        <v>133.795534698017</v>
      </c>
      <c r="Y6" s="48" t="n">
        <f aca="false">$B6*Y66/$B66</f>
        <v>103.284945604188</v>
      </c>
      <c r="Z6" s="48" t="n">
        <f aca="false">$B6*Z66/$B66</f>
        <v>25.4358545973505</v>
      </c>
      <c r="AA6" s="48" t="n">
        <f aca="false">$B6*AA66/$B66</f>
        <v>1.59973971106958</v>
      </c>
      <c r="AB6" s="48" t="n">
        <f aca="false">$B6*AB66/$B66</f>
        <v>0.310138822966705</v>
      </c>
      <c r="AC6" s="47"/>
      <c r="AD6" s="47" t="n">
        <f aca="false">E6+F6</f>
        <v>322.412663950101</v>
      </c>
      <c r="AE6" s="47" t="n">
        <f aca="false">G6+H6</f>
        <v>442.249189484505</v>
      </c>
      <c r="AF6" s="47" t="n">
        <f aca="false">I6+J6</f>
        <v>392.928020170965</v>
      </c>
      <c r="AG6" s="47" t="n">
        <f aca="false">K6+L6</f>
        <v>313.463237667122</v>
      </c>
      <c r="AH6" s="47" t="n">
        <f aca="false">M6+N6+O6+P6</f>
        <v>139.853650328562</v>
      </c>
      <c r="AI6" s="47" t="n">
        <f aca="false">Q6+R6</f>
        <v>363.113106365512</v>
      </c>
      <c r="AJ6" s="47" t="n">
        <f aca="false">S6+T6</f>
        <v>388.980523212817</v>
      </c>
      <c r="AK6" s="47" t="n">
        <f aca="false">U6+V6</f>
        <v>304.105674527821</v>
      </c>
      <c r="AL6" s="47" t="n">
        <f aca="false">W6+X6</f>
        <v>270.233787615894</v>
      </c>
      <c r="AM6" s="47" t="n">
        <f aca="false">Y6+Z6+AA6+AB6</f>
        <v>130.630678735575</v>
      </c>
      <c r="AO6" s="49" t="n">
        <f aca="false">SUM(E6:F6)</f>
        <v>322.412663950101</v>
      </c>
      <c r="AP6" s="49" t="n">
        <f aca="false">SUM(G6:L6)</f>
        <v>1148.64044732259</v>
      </c>
      <c r="AQ6" s="49" t="n">
        <f aca="false">SUM(M6:N6)</f>
        <v>137.440424609995</v>
      </c>
      <c r="AR6" s="49" t="n">
        <f aca="false">SUM(Q6:R6)</f>
        <v>363.113106365512</v>
      </c>
      <c r="AS6" s="49" t="n">
        <f aca="false">SUM(S6:X6)</f>
        <v>963.319985356531</v>
      </c>
      <c r="AT6" s="49" t="n">
        <f aca="false">SUM(Y6:Z6)</f>
        <v>128.720800201538</v>
      </c>
      <c r="AU6" s="49" t="n">
        <f aca="false">AO6+AR6</f>
        <v>685.525770315613</v>
      </c>
      <c r="AV6" s="49" t="n">
        <f aca="false">AP6+AS6</f>
        <v>2111.96043267912</v>
      </c>
      <c r="AW6" s="49" t="n">
        <f aca="false">AQ6+AT6</f>
        <v>266.161224811533</v>
      </c>
    </row>
    <row r="7" customFormat="false" ht="15" hidden="false" customHeight="false" outlineLevel="0" collapsed="false">
      <c r="A7" s="0" t="n">
        <v>2016</v>
      </c>
      <c r="B7" s="47" t="n">
        <f aca="false">Scénarios!D6/100*PopActBIT!B18</f>
        <v>2991.69250882225</v>
      </c>
      <c r="C7" s="47" t="n">
        <f aca="false">SUM(E7:P7)</f>
        <v>1572.05024887435</v>
      </c>
      <c r="D7" s="47" t="n">
        <f aca="false">SUM(Q7:AB7)</f>
        <v>1419.6422599479</v>
      </c>
      <c r="E7" s="48" t="n">
        <f aca="false">$B7*E67/$B67</f>
        <v>80.2503026821453</v>
      </c>
      <c r="F7" s="48" t="n">
        <f aca="false">$B7*F67/$B67</f>
        <v>233.248799533683</v>
      </c>
      <c r="G7" s="48" t="n">
        <f aca="false">$B7*G67/$B67</f>
        <v>216.769559962516</v>
      </c>
      <c r="H7" s="48" t="n">
        <f aca="false">$B7*H67/$B67</f>
        <v>211.793172832844</v>
      </c>
      <c r="I7" s="48" t="n">
        <f aca="false">$B7*I67/$B67</f>
        <v>195.392791534217</v>
      </c>
      <c r="J7" s="48" t="n">
        <f aca="false">$B7*J67/$B67</f>
        <v>187.154612178716</v>
      </c>
      <c r="K7" s="48" t="n">
        <f aca="false">$B7*K67/$B67</f>
        <v>168.928080349241</v>
      </c>
      <c r="L7" s="48" t="n">
        <f aca="false">$B7*L67/$B67</f>
        <v>138.222650791588</v>
      </c>
      <c r="M7" s="48" t="n">
        <f aca="false">$B7*M67/$B67</f>
        <v>106.504619163034</v>
      </c>
      <c r="N7" s="48" t="n">
        <f aca="false">$B7*N67/$B67</f>
        <v>31.3607836588585</v>
      </c>
      <c r="O7" s="48" t="n">
        <f aca="false">$B7*O67/$B67</f>
        <v>2.20170028718186</v>
      </c>
      <c r="P7" s="48" t="n">
        <f aca="false">$B7*P67/$B67</f>
        <v>0.223175900323066</v>
      </c>
      <c r="Q7" s="48" t="n">
        <f aca="false">$B7*Q67/$B67</f>
        <v>92.4283363408967</v>
      </c>
      <c r="R7" s="48" t="n">
        <f aca="false">$B7*R67/$B67</f>
        <v>260.453815788454</v>
      </c>
      <c r="S7" s="48" t="n">
        <f aca="false">$B7*S67/$B67</f>
        <v>214.561765835492</v>
      </c>
      <c r="T7" s="48" t="n">
        <f aca="false">$B7*T67/$B67</f>
        <v>162.389352650198</v>
      </c>
      <c r="U7" s="48" t="n">
        <f aca="false">$B7*U67/$B67</f>
        <v>149.989180727755</v>
      </c>
      <c r="V7" s="48" t="n">
        <f aca="false">$B7*V67/$B67</f>
        <v>145.009756783686</v>
      </c>
      <c r="W7" s="48" t="n">
        <f aca="false">$B7*W67/$B67</f>
        <v>133.357208330886</v>
      </c>
      <c r="X7" s="48" t="n">
        <f aca="false">$B7*X67/$B67</f>
        <v>131.290035469827</v>
      </c>
      <c r="Y7" s="48" t="n">
        <f aca="false">$B7*Y67/$B67</f>
        <v>101.529414265944</v>
      </c>
      <c r="Z7" s="48" t="n">
        <f aca="false">$B7*Z67/$B67</f>
        <v>26.680986787076</v>
      </c>
      <c r="AA7" s="48" t="n">
        <f aca="false">$B7*AA67/$B67</f>
        <v>1.63799821277022</v>
      </c>
      <c r="AB7" s="48" t="n">
        <f aca="false">$B7*AB67/$B67</f>
        <v>0.314408754913834</v>
      </c>
      <c r="AC7" s="47"/>
      <c r="AD7" s="47" t="n">
        <f aca="false">E7+F7</f>
        <v>313.499102215829</v>
      </c>
      <c r="AE7" s="47" t="n">
        <f aca="false">G7+H7</f>
        <v>428.56273279536</v>
      </c>
      <c r="AF7" s="47" t="n">
        <f aca="false">I7+J7</f>
        <v>382.547403712933</v>
      </c>
      <c r="AG7" s="47" t="n">
        <f aca="false">K7+L7</f>
        <v>307.150731140828</v>
      </c>
      <c r="AH7" s="47" t="n">
        <f aca="false">M7+N7+O7+P7</f>
        <v>140.290279009398</v>
      </c>
      <c r="AI7" s="47" t="n">
        <f aca="false">Q7+R7</f>
        <v>352.88215212935</v>
      </c>
      <c r="AJ7" s="47" t="n">
        <f aca="false">S7+T7</f>
        <v>376.95111848569</v>
      </c>
      <c r="AK7" s="47" t="n">
        <f aca="false">U7+V7</f>
        <v>294.998937511441</v>
      </c>
      <c r="AL7" s="47" t="n">
        <f aca="false">W7+X7</f>
        <v>264.647243800714</v>
      </c>
      <c r="AM7" s="47" t="n">
        <f aca="false">Y7+Z7+AA7+AB7</f>
        <v>130.162808020704</v>
      </c>
      <c r="AO7" s="49" t="n">
        <f aca="false">SUM(E7:F7)</f>
        <v>313.499102215829</v>
      </c>
      <c r="AP7" s="49" t="n">
        <f aca="false">SUM(G7:L7)</f>
        <v>1118.26086764912</v>
      </c>
      <c r="AQ7" s="49" t="n">
        <f aca="false">SUM(M7:N7)</f>
        <v>137.865402821893</v>
      </c>
      <c r="AR7" s="49" t="n">
        <f aca="false">SUM(Q7:R7)</f>
        <v>352.88215212935</v>
      </c>
      <c r="AS7" s="49" t="n">
        <f aca="false">SUM(S7:X7)</f>
        <v>936.597299797845</v>
      </c>
      <c r="AT7" s="49" t="n">
        <f aca="false">SUM(Y7:Z7)</f>
        <v>128.21040105302</v>
      </c>
      <c r="AU7" s="49" t="n">
        <f aca="false">AO7+AR7</f>
        <v>666.381254345179</v>
      </c>
      <c r="AV7" s="49" t="n">
        <f aca="false">AP7+AS7</f>
        <v>2054.85816744697</v>
      </c>
      <c r="AW7" s="49" t="n">
        <f aca="false">AQ7+AT7</f>
        <v>266.075803874913</v>
      </c>
    </row>
    <row r="8" customFormat="false" ht="15" hidden="false" customHeight="false" outlineLevel="0" collapsed="false">
      <c r="A8" s="0" t="n">
        <v>2017</v>
      </c>
      <c r="B8" s="47" t="n">
        <f aca="false">Scénarios!D7/100*PopActBIT!B19</f>
        <v>2794.03183696544</v>
      </c>
      <c r="C8" s="47" t="n">
        <f aca="false">SUM(E8:P8)</f>
        <v>1468.77651475264</v>
      </c>
      <c r="D8" s="47" t="n">
        <f aca="false">SUM(Q8:AB8)</f>
        <v>1325.2553222128</v>
      </c>
      <c r="E8" s="48" t="n">
        <f aca="false">$B8*E68/$B68</f>
        <v>75.8010327551191</v>
      </c>
      <c r="F8" s="48" t="n">
        <f aca="false">$B8*F68/$B68</f>
        <v>216.998102544195</v>
      </c>
      <c r="G8" s="48" t="n">
        <f aca="false">$B8*G68/$B68</f>
        <v>200.533240768095</v>
      </c>
      <c r="H8" s="48" t="n">
        <f aca="false">$B8*H68/$B68</f>
        <v>196.653311168944</v>
      </c>
      <c r="I8" s="48" t="n">
        <f aca="false">$B8*I68/$B68</f>
        <v>185.779324365918</v>
      </c>
      <c r="J8" s="48" t="n">
        <f aca="false">$B8*J68/$B68</f>
        <v>170.239776985017</v>
      </c>
      <c r="K8" s="48" t="n">
        <f aca="false">$B8*K68/$B68</f>
        <v>159.094028944334</v>
      </c>
      <c r="L8" s="48" t="n">
        <f aca="false">$B8*L68/$B68</f>
        <v>129.654547104626</v>
      </c>
      <c r="M8" s="48" t="n">
        <f aca="false">$B8*M68/$B68</f>
        <v>100.095252271271</v>
      </c>
      <c r="N8" s="48" t="n">
        <f aca="false">$B8*N68/$B68</f>
        <v>31.6511908614625</v>
      </c>
      <c r="O8" s="48" t="n">
        <f aca="false">$B8*O68/$B68</f>
        <v>2.06261269098934</v>
      </c>
      <c r="P8" s="48" t="n">
        <f aca="false">$B8*P68/$B68</f>
        <v>0.21409429267494</v>
      </c>
      <c r="Q8" s="48" t="n">
        <f aca="false">$B8*Q68/$B68</f>
        <v>87.2660386327005</v>
      </c>
      <c r="R8" s="48" t="n">
        <f aca="false">$B8*R68/$B68</f>
        <v>242.185575102938</v>
      </c>
      <c r="S8" s="48" t="n">
        <f aca="false">$B8*S68/$B68</f>
        <v>198.764696718915</v>
      </c>
      <c r="T8" s="48" t="n">
        <f aca="false">$B8*T68/$B68</f>
        <v>150.659434601276</v>
      </c>
      <c r="U8" s="48" t="n">
        <f aca="false">$B8*U68/$B68</f>
        <v>141.909778886624</v>
      </c>
      <c r="V8" s="48" t="n">
        <f aca="false">$B8*V68/$B68</f>
        <v>131.610241790008</v>
      </c>
      <c r="W8" s="48" t="n">
        <f aca="false">$B8*W68/$B68</f>
        <v>125.596091848804</v>
      </c>
      <c r="X8" s="48" t="n">
        <f aca="false">$B8*X68/$B68</f>
        <v>123.006779863934</v>
      </c>
      <c r="Y8" s="48" t="n">
        <f aca="false">$B8*Y68/$B68</f>
        <v>95.5032061544547</v>
      </c>
      <c r="Z8" s="48" t="n">
        <f aca="false">$B8*Z68/$B68</f>
        <v>26.8076356001734</v>
      </c>
      <c r="AA8" s="48" t="n">
        <f aca="false">$B8*AA68/$B68</f>
        <v>1.62809540746367</v>
      </c>
      <c r="AB8" s="48" t="n">
        <f aca="false">$B8*AB68/$B68</f>
        <v>0.317747605503197</v>
      </c>
      <c r="AC8" s="47"/>
      <c r="AD8" s="47" t="n">
        <f aca="false">E8+F8</f>
        <v>292.799135299314</v>
      </c>
      <c r="AE8" s="47" t="n">
        <f aca="false">G8+H8</f>
        <v>397.186551937038</v>
      </c>
      <c r="AF8" s="47" t="n">
        <f aca="false">I8+J8</f>
        <v>356.019101350935</v>
      </c>
      <c r="AG8" s="47" t="n">
        <f aca="false">K8+L8</f>
        <v>288.74857604896</v>
      </c>
      <c r="AH8" s="47" t="n">
        <f aca="false">M8+N8+O8+P8</f>
        <v>134.023150116398</v>
      </c>
      <c r="AI8" s="47" t="n">
        <f aca="false">Q8+R8</f>
        <v>329.451613735638</v>
      </c>
      <c r="AJ8" s="47" t="n">
        <f aca="false">S8+T8</f>
        <v>349.424131320191</v>
      </c>
      <c r="AK8" s="47" t="n">
        <f aca="false">U8+V8</f>
        <v>273.520020676632</v>
      </c>
      <c r="AL8" s="47" t="n">
        <f aca="false">W8+X8</f>
        <v>248.602871712739</v>
      </c>
      <c r="AM8" s="47" t="n">
        <f aca="false">Y8+Z8+AA8+AB8</f>
        <v>124.256684767595</v>
      </c>
      <c r="AO8" s="49" t="n">
        <f aca="false">SUM(E8:F8)</f>
        <v>292.799135299314</v>
      </c>
      <c r="AP8" s="49" t="n">
        <f aca="false">SUM(G8:L8)</f>
        <v>1041.95422933693</v>
      </c>
      <c r="AQ8" s="49" t="n">
        <f aca="false">SUM(M8:N8)</f>
        <v>131.746443132734</v>
      </c>
      <c r="AR8" s="49" t="n">
        <f aca="false">SUM(Q8:R8)</f>
        <v>329.451613735638</v>
      </c>
      <c r="AS8" s="49" t="n">
        <f aca="false">SUM(S8:X8)</f>
        <v>871.547023709562</v>
      </c>
      <c r="AT8" s="49" t="n">
        <f aca="false">SUM(Y8:Z8)</f>
        <v>122.310841754628</v>
      </c>
      <c r="AU8" s="49" t="n">
        <f aca="false">AO8+AR8</f>
        <v>622.250749034952</v>
      </c>
      <c r="AV8" s="49" t="n">
        <f aca="false">AP8+AS8</f>
        <v>1913.50125304649</v>
      </c>
      <c r="AW8" s="49" t="n">
        <f aca="false">AQ8+AT8</f>
        <v>254.057284887362</v>
      </c>
    </row>
    <row r="9" customFormat="false" ht="15" hidden="false" customHeight="false" outlineLevel="0" collapsed="false">
      <c r="A9" s="0" t="n">
        <v>2018</v>
      </c>
      <c r="B9" s="47" t="n">
        <f aca="false">Scénarios!D8/100*PopActBIT!B20</f>
        <v>2623.74115690913</v>
      </c>
      <c r="C9" s="47" t="n">
        <f aca="false">SUM(E9:P9)</f>
        <v>1379.53390285301</v>
      </c>
      <c r="D9" s="47" t="n">
        <f aca="false">SUM(Q9:AB9)</f>
        <v>1244.20725405612</v>
      </c>
      <c r="E9" s="48" t="n">
        <f aca="false">$B9*E69/$B69</f>
        <v>71.7366751928641</v>
      </c>
      <c r="F9" s="48" t="n">
        <f aca="false">$B9*F69/$B69</f>
        <v>204.771713208961</v>
      </c>
      <c r="G9" s="48" t="n">
        <f aca="false">$B9*G69/$B69</f>
        <v>185.391464758923</v>
      </c>
      <c r="H9" s="48" t="n">
        <f aca="false">$B9*H69/$B69</f>
        <v>184.4971554118</v>
      </c>
      <c r="I9" s="48" t="n">
        <f aca="false">$B9*I69/$B69</f>
        <v>176.023965372413</v>
      </c>
      <c r="J9" s="48" t="n">
        <f aca="false">$B9*J69/$B69</f>
        <v>156.171176094342</v>
      </c>
      <c r="K9" s="48" t="n">
        <f aca="false">$B9*K69/$B69</f>
        <v>150.62155908979</v>
      </c>
      <c r="L9" s="48" t="n">
        <f aca="false">$B9*L69/$B69</f>
        <v>121.669207153702</v>
      </c>
      <c r="M9" s="48" t="n">
        <f aca="false">$B9*M69/$B69</f>
        <v>95.3372671191795</v>
      </c>
      <c r="N9" s="48" t="n">
        <f aca="false">$B9*N69/$B69</f>
        <v>30.968893851632</v>
      </c>
      <c r="O9" s="48" t="n">
        <f aca="false">$B9*O69/$B69</f>
        <v>2.12422110546154</v>
      </c>
      <c r="P9" s="48" t="n">
        <f aca="false">$B9*P69/$B69</f>
        <v>0.220604493942135</v>
      </c>
      <c r="Q9" s="48" t="n">
        <f aca="false">$B9*Q69/$B69</f>
        <v>82.5886943739361</v>
      </c>
      <c r="R9" s="48" t="n">
        <f aca="false">$B9*R69/$B69</f>
        <v>228.426274339667</v>
      </c>
      <c r="S9" s="48" t="n">
        <f aca="false">$B9*S69/$B69</f>
        <v>183.897988064159</v>
      </c>
      <c r="T9" s="48" t="n">
        <f aca="false">$B9*T69/$B69</f>
        <v>141.242665037482</v>
      </c>
      <c r="U9" s="48" t="n">
        <f aca="false">$B9*U69/$B69</f>
        <v>133.945944829208</v>
      </c>
      <c r="V9" s="48" t="n">
        <f aca="false">$B9*V69/$B69</f>
        <v>120.460489832413</v>
      </c>
      <c r="W9" s="48" t="n">
        <f aca="false">$B9*W69/$B69</f>
        <v>118.890078822554</v>
      </c>
      <c r="X9" s="48" t="n">
        <f aca="false">$B9*X69/$B69</f>
        <v>115.251027967811</v>
      </c>
      <c r="Y9" s="48" t="n">
        <f aca="false">$B9*Y69/$B69</f>
        <v>90.5591346067829</v>
      </c>
      <c r="Z9" s="48" t="n">
        <f aca="false">$B9*Z69/$B69</f>
        <v>26.9669805856459</v>
      </c>
      <c r="AA9" s="48" t="n">
        <f aca="false">$B9*AA69/$B69</f>
        <v>1.65064481147783</v>
      </c>
      <c r="AB9" s="48" t="n">
        <f aca="false">$B9*AB69/$B69</f>
        <v>0.327330784989085</v>
      </c>
      <c r="AC9" s="47"/>
      <c r="AD9" s="47" t="n">
        <f aca="false">E9+F9</f>
        <v>276.508388401825</v>
      </c>
      <c r="AE9" s="47" t="n">
        <f aca="false">G9+H9</f>
        <v>369.888620170723</v>
      </c>
      <c r="AF9" s="47" t="n">
        <f aca="false">I9+J9</f>
        <v>332.195141466755</v>
      </c>
      <c r="AG9" s="47" t="n">
        <f aca="false">K9+L9</f>
        <v>272.290766243492</v>
      </c>
      <c r="AH9" s="47" t="n">
        <f aca="false">M9+N9+O9+P9</f>
        <v>128.650986570215</v>
      </c>
      <c r="AI9" s="47" t="n">
        <f aca="false">Q9+R9</f>
        <v>311.014968713603</v>
      </c>
      <c r="AJ9" s="47" t="n">
        <f aca="false">S9+T9</f>
        <v>325.14065310164</v>
      </c>
      <c r="AK9" s="47" t="n">
        <f aca="false">U9+V9</f>
        <v>254.406434661621</v>
      </c>
      <c r="AL9" s="47" t="n">
        <f aca="false">W9+X9</f>
        <v>234.141106790365</v>
      </c>
      <c r="AM9" s="47" t="n">
        <f aca="false">Y9+Z9+AA9+AB9</f>
        <v>119.504090788896</v>
      </c>
      <c r="AO9" s="49" t="n">
        <f aca="false">SUM(E9:F9)</f>
        <v>276.508388401825</v>
      </c>
      <c r="AP9" s="49" t="n">
        <f aca="false">SUM(G9:L9)</f>
        <v>974.37452788097</v>
      </c>
      <c r="AQ9" s="49" t="n">
        <f aca="false">SUM(M9:N9)</f>
        <v>126.306160970812</v>
      </c>
      <c r="AR9" s="49" t="n">
        <f aca="false">SUM(Q9:R9)</f>
        <v>311.014968713603</v>
      </c>
      <c r="AS9" s="49" t="n">
        <f aca="false">SUM(S9:X9)</f>
        <v>813.688194553626</v>
      </c>
      <c r="AT9" s="49" t="n">
        <f aca="false">SUM(Y9:Z9)</f>
        <v>117.526115192429</v>
      </c>
      <c r="AU9" s="49" t="n">
        <f aca="false">AO9+AR9</f>
        <v>587.523357115428</v>
      </c>
      <c r="AV9" s="49" t="n">
        <f aca="false">AP9+AS9</f>
        <v>1788.0627224346</v>
      </c>
      <c r="AW9" s="49" t="n">
        <f aca="false">AQ9+AT9</f>
        <v>243.83227616324</v>
      </c>
    </row>
    <row r="10" customFormat="false" ht="15" hidden="false" customHeight="false" outlineLevel="0" collapsed="false">
      <c r="A10" s="0" t="n">
        <v>2019</v>
      </c>
      <c r="B10" s="47" t="n">
        <f aca="false">Scénarios!D9/100*PopActBIT!B21</f>
        <v>2481.5247651133</v>
      </c>
      <c r="C10" s="47" t="n">
        <f aca="false">SUM(E10:P10)</f>
        <v>1304.75692783833</v>
      </c>
      <c r="D10" s="47" t="n">
        <f aca="false">SUM(Q10:AB10)</f>
        <v>1176.76783727497</v>
      </c>
      <c r="E10" s="48" t="n">
        <f aca="false">$B10*E70/$B70</f>
        <v>68.210788478128</v>
      </c>
      <c r="F10" s="48" t="n">
        <f aca="false">$B10*F70/$B70</f>
        <v>196.047882323673</v>
      </c>
      <c r="G10" s="48" t="n">
        <f aca="false">$B10*G70/$B70</f>
        <v>171.829839901314</v>
      </c>
      <c r="H10" s="48" t="n">
        <f aca="false">$B10*H70/$B70</f>
        <v>174.762893217697</v>
      </c>
      <c r="I10" s="48" t="n">
        <f aca="false">$B10*I70/$B70</f>
        <v>166.980760087205</v>
      </c>
      <c r="J10" s="48" t="n">
        <f aca="false">$B10*J70/$B70</f>
        <v>145.733182622412</v>
      </c>
      <c r="K10" s="48" t="n">
        <f aca="false">$B10*K70/$B70</f>
        <v>142.338942539314</v>
      </c>
      <c r="L10" s="48" t="n">
        <f aca="false">$B10*L70/$B70</f>
        <v>114.553176820818</v>
      </c>
      <c r="M10" s="48" t="n">
        <f aca="false">$B10*M70/$B70</f>
        <v>91.6561259053209</v>
      </c>
      <c r="N10" s="48" t="n">
        <f aca="false">$B10*N70/$B70</f>
        <v>30.1777103368215</v>
      </c>
      <c r="O10" s="48" t="n">
        <f aca="false">$B10*O70/$B70</f>
        <v>2.23378165593509</v>
      </c>
      <c r="P10" s="48" t="n">
        <f aca="false">$B10*P70/$B70</f>
        <v>0.231843949685665</v>
      </c>
      <c r="Q10" s="48" t="n">
        <f aca="false">$B10*Q70/$B70</f>
        <v>78.4922930764865</v>
      </c>
      <c r="R10" s="48" t="n">
        <f aca="false">$B10*R70/$B70</f>
        <v>218.878057017172</v>
      </c>
      <c r="S10" s="48" t="n">
        <f aca="false">$B10*S70/$B70</f>
        <v>170.439435097021</v>
      </c>
      <c r="T10" s="48" t="n">
        <f aca="false">$B10*T70/$B70</f>
        <v>133.805456050407</v>
      </c>
      <c r="U10" s="48" t="n">
        <f aca="false">$B10*U70/$B70</f>
        <v>126.654382743768</v>
      </c>
      <c r="V10" s="48" t="n">
        <f aca="false">$B10*V70/$B70</f>
        <v>111.981860006143</v>
      </c>
      <c r="W10" s="48" t="n">
        <f aca="false">$B10*W70/$B70</f>
        <v>112.296566994489</v>
      </c>
      <c r="X10" s="48" t="n">
        <f aca="false">$B10*X70/$B70</f>
        <v>108.455003108622</v>
      </c>
      <c r="Y10" s="48" t="n">
        <f aca="false">$B10*Y70/$B70</f>
        <v>86.6535309457071</v>
      </c>
      <c r="Z10" s="48" t="n">
        <f aca="false">$B10*Z70/$B70</f>
        <v>27.0823666688298</v>
      </c>
      <c r="AA10" s="48" t="n">
        <f aca="false">$B10*AA70/$B70</f>
        <v>1.68910541947738</v>
      </c>
      <c r="AB10" s="48" t="n">
        <f aca="false">$B10*AB70/$B70</f>
        <v>0.339780146849215</v>
      </c>
      <c r="AC10" s="47"/>
      <c r="AD10" s="47" t="n">
        <f aca="false">E10+F10</f>
        <v>264.258670801801</v>
      </c>
      <c r="AE10" s="47" t="n">
        <f aca="false">G10+H10</f>
        <v>346.592733119011</v>
      </c>
      <c r="AF10" s="47" t="n">
        <f aca="false">I10+J10</f>
        <v>312.713942709617</v>
      </c>
      <c r="AG10" s="47" t="n">
        <f aca="false">K10+L10</f>
        <v>256.892119360133</v>
      </c>
      <c r="AH10" s="47" t="n">
        <f aca="false">M10+N10+O10+P10</f>
        <v>124.299461847763</v>
      </c>
      <c r="AI10" s="47" t="n">
        <f aca="false">Q10+R10</f>
        <v>297.370350093658</v>
      </c>
      <c r="AJ10" s="47" t="n">
        <f aca="false">S10+T10</f>
        <v>304.244891147427</v>
      </c>
      <c r="AK10" s="47" t="n">
        <f aca="false">U10+V10</f>
        <v>238.636242749911</v>
      </c>
      <c r="AL10" s="47" t="n">
        <f aca="false">W10+X10</f>
        <v>220.751570103111</v>
      </c>
      <c r="AM10" s="47" t="n">
        <f aca="false">Y10+Z10+AA10+AB10</f>
        <v>115.764783180864</v>
      </c>
      <c r="AO10" s="49" t="n">
        <f aca="false">SUM(E10:F10)</f>
        <v>264.258670801801</v>
      </c>
      <c r="AP10" s="49" t="n">
        <f aca="false">SUM(G10:L10)</f>
        <v>916.198795188761</v>
      </c>
      <c r="AQ10" s="49" t="n">
        <f aca="false">SUM(M10:N10)</f>
        <v>121.833836242142</v>
      </c>
      <c r="AR10" s="49" t="n">
        <f aca="false">SUM(Q10:R10)</f>
        <v>297.370350093658</v>
      </c>
      <c r="AS10" s="49" t="n">
        <f aca="false">SUM(S10:X10)</f>
        <v>763.632704000449</v>
      </c>
      <c r="AT10" s="49" t="n">
        <f aca="false">SUM(Y10:Z10)</f>
        <v>113.735897614537</v>
      </c>
      <c r="AU10" s="49" t="n">
        <f aca="false">AO10+AR10</f>
        <v>561.629020895459</v>
      </c>
      <c r="AV10" s="49" t="n">
        <f aca="false">AP10+AS10</f>
        <v>1679.83149918921</v>
      </c>
      <c r="AW10" s="49" t="n">
        <f aca="false">AQ10+AT10</f>
        <v>235.569733856679</v>
      </c>
    </row>
    <row r="11" customFormat="false" ht="15" hidden="false" customHeight="false" outlineLevel="0" collapsed="false">
      <c r="A11" s="0" t="n">
        <v>2020</v>
      </c>
      <c r="B11" s="47" t="n">
        <f aca="false">Scénarios!D10/100*PopActBIT!B22</f>
        <v>2337.50118733044</v>
      </c>
      <c r="C11" s="47" t="n">
        <f aca="false">SUM(E11:P11)</f>
        <v>1229.04415444565</v>
      </c>
      <c r="D11" s="47" t="n">
        <f aca="false">SUM(Q11:AB11)</f>
        <v>1108.45703288479</v>
      </c>
      <c r="E11" s="48" t="n">
        <f aca="false">$B11*E71/$B71</f>
        <v>64.3190038458834</v>
      </c>
      <c r="F11" s="48" t="n">
        <f aca="false">$B11*F71/$B71</f>
        <v>187.384008991583</v>
      </c>
      <c r="G11" s="48" t="n">
        <f aca="false">$B11*G71/$B71</f>
        <v>159.274121256847</v>
      </c>
      <c r="H11" s="48" t="n">
        <f aca="false">$B11*H71/$B71</f>
        <v>164.171758421403</v>
      </c>
      <c r="I11" s="48" t="n">
        <f aca="false">$B11*I71/$B71</f>
        <v>156.798134267261</v>
      </c>
      <c r="J11" s="48" t="n">
        <f aca="false">$B11*J71/$B71</f>
        <v>138.029668825826</v>
      </c>
      <c r="K11" s="48" t="n">
        <f aca="false">$B11*K71/$B71</f>
        <v>132.421847555004</v>
      </c>
      <c r="L11" s="48" t="n">
        <f aca="false">$B11*L71/$B71</f>
        <v>107.572017389392</v>
      </c>
      <c r="M11" s="48" t="n">
        <f aca="false">$B11*M71/$B71</f>
        <v>87.5109467989299</v>
      </c>
      <c r="N11" s="48" t="n">
        <f aca="false">$B11*N71/$B71</f>
        <v>29.081744363868</v>
      </c>
      <c r="O11" s="48" t="n">
        <f aca="false">$B11*O71/$B71</f>
        <v>2.24518525335461</v>
      </c>
      <c r="P11" s="48" t="n">
        <f aca="false">$B11*P71/$B71</f>
        <v>0.235717476297622</v>
      </c>
      <c r="Q11" s="48" t="n">
        <f aca="false">$B11*Q71/$B71</f>
        <v>73.9699999808333</v>
      </c>
      <c r="R11" s="48" t="n">
        <f aca="false">$B11*R71/$B71</f>
        <v>209.530618984612</v>
      </c>
      <c r="S11" s="48" t="n">
        <f aca="false">$B11*S71/$B71</f>
        <v>157.752265968295</v>
      </c>
      <c r="T11" s="48" t="n">
        <f aca="false">$B11*T71/$B71</f>
        <v>125.814988634405</v>
      </c>
      <c r="U11" s="48" t="n">
        <f aca="false">$B11*U71/$B71</f>
        <v>118.62304124035</v>
      </c>
      <c r="V11" s="48" t="n">
        <f aca="false">$B11*V71/$B71</f>
        <v>105.640899494016</v>
      </c>
      <c r="W11" s="48" t="n">
        <f aca="false">$B11*W71/$B71</f>
        <v>104.265769240696</v>
      </c>
      <c r="X11" s="48" t="n">
        <f aca="false">$B11*X71/$B71</f>
        <v>101.914578706426</v>
      </c>
      <c r="Y11" s="48" t="n">
        <f aca="false">$B11*Y71/$B71</f>
        <v>82.3213538813634</v>
      </c>
      <c r="Z11" s="48" t="n">
        <f aca="false">$B11*Z71/$B71</f>
        <v>26.5578178786435</v>
      </c>
      <c r="AA11" s="48" t="n">
        <f aca="false">$B11*AA71/$B71</f>
        <v>1.71566095767947</v>
      </c>
      <c r="AB11" s="48" t="n">
        <f aca="false">$B11*AB71/$B71</f>
        <v>0.350037917474411</v>
      </c>
      <c r="AC11" s="47"/>
      <c r="AD11" s="47" t="n">
        <f aca="false">E11+F11</f>
        <v>251.703012837466</v>
      </c>
      <c r="AE11" s="47" t="n">
        <f aca="false">G11+H11</f>
        <v>323.44587967825</v>
      </c>
      <c r="AF11" s="47" t="n">
        <f aca="false">I11+J11</f>
        <v>294.827803093087</v>
      </c>
      <c r="AG11" s="47" t="n">
        <f aca="false">K11+L11</f>
        <v>239.993864944396</v>
      </c>
      <c r="AH11" s="47" t="n">
        <f aca="false">M11+N11+O11+P11</f>
        <v>119.07359389245</v>
      </c>
      <c r="AI11" s="47" t="n">
        <f aca="false">Q11+R11</f>
        <v>283.500618965446</v>
      </c>
      <c r="AJ11" s="47" t="n">
        <f aca="false">S11+T11</f>
        <v>283.567254602699</v>
      </c>
      <c r="AK11" s="47" t="n">
        <f aca="false">U11+V11</f>
        <v>224.263940734366</v>
      </c>
      <c r="AL11" s="47" t="n">
        <f aca="false">W11+X11</f>
        <v>206.180347947122</v>
      </c>
      <c r="AM11" s="47" t="n">
        <f aca="false">Y11+Z11+AA11+AB11</f>
        <v>110.944870635161</v>
      </c>
      <c r="AO11" s="49" t="n">
        <f aca="false">SUM(E11:F11)</f>
        <v>251.703012837466</v>
      </c>
      <c r="AP11" s="49" t="n">
        <f aca="false">SUM(G11:L11)</f>
        <v>858.267547715733</v>
      </c>
      <c r="AQ11" s="49" t="n">
        <f aca="false">SUM(M11:N11)</f>
        <v>116.592691162798</v>
      </c>
      <c r="AR11" s="49" t="n">
        <f aca="false">SUM(Q11:R11)</f>
        <v>283.500618965446</v>
      </c>
      <c r="AS11" s="49" t="n">
        <f aca="false">SUM(S11:X11)</f>
        <v>714.011543284188</v>
      </c>
      <c r="AT11" s="49" t="n">
        <f aca="false">SUM(Y11:Z11)</f>
        <v>108.879171760007</v>
      </c>
      <c r="AU11" s="49" t="n">
        <f aca="false">AO11+AR11</f>
        <v>535.203631802912</v>
      </c>
      <c r="AV11" s="49" t="n">
        <f aca="false">AP11+AS11</f>
        <v>1572.27909099992</v>
      </c>
      <c r="AW11" s="49" t="n">
        <f aca="false">AQ11+AT11</f>
        <v>225.471862922805</v>
      </c>
    </row>
    <row r="12" customFormat="false" ht="15" hidden="false" customHeight="false" outlineLevel="0" collapsed="false">
      <c r="A12" s="0" t="n">
        <v>2021</v>
      </c>
      <c r="B12" s="47" t="n">
        <f aca="false">Scénarios!D11/100*PopActBIT!B23</f>
        <v>2221.93119539467</v>
      </c>
      <c r="C12" s="47" t="n">
        <f aca="false">SUM(E12:P12)</f>
        <v>1168.22101030754</v>
      </c>
      <c r="D12" s="47" t="n">
        <f aca="false">SUM(Q12:AB12)</f>
        <v>1053.71018508713</v>
      </c>
      <c r="E12" s="48" t="n">
        <f aca="false">$B12*E72/$B72</f>
        <v>61.1622106575296</v>
      </c>
      <c r="F12" s="48" t="n">
        <f aca="false">$B12*F72/$B72</f>
        <v>180.624688577465</v>
      </c>
      <c r="G12" s="48" t="n">
        <f aca="false">$B12*G72/$B72</f>
        <v>149.910909230236</v>
      </c>
      <c r="H12" s="48" t="n">
        <f aca="false">$B12*H72/$B72</f>
        <v>154.978468417353</v>
      </c>
      <c r="I12" s="48" t="n">
        <f aca="false">$B12*I72/$B72</f>
        <v>147.936819056313</v>
      </c>
      <c r="J12" s="48" t="n">
        <f aca="false">$B12*J72/$B72</f>
        <v>133.541314513156</v>
      </c>
      <c r="K12" s="48" t="n">
        <f aca="false">$B12*K72/$B72</f>
        <v>122.994002020921</v>
      </c>
      <c r="L12" s="48" t="n">
        <f aca="false">$B12*L72/$B72</f>
        <v>102.411273764251</v>
      </c>
      <c r="M12" s="48" t="n">
        <f aca="false">$B12*M72/$B72</f>
        <v>83.9669496039457</v>
      </c>
      <c r="N12" s="48" t="n">
        <f aca="false">$B12*N72/$B72</f>
        <v>28.2083015255926</v>
      </c>
      <c r="O12" s="48" t="n">
        <f aca="false">$B12*O72/$B72</f>
        <v>2.24753873875994</v>
      </c>
      <c r="P12" s="48" t="n">
        <f aca="false">$B12*P72/$B72</f>
        <v>0.238534202017984</v>
      </c>
      <c r="Q12" s="48" t="n">
        <f aca="false">$B12*Q72/$B72</f>
        <v>70.3565033073009</v>
      </c>
      <c r="R12" s="48" t="n">
        <f aca="false">$B12*R72/$B72</f>
        <v>202.06850113494</v>
      </c>
      <c r="S12" s="48" t="n">
        <f aca="false">$B12*S72/$B72</f>
        <v>148.252828546568</v>
      </c>
      <c r="T12" s="48" t="n">
        <f aca="false">$B12*T72/$B72</f>
        <v>118.889270679441</v>
      </c>
      <c r="U12" s="48" t="n">
        <f aca="false">$B12*U72/$B72</f>
        <v>111.774455932111</v>
      </c>
      <c r="V12" s="48" t="n">
        <f aca="false">$B12*V72/$B72</f>
        <v>101.834324489378</v>
      </c>
      <c r="W12" s="48" t="n">
        <f aca="false">$B12*W72/$B72</f>
        <v>96.5252290236906</v>
      </c>
      <c r="X12" s="48" t="n">
        <f aca="false">$B12*X72/$B72</f>
        <v>97.1233321476441</v>
      </c>
      <c r="Y12" s="48" t="n">
        <f aca="false">$B12*Y72/$B72</f>
        <v>78.6982270901382</v>
      </c>
      <c r="Z12" s="48" t="n">
        <f aca="false">$B12*Z72/$B72</f>
        <v>26.0797602584083</v>
      </c>
      <c r="AA12" s="48" t="n">
        <f aca="false">$B12*AA72/$B72</f>
        <v>1.74720535424397</v>
      </c>
      <c r="AB12" s="48" t="n">
        <f aca="false">$B12*AB72/$B72</f>
        <v>0.360547123266553</v>
      </c>
      <c r="AC12" s="47"/>
      <c r="AD12" s="47" t="n">
        <f aca="false">E12+F12</f>
        <v>241.786899234995</v>
      </c>
      <c r="AE12" s="47" t="n">
        <f aca="false">G12+H12</f>
        <v>304.889377647589</v>
      </c>
      <c r="AF12" s="47" t="n">
        <f aca="false">I12+J12</f>
        <v>281.478133569469</v>
      </c>
      <c r="AG12" s="47" t="n">
        <f aca="false">K12+L12</f>
        <v>225.405275785172</v>
      </c>
      <c r="AH12" s="47" t="n">
        <f aca="false">M12+N12+O12+P12</f>
        <v>114.661324070316</v>
      </c>
      <c r="AI12" s="47" t="n">
        <f aca="false">Q12+R12</f>
        <v>272.425004442241</v>
      </c>
      <c r="AJ12" s="47" t="n">
        <f aca="false">S12+T12</f>
        <v>267.142099226009</v>
      </c>
      <c r="AK12" s="47" t="n">
        <f aca="false">U12+V12</f>
        <v>213.608780421489</v>
      </c>
      <c r="AL12" s="47" t="n">
        <f aca="false">W12+X12</f>
        <v>193.648561171335</v>
      </c>
      <c r="AM12" s="47" t="n">
        <f aca="false">Y12+Z12+AA12+AB12</f>
        <v>106.885739826057</v>
      </c>
      <c r="AO12" s="49" t="n">
        <f aca="false">SUM(E12:F12)</f>
        <v>241.786899234995</v>
      </c>
      <c r="AP12" s="49" t="n">
        <f aca="false">SUM(G12:L12)</f>
        <v>811.77278700223</v>
      </c>
      <c r="AQ12" s="49" t="n">
        <f aca="false">SUM(M12:N12)</f>
        <v>112.175251129538</v>
      </c>
      <c r="AR12" s="49" t="n">
        <f aca="false">SUM(Q12:R12)</f>
        <v>272.425004442241</v>
      </c>
      <c r="AS12" s="49" t="n">
        <f aca="false">SUM(S12:X12)</f>
        <v>674.399440818832</v>
      </c>
      <c r="AT12" s="49" t="n">
        <f aca="false">SUM(Y12:Z12)</f>
        <v>104.777987348546</v>
      </c>
      <c r="AU12" s="49" t="n">
        <f aca="false">AO12+AR12</f>
        <v>514.211903677235</v>
      </c>
      <c r="AV12" s="49" t="n">
        <f aca="false">AP12+AS12</f>
        <v>1486.17222782106</v>
      </c>
      <c r="AW12" s="49" t="n">
        <f aca="false">AQ12+AT12</f>
        <v>216.953238478085</v>
      </c>
    </row>
    <row r="13" customFormat="false" ht="15" hidden="false" customHeight="false" outlineLevel="0" collapsed="false">
      <c r="A13" s="0" t="n">
        <v>2022</v>
      </c>
      <c r="B13" s="47" t="n">
        <f aca="false">Scénarios!D12/100*PopActBIT!B24</f>
        <v>2105.99118699503</v>
      </c>
      <c r="C13" s="47" t="n">
        <f aca="false">SUM(E13:P13)</f>
        <v>1107.28649919578</v>
      </c>
      <c r="D13" s="47" t="n">
        <f aca="false">SUM(Q13:AB13)</f>
        <v>998.704687799251</v>
      </c>
      <c r="E13" s="48" t="n">
        <f aca="false">$B13*E73/$B73</f>
        <v>58.2628849200962</v>
      </c>
      <c r="F13" s="48" t="n">
        <f aca="false">$B13*F73/$B73</f>
        <v>173.054275880247</v>
      </c>
      <c r="G13" s="48" t="n">
        <f aca="false">$B13*G73/$B73</f>
        <v>141.42203926852</v>
      </c>
      <c r="H13" s="48" t="n">
        <f aca="false">$B13*H73/$B73</f>
        <v>145.415215924181</v>
      </c>
      <c r="I13" s="48" t="n">
        <f aca="false">$B13*I73/$B73</f>
        <v>139.313070961666</v>
      </c>
      <c r="J13" s="48" t="n">
        <f aca="false">$B13*J73/$B73</f>
        <v>128.668334164901</v>
      </c>
      <c r="K13" s="48" t="n">
        <f aca="false">$B13*K73/$B73</f>
        <v>113.558727342222</v>
      </c>
      <c r="L13" s="48" t="n">
        <f aca="false">$B13*L73/$B73</f>
        <v>97.7681958454182</v>
      </c>
      <c r="M13" s="48" t="n">
        <f aca="false">$B13*M73/$B73</f>
        <v>79.9205813311555</v>
      </c>
      <c r="N13" s="48" t="n">
        <f aca="false">$B13*N73/$B73</f>
        <v>27.4774669001791</v>
      </c>
      <c r="O13" s="48" t="n">
        <f aca="false">$B13*O73/$B73</f>
        <v>2.19009233916593</v>
      </c>
      <c r="P13" s="48" t="n">
        <f aca="false">$B13*P73/$B73</f>
        <v>0.235614318022781</v>
      </c>
      <c r="Q13" s="48" t="n">
        <f aca="false">$B13*Q73/$B73</f>
        <v>67.0130892091981</v>
      </c>
      <c r="R13" s="48" t="n">
        <f aca="false">$B13*R73/$B73</f>
        <v>193.561873671431</v>
      </c>
      <c r="S13" s="48" t="n">
        <f aca="false">$B13*S73/$B73</f>
        <v>139.744499667889</v>
      </c>
      <c r="T13" s="48" t="n">
        <f aca="false">$B13*T73/$B73</f>
        <v>111.676800636944</v>
      </c>
      <c r="U13" s="48" t="n">
        <f aca="false">$B13*U73/$B73</f>
        <v>105.200339134336</v>
      </c>
      <c r="V13" s="48" t="n">
        <f aca="false">$B13*V73/$B73</f>
        <v>97.712542567612</v>
      </c>
      <c r="W13" s="48" t="n">
        <f aca="false">$B13*W73/$B73</f>
        <v>88.8625000634831</v>
      </c>
      <c r="X13" s="48" t="n">
        <f aca="false">$B13*X73/$B73</f>
        <v>92.8528904091067</v>
      </c>
      <c r="Y13" s="48" t="n">
        <f aca="false">$B13*Y73/$B73</f>
        <v>74.812763130809</v>
      </c>
      <c r="Z13" s="48" t="n">
        <f aca="false">$B13*Z73/$B73</f>
        <v>25.1583162178806</v>
      </c>
      <c r="AA13" s="48" t="n">
        <f aca="false">$B13*AA73/$B73</f>
        <v>1.74514533898494</v>
      </c>
      <c r="AB13" s="48" t="n">
        <f aca="false">$B13*AB73/$B73</f>
        <v>0.363927751575812</v>
      </c>
      <c r="AC13" s="47"/>
      <c r="AD13" s="47" t="n">
        <f aca="false">E13+F13</f>
        <v>231.317160800344</v>
      </c>
      <c r="AE13" s="47" t="n">
        <f aca="false">G13+H13</f>
        <v>286.837255192701</v>
      </c>
      <c r="AF13" s="47" t="n">
        <f aca="false">I13+J13</f>
        <v>267.981405126567</v>
      </c>
      <c r="AG13" s="47" t="n">
        <f aca="false">K13+L13</f>
        <v>211.32692318764</v>
      </c>
      <c r="AH13" s="47" t="n">
        <f aca="false">M13+N13+O13+P13</f>
        <v>109.823754888523</v>
      </c>
      <c r="AI13" s="47" t="n">
        <f aca="false">Q13+R13</f>
        <v>260.574962880629</v>
      </c>
      <c r="AJ13" s="47" t="n">
        <f aca="false">S13+T13</f>
        <v>251.421300304834</v>
      </c>
      <c r="AK13" s="47" t="n">
        <f aca="false">U13+V13</f>
        <v>202.912881701948</v>
      </c>
      <c r="AL13" s="47" t="n">
        <f aca="false">W13+X13</f>
        <v>181.71539047259</v>
      </c>
      <c r="AM13" s="47" t="n">
        <f aca="false">Y13+Z13+AA13+AB13</f>
        <v>102.08015243925</v>
      </c>
      <c r="AO13" s="49" t="n">
        <f aca="false">SUM(E13:F13)</f>
        <v>231.317160800344</v>
      </c>
      <c r="AP13" s="49" t="n">
        <f aca="false">SUM(G13:L13)</f>
        <v>766.145583506908</v>
      </c>
      <c r="AQ13" s="49" t="n">
        <f aca="false">SUM(M13:N13)</f>
        <v>107.398048231335</v>
      </c>
      <c r="AR13" s="49" t="n">
        <f aca="false">SUM(Q13:R13)</f>
        <v>260.574962880629</v>
      </c>
      <c r="AS13" s="49" t="n">
        <f aca="false">SUM(S13:X13)</f>
        <v>636.049572479371</v>
      </c>
      <c r="AT13" s="49" t="n">
        <f aca="false">SUM(Y13:Z13)</f>
        <v>99.9710793486896</v>
      </c>
      <c r="AU13" s="49" t="n">
        <f aca="false">AO13+AR13</f>
        <v>491.892123680973</v>
      </c>
      <c r="AV13" s="49" t="n">
        <f aca="false">AP13+AS13</f>
        <v>1402.19515598628</v>
      </c>
      <c r="AW13" s="49" t="n">
        <f aca="false">AQ13+AT13</f>
        <v>207.369127580024</v>
      </c>
    </row>
    <row r="14" customFormat="false" ht="15" hidden="false" customHeight="false" outlineLevel="0" collapsed="false">
      <c r="A14" s="0" t="n">
        <v>2023</v>
      </c>
      <c r="B14" s="47" t="n">
        <f aca="false">Scénarios!D13/100*PopActBIT!B25</f>
        <v>2238.26781695083</v>
      </c>
      <c r="C14" s="47" t="n">
        <f aca="false">SUM(E14:P14)</f>
        <v>1176.68569499663</v>
      </c>
      <c r="D14" s="47" t="n">
        <f aca="false">SUM(Q14:AB14)</f>
        <v>1061.5821219542</v>
      </c>
      <c r="E14" s="48" t="n">
        <f aca="false">$B14*E74/$B74</f>
        <v>62.3263464164597</v>
      </c>
      <c r="F14" s="48" t="n">
        <f aca="false">$B14*F74/$B74</f>
        <v>185.316897950726</v>
      </c>
      <c r="G14" s="48" t="n">
        <f aca="false">$B14*G74/$B74</f>
        <v>150.984548023795</v>
      </c>
      <c r="H14" s="48" t="n">
        <f aca="false">$B14*H74/$B74</f>
        <v>152.158476620346</v>
      </c>
      <c r="I14" s="48" t="n">
        <f aca="false">$B14*I74/$B74</f>
        <v>147.866182104697</v>
      </c>
      <c r="J14" s="48" t="n">
        <f aca="false">$B14*J74/$B74</f>
        <v>137.856302271247</v>
      </c>
      <c r="K14" s="48" t="n">
        <f aca="false">$B14*K74/$B74</f>
        <v>117.962990141543</v>
      </c>
      <c r="L14" s="48" t="n">
        <f aca="false">$B14*L74/$B74</f>
        <v>104.678692565384</v>
      </c>
      <c r="M14" s="48" t="n">
        <f aca="false">$B14*M74/$B74</f>
        <v>84.7976714132861</v>
      </c>
      <c r="N14" s="48" t="n">
        <f aca="false">$B14*N74/$B74</f>
        <v>30.1088346370863</v>
      </c>
      <c r="O14" s="48" t="n">
        <f aca="false">$B14*O74/$B74</f>
        <v>2.36992645239367</v>
      </c>
      <c r="P14" s="48" t="n">
        <f aca="false">$B14*P74/$B74</f>
        <v>0.258826399661924</v>
      </c>
      <c r="Q14" s="48" t="n">
        <f aca="false">$B14*Q74/$B74</f>
        <v>71.6673847644771</v>
      </c>
      <c r="R14" s="48" t="n">
        <f aca="false">$B14*R74/$B74</f>
        <v>207.322288988044</v>
      </c>
      <c r="S14" s="48" t="n">
        <f aca="false">$B14*S74/$B74</f>
        <v>149.133489909523</v>
      </c>
      <c r="T14" s="48" t="n">
        <f aca="false">$B14*T74/$B74</f>
        <v>116.906347243992</v>
      </c>
      <c r="U14" s="48" t="n">
        <f aca="false">$B14*U74/$B74</f>
        <v>111.603433835073</v>
      </c>
      <c r="V14" s="48" t="n">
        <f aca="false">$B14*V74/$B74</f>
        <v>104.368978526716</v>
      </c>
      <c r="W14" s="48" t="n">
        <f aca="false">$B14*W74/$B74</f>
        <v>92.0448000985038</v>
      </c>
      <c r="X14" s="48" t="n">
        <f aca="false">$B14*X74/$B74</f>
        <v>99.5340197767011</v>
      </c>
      <c r="Y14" s="48" t="n">
        <f aca="false">$B14*Y74/$B74</f>
        <v>79.3525760756744</v>
      </c>
      <c r="Z14" s="48" t="n">
        <f aca="false">$B14*Z74/$B74</f>
        <v>27.3114855044221</v>
      </c>
      <c r="AA14" s="48" t="n">
        <f aca="false">$B14*AA74/$B74</f>
        <v>1.93024838344466</v>
      </c>
      <c r="AB14" s="48" t="n">
        <f aca="false">$B14*AB74/$B74</f>
        <v>0.407068847633744</v>
      </c>
      <c r="AC14" s="47"/>
      <c r="AD14" s="47" t="n">
        <f aca="false">E14+F14</f>
        <v>247.643244367186</v>
      </c>
      <c r="AE14" s="47" t="n">
        <f aca="false">G14+H14</f>
        <v>303.143024644141</v>
      </c>
      <c r="AF14" s="47" t="n">
        <f aca="false">I14+J14</f>
        <v>285.722484375944</v>
      </c>
      <c r="AG14" s="47" t="n">
        <f aca="false">K14+L14</f>
        <v>222.641682706927</v>
      </c>
      <c r="AH14" s="47" t="n">
        <f aca="false">M14+N14+O14+P14</f>
        <v>117.535258902428</v>
      </c>
      <c r="AI14" s="47" t="n">
        <f aca="false">Q14+R14</f>
        <v>278.989673752521</v>
      </c>
      <c r="AJ14" s="47" t="n">
        <f aca="false">S14+T14</f>
        <v>266.039837153515</v>
      </c>
      <c r="AK14" s="47" t="n">
        <f aca="false">U14+V14</f>
        <v>215.972412361788</v>
      </c>
      <c r="AL14" s="47" t="n">
        <f aca="false">W14+X14</f>
        <v>191.578819875205</v>
      </c>
      <c r="AM14" s="47" t="n">
        <f aca="false">Y14+Z14+AA14+AB14</f>
        <v>109.001378811175</v>
      </c>
      <c r="AO14" s="49" t="n">
        <f aca="false">SUM(E14:F14)</f>
        <v>247.643244367186</v>
      </c>
      <c r="AP14" s="49" t="n">
        <f aca="false">SUM(G14:L14)</f>
        <v>811.507191727012</v>
      </c>
      <c r="AQ14" s="49" t="n">
        <f aca="false">SUM(M14:N14)</f>
        <v>114.906506050372</v>
      </c>
      <c r="AR14" s="49" t="n">
        <f aca="false">SUM(Q14:R14)</f>
        <v>278.989673752521</v>
      </c>
      <c r="AS14" s="49" t="n">
        <f aca="false">SUM(S14:X14)</f>
        <v>673.591069390508</v>
      </c>
      <c r="AT14" s="49" t="n">
        <f aca="false">SUM(Y14:Z14)</f>
        <v>106.664061580096</v>
      </c>
      <c r="AU14" s="49" t="n">
        <f aca="false">AO14+AR14</f>
        <v>526.632918119707</v>
      </c>
      <c r="AV14" s="49" t="n">
        <f aca="false">AP14+AS14</f>
        <v>1485.09826111752</v>
      </c>
      <c r="AW14" s="49" t="n">
        <f aca="false">AQ14+AT14</f>
        <v>221.570567630469</v>
      </c>
    </row>
    <row r="15" customFormat="false" ht="15" hidden="false" customHeight="false" outlineLevel="0" collapsed="false">
      <c r="A15" s="0" t="n">
        <v>2024</v>
      </c>
      <c r="B15" s="47" t="n">
        <f aca="false">Scénarios!D14/100*PopActBIT!B26</f>
        <v>2376.07017931533</v>
      </c>
      <c r="C15" s="47" t="n">
        <f aca="false">SUM(E15:P15)</f>
        <v>1248.66327239079</v>
      </c>
      <c r="D15" s="47" t="n">
        <f aca="false">SUM(Q15:AB15)</f>
        <v>1127.40690692454</v>
      </c>
      <c r="E15" s="48" t="n">
        <f aca="false">$B15*E75/$B75</f>
        <v>66.5769825108194</v>
      </c>
      <c r="F15" s="48" t="n">
        <f aca="false">$B15*F75/$B75</f>
        <v>197.744784049678</v>
      </c>
      <c r="G15" s="48" t="n">
        <f aca="false">$B15*G75/$B75</f>
        <v>162.211755610091</v>
      </c>
      <c r="H15" s="48" t="n">
        <f aca="false">$B15*H75/$B75</f>
        <v>158.345047245473</v>
      </c>
      <c r="I15" s="48" t="n">
        <f aca="false">$B15*I75/$B75</f>
        <v>157.151204600869</v>
      </c>
      <c r="J15" s="48" t="n">
        <f aca="false">$B15*J75/$B75</f>
        <v>146.688462197035</v>
      </c>
      <c r="K15" s="48" t="n">
        <f aca="false">$B15*K75/$B75</f>
        <v>123.61673075003</v>
      </c>
      <c r="L15" s="48" t="n">
        <f aca="false">$B15*L75/$B75</f>
        <v>110.961880249744</v>
      </c>
      <c r="M15" s="48" t="n">
        <f aca="false">$B15*M75/$B75</f>
        <v>89.3730364587415</v>
      </c>
      <c r="N15" s="48" t="n">
        <f aca="false">$B15*N75/$B75</f>
        <v>33.1559944464403</v>
      </c>
      <c r="O15" s="48" t="n">
        <f aca="false">$B15*O75/$B75</f>
        <v>2.55478902105558</v>
      </c>
      <c r="P15" s="48" t="n">
        <f aca="false">$B15*P75/$B75</f>
        <v>0.28260525081265</v>
      </c>
      <c r="Q15" s="48" t="n">
        <f aca="false">$B15*Q75/$B75</f>
        <v>76.582878087798</v>
      </c>
      <c r="R15" s="48" t="n">
        <f aca="false">$B15*R75/$B75</f>
        <v>221.150187209453</v>
      </c>
      <c r="S15" s="48" t="n">
        <f aca="false">$B15*S75/$B75</f>
        <v>160.436480407992</v>
      </c>
      <c r="T15" s="48" t="n">
        <f aca="false">$B15*T75/$B75</f>
        <v>121.609343515796</v>
      </c>
      <c r="U15" s="48" t="n">
        <f aca="false">$B15*U75/$B75</f>
        <v>118.647430508508</v>
      </c>
      <c r="V15" s="48" t="n">
        <f aca="false">$B15*V75/$B75</f>
        <v>110.776023840205</v>
      </c>
      <c r="W15" s="48" t="n">
        <f aca="false">$B15*W75/$B75</f>
        <v>96.0361690512851</v>
      </c>
      <c r="X15" s="48" t="n">
        <f aca="false">$B15*X75/$B75</f>
        <v>105.594341148998</v>
      </c>
      <c r="Y15" s="48" t="n">
        <f aca="false">$B15*Y75/$B75</f>
        <v>83.8493016524959</v>
      </c>
      <c r="Z15" s="48" t="n">
        <f aca="false">$B15*Z75/$B75</f>
        <v>30.2017473487929</v>
      </c>
      <c r="AA15" s="48" t="n">
        <f aca="false">$B15*AA75/$B75</f>
        <v>2.07807586874086</v>
      </c>
      <c r="AB15" s="48" t="n">
        <f aca="false">$B15*AB75/$B75</f>
        <v>0.444928284474331</v>
      </c>
      <c r="AC15" s="47"/>
      <c r="AD15" s="47" t="n">
        <f aca="false">E15+F15</f>
        <v>264.321766560497</v>
      </c>
      <c r="AE15" s="47" t="n">
        <f aca="false">G15+H15</f>
        <v>320.556802855564</v>
      </c>
      <c r="AF15" s="47" t="n">
        <f aca="false">I15+J15</f>
        <v>303.839666797904</v>
      </c>
      <c r="AG15" s="47" t="n">
        <f aca="false">K15+L15</f>
        <v>234.578610999775</v>
      </c>
      <c r="AH15" s="47" t="n">
        <f aca="false">M15+N15+O15+P15</f>
        <v>125.36642517705</v>
      </c>
      <c r="AI15" s="47" t="n">
        <f aca="false">Q15+R15</f>
        <v>297.733065297251</v>
      </c>
      <c r="AJ15" s="47" t="n">
        <f aca="false">S15+T15</f>
        <v>282.045823923789</v>
      </c>
      <c r="AK15" s="47" t="n">
        <f aca="false">U15+V15</f>
        <v>229.423454348714</v>
      </c>
      <c r="AL15" s="47" t="n">
        <f aca="false">W15+X15</f>
        <v>201.630510200284</v>
      </c>
      <c r="AM15" s="47" t="n">
        <f aca="false">Y15+Z15+AA15+AB15</f>
        <v>116.574053154504</v>
      </c>
      <c r="AO15" s="49" t="n">
        <f aca="false">SUM(E15:F15)</f>
        <v>264.321766560497</v>
      </c>
      <c r="AP15" s="49" t="n">
        <f aca="false">SUM(G15:L15)</f>
        <v>858.975080653243</v>
      </c>
      <c r="AQ15" s="49" t="n">
        <f aca="false">SUM(M15:N15)</f>
        <v>122.529030905182</v>
      </c>
      <c r="AR15" s="49" t="n">
        <f aca="false">SUM(Q15:R15)</f>
        <v>297.733065297251</v>
      </c>
      <c r="AS15" s="49" t="n">
        <f aca="false">SUM(S15:X15)</f>
        <v>713.099788472786</v>
      </c>
      <c r="AT15" s="49" t="n">
        <f aca="false">SUM(Y15:Z15)</f>
        <v>114.051049001289</v>
      </c>
      <c r="AU15" s="49" t="n">
        <f aca="false">AO15+AR15</f>
        <v>562.054831857749</v>
      </c>
      <c r="AV15" s="49" t="n">
        <f aca="false">AP15+AS15</f>
        <v>1572.07486912603</v>
      </c>
      <c r="AW15" s="49" t="n">
        <f aca="false">AQ15+AT15</f>
        <v>236.580079906471</v>
      </c>
    </row>
    <row r="16" customFormat="false" ht="15" hidden="false" customHeight="false" outlineLevel="0" collapsed="false">
      <c r="A16" s="0" t="n">
        <v>2025</v>
      </c>
      <c r="B16" s="47" t="n">
        <f aca="false">Scénarios!D15/100*PopActBIT!B27</f>
        <v>2514.65853567716</v>
      </c>
      <c r="C16" s="47" t="n">
        <f aca="false">SUM(E16:P16)</f>
        <v>1321.10578611499</v>
      </c>
      <c r="D16" s="47" t="n">
        <f aca="false">SUM(Q16:AB16)</f>
        <v>1193.55274956217</v>
      </c>
      <c r="E16" s="48" t="n">
        <f aca="false">$B16*E76/$B76</f>
        <v>70.8201699462156</v>
      </c>
      <c r="F16" s="48" t="n">
        <f aca="false">$B16*F76/$B76</f>
        <v>209.499600188362</v>
      </c>
      <c r="G16" s="48" t="n">
        <f aca="false">$B16*G76/$B76</f>
        <v>174.21155940499</v>
      </c>
      <c r="H16" s="48" t="n">
        <f aca="false">$B16*H76/$B76</f>
        <v>164.985934850195</v>
      </c>
      <c r="I16" s="48" t="n">
        <f aca="false">$B16*I76/$B76</f>
        <v>165.87219081678</v>
      </c>
      <c r="J16" s="48" t="n">
        <f aca="false">$B16*J76/$B76</f>
        <v>154.726388469119</v>
      </c>
      <c r="K16" s="48" t="n">
        <f aca="false">$B16*K76/$B76</f>
        <v>131.626517846411</v>
      </c>
      <c r="L16" s="48" t="n">
        <f aca="false">$B16*L76/$B76</f>
        <v>115.949297418496</v>
      </c>
      <c r="M16" s="48" t="n">
        <f aca="false">$B16*M76/$B76</f>
        <v>94.0974967083472</v>
      </c>
      <c r="N16" s="48" t="n">
        <f aca="false">$B16*N76/$B76</f>
        <v>36.2643062167731</v>
      </c>
      <c r="O16" s="48" t="n">
        <f aca="false">$B16*O76/$B76</f>
        <v>2.74506048678415</v>
      </c>
      <c r="P16" s="48" t="n">
        <f aca="false">$B16*P76/$B76</f>
        <v>0.307263762516002</v>
      </c>
      <c r="Q16" s="48" t="n">
        <f aca="false">$B16*Q76/$B76</f>
        <v>81.4946925185197</v>
      </c>
      <c r="R16" s="48" t="n">
        <f aca="false">$B16*R76/$B76</f>
        <v>234.167150199288</v>
      </c>
      <c r="S16" s="48" t="n">
        <f aca="false">$B16*S76/$B76</f>
        <v>172.684193579178</v>
      </c>
      <c r="T16" s="48" t="n">
        <f aca="false">$B16*T76/$B76</f>
        <v>126.485258580431</v>
      </c>
      <c r="U16" s="48" t="n">
        <f aca="false">$B16*U76/$B76</f>
        <v>125.371504063029</v>
      </c>
      <c r="V16" s="48" t="n">
        <f aca="false">$B16*V76/$B76</f>
        <v>116.623902565247</v>
      </c>
      <c r="W16" s="48" t="n">
        <f aca="false">$B16*W76/$B76</f>
        <v>101.793360127589</v>
      </c>
      <c r="X16" s="48" t="n">
        <f aca="false">$B16*X76/$B76</f>
        <v>110.267775581884</v>
      </c>
      <c r="Y16" s="48" t="n">
        <f aca="false">$B16*Y76/$B76</f>
        <v>88.5868972463843</v>
      </c>
      <c r="Z16" s="48" t="n">
        <f aca="false">$B16*Z76/$B76</f>
        <v>33.376331596565</v>
      </c>
      <c r="AA16" s="48" t="n">
        <f aca="false">$B16*AA76/$B76</f>
        <v>2.21968301431973</v>
      </c>
      <c r="AB16" s="48" t="n">
        <f aca="false">$B16*AB76/$B76</f>
        <v>0.482000489733106</v>
      </c>
      <c r="AC16" s="47"/>
      <c r="AD16" s="47" t="n">
        <f aca="false">E16+F16</f>
        <v>280.319770134578</v>
      </c>
      <c r="AE16" s="47" t="n">
        <f aca="false">G16+H16</f>
        <v>339.197494255185</v>
      </c>
      <c r="AF16" s="47" t="n">
        <f aca="false">I16+J16</f>
        <v>320.598579285899</v>
      </c>
      <c r="AG16" s="47" t="n">
        <f aca="false">K16+L16</f>
        <v>247.575815264907</v>
      </c>
      <c r="AH16" s="47" t="n">
        <f aca="false">M16+N16+O16+P16</f>
        <v>133.414127174421</v>
      </c>
      <c r="AI16" s="47" t="n">
        <f aca="false">Q16+R16</f>
        <v>315.661842717808</v>
      </c>
      <c r="AJ16" s="47" t="n">
        <f aca="false">S16+T16</f>
        <v>299.169452159609</v>
      </c>
      <c r="AK16" s="47" t="n">
        <f aca="false">U16+V16</f>
        <v>241.995406628277</v>
      </c>
      <c r="AL16" s="47" t="n">
        <f aca="false">W16+X16</f>
        <v>212.061135709473</v>
      </c>
      <c r="AM16" s="47" t="n">
        <f aca="false">Y16+Z16+AA16+AB16</f>
        <v>124.664912347002</v>
      </c>
      <c r="AO16" s="49" t="n">
        <f aca="false">SUM(E16:F16)</f>
        <v>280.319770134578</v>
      </c>
      <c r="AP16" s="49" t="n">
        <f aca="false">SUM(G16:L16)</f>
        <v>907.37188880599</v>
      </c>
      <c r="AQ16" s="49" t="n">
        <f aca="false">SUM(M16:N16)</f>
        <v>130.36180292512</v>
      </c>
      <c r="AR16" s="49" t="n">
        <f aca="false">SUM(Q16:R16)</f>
        <v>315.661842717808</v>
      </c>
      <c r="AS16" s="49" t="n">
        <f aca="false">SUM(S16:X16)</f>
        <v>753.225994497359</v>
      </c>
      <c r="AT16" s="49" t="n">
        <f aca="false">SUM(Y16:Z16)</f>
        <v>121.963228842949</v>
      </c>
      <c r="AU16" s="49" t="n">
        <f aca="false">AO16+AR16</f>
        <v>595.981612852386</v>
      </c>
      <c r="AV16" s="49" t="n">
        <f aca="false">AP16+AS16</f>
        <v>1660.59788330335</v>
      </c>
      <c r="AW16" s="49" t="n">
        <f aca="false">AQ16+AT16</f>
        <v>252.32503176807</v>
      </c>
    </row>
    <row r="17" customFormat="false" ht="15" hidden="false" customHeight="false" outlineLevel="0" collapsed="false">
      <c r="A17" s="0" t="n">
        <v>2026</v>
      </c>
      <c r="B17" s="47" t="n">
        <f aca="false">Scénarios!D16/100*PopActBIT!B28</f>
        <v>2654.72422724976</v>
      </c>
      <c r="C17" s="47" t="n">
        <f aca="false">SUM(E17:P17)</f>
        <v>1394.17029576262</v>
      </c>
      <c r="D17" s="47" t="n">
        <f aca="false">SUM(Q17:AB17)</f>
        <v>1260.55393148714</v>
      </c>
      <c r="E17" s="48" t="n">
        <f aca="false">$B17*E77/$B77</f>
        <v>74.8396313853243</v>
      </c>
      <c r="F17" s="48" t="n">
        <f aca="false">$B17*F77/$B77</f>
        <v>221.256692879964</v>
      </c>
      <c r="G17" s="48" t="n">
        <f aca="false">$B17*G77/$B77</f>
        <v>186.519518019188</v>
      </c>
      <c r="H17" s="48" t="n">
        <f aca="false">$B17*H77/$B77</f>
        <v>172.508384152271</v>
      </c>
      <c r="I17" s="48" t="n">
        <f aca="false">$B17*I77/$B77</f>
        <v>173.936019631702</v>
      </c>
      <c r="J17" s="48" t="n">
        <f aca="false">$B17*J77/$B77</f>
        <v>162.113559619741</v>
      </c>
      <c r="K17" s="48" t="n">
        <f aca="false">$B17*K77/$B77</f>
        <v>141.500112136389</v>
      </c>
      <c r="L17" s="48" t="n">
        <f aca="false">$B17*L77/$B77</f>
        <v>119.579805223609</v>
      </c>
      <c r="M17" s="48" t="n">
        <f aca="false">$B17*M77/$B77</f>
        <v>99.3090789741975</v>
      </c>
      <c r="N17" s="48" t="n">
        <f aca="false">$B17*N77/$B77</f>
        <v>39.3128173337141</v>
      </c>
      <c r="O17" s="48" t="n">
        <f aca="false">$B17*O77/$B77</f>
        <v>2.96019996534756</v>
      </c>
      <c r="P17" s="48" t="n">
        <f aca="false">$B17*P77/$B77</f>
        <v>0.334476441173093</v>
      </c>
      <c r="Q17" s="48" t="n">
        <f aca="false">$B17*Q77/$B77</f>
        <v>86.0870760046835</v>
      </c>
      <c r="R17" s="48" t="n">
        <f aca="false">$B17*R77/$B77</f>
        <v>247.389370857322</v>
      </c>
      <c r="S17" s="48" t="n">
        <f aca="false">$B17*S77/$B77</f>
        <v>185.081515134317</v>
      </c>
      <c r="T17" s="48" t="n">
        <f aca="false">$B17*T77/$B77</f>
        <v>132.021532147866</v>
      </c>
      <c r="U17" s="48" t="n">
        <f aca="false">$B17*U77/$B77</f>
        <v>131.622595519237</v>
      </c>
      <c r="V17" s="48" t="n">
        <f aca="false">$B17*V77/$B77</f>
        <v>122.112604101659</v>
      </c>
      <c r="W17" s="48" t="n">
        <f aca="false">$B17*W77/$B77</f>
        <v>108.966529528558</v>
      </c>
      <c r="X17" s="48" t="n">
        <f aca="false">$B17*X77/$B77</f>
        <v>113.500554567944</v>
      </c>
      <c r="Y17" s="48" t="n">
        <f aca="false">$B17*Y77/$B77</f>
        <v>93.8194243409533</v>
      </c>
      <c r="Z17" s="48" t="n">
        <f aca="false">$B17*Z77/$B77</f>
        <v>37.0631064539127</v>
      </c>
      <c r="AA17" s="48" t="n">
        <f aca="false">$B17*AA77/$B77</f>
        <v>2.36914143588522</v>
      </c>
      <c r="AB17" s="48" t="n">
        <f aca="false">$B17*AB77/$B77</f>
        <v>0.520481394805969</v>
      </c>
      <c r="AC17" s="47"/>
      <c r="AD17" s="47" t="n">
        <f aca="false">E17+F17</f>
        <v>296.096324265288</v>
      </c>
      <c r="AE17" s="47" t="n">
        <f aca="false">G17+H17</f>
        <v>359.027902171459</v>
      </c>
      <c r="AF17" s="47" t="n">
        <f aca="false">I17+J17</f>
        <v>336.049579251442</v>
      </c>
      <c r="AG17" s="47" t="n">
        <f aca="false">K17+L17</f>
        <v>261.079917359998</v>
      </c>
      <c r="AH17" s="47" t="n">
        <f aca="false">M17+N17+O17+P17</f>
        <v>141.916572714432</v>
      </c>
      <c r="AI17" s="47" t="n">
        <f aca="false">Q17+R17</f>
        <v>333.476446862005</v>
      </c>
      <c r="AJ17" s="47" t="n">
        <f aca="false">S17+T17</f>
        <v>317.103047282183</v>
      </c>
      <c r="AK17" s="47" t="n">
        <f aca="false">U17+V17</f>
        <v>253.735199620895</v>
      </c>
      <c r="AL17" s="47" t="n">
        <f aca="false">W17+X17</f>
        <v>222.467084096501</v>
      </c>
      <c r="AM17" s="47" t="n">
        <f aca="false">Y17+Z17+AA17+AB17</f>
        <v>133.772153625557</v>
      </c>
      <c r="AO17" s="49" t="n">
        <f aca="false">SUM(E17:F17)</f>
        <v>296.096324265288</v>
      </c>
      <c r="AP17" s="49" t="n">
        <f aca="false">SUM(G17:L17)</f>
        <v>956.1573987829</v>
      </c>
      <c r="AQ17" s="49" t="n">
        <f aca="false">SUM(M17:N17)</f>
        <v>138.621896307912</v>
      </c>
      <c r="AR17" s="49" t="n">
        <f aca="false">SUM(Q17:R17)</f>
        <v>333.476446862005</v>
      </c>
      <c r="AS17" s="49" t="n">
        <f aca="false">SUM(S17:X17)</f>
        <v>793.305330999579</v>
      </c>
      <c r="AT17" s="49" t="n">
        <f aca="false">SUM(Y17:Z17)</f>
        <v>130.882530794866</v>
      </c>
      <c r="AU17" s="49" t="n">
        <f aca="false">AO17+AR17</f>
        <v>629.572771127293</v>
      </c>
      <c r="AV17" s="49" t="n">
        <f aca="false">AP17+AS17</f>
        <v>1749.46272978248</v>
      </c>
      <c r="AW17" s="49" t="n">
        <f aca="false">AQ17+AT17</f>
        <v>269.504427102778</v>
      </c>
    </row>
    <row r="18" customFormat="false" ht="15" hidden="false" customHeight="false" outlineLevel="0" collapsed="false">
      <c r="A18" s="0" t="n">
        <v>2027</v>
      </c>
      <c r="B18" s="47" t="n">
        <f aca="false">Scénarios!D17/100*PopActBIT!B29</f>
        <v>2797.1982559313</v>
      </c>
      <c r="C18" s="47" t="n">
        <f aca="false">SUM(E18:P18)</f>
        <v>1468.30828833355</v>
      </c>
      <c r="D18" s="47" t="n">
        <f aca="false">SUM(Q18:AB18)</f>
        <v>1328.88996759775</v>
      </c>
      <c r="E18" s="48" t="n">
        <f aca="false">$B18*E78/$B78</f>
        <v>78.5224989714859</v>
      </c>
      <c r="F18" s="48" t="n">
        <f aca="false">$B18*F78/$B78</f>
        <v>234.204582024077</v>
      </c>
      <c r="G18" s="48" t="n">
        <f aca="false">$B18*G78/$B78</f>
        <v>198.561577316019</v>
      </c>
      <c r="H18" s="48" t="n">
        <f aca="false">$B18*H78/$B78</f>
        <v>180.828362290725</v>
      </c>
      <c r="I18" s="48" t="n">
        <f aca="false">$B18*I78/$B78</f>
        <v>181.382990051925</v>
      </c>
      <c r="J18" s="48" t="n">
        <f aca="false">$B18*J78/$B78</f>
        <v>169.602680132856</v>
      </c>
      <c r="K18" s="48" t="n">
        <f aca="false">$B18*K78/$B78</f>
        <v>151.54420713501</v>
      </c>
      <c r="L18" s="48" t="n">
        <f aca="false">$B18*L78/$B78</f>
        <v>122.646756279901</v>
      </c>
      <c r="M18" s="48" t="n">
        <f aca="false">$B18*M78/$B78</f>
        <v>105.162731620679</v>
      </c>
      <c r="N18" s="48" t="n">
        <f aca="false">$B18*N78/$B78</f>
        <v>42.2891197582646</v>
      </c>
      <c r="O18" s="48" t="n">
        <f aca="false">$B18*O78/$B78</f>
        <v>3.19825264363404</v>
      </c>
      <c r="P18" s="48" t="n">
        <f aca="false">$B18*P78/$B78</f>
        <v>0.364530108973507</v>
      </c>
      <c r="Q18" s="48" t="n">
        <f aca="false">$B18*Q78/$B78</f>
        <v>90.3273915329615</v>
      </c>
      <c r="R18" s="48" t="n">
        <f aca="false">$B18*R78/$B78</f>
        <v>261.878977684245</v>
      </c>
      <c r="S18" s="48" t="n">
        <f aca="false">$B18*S78/$B78</f>
        <v>197.076141496065</v>
      </c>
      <c r="T18" s="48" t="n">
        <f aca="false">$B18*T78/$B78</f>
        <v>138.250450880675</v>
      </c>
      <c r="U18" s="48" t="n">
        <f aca="false">$B18*U78/$B78</f>
        <v>137.435422271344</v>
      </c>
      <c r="V18" s="48" t="n">
        <f aca="false">$B18*V78/$B78</f>
        <v>127.757674407001</v>
      </c>
      <c r="W18" s="48" t="n">
        <f aca="false">$B18*W78/$B78</f>
        <v>116.156584083185</v>
      </c>
      <c r="X18" s="48" t="n">
        <f aca="false">$B18*X78/$B78</f>
        <v>116.229227660764</v>
      </c>
      <c r="Y18" s="48" t="n">
        <f aca="false">$B18*Y78/$B78</f>
        <v>99.7086529460297</v>
      </c>
      <c r="Z18" s="48" t="n">
        <f aca="false">$B18*Z78/$B78</f>
        <v>40.9799073451933</v>
      </c>
      <c r="AA18" s="48" t="n">
        <f aca="false">$B18*AA78/$B78</f>
        <v>2.52767890927086</v>
      </c>
      <c r="AB18" s="48" t="n">
        <f aca="false">$B18*AB78/$B78</f>
        <v>0.561858381013602</v>
      </c>
      <c r="AC18" s="47"/>
      <c r="AD18" s="47" t="n">
        <f aca="false">E18+F18</f>
        <v>312.727080995563</v>
      </c>
      <c r="AE18" s="47" t="n">
        <f aca="false">G18+H18</f>
        <v>379.389939606744</v>
      </c>
      <c r="AF18" s="47" t="n">
        <f aca="false">I18+J18</f>
        <v>350.985670184781</v>
      </c>
      <c r="AG18" s="47" t="n">
        <f aca="false">K18+L18</f>
        <v>274.190963414911</v>
      </c>
      <c r="AH18" s="47" t="n">
        <f aca="false">M18+N18+O18+P18</f>
        <v>151.014634131551</v>
      </c>
      <c r="AI18" s="47" t="n">
        <f aca="false">Q18+R18</f>
        <v>352.206369217207</v>
      </c>
      <c r="AJ18" s="47" t="n">
        <f aca="false">S18+T18</f>
        <v>335.32659237674</v>
      </c>
      <c r="AK18" s="47" t="n">
        <f aca="false">U18+V18</f>
        <v>265.193096678345</v>
      </c>
      <c r="AL18" s="47" t="n">
        <f aca="false">W18+X18</f>
        <v>232.385811743949</v>
      </c>
      <c r="AM18" s="47" t="n">
        <f aca="false">Y18+Z18+AA18+AB18</f>
        <v>143.778097581507</v>
      </c>
      <c r="AO18" s="49" t="n">
        <f aca="false">SUM(E18:F18)</f>
        <v>312.727080995563</v>
      </c>
      <c r="AP18" s="49" t="n">
        <f aca="false">SUM(G18:L18)</f>
        <v>1004.56657320644</v>
      </c>
      <c r="AQ18" s="49" t="n">
        <f aca="false">SUM(M18:N18)</f>
        <v>147.451851378943</v>
      </c>
      <c r="AR18" s="49" t="n">
        <f aca="false">SUM(Q18:R18)</f>
        <v>352.206369217207</v>
      </c>
      <c r="AS18" s="49" t="n">
        <f aca="false">SUM(S18:X18)</f>
        <v>832.905500799034</v>
      </c>
      <c r="AT18" s="49" t="n">
        <f aca="false">SUM(Y18:Z18)</f>
        <v>140.688560291223</v>
      </c>
      <c r="AU18" s="49" t="n">
        <f aca="false">AO18+AR18</f>
        <v>664.933450212769</v>
      </c>
      <c r="AV18" s="49" t="n">
        <f aca="false">AP18+AS18</f>
        <v>1837.47207400547</v>
      </c>
      <c r="AW18" s="49" t="n">
        <f aca="false">AQ18+AT18</f>
        <v>288.140411670166</v>
      </c>
    </row>
    <row r="19" customFormat="false" ht="15" hidden="false" customHeight="false" outlineLevel="0" collapsed="false">
      <c r="A19" s="0" t="n">
        <v>2028</v>
      </c>
      <c r="B19" s="47" t="n">
        <f aca="false">Scénarios!D18/100*PopActBIT!B30</f>
        <v>2940.53184702768</v>
      </c>
      <c r="C19" s="47" t="n">
        <f aca="false">SUM(E19:P19)</f>
        <v>1542.70733270349</v>
      </c>
      <c r="D19" s="47" t="n">
        <f aca="false">SUM(Q19:AB19)</f>
        <v>1397.82451432419</v>
      </c>
      <c r="E19" s="48" t="n">
        <f aca="false">$B19*E79/$B79</f>
        <v>82.0210809982544</v>
      </c>
      <c r="F19" s="48" t="n">
        <f aca="false">$B19*F79/$B79</f>
        <v>247.692478350446</v>
      </c>
      <c r="G19" s="48" t="n">
        <f aca="false">$B19*G79/$B79</f>
        <v>210.192652942307</v>
      </c>
      <c r="H19" s="48" t="n">
        <f aca="false">$B19*H79/$B79</f>
        <v>190.783694639137</v>
      </c>
      <c r="I19" s="48" t="n">
        <f aca="false">$B19*I79/$B79</f>
        <v>187.701217752346</v>
      </c>
      <c r="J19" s="48" t="n">
        <f aca="false">$B19*J79/$B79</f>
        <v>177.913613380727</v>
      </c>
      <c r="K19" s="48" t="n">
        <f aca="false">$B19*K79/$B79</f>
        <v>160.568188338083</v>
      </c>
      <c r="L19" s="48" t="n">
        <f aca="false">$B19*L79/$B79</f>
        <v>125.917745861943</v>
      </c>
      <c r="M19" s="48" t="n">
        <f aca="false">$B19*M79/$B79</f>
        <v>111.137565893427</v>
      </c>
      <c r="N19" s="48" t="n">
        <f aca="false">$B19*N79/$B79</f>
        <v>44.8786199193267</v>
      </c>
      <c r="O19" s="48" t="n">
        <f aca="false">$B19*O79/$B79</f>
        <v>3.50047109848912</v>
      </c>
      <c r="P19" s="48" t="n">
        <f aca="false">$B19*P79/$B79</f>
        <v>0.400003529008684</v>
      </c>
      <c r="Q19" s="48" t="n">
        <f aca="false">$B19*Q79/$B79</f>
        <v>94.4234251478679</v>
      </c>
      <c r="R19" s="48" t="n">
        <f aca="false">$B19*R79/$B79</f>
        <v>276.939066126839</v>
      </c>
      <c r="S19" s="48" t="n">
        <f aca="false">$B19*S79/$B79</f>
        <v>208.731360578182</v>
      </c>
      <c r="T19" s="48" t="n">
        <f aca="false">$B19*T79/$B79</f>
        <v>145.788561150885</v>
      </c>
      <c r="U19" s="48" t="n">
        <f aca="false">$B19*U79/$B79</f>
        <v>142.315786139495</v>
      </c>
      <c r="V19" s="48" t="n">
        <f aca="false">$B19*V79/$B79</f>
        <v>134.020604607788</v>
      </c>
      <c r="W19" s="48" t="n">
        <f aca="false">$B19*W79/$B79</f>
        <v>122.639213743377</v>
      </c>
      <c r="X19" s="48" t="n">
        <f aca="false">$B19*X79/$B79</f>
        <v>119.13851000213</v>
      </c>
      <c r="Y19" s="48" t="n">
        <f aca="false">$B19*Y79/$B79</f>
        <v>105.702794534505</v>
      </c>
      <c r="Z19" s="48" t="n">
        <f aca="false">$B19*Z79/$B79</f>
        <v>44.7717072790995</v>
      </c>
      <c r="AA19" s="48" t="n">
        <f aca="false">$B19*AA79/$B79</f>
        <v>2.74176675997453</v>
      </c>
      <c r="AB19" s="48" t="n">
        <f aca="false">$B19*AB79/$B79</f>
        <v>0.611718254044662</v>
      </c>
      <c r="AC19" s="47"/>
      <c r="AD19" s="47" t="n">
        <f aca="false">E19+F19</f>
        <v>329.7135593487</v>
      </c>
      <c r="AE19" s="47" t="n">
        <f aca="false">G19+H19</f>
        <v>400.976347581443</v>
      </c>
      <c r="AF19" s="47" t="n">
        <f aca="false">I19+J19</f>
        <v>365.614831133073</v>
      </c>
      <c r="AG19" s="47" t="n">
        <f aca="false">K19+L19</f>
        <v>286.485934200027</v>
      </c>
      <c r="AH19" s="47" t="n">
        <f aca="false">M19+N19+O19+P19</f>
        <v>159.916660440251</v>
      </c>
      <c r="AI19" s="47" t="n">
        <f aca="false">Q19+R19</f>
        <v>371.362491274707</v>
      </c>
      <c r="AJ19" s="47" t="n">
        <f aca="false">S19+T19</f>
        <v>354.519921729067</v>
      </c>
      <c r="AK19" s="47" t="n">
        <f aca="false">U19+V19</f>
        <v>276.336390747284</v>
      </c>
      <c r="AL19" s="47" t="n">
        <f aca="false">W19+X19</f>
        <v>241.777723745506</v>
      </c>
      <c r="AM19" s="47" t="n">
        <f aca="false">Y19+Z19+AA19+AB19</f>
        <v>153.827986827624</v>
      </c>
      <c r="AO19" s="49" t="n">
        <f aca="false">SUM(E19:F19)</f>
        <v>329.7135593487</v>
      </c>
      <c r="AP19" s="49" t="n">
        <f aca="false">SUM(G19:L19)</f>
        <v>1053.07711291454</v>
      </c>
      <c r="AQ19" s="49" t="n">
        <f aca="false">SUM(M19:N19)</f>
        <v>156.016185812753</v>
      </c>
      <c r="AR19" s="49" t="n">
        <f aca="false">SUM(Q19:R19)</f>
        <v>371.362491274707</v>
      </c>
      <c r="AS19" s="49" t="n">
        <f aca="false">SUM(S19:X19)</f>
        <v>872.634036221857</v>
      </c>
      <c r="AT19" s="49" t="n">
        <f aca="false">SUM(Y19:Z19)</f>
        <v>150.474501813605</v>
      </c>
      <c r="AU19" s="49" t="n">
        <f aca="false">AO19+AR19</f>
        <v>701.076050623408</v>
      </c>
      <c r="AV19" s="49" t="n">
        <f aca="false">AP19+AS19</f>
        <v>1925.7111491364</v>
      </c>
      <c r="AW19" s="49" t="n">
        <f aca="false">AQ19+AT19</f>
        <v>306.490687626358</v>
      </c>
    </row>
    <row r="20" customFormat="false" ht="15" hidden="false" customHeight="false" outlineLevel="0" collapsed="false">
      <c r="A20" s="0" t="n">
        <v>2029</v>
      </c>
      <c r="B20" s="47" t="n">
        <f aca="false">Scénarios!D19/100*PopActBIT!B31</f>
        <v>2971.08560044846</v>
      </c>
      <c r="C20" s="47" t="n">
        <f aca="false">SUM(E20:P20)</f>
        <v>1557.97217307808</v>
      </c>
      <c r="D20" s="47" t="n">
        <f aca="false">SUM(Q20:AB20)</f>
        <v>1413.11342737038</v>
      </c>
      <c r="E20" s="48" t="n">
        <f aca="false">$B20*E80/$B80</f>
        <v>82.3077091026381</v>
      </c>
      <c r="F20" s="48" t="n">
        <f aca="false">$B20*F80/$B80</f>
        <v>251.735438396449</v>
      </c>
      <c r="G20" s="48" t="n">
        <f aca="false">$B20*G80/$B80</f>
        <v>213.370505883107</v>
      </c>
      <c r="H20" s="48" t="n">
        <f aca="false">$B20*H80/$B80</f>
        <v>194.881091605531</v>
      </c>
      <c r="I20" s="48" t="n">
        <f aca="false">$B20*I80/$B80</f>
        <v>185.936969699955</v>
      </c>
      <c r="J20" s="48" t="n">
        <f aca="false">$B20*J80/$B80</f>
        <v>179.83920510647</v>
      </c>
      <c r="K20" s="48" t="n">
        <f aca="false">$B20*K80/$B80</f>
        <v>162.605852687367</v>
      </c>
      <c r="L20" s="48" t="n">
        <f aca="false">$B20*L80/$B80</f>
        <v>125.504184474298</v>
      </c>
      <c r="M20" s="48" t="n">
        <f aca="false">$B20*M80/$B80</f>
        <v>112.068730862539</v>
      </c>
      <c r="N20" s="48" t="n">
        <f aca="false">$B20*N80/$B80</f>
        <v>45.5902913966119</v>
      </c>
      <c r="O20" s="48" t="n">
        <f aca="false">$B20*O80/$B80</f>
        <v>3.70875232036286</v>
      </c>
      <c r="P20" s="48" t="n">
        <f aca="false">$B20*P80/$B80</f>
        <v>0.423441542749247</v>
      </c>
      <c r="Q20" s="48" t="n">
        <f aca="false">$B20*Q80/$B80</f>
        <v>94.7902569666127</v>
      </c>
      <c r="R20" s="48" t="n">
        <f aca="false">$B20*R80/$B80</f>
        <v>281.624604145917</v>
      </c>
      <c r="S20" s="48" t="n">
        <f aca="false">$B20*S80/$B80</f>
        <v>211.860100678102</v>
      </c>
      <c r="T20" s="48" t="n">
        <f aca="false">$B20*T80/$B80</f>
        <v>149.109451542259</v>
      </c>
      <c r="U20" s="48" t="n">
        <f aca="false">$B20*U80/$B80</f>
        <v>140.956192836216</v>
      </c>
      <c r="V20" s="48" t="n">
        <f aca="false">$B20*V80/$B80</f>
        <v>135.572681716702</v>
      </c>
      <c r="W20" s="48" t="n">
        <f aca="false">$B20*W80/$B80</f>
        <v>123.83276505767</v>
      </c>
      <c r="X20" s="48" t="n">
        <f aca="false">$B20*X80/$B80</f>
        <v>118.36680590472</v>
      </c>
      <c r="Y20" s="48" t="n">
        <f aca="false">$B20*Y80/$B80</f>
        <v>106.732373457077</v>
      </c>
      <c r="Z20" s="48" t="n">
        <f aca="false">$B20*Z80/$B80</f>
        <v>46.7505100601134</v>
      </c>
      <c r="AA20" s="48" t="n">
        <f aca="false">$B20*AA80/$B80</f>
        <v>2.88700237035131</v>
      </c>
      <c r="AB20" s="48" t="n">
        <f aca="false">$B20*AB80/$B80</f>
        <v>0.630682634637299</v>
      </c>
      <c r="AC20" s="47"/>
      <c r="AD20" s="47" t="n">
        <f aca="false">E20+F20</f>
        <v>334.043147499087</v>
      </c>
      <c r="AE20" s="47" t="n">
        <f aca="false">G20+H20</f>
        <v>408.251597488638</v>
      </c>
      <c r="AF20" s="47" t="n">
        <f aca="false">I20+J20</f>
        <v>365.776174806425</v>
      </c>
      <c r="AG20" s="47" t="n">
        <f aca="false">K20+L20</f>
        <v>288.110037161664</v>
      </c>
      <c r="AH20" s="47" t="n">
        <f aca="false">M20+N20+O20+P20</f>
        <v>161.791216122263</v>
      </c>
      <c r="AI20" s="47" t="n">
        <f aca="false">Q20+R20</f>
        <v>376.41486111253</v>
      </c>
      <c r="AJ20" s="47" t="n">
        <f aca="false">S20+T20</f>
        <v>360.969552220361</v>
      </c>
      <c r="AK20" s="47" t="n">
        <f aca="false">U20+V20</f>
        <v>276.528874552918</v>
      </c>
      <c r="AL20" s="47" t="n">
        <f aca="false">W20+X20</f>
        <v>242.19957096239</v>
      </c>
      <c r="AM20" s="47" t="n">
        <f aca="false">Y20+Z20+AA20+AB20</f>
        <v>157.000568522179</v>
      </c>
      <c r="AO20" s="49" t="n">
        <f aca="false">SUM(E20:F20)</f>
        <v>334.043147499087</v>
      </c>
      <c r="AP20" s="49" t="n">
        <f aca="false">SUM(G20:L20)</f>
        <v>1062.13780945673</v>
      </c>
      <c r="AQ20" s="49" t="n">
        <f aca="false">SUM(M20:N20)</f>
        <v>157.659022259151</v>
      </c>
      <c r="AR20" s="49" t="n">
        <f aca="false">SUM(Q20:R20)</f>
        <v>376.41486111253</v>
      </c>
      <c r="AS20" s="49" t="n">
        <f aca="false">SUM(S20:X20)</f>
        <v>879.697997735669</v>
      </c>
      <c r="AT20" s="49" t="n">
        <f aca="false">SUM(Y20:Z20)</f>
        <v>153.482883517191</v>
      </c>
      <c r="AU20" s="49" t="n">
        <f aca="false">AO20+AR20</f>
        <v>710.458008611617</v>
      </c>
      <c r="AV20" s="49" t="n">
        <f aca="false">AP20+AS20</f>
        <v>1941.8358071924</v>
      </c>
      <c r="AW20" s="49" t="n">
        <f aca="false">AQ20+AT20</f>
        <v>311.141905776342</v>
      </c>
    </row>
    <row r="21" customFormat="false" ht="15" hidden="false" customHeight="false" outlineLevel="0" collapsed="false">
      <c r="A21" s="0" t="n">
        <v>2030</v>
      </c>
      <c r="B21" s="47" t="n">
        <f aca="false">Scénarios!D20/100*PopActBIT!B32</f>
        <v>3001.65473464141</v>
      </c>
      <c r="C21" s="47" t="n">
        <f aca="false">SUM(E21:P21)</f>
        <v>1573.86442895443</v>
      </c>
      <c r="D21" s="47" t="n">
        <f aca="false">SUM(Q21:AB21)</f>
        <v>1427.79030568697</v>
      </c>
      <c r="E21" s="48" t="n">
        <f aca="false">$B21*E81/$B81</f>
        <v>82.3861795446026</v>
      </c>
      <c r="F21" s="48" t="n">
        <f aca="false">$B21*F81/$B81</f>
        <v>255.549156880263</v>
      </c>
      <c r="G21" s="48" t="n">
        <f aca="false">$B21*G81/$B81</f>
        <v>215.704771424644</v>
      </c>
      <c r="H21" s="48" t="n">
        <f aca="false">$B21*H81/$B81</f>
        <v>199.587669477712</v>
      </c>
      <c r="I21" s="48" t="n">
        <f aca="false">$B21*I81/$B81</f>
        <v>184.956974173307</v>
      </c>
      <c r="J21" s="48" t="n">
        <f aca="false">$B21*J81/$B81</f>
        <v>181.106463153982</v>
      </c>
      <c r="K21" s="48" t="n">
        <f aca="false">$B21*K81/$B81</f>
        <v>163.73773067574</v>
      </c>
      <c r="L21" s="48" t="n">
        <f aca="false">$B21*L81/$B81</f>
        <v>127.487166986505</v>
      </c>
      <c r="M21" s="48" t="n">
        <f aca="false">$B21*M81/$B81</f>
        <v>112.550648928957</v>
      </c>
      <c r="N21" s="48" t="n">
        <f aca="false">$B21*N81/$B81</f>
        <v>46.3758918730521</v>
      </c>
      <c r="O21" s="48" t="n">
        <f aca="false">$B21*O81/$B81</f>
        <v>3.96881109213467</v>
      </c>
      <c r="P21" s="48" t="n">
        <f aca="false">$B21*P81/$B81</f>
        <v>0.45296474353363</v>
      </c>
      <c r="Q21" s="48" t="n">
        <f aca="false">$B21*Q81/$B81</f>
        <v>94.9210423615433</v>
      </c>
      <c r="R21" s="48" t="n">
        <f aca="false">$B21*R81/$B81</f>
        <v>286.056573140157</v>
      </c>
      <c r="S21" s="48" t="n">
        <f aca="false">$B21*S81/$B81</f>
        <v>214.072625344905</v>
      </c>
      <c r="T21" s="48" t="n">
        <f aca="false">$B21*T81/$B81</f>
        <v>153.039955360974</v>
      </c>
      <c r="U21" s="48" t="n">
        <f aca="false">$B21*U81/$B81</f>
        <v>140.005969531703</v>
      </c>
      <c r="V21" s="48" t="n">
        <f aca="false">$B21*V81/$B81</f>
        <v>136.737201299306</v>
      </c>
      <c r="W21" s="48" t="n">
        <f aca="false">$B21*W81/$B81</f>
        <v>124.416226674979</v>
      </c>
      <c r="X21" s="48" t="n">
        <f aca="false">$B21*X81/$B81</f>
        <v>119.805533077478</v>
      </c>
      <c r="Y21" s="48" t="n">
        <f aca="false">$B21*Y81/$B81</f>
        <v>106.419283839356</v>
      </c>
      <c r="Z21" s="48" t="n">
        <f aca="false">$B21*Z81/$B81</f>
        <v>48.6085649809653</v>
      </c>
      <c r="AA21" s="48" t="n">
        <f aca="false">$B21*AA81/$B81</f>
        <v>3.05716474095981</v>
      </c>
      <c r="AB21" s="48" t="n">
        <f aca="false">$B21*AB81/$B81</f>
        <v>0.650165334644287</v>
      </c>
      <c r="AC21" s="47"/>
      <c r="AD21" s="47" t="n">
        <f aca="false">E21+F21</f>
        <v>337.935336424866</v>
      </c>
      <c r="AE21" s="47" t="n">
        <f aca="false">G21+H21</f>
        <v>415.292440902356</v>
      </c>
      <c r="AF21" s="47" t="n">
        <f aca="false">I21+J21</f>
        <v>366.06343732729</v>
      </c>
      <c r="AG21" s="47" t="n">
        <f aca="false">K21+L21</f>
        <v>291.224897662245</v>
      </c>
      <c r="AH21" s="47" t="n">
        <f aca="false">M21+N21+O21+P21</f>
        <v>163.348316637677</v>
      </c>
      <c r="AI21" s="47" t="n">
        <f aca="false">Q21+R21</f>
        <v>380.9776155017</v>
      </c>
      <c r="AJ21" s="47" t="n">
        <f aca="false">S21+T21</f>
        <v>367.112580705879</v>
      </c>
      <c r="AK21" s="47" t="n">
        <f aca="false">U21+V21</f>
        <v>276.74317083101</v>
      </c>
      <c r="AL21" s="47" t="n">
        <f aca="false">W21+X21</f>
        <v>244.221759752457</v>
      </c>
      <c r="AM21" s="47" t="n">
        <f aca="false">Y21+Z21+AA21+AB21</f>
        <v>158.735178895926</v>
      </c>
      <c r="AO21" s="49" t="n">
        <f aca="false">SUM(E21:F21)</f>
        <v>337.935336424866</v>
      </c>
      <c r="AP21" s="49" t="n">
        <f aca="false">SUM(G21:L21)</f>
        <v>1072.58077589189</v>
      </c>
      <c r="AQ21" s="49" t="n">
        <f aca="false">SUM(M21:N21)</f>
        <v>158.926540802009</v>
      </c>
      <c r="AR21" s="49" t="n">
        <f aca="false">SUM(Q21:R21)</f>
        <v>380.9776155017</v>
      </c>
      <c r="AS21" s="49" t="n">
        <f aca="false">SUM(S21:X21)</f>
        <v>888.077511289346</v>
      </c>
      <c r="AT21" s="49" t="n">
        <f aca="false">SUM(Y21:Z21)</f>
        <v>155.027848820321</v>
      </c>
      <c r="AU21" s="49" t="n">
        <f aca="false">AO21+AR21</f>
        <v>718.912951926566</v>
      </c>
      <c r="AV21" s="49" t="n">
        <f aca="false">AP21+AS21</f>
        <v>1960.65828718124</v>
      </c>
      <c r="AW21" s="49" t="n">
        <f aca="false">AQ21+AT21</f>
        <v>313.95438962233</v>
      </c>
    </row>
    <row r="22" customFormat="false" ht="15" hidden="false" customHeight="false" outlineLevel="0" collapsed="false">
      <c r="A22" s="0" t="n">
        <v>2031</v>
      </c>
      <c r="B22" s="47" t="n">
        <f aca="false">Scénarios!D21/100*PopActBIT!B33</f>
        <v>3033.80238404764</v>
      </c>
      <c r="C22" s="47" t="n">
        <f aca="false">SUM(E22:P22)</f>
        <v>1590.84432231717</v>
      </c>
      <c r="D22" s="47" t="n">
        <f aca="false">SUM(Q22:AB22)</f>
        <v>1442.95806173046</v>
      </c>
      <c r="E22" s="48" t="n">
        <f aca="false">$B22*E82/$B82</f>
        <v>82.3391490378535</v>
      </c>
      <c r="F22" s="48" t="n">
        <f aca="false">$B22*F82/$B82</f>
        <v>258.678568962325</v>
      </c>
      <c r="G22" s="48" t="n">
        <f aca="false">$B22*G82/$B82</f>
        <v>218.209166465947</v>
      </c>
      <c r="H22" s="48" t="n">
        <f aca="false">$B22*H82/$B82</f>
        <v>204.556997009728</v>
      </c>
      <c r="I22" s="48" t="n">
        <f aca="false">$B22*I82/$B82</f>
        <v>185.292945422625</v>
      </c>
      <c r="J22" s="48" t="n">
        <f aca="false">$B22*J82/$B82</f>
        <v>181.900255569373</v>
      </c>
      <c r="K22" s="48" t="n">
        <f aca="false">$B22*K82/$B82</f>
        <v>164.400969882934</v>
      </c>
      <c r="L22" s="48" t="n">
        <f aca="false">$B22*L82/$B82</f>
        <v>131.236825807232</v>
      </c>
      <c r="M22" s="48" t="n">
        <f aca="false">$B22*M82/$B82</f>
        <v>111.702744950407</v>
      </c>
      <c r="N22" s="48" t="n">
        <f aca="false">$B22*N82/$B82</f>
        <v>47.8818076389786</v>
      </c>
      <c r="O22" s="48" t="n">
        <f aca="false">$B22*O82/$B82</f>
        <v>4.16662588889194</v>
      </c>
      <c r="P22" s="48" t="n">
        <f aca="false">$B22*P82/$B82</f>
        <v>0.478265680876533</v>
      </c>
      <c r="Q22" s="48" t="n">
        <f aca="false">$B22*Q82/$B82</f>
        <v>94.9720136882207</v>
      </c>
      <c r="R22" s="48" t="n">
        <f aca="false">$B22*R82/$B82</f>
        <v>289.470175519039</v>
      </c>
      <c r="S22" s="48" t="n">
        <f aca="false">$B22*S82/$B82</f>
        <v>216.649204923102</v>
      </c>
      <c r="T22" s="48" t="n">
        <f aca="false">$B22*T82/$B82</f>
        <v>157.015820893247</v>
      </c>
      <c r="U22" s="48" t="n">
        <f aca="false">$B22*U82/$B82</f>
        <v>140.053450355981</v>
      </c>
      <c r="V22" s="48" t="n">
        <f aca="false">$B22*V82/$B82</f>
        <v>137.554996386923</v>
      </c>
      <c r="W22" s="48" t="n">
        <f aca="false">$B22*W82/$B82</f>
        <v>124.803909069466</v>
      </c>
      <c r="X22" s="48" t="n">
        <f aca="false">$B22*X82/$B82</f>
        <v>122.906314422908</v>
      </c>
      <c r="Y22" s="48" t="n">
        <f aca="false">$B22*Y82/$B82</f>
        <v>105.002253752525</v>
      </c>
      <c r="Z22" s="48" t="n">
        <f aca="false">$B22*Z82/$B82</f>
        <v>50.61381586721</v>
      </c>
      <c r="AA22" s="48" t="n">
        <f aca="false">$B22*AA82/$B82</f>
        <v>3.24564236137122</v>
      </c>
      <c r="AB22" s="48" t="n">
        <f aca="false">$B22*AB82/$B82</f>
        <v>0.670464490471308</v>
      </c>
      <c r="AC22" s="47"/>
      <c r="AD22" s="47" t="n">
        <f aca="false">E22+F22</f>
        <v>341.017718000179</v>
      </c>
      <c r="AE22" s="47" t="n">
        <f aca="false">G22+H22</f>
        <v>422.766163475675</v>
      </c>
      <c r="AF22" s="47" t="n">
        <f aca="false">I22+J22</f>
        <v>367.193200991999</v>
      </c>
      <c r="AG22" s="47" t="n">
        <f aca="false">K22+L22</f>
        <v>295.637795690166</v>
      </c>
      <c r="AH22" s="47" t="n">
        <f aca="false">M22+N22+O22+P22</f>
        <v>164.229444159154</v>
      </c>
      <c r="AI22" s="47" t="n">
        <f aca="false">Q22+R22</f>
        <v>384.442189207259</v>
      </c>
      <c r="AJ22" s="47" t="n">
        <f aca="false">S22+T22</f>
        <v>373.665025816349</v>
      </c>
      <c r="AK22" s="47" t="n">
        <f aca="false">U22+V22</f>
        <v>277.608446742904</v>
      </c>
      <c r="AL22" s="47" t="n">
        <f aca="false">W22+X22</f>
        <v>247.710223492374</v>
      </c>
      <c r="AM22" s="47" t="n">
        <f aca="false">Y22+Z22+AA22+AB22</f>
        <v>159.532176471577</v>
      </c>
      <c r="AO22" s="49" t="n">
        <f aca="false">SUM(E22:F22)</f>
        <v>341.017718000179</v>
      </c>
      <c r="AP22" s="49" t="n">
        <f aca="false">SUM(G22:L22)</f>
        <v>1085.59716015784</v>
      </c>
      <c r="AQ22" s="49" t="n">
        <f aca="false">SUM(M22:N22)</f>
        <v>159.584552589386</v>
      </c>
      <c r="AR22" s="49" t="n">
        <f aca="false">SUM(Q22:R22)</f>
        <v>384.442189207259</v>
      </c>
      <c r="AS22" s="49" t="n">
        <f aca="false">SUM(S22:X22)</f>
        <v>898.983696051626</v>
      </c>
      <c r="AT22" s="49" t="n">
        <f aca="false">SUM(Y22:Z22)</f>
        <v>155.616069619735</v>
      </c>
      <c r="AU22" s="49" t="n">
        <f aca="false">AO22+AR22</f>
        <v>725.459907207438</v>
      </c>
      <c r="AV22" s="49" t="n">
        <f aca="false">AP22+AS22</f>
        <v>1984.58085620947</v>
      </c>
      <c r="AW22" s="49" t="n">
        <f aca="false">AQ22+AT22</f>
        <v>315.20062220912</v>
      </c>
    </row>
    <row r="23" customFormat="false" ht="15" hidden="false" customHeight="false" outlineLevel="0" collapsed="false">
      <c r="A23" s="0" t="n">
        <v>2032</v>
      </c>
      <c r="B23" s="47" t="n">
        <f aca="false">Scénarios!D22/100*PopActBIT!B34</f>
        <v>3066.25859110545</v>
      </c>
      <c r="C23" s="47" t="n">
        <f aca="false">SUM(E23:P23)</f>
        <v>1607.98708132619</v>
      </c>
      <c r="D23" s="47" t="n">
        <f aca="false">SUM(Q23:AB23)</f>
        <v>1458.27150977926</v>
      </c>
      <c r="E23" s="48" t="n">
        <f aca="false">$B23*E83/$B83</f>
        <v>82.555207841691</v>
      </c>
      <c r="F23" s="48" t="n">
        <f aca="false">$B23*F83/$B83</f>
        <v>260.615557811623</v>
      </c>
      <c r="G23" s="48" t="n">
        <f aca="false">$B23*G83/$B83</f>
        <v>221.821043565757</v>
      </c>
      <c r="H23" s="48" t="n">
        <f aca="false">$B23*H83/$B83</f>
        <v>209.026183944588</v>
      </c>
      <c r="I23" s="48" t="n">
        <f aca="false">$B23*I83/$B83</f>
        <v>186.548611888646</v>
      </c>
      <c r="J23" s="48" t="n">
        <f aca="false">$B23*J83/$B83</f>
        <v>182.170180749759</v>
      </c>
      <c r="K23" s="48" t="n">
        <f aca="false">$B23*K83/$B83</f>
        <v>165.243576275754</v>
      </c>
      <c r="L23" s="48" t="n">
        <f aca="false">$B23*L83/$B83</f>
        <v>134.939759264154</v>
      </c>
      <c r="M23" s="48" t="n">
        <f aca="false">$B23*M83/$B83</f>
        <v>110.43080564235</v>
      </c>
      <c r="N23" s="48" t="n">
        <f aca="false">$B23*N83/$B83</f>
        <v>49.7872591508897</v>
      </c>
      <c r="O23" s="48" t="n">
        <f aca="false">$B23*O83/$B83</f>
        <v>4.34567575306299</v>
      </c>
      <c r="P23" s="48" t="n">
        <f aca="false">$B23*P83/$B83</f>
        <v>0.503219437915538</v>
      </c>
      <c r="Q23" s="48" t="n">
        <f aca="false">$B23*Q83/$B83</f>
        <v>95.2903631171627</v>
      </c>
      <c r="R23" s="48" t="n">
        <f aca="false">$B23*R83/$B83</f>
        <v>291.643674763807</v>
      </c>
      <c r="S23" s="48" t="n">
        <f aca="false">$B23*S83/$B83</f>
        <v>220.301181679611</v>
      </c>
      <c r="T23" s="48" t="n">
        <f aca="false">$B23*T83/$B83</f>
        <v>160.479251243777</v>
      </c>
      <c r="U23" s="48" t="n">
        <f aca="false">$B23*U83/$B83</f>
        <v>140.893092056512</v>
      </c>
      <c r="V23" s="48" t="n">
        <f aca="false">$B23*V83/$B83</f>
        <v>137.991074295256</v>
      </c>
      <c r="W23" s="48" t="n">
        <f aca="false">$B23*W83/$B83</f>
        <v>125.415189327371</v>
      </c>
      <c r="X23" s="48" t="n">
        <f aca="false">$B23*X83/$B83</f>
        <v>125.87896018146</v>
      </c>
      <c r="Y23" s="48" t="n">
        <f aca="false">$B23*Y83/$B83</f>
        <v>103.348804828058</v>
      </c>
      <c r="Z23" s="48" t="n">
        <f aca="false">$B23*Z83/$B83</f>
        <v>52.8841711600555</v>
      </c>
      <c r="AA23" s="48" t="n">
        <f aca="false">$B23*AA83/$B83</f>
        <v>3.45464843853552</v>
      </c>
      <c r="AB23" s="48" t="n">
        <f aca="false">$B23*AB83/$B83</f>
        <v>0.691098687658774</v>
      </c>
      <c r="AC23" s="47"/>
      <c r="AD23" s="47" t="n">
        <f aca="false">E23+F23</f>
        <v>343.170765653314</v>
      </c>
      <c r="AE23" s="47" t="n">
        <f aca="false">G23+H23</f>
        <v>430.847227510345</v>
      </c>
      <c r="AF23" s="47" t="n">
        <f aca="false">I23+J23</f>
        <v>368.718792638406</v>
      </c>
      <c r="AG23" s="47" t="n">
        <f aca="false">K23+L23</f>
        <v>300.183335539908</v>
      </c>
      <c r="AH23" s="47" t="n">
        <f aca="false">M23+N23+O23+P23</f>
        <v>165.066959984218</v>
      </c>
      <c r="AI23" s="47" t="n">
        <f aca="false">Q23+R23</f>
        <v>386.93403788097</v>
      </c>
      <c r="AJ23" s="47" t="n">
        <f aca="false">S23+T23</f>
        <v>380.780432923388</v>
      </c>
      <c r="AK23" s="47" t="n">
        <f aca="false">U23+V23</f>
        <v>278.884166351769</v>
      </c>
      <c r="AL23" s="47" t="n">
        <f aca="false">W23+X23</f>
        <v>251.29414950883</v>
      </c>
      <c r="AM23" s="47" t="n">
        <f aca="false">Y23+Z23+AA23+AB23</f>
        <v>160.378723114308</v>
      </c>
      <c r="AO23" s="49" t="n">
        <f aca="false">SUM(E23:F23)</f>
        <v>343.170765653314</v>
      </c>
      <c r="AP23" s="49" t="n">
        <f aca="false">SUM(G23:L23)</f>
        <v>1099.74935568866</v>
      </c>
      <c r="AQ23" s="49" t="n">
        <f aca="false">SUM(M23:N23)</f>
        <v>160.218064793239</v>
      </c>
      <c r="AR23" s="49" t="n">
        <f aca="false">SUM(Q23:R23)</f>
        <v>386.93403788097</v>
      </c>
      <c r="AS23" s="49" t="n">
        <f aca="false">SUM(S23:X23)</f>
        <v>910.958748783986</v>
      </c>
      <c r="AT23" s="49" t="n">
        <f aca="false">SUM(Y23:Z23)</f>
        <v>156.232975988114</v>
      </c>
      <c r="AU23" s="49" t="n">
        <f aca="false">AO23+AR23</f>
        <v>730.104803534284</v>
      </c>
      <c r="AV23" s="49" t="n">
        <f aca="false">AP23+AS23</f>
        <v>2010.70810447264</v>
      </c>
      <c r="AW23" s="49" t="n">
        <f aca="false">AQ23+AT23</f>
        <v>316.451040781353</v>
      </c>
    </row>
    <row r="24" customFormat="false" ht="15" hidden="false" customHeight="false" outlineLevel="0" collapsed="false">
      <c r="A24" s="0" t="n">
        <v>2033</v>
      </c>
      <c r="B24" s="47" t="n">
        <f aca="false">Scénarios!D23/100*PopActBIT!B35</f>
        <v>3073.80232897976</v>
      </c>
      <c r="C24" s="47" t="n">
        <f aca="false">SUM(E24:P24)</f>
        <v>1611.89146999545</v>
      </c>
      <c r="D24" s="47" t="n">
        <f aca="false">SUM(Q24:AB24)</f>
        <v>1461.91085898432</v>
      </c>
      <c r="E24" s="48" t="n">
        <f aca="false">$B24*E84/$B84</f>
        <v>82.2511652728311</v>
      </c>
      <c r="F24" s="48" t="n">
        <f aca="false">$B24*F84/$B84</f>
        <v>259.867135825092</v>
      </c>
      <c r="G24" s="48" t="n">
        <f aca="false">$B24*G84/$B84</f>
        <v>223.984956391262</v>
      </c>
      <c r="H24" s="48" t="n">
        <f aca="false">$B24*H84/$B84</f>
        <v>211.183542302881</v>
      </c>
      <c r="I24" s="48" t="n">
        <f aca="false">$B24*I84/$B84</f>
        <v>187.878390817995</v>
      </c>
      <c r="J24" s="48" t="n">
        <f aca="false">$B24*J84/$B84</f>
        <v>180.011283016295</v>
      </c>
      <c r="K24" s="48" t="n">
        <f aca="false">$B24*K84/$B84</f>
        <v>165.555866915215</v>
      </c>
      <c r="L24" s="48" t="n">
        <f aca="false">$B24*L84/$B84</f>
        <v>136.472366151497</v>
      </c>
      <c r="M24" s="48" t="n">
        <f aca="false">$B24*M84/$B84</f>
        <v>108.182729799765</v>
      </c>
      <c r="N24" s="48" t="n">
        <f aca="false">$B24*N84/$B84</f>
        <v>51.5303807301036</v>
      </c>
      <c r="O24" s="48" t="n">
        <f aca="false">$B24*O84/$B84</f>
        <v>4.45072780331536</v>
      </c>
      <c r="P24" s="48" t="n">
        <f aca="false">$B24*P84/$B84</f>
        <v>0.522924969194092</v>
      </c>
      <c r="Q24" s="48" t="n">
        <f aca="false">$B24*Q84/$B84</f>
        <v>94.9329911312561</v>
      </c>
      <c r="R24" s="48" t="n">
        <f aca="false">$B24*R84/$B84</f>
        <v>291.01461666953</v>
      </c>
      <c r="S24" s="48" t="n">
        <f aca="false">$B24*S84/$B84</f>
        <v>222.499874544949</v>
      </c>
      <c r="T24" s="48" t="n">
        <f aca="false">$B24*T84/$B84</f>
        <v>162.211676687044</v>
      </c>
      <c r="U24" s="48" t="n">
        <f aca="false">$B24*U84/$B84</f>
        <v>141.850660699015</v>
      </c>
      <c r="V24" s="48" t="n">
        <f aca="false">$B24*V84/$B84</f>
        <v>136.500066988023</v>
      </c>
      <c r="W24" s="48" t="n">
        <f aca="false">$B24*W84/$B84</f>
        <v>125.623267991815</v>
      </c>
      <c r="X24" s="48" t="n">
        <f aca="false">$B24*X84/$B84</f>
        <v>126.952904988046</v>
      </c>
      <c r="Y24" s="48" t="n">
        <f aca="false">$B24*Y84/$B84</f>
        <v>101.227363489283</v>
      </c>
      <c r="Z24" s="48" t="n">
        <f aca="false">$B24*Z84/$B84</f>
        <v>54.7097194350081</v>
      </c>
      <c r="AA24" s="48" t="n">
        <f aca="false">$B24*AA84/$B84</f>
        <v>3.68092267987695</v>
      </c>
      <c r="AB24" s="48" t="n">
        <f aca="false">$B24*AB84/$B84</f>
        <v>0.706793680470551</v>
      </c>
      <c r="AC24" s="47"/>
      <c r="AD24" s="47" t="n">
        <f aca="false">E24+F24</f>
        <v>342.118301097923</v>
      </c>
      <c r="AE24" s="47" t="n">
        <f aca="false">G24+H24</f>
        <v>435.168498694143</v>
      </c>
      <c r="AF24" s="47" t="n">
        <f aca="false">I24+J24</f>
        <v>367.88967383429</v>
      </c>
      <c r="AG24" s="47" t="n">
        <f aca="false">K24+L24</f>
        <v>302.028233066712</v>
      </c>
      <c r="AH24" s="47" t="n">
        <f aca="false">M24+N24+O24+P24</f>
        <v>164.686763302378</v>
      </c>
      <c r="AI24" s="47" t="n">
        <f aca="false">Q24+R24</f>
        <v>385.947607800786</v>
      </c>
      <c r="AJ24" s="47" t="n">
        <f aca="false">S24+T24</f>
        <v>384.711551231993</v>
      </c>
      <c r="AK24" s="47" t="n">
        <f aca="false">U24+V24</f>
        <v>278.350727687037</v>
      </c>
      <c r="AL24" s="47" t="n">
        <f aca="false">W24+X24</f>
        <v>252.576172979861</v>
      </c>
      <c r="AM24" s="47" t="n">
        <f aca="false">Y24+Z24+AA24+AB24</f>
        <v>160.324799284639</v>
      </c>
      <c r="AO24" s="49" t="n">
        <f aca="false">SUM(E24:F24)</f>
        <v>342.118301097923</v>
      </c>
      <c r="AP24" s="49" t="n">
        <f aca="false">SUM(G24:L24)</f>
        <v>1105.08640559515</v>
      </c>
      <c r="AQ24" s="49" t="n">
        <f aca="false">SUM(M24:N24)</f>
        <v>159.713110529868</v>
      </c>
      <c r="AR24" s="49" t="n">
        <f aca="false">SUM(Q24:R24)</f>
        <v>385.947607800786</v>
      </c>
      <c r="AS24" s="49" t="n">
        <f aca="false">SUM(S24:X24)</f>
        <v>915.638451898891</v>
      </c>
      <c r="AT24" s="49" t="n">
        <f aca="false">SUM(Y24:Z24)</f>
        <v>155.937082924291</v>
      </c>
      <c r="AU24" s="49" t="n">
        <f aca="false">AO24+AR24</f>
        <v>728.065908898709</v>
      </c>
      <c r="AV24" s="49" t="n">
        <f aca="false">AP24+AS24</f>
        <v>2020.72485749404</v>
      </c>
      <c r="AW24" s="49" t="n">
        <f aca="false">AQ24+AT24</f>
        <v>315.650193454159</v>
      </c>
    </row>
    <row r="25" customFormat="false" ht="15" hidden="false" customHeight="false" outlineLevel="0" collapsed="false">
      <c r="A25" s="0" t="n">
        <v>2034</v>
      </c>
      <c r="B25" s="47" t="n">
        <f aca="false">Scénarios!D24/100*PopActBIT!B36</f>
        <v>3081.29796692479</v>
      </c>
      <c r="C25" s="47" t="n">
        <f aca="false">SUM(E25:P25)</f>
        <v>1615.78874102008</v>
      </c>
      <c r="D25" s="47" t="n">
        <f aca="false">SUM(Q25:AB25)</f>
        <v>1465.50922590471</v>
      </c>
      <c r="E25" s="48" t="n">
        <f aca="false">$B25*E85/$B85</f>
        <v>81.8355843287502</v>
      </c>
      <c r="F25" s="48" t="n">
        <f aca="false">$B25*F85/$B85</f>
        <v>258.964946214184</v>
      </c>
      <c r="G25" s="48" t="n">
        <f aca="false">$B25*G85/$B85</f>
        <v>226.103441607695</v>
      </c>
      <c r="H25" s="48" t="n">
        <f aca="false">$B25*H85/$B85</f>
        <v>212.866594332983</v>
      </c>
      <c r="I25" s="48" t="n">
        <f aca="false">$B25*I85/$B85</f>
        <v>190.529631121366</v>
      </c>
      <c r="J25" s="48" t="n">
        <f aca="false">$B25*J85/$B85</f>
        <v>177.152837726779</v>
      </c>
      <c r="K25" s="48" t="n">
        <f aca="false">$B25*K85/$B85</f>
        <v>166.26455371239</v>
      </c>
      <c r="L25" s="48" t="n">
        <f aca="false">$B25*L85/$B85</f>
        <v>137.23953334002</v>
      </c>
      <c r="M25" s="48" t="n">
        <f aca="false">$B25*M85/$B85</f>
        <v>107.041032071585</v>
      </c>
      <c r="N25" s="48" t="n">
        <f aca="false">$B25*N85/$B85</f>
        <v>52.7366073793886</v>
      </c>
      <c r="O25" s="48" t="n">
        <f aca="false">$B25*O85/$B85</f>
        <v>4.52081599474997</v>
      </c>
      <c r="P25" s="48" t="n">
        <f aca="false">$B25*P85/$B85</f>
        <v>0.533163190190472</v>
      </c>
      <c r="Q25" s="48" t="n">
        <f aca="false">$B25*Q85/$B85</f>
        <v>94.4558529468169</v>
      </c>
      <c r="R25" s="48" t="n">
        <f aca="false">$B25*R85/$B85</f>
        <v>290.098038035524</v>
      </c>
      <c r="S25" s="48" t="n">
        <f aca="false">$B25*S85/$B85</f>
        <v>224.809476319921</v>
      </c>
      <c r="T25" s="48" t="n">
        <f aca="false">$B25*T85/$B85</f>
        <v>163.473693906329</v>
      </c>
      <c r="U25" s="48" t="n">
        <f aca="false">$B25*U85/$B85</f>
        <v>144.046741286702</v>
      </c>
      <c r="V25" s="48" t="n">
        <f aca="false">$B25*V85/$B85</f>
        <v>134.368027593647</v>
      </c>
      <c r="W25" s="48" t="n">
        <f aca="false">$B25*W85/$B85</f>
        <v>126.22426162391</v>
      </c>
      <c r="X25" s="48" t="n">
        <f aca="false">$B25*X85/$B85</f>
        <v>127.383571748382</v>
      </c>
      <c r="Y25" s="48" t="n">
        <f aca="false">$B25*Y85/$B85</f>
        <v>99.9643550385025</v>
      </c>
      <c r="Z25" s="48" t="n">
        <f aca="false">$B25*Z85/$B85</f>
        <v>56.0524845777879</v>
      </c>
      <c r="AA25" s="48" t="n">
        <f aca="false">$B25*AA85/$B85</f>
        <v>3.90976923178054</v>
      </c>
      <c r="AB25" s="48" t="n">
        <f aca="false">$B25*AB85/$B85</f>
        <v>0.722953595407764</v>
      </c>
      <c r="AC25" s="47"/>
      <c r="AD25" s="47" t="n">
        <f aca="false">E25+F25</f>
        <v>340.800530542934</v>
      </c>
      <c r="AE25" s="47" t="n">
        <f aca="false">G25+H25</f>
        <v>438.970035940678</v>
      </c>
      <c r="AF25" s="47" t="n">
        <f aca="false">I25+J25</f>
        <v>367.682468848145</v>
      </c>
      <c r="AG25" s="47" t="n">
        <f aca="false">K25+L25</f>
        <v>303.50408705241</v>
      </c>
      <c r="AH25" s="47" t="n">
        <f aca="false">M25+N25+O25+P25</f>
        <v>164.831618635914</v>
      </c>
      <c r="AI25" s="47" t="n">
        <f aca="false">Q25+R25</f>
        <v>384.553890982341</v>
      </c>
      <c r="AJ25" s="47" t="n">
        <f aca="false">S25+T25</f>
        <v>388.28317022625</v>
      </c>
      <c r="AK25" s="47" t="n">
        <f aca="false">U25+V25</f>
        <v>278.414768880349</v>
      </c>
      <c r="AL25" s="47" t="n">
        <f aca="false">W25+X25</f>
        <v>253.607833372293</v>
      </c>
      <c r="AM25" s="47" t="n">
        <f aca="false">Y25+Z25+AA25+AB25</f>
        <v>160.649562443479</v>
      </c>
      <c r="AO25" s="49" t="n">
        <f aca="false">SUM(E25:F25)</f>
        <v>340.800530542934</v>
      </c>
      <c r="AP25" s="49" t="n">
        <f aca="false">SUM(G25:L25)</f>
        <v>1110.15659184123</v>
      </c>
      <c r="AQ25" s="49" t="n">
        <f aca="false">SUM(M25:N25)</f>
        <v>159.777639450974</v>
      </c>
      <c r="AR25" s="49" t="n">
        <f aca="false">SUM(Q25:R25)</f>
        <v>384.553890982341</v>
      </c>
      <c r="AS25" s="49" t="n">
        <f aca="false">SUM(S25:X25)</f>
        <v>920.305772478891</v>
      </c>
      <c r="AT25" s="49" t="n">
        <f aca="false">SUM(Y25:Z25)</f>
        <v>156.01683961629</v>
      </c>
      <c r="AU25" s="49" t="n">
        <f aca="false">AO25+AR25</f>
        <v>725.354421525275</v>
      </c>
      <c r="AV25" s="49" t="n">
        <f aca="false">AP25+AS25</f>
        <v>2030.46236432012</v>
      </c>
      <c r="AW25" s="49" t="n">
        <f aca="false">AQ25+AT25</f>
        <v>315.794479067264</v>
      </c>
    </row>
    <row r="26" customFormat="false" ht="15" hidden="false" customHeight="false" outlineLevel="0" collapsed="false">
      <c r="A26" s="0" t="n">
        <v>2035</v>
      </c>
      <c r="B26" s="47" t="n">
        <f aca="false">Scénarios!D25/100*PopActBIT!B37</f>
        <v>3088.91791946771</v>
      </c>
      <c r="C26" s="47" t="n">
        <f aca="false">SUM(E26:P26)</f>
        <v>1619.33461597194</v>
      </c>
      <c r="D26" s="47" t="n">
        <f aca="false">SUM(Q26:AB26)</f>
        <v>1469.58330349577</v>
      </c>
      <c r="E26" s="48" t="n">
        <f aca="false">$B26*E86/$B86</f>
        <v>81.5434188856933</v>
      </c>
      <c r="F26" s="48" t="n">
        <f aca="false">$B26*F86/$B86</f>
        <v>257.513863659533</v>
      </c>
      <c r="G26" s="48" t="n">
        <f aca="false">$B26*G86/$B86</f>
        <v>228.081668836888</v>
      </c>
      <c r="H26" s="48" t="n">
        <f aca="false">$B26*H86/$B86</f>
        <v>213.809440330142</v>
      </c>
      <c r="I26" s="48" t="n">
        <f aca="false">$B26*I86/$B86</f>
        <v>193.796780541273</v>
      </c>
      <c r="J26" s="48" t="n">
        <f aca="false">$B26*J86/$B86</f>
        <v>175.135960357987</v>
      </c>
      <c r="K26" s="48" t="n">
        <f aca="false">$B26*K86/$B86</f>
        <v>166.429477969855</v>
      </c>
      <c r="L26" s="48" t="n">
        <f aca="false">$B26*L86/$B86</f>
        <v>137.299900609673</v>
      </c>
      <c r="M26" s="48" t="n">
        <f aca="false">$B26*M86/$B86</f>
        <v>107.98829998409</v>
      </c>
      <c r="N26" s="48" t="n">
        <f aca="false">$B26*N86/$B86</f>
        <v>52.641193838636</v>
      </c>
      <c r="O26" s="48" t="n">
        <f aca="false">$B26*O86/$B86</f>
        <v>4.55138395119477</v>
      </c>
      <c r="P26" s="48" t="n">
        <f aca="false">$B26*P86/$B86</f>
        <v>0.543227006975916</v>
      </c>
      <c r="Q26" s="48" t="n">
        <f aca="false">$B26*Q86/$B86</f>
        <v>94.1221236942387</v>
      </c>
      <c r="R26" s="48" t="n">
        <f aca="false">$B26*R86/$B86</f>
        <v>288.559983053096</v>
      </c>
      <c r="S26" s="48" t="n">
        <f aca="false">$B26*S86/$B86</f>
        <v>226.972425975262</v>
      </c>
      <c r="T26" s="48" t="n">
        <f aca="false">$B26*T86/$B86</f>
        <v>164.102680116933</v>
      </c>
      <c r="U26" s="48" t="n">
        <f aca="false">$B26*U86/$B86</f>
        <v>146.837530609239</v>
      </c>
      <c r="V26" s="48" t="n">
        <f aca="false">$B26*V86/$B86</f>
        <v>132.69629479246</v>
      </c>
      <c r="W26" s="48" t="n">
        <f aca="false">$B26*W86/$B86</f>
        <v>126.515914574051</v>
      </c>
      <c r="X26" s="48" t="n">
        <f aca="false">$B26*X86/$B86</f>
        <v>127.244443841132</v>
      </c>
      <c r="Y26" s="48" t="n">
        <f aca="false">$B26*Y86/$B86</f>
        <v>100.590476958929</v>
      </c>
      <c r="Z26" s="48" t="n">
        <f aca="false">$B26*Z86/$B86</f>
        <v>57.0555454556667</v>
      </c>
      <c r="AA26" s="48" t="n">
        <f aca="false">$B26*AA86/$B86</f>
        <v>4.14684425179753</v>
      </c>
      <c r="AB26" s="48" t="n">
        <f aca="false">$B26*AB86/$B86</f>
        <v>0.73904017296179</v>
      </c>
      <c r="AC26" s="47"/>
      <c r="AD26" s="47" t="n">
        <f aca="false">E26+F26</f>
        <v>339.057282545226</v>
      </c>
      <c r="AE26" s="47" t="n">
        <f aca="false">G26+H26</f>
        <v>441.891109167029</v>
      </c>
      <c r="AF26" s="47" t="n">
        <f aca="false">I26+J26</f>
        <v>368.93274089926</v>
      </c>
      <c r="AG26" s="47" t="n">
        <f aca="false">K26+L26</f>
        <v>303.729378579528</v>
      </c>
      <c r="AH26" s="47" t="n">
        <f aca="false">M26+N26+O26+P26</f>
        <v>165.724104780897</v>
      </c>
      <c r="AI26" s="47" t="n">
        <f aca="false">Q26+R26</f>
        <v>382.682106747335</v>
      </c>
      <c r="AJ26" s="47" t="n">
        <f aca="false">S26+T26</f>
        <v>391.075106092195</v>
      </c>
      <c r="AK26" s="47" t="n">
        <f aca="false">U26+V26</f>
        <v>279.533825401699</v>
      </c>
      <c r="AL26" s="47" t="n">
        <f aca="false">W26+X26</f>
        <v>253.760358415183</v>
      </c>
      <c r="AM26" s="47" t="n">
        <f aca="false">Y26+Z26+AA26+AB26</f>
        <v>162.531906839355</v>
      </c>
      <c r="AO26" s="49" t="n">
        <f aca="false">SUM(E26:F26)</f>
        <v>339.057282545226</v>
      </c>
      <c r="AP26" s="49" t="n">
        <f aca="false">SUM(G26:L26)</f>
        <v>1114.55322864582</v>
      </c>
      <c r="AQ26" s="49" t="n">
        <f aca="false">SUM(M26:N26)</f>
        <v>160.629493822726</v>
      </c>
      <c r="AR26" s="49" t="n">
        <f aca="false">SUM(Q26:R26)</f>
        <v>382.682106747335</v>
      </c>
      <c r="AS26" s="49" t="n">
        <f aca="false">SUM(S26:X26)</f>
        <v>924.369289909077</v>
      </c>
      <c r="AT26" s="49" t="n">
        <f aca="false">SUM(Y26:Z26)</f>
        <v>157.646022414596</v>
      </c>
      <c r="AU26" s="49" t="n">
        <f aca="false">AO26+AR26</f>
        <v>721.739389292561</v>
      </c>
      <c r="AV26" s="49" t="n">
        <f aca="false">AP26+AS26</f>
        <v>2038.92251855489</v>
      </c>
      <c r="AW26" s="49" t="n">
        <f aca="false">AQ26+AT26</f>
        <v>318.275516237322</v>
      </c>
    </row>
    <row r="27" customFormat="false" ht="15" hidden="false" customHeight="false" outlineLevel="0" collapsed="false">
      <c r="A27" s="0" t="n">
        <v>2036</v>
      </c>
      <c r="B27" s="47" t="n">
        <f aca="false">Scénarios!D26/100*PopActBIT!B38</f>
        <v>3095.28717912085</v>
      </c>
      <c r="C27" s="47" t="n">
        <f aca="false">SUM(E27:P27)</f>
        <v>1622.37891276458</v>
      </c>
      <c r="D27" s="47" t="n">
        <f aca="false">SUM(Q27:AB27)</f>
        <v>1472.90826635627</v>
      </c>
      <c r="E27" s="48" t="n">
        <f aca="false">$B27*E87/$B87</f>
        <v>81.4523946736608</v>
      </c>
      <c r="F27" s="48" t="n">
        <f aca="false">$B27*F87/$B87</f>
        <v>255.435604147438</v>
      </c>
      <c r="G27" s="48" t="n">
        <f aca="false">$B27*G87/$B87</f>
        <v>229.208727149243</v>
      </c>
      <c r="H27" s="48" t="n">
        <f aca="false">$B27*H87/$B87</f>
        <v>214.709543274731</v>
      </c>
      <c r="I27" s="48" t="n">
        <f aca="false">$B27*I87/$B87</f>
        <v>197.090205999862</v>
      </c>
      <c r="J27" s="48" t="n">
        <f aca="false">$B27*J87/$B87</f>
        <v>174.201618236198</v>
      </c>
      <c r="K27" s="48" t="n">
        <f aca="false">$B27*K87/$B87</f>
        <v>166.005486282037</v>
      </c>
      <c r="L27" s="48" t="n">
        <f aca="false">$B27*L87/$B87</f>
        <v>136.846573234069</v>
      </c>
      <c r="M27" s="48" t="n">
        <f aca="false">$B27*M87/$B87</f>
        <v>110.305297298326</v>
      </c>
      <c r="N27" s="48" t="n">
        <f aca="false">$B27*N87/$B87</f>
        <v>51.9702684950517</v>
      </c>
      <c r="O27" s="48" t="n">
        <f aca="false">$B27*O87/$B87</f>
        <v>4.60045612123404</v>
      </c>
      <c r="P27" s="48" t="n">
        <f aca="false">$B27*P87/$B87</f>
        <v>0.55273785272709</v>
      </c>
      <c r="Q27" s="48" t="n">
        <f aca="false">$B27*Q87/$B87</f>
        <v>94.0202909051758</v>
      </c>
      <c r="R27" s="48" t="n">
        <f aca="false">$B27*R87/$B87</f>
        <v>286.505280098907</v>
      </c>
      <c r="S27" s="48" t="n">
        <f aca="false">$B27*S87/$B87</f>
        <v>228.048228203239</v>
      </c>
      <c r="T27" s="48" t="n">
        <f aca="false">$B27*T87/$B87</f>
        <v>164.845498936393</v>
      </c>
      <c r="U27" s="48" t="n">
        <f aca="false">$B27*U87/$B87</f>
        <v>149.50079217993</v>
      </c>
      <c r="V27" s="48" t="n">
        <f aca="false">$B27*V87/$B87</f>
        <v>131.841120282862</v>
      </c>
      <c r="W27" s="48" t="n">
        <f aca="false">$B27*W87/$B87</f>
        <v>126.372848949237</v>
      </c>
      <c r="X27" s="48" t="n">
        <f aca="false">$B27*X87/$B87</f>
        <v>126.793046983705</v>
      </c>
      <c r="Y27" s="48" t="n">
        <f aca="false">$B27*Y87/$B87</f>
        <v>102.480635850336</v>
      </c>
      <c r="Z27" s="48" t="n">
        <f aca="false">$B27*Z87/$B87</f>
        <v>57.3632696327501</v>
      </c>
      <c r="AA27" s="48" t="n">
        <f aca="false">$B27*AA87/$B87</f>
        <v>4.38274406545581</v>
      </c>
      <c r="AB27" s="48" t="n">
        <f aca="false">$B27*AB87/$B87</f>
        <v>0.754510268278918</v>
      </c>
      <c r="AC27" s="47"/>
      <c r="AD27" s="47" t="n">
        <f aca="false">E27+F27</f>
        <v>336.887998821099</v>
      </c>
      <c r="AE27" s="47" t="n">
        <f aca="false">G27+H27</f>
        <v>443.918270423974</v>
      </c>
      <c r="AF27" s="47" t="n">
        <f aca="false">I27+J27</f>
        <v>371.29182423606</v>
      </c>
      <c r="AG27" s="47" t="n">
        <f aca="false">K27+L27</f>
        <v>302.852059516106</v>
      </c>
      <c r="AH27" s="47" t="n">
        <f aca="false">M27+N27+O27+P27</f>
        <v>167.428759767338</v>
      </c>
      <c r="AI27" s="47" t="n">
        <f aca="false">Q27+R27</f>
        <v>380.525571004083</v>
      </c>
      <c r="AJ27" s="47" t="n">
        <f aca="false">S27+T27</f>
        <v>392.893727139632</v>
      </c>
      <c r="AK27" s="47" t="n">
        <f aca="false">U27+V27</f>
        <v>281.341912462792</v>
      </c>
      <c r="AL27" s="47" t="n">
        <f aca="false">W27+X27</f>
        <v>253.165895932942</v>
      </c>
      <c r="AM27" s="47" t="n">
        <f aca="false">Y27+Z27+AA27+AB27</f>
        <v>164.981159816821</v>
      </c>
      <c r="AO27" s="49" t="n">
        <f aca="false">SUM(E27:F27)</f>
        <v>336.887998821099</v>
      </c>
      <c r="AP27" s="49" t="n">
        <f aca="false">SUM(G27:L27)</f>
        <v>1118.06215417614</v>
      </c>
      <c r="AQ27" s="49" t="n">
        <f aca="false">SUM(M27:N27)</f>
        <v>162.275565793377</v>
      </c>
      <c r="AR27" s="49" t="n">
        <f aca="false">SUM(Q27:R27)</f>
        <v>380.525571004083</v>
      </c>
      <c r="AS27" s="49" t="n">
        <f aca="false">SUM(S27:X27)</f>
        <v>927.401535535366</v>
      </c>
      <c r="AT27" s="49" t="n">
        <f aca="false">SUM(Y27:Z27)</f>
        <v>159.843905483086</v>
      </c>
      <c r="AU27" s="49" t="n">
        <f aca="false">AO27+AR27</f>
        <v>717.413569825181</v>
      </c>
      <c r="AV27" s="49" t="n">
        <f aca="false">AP27+AS27</f>
        <v>2045.46368971151</v>
      </c>
      <c r="AW27" s="49" t="n">
        <f aca="false">AQ27+AT27</f>
        <v>322.119471276463</v>
      </c>
    </row>
    <row r="28" customFormat="false" ht="15" hidden="false" customHeight="false" outlineLevel="0" collapsed="false">
      <c r="A28" s="0" t="n">
        <v>2037</v>
      </c>
      <c r="B28" s="47" t="n">
        <f aca="false">Scénarios!D27/100*PopActBIT!B39</f>
        <v>3100.25825406624</v>
      </c>
      <c r="C28" s="47" t="n">
        <f aca="false">SUM(E28:P28)</f>
        <v>1625.001698725</v>
      </c>
      <c r="D28" s="47" t="n">
        <f aca="false">SUM(Q28:AB28)</f>
        <v>1475.25655534124</v>
      </c>
      <c r="E28" s="48" t="n">
        <f aca="false">$B28*E88/$B88</f>
        <v>81.3759268102665</v>
      </c>
      <c r="F28" s="48" t="n">
        <f aca="false">$B28*F88/$B88</f>
        <v>253.999539007306</v>
      </c>
      <c r="G28" s="48" t="n">
        <f aca="false">$B28*G88/$B88</f>
        <v>229.069825372271</v>
      </c>
      <c r="H28" s="48" t="n">
        <f aca="false">$B28*H88/$B88</f>
        <v>216.461193851157</v>
      </c>
      <c r="I28" s="48" t="n">
        <f aca="false">$B28*I88/$B88</f>
        <v>199.707702289914</v>
      </c>
      <c r="J28" s="48" t="n">
        <f aca="false">$B28*J88/$B88</f>
        <v>173.977939252953</v>
      </c>
      <c r="K28" s="48" t="n">
        <f aca="false">$B28*K88/$B88</f>
        <v>164.973812342911</v>
      </c>
      <c r="L28" s="48" t="n">
        <f aca="false">$B28*L88/$B88</f>
        <v>136.433864689577</v>
      </c>
      <c r="M28" s="48" t="n">
        <f aca="false">$B28*M88/$B88</f>
        <v>112.458303081577</v>
      </c>
      <c r="N28" s="48" t="n">
        <f aca="false">$B28*N88/$B88</f>
        <v>51.265649597247</v>
      </c>
      <c r="O28" s="48" t="n">
        <f aca="false">$B28*O88/$B88</f>
        <v>4.71660009425535</v>
      </c>
      <c r="P28" s="48" t="n">
        <f aca="false">$B28*P88/$B88</f>
        <v>0.561342335568008</v>
      </c>
      <c r="Q28" s="48" t="n">
        <f aca="false">$B28*Q88/$B88</f>
        <v>93.9357197736458</v>
      </c>
      <c r="R28" s="48" t="n">
        <f aca="false">$B28*R88/$B88</f>
        <v>285.070518907349</v>
      </c>
      <c r="S28" s="48" t="n">
        <f aca="false">$B28*S88/$B88</f>
        <v>227.899387712675</v>
      </c>
      <c r="T28" s="48" t="n">
        <f aca="false">$B28*T88/$B88</f>
        <v>166.232031351045</v>
      </c>
      <c r="U28" s="48" t="n">
        <f aca="false">$B28*U88/$B88</f>
        <v>151.533430370649</v>
      </c>
      <c r="V28" s="48" t="n">
        <f aca="false">$B28*V88/$B88</f>
        <v>131.608948241249</v>
      </c>
      <c r="W28" s="48" t="n">
        <f aca="false">$B28*W88/$B88</f>
        <v>125.781911190734</v>
      </c>
      <c r="X28" s="48" t="n">
        <f aca="false">$B28*X88/$B88</f>
        <v>126.461610657824</v>
      </c>
      <c r="Y28" s="48" t="n">
        <f aca="false">$B28*Y88/$B88</f>
        <v>104.14913251428</v>
      </c>
      <c r="Z28" s="48" t="n">
        <f aca="false">$B28*Z88/$B88</f>
        <v>57.2599918658916</v>
      </c>
      <c r="AA28" s="48" t="n">
        <f aca="false">$B28*AA88/$B88</f>
        <v>4.55517140453311</v>
      </c>
      <c r="AB28" s="48" t="n">
        <f aca="false">$B28*AB88/$B88</f>
        <v>0.768701351359489</v>
      </c>
      <c r="AC28" s="47"/>
      <c r="AD28" s="47" t="n">
        <f aca="false">E28+F28</f>
        <v>335.375465817573</v>
      </c>
      <c r="AE28" s="47" t="n">
        <f aca="false">G28+H28</f>
        <v>445.531019223428</v>
      </c>
      <c r="AF28" s="47" t="n">
        <f aca="false">I28+J28</f>
        <v>373.685641542868</v>
      </c>
      <c r="AG28" s="47" t="n">
        <f aca="false">K28+L28</f>
        <v>301.407677032488</v>
      </c>
      <c r="AH28" s="47" t="n">
        <f aca="false">M28+N28+O28+P28</f>
        <v>169.001895108647</v>
      </c>
      <c r="AI28" s="47" t="n">
        <f aca="false">Q28+R28</f>
        <v>379.006238680995</v>
      </c>
      <c r="AJ28" s="47" t="n">
        <f aca="false">S28+T28</f>
        <v>394.13141906372</v>
      </c>
      <c r="AK28" s="47" t="n">
        <f aca="false">U28+V28</f>
        <v>283.142378611898</v>
      </c>
      <c r="AL28" s="47" t="n">
        <f aca="false">W28+X28</f>
        <v>252.243521848558</v>
      </c>
      <c r="AM28" s="47" t="n">
        <f aca="false">Y28+Z28+AA28+AB28</f>
        <v>166.732997136064</v>
      </c>
      <c r="AO28" s="49" t="n">
        <f aca="false">SUM(E28:F28)</f>
        <v>335.375465817573</v>
      </c>
      <c r="AP28" s="49" t="n">
        <f aca="false">SUM(G28:L28)</f>
        <v>1120.62433779878</v>
      </c>
      <c r="AQ28" s="49" t="n">
        <f aca="false">SUM(M28:N28)</f>
        <v>163.723952678824</v>
      </c>
      <c r="AR28" s="49" t="n">
        <f aca="false">SUM(Q28:R28)</f>
        <v>379.006238680995</v>
      </c>
      <c r="AS28" s="49" t="n">
        <f aca="false">SUM(S28:X28)</f>
        <v>929.517319524175</v>
      </c>
      <c r="AT28" s="49" t="n">
        <f aca="false">SUM(Y28:Z28)</f>
        <v>161.409124380172</v>
      </c>
      <c r="AU28" s="49" t="n">
        <f aca="false">AO28+AR28</f>
        <v>714.381704498568</v>
      </c>
      <c r="AV28" s="49" t="n">
        <f aca="false">AP28+AS28</f>
        <v>2050.14165732296</v>
      </c>
      <c r="AW28" s="49" t="n">
        <f aca="false">AQ28+AT28</f>
        <v>325.133077058995</v>
      </c>
    </row>
    <row r="29" customFormat="false" ht="15" hidden="false" customHeight="false" outlineLevel="0" collapsed="false">
      <c r="A29" s="0" t="n">
        <v>2038</v>
      </c>
      <c r="B29" s="47" t="n">
        <f aca="false">Scénarios!D28/100*PopActBIT!B40</f>
        <v>3103.40195952993</v>
      </c>
      <c r="C29" s="47" t="n">
        <f aca="false">SUM(E29:P29)</f>
        <v>1626.86797695078</v>
      </c>
      <c r="D29" s="47" t="n">
        <f aca="false">SUM(Q29:AB29)</f>
        <v>1476.53398257915</v>
      </c>
      <c r="E29" s="48" t="n">
        <f aca="false">$B29*E89/$B89</f>
        <v>81.2512348997045</v>
      </c>
      <c r="F29" s="48" t="n">
        <f aca="false">$B29*F89/$B89</f>
        <v>252.855926483379</v>
      </c>
      <c r="G29" s="48" t="n">
        <f aca="false">$B29*G89/$B89</f>
        <v>228.255021319986</v>
      </c>
      <c r="H29" s="48" t="n">
        <f aca="false">$B29*H89/$B89</f>
        <v>218.366512695496</v>
      </c>
      <c r="I29" s="48" t="n">
        <f aca="false">$B29*I89/$B89</f>
        <v>201.583429410487</v>
      </c>
      <c r="J29" s="48" t="n">
        <f aca="false">$B29*J89/$B89</f>
        <v>175.076869566381</v>
      </c>
      <c r="K29" s="48" t="n">
        <f aca="false">$B29*K89/$B89</f>
        <v>162.968190106966</v>
      </c>
      <c r="L29" s="48" t="n">
        <f aca="false">$B29*L89/$B89</f>
        <v>136.588694584185</v>
      </c>
      <c r="M29" s="48" t="n">
        <f aca="false">$B29*M89/$B89</f>
        <v>113.61962905331</v>
      </c>
      <c r="N29" s="48" t="n">
        <f aca="false">$B29*N89/$B89</f>
        <v>50.889162886841</v>
      </c>
      <c r="O29" s="48" t="n">
        <f aca="false">$B29*O89/$B89</f>
        <v>4.84432761034643</v>
      </c>
      <c r="P29" s="48" t="n">
        <f aca="false">$B29*P89/$B89</f>
        <v>0.568978333698155</v>
      </c>
      <c r="Q29" s="48" t="n">
        <f aca="false">$B29*Q89/$B89</f>
        <v>93.7953045479048</v>
      </c>
      <c r="R29" s="48" t="n">
        <f aca="false">$B29*R89/$B89</f>
        <v>283.737517019746</v>
      </c>
      <c r="S29" s="48" t="n">
        <f aca="false">$B29*S89/$B89</f>
        <v>227.223662801147</v>
      </c>
      <c r="T29" s="48" t="n">
        <f aca="false">$B29*T89/$B89</f>
        <v>167.728067688072</v>
      </c>
      <c r="U29" s="48" t="n">
        <f aca="false">$B29*U89/$B89</f>
        <v>153.043838972335</v>
      </c>
      <c r="V29" s="48" t="n">
        <f aca="false">$B29*V89/$B89</f>
        <v>132.425806445412</v>
      </c>
      <c r="W29" s="48" t="n">
        <f aca="false">$B29*W89/$B89</f>
        <v>124.373472663024</v>
      </c>
      <c r="X29" s="48" t="n">
        <f aca="false">$B29*X89/$B89</f>
        <v>126.645814394583</v>
      </c>
      <c r="Y29" s="48" t="n">
        <f aca="false">$B29*Y89/$B89</f>
        <v>105.005004397221</v>
      </c>
      <c r="Z29" s="48" t="n">
        <f aca="false">$B29*Z89/$B89</f>
        <v>57.0819584959851</v>
      </c>
      <c r="AA29" s="48" t="n">
        <f aca="false">$B29*AA89/$B89</f>
        <v>4.69192785277689</v>
      </c>
      <c r="AB29" s="48" t="n">
        <f aca="false">$B29*AB89/$B89</f>
        <v>0.781607300943232</v>
      </c>
      <c r="AC29" s="47"/>
      <c r="AD29" s="47" t="n">
        <f aca="false">E29+F29</f>
        <v>334.107161383083</v>
      </c>
      <c r="AE29" s="47" t="n">
        <f aca="false">G29+H29</f>
        <v>446.621534015483</v>
      </c>
      <c r="AF29" s="47" t="n">
        <f aca="false">I29+J29</f>
        <v>376.660298976868</v>
      </c>
      <c r="AG29" s="47" t="n">
        <f aca="false">K29+L29</f>
        <v>299.556884691151</v>
      </c>
      <c r="AH29" s="47" t="n">
        <f aca="false">M29+N29+O29+P29</f>
        <v>169.922097884195</v>
      </c>
      <c r="AI29" s="47" t="n">
        <f aca="false">Q29+R29</f>
        <v>377.532821567651</v>
      </c>
      <c r="AJ29" s="47" t="n">
        <f aca="false">S29+T29</f>
        <v>394.951730489219</v>
      </c>
      <c r="AK29" s="47" t="n">
        <f aca="false">U29+V29</f>
        <v>285.469645417746</v>
      </c>
      <c r="AL29" s="47" t="n">
        <f aca="false">W29+X29</f>
        <v>251.019287057606</v>
      </c>
      <c r="AM29" s="47" t="n">
        <f aca="false">Y29+Z29+AA29+AB29</f>
        <v>167.560498046926</v>
      </c>
      <c r="AO29" s="49" t="n">
        <f aca="false">SUM(E29:F29)</f>
        <v>334.107161383083</v>
      </c>
      <c r="AP29" s="49" t="n">
        <f aca="false">SUM(G29:L29)</f>
        <v>1122.8387176835</v>
      </c>
      <c r="AQ29" s="49" t="n">
        <f aca="false">SUM(M29:N29)</f>
        <v>164.508791940151</v>
      </c>
      <c r="AR29" s="49" t="n">
        <f aca="false">SUM(Q29:R29)</f>
        <v>377.532821567651</v>
      </c>
      <c r="AS29" s="49" t="n">
        <f aca="false">SUM(S29:X29)</f>
        <v>931.440662964571</v>
      </c>
      <c r="AT29" s="49" t="n">
        <f aca="false">SUM(Y29:Z29)</f>
        <v>162.086962893206</v>
      </c>
      <c r="AU29" s="49" t="n">
        <f aca="false">AO29+AR29</f>
        <v>711.639982950734</v>
      </c>
      <c r="AV29" s="49" t="n">
        <f aca="false">AP29+AS29</f>
        <v>2054.27938064807</v>
      </c>
      <c r="AW29" s="49" t="n">
        <f aca="false">AQ29+AT29</f>
        <v>326.595754833356</v>
      </c>
    </row>
    <row r="30" customFormat="false" ht="15" hidden="false" customHeight="false" outlineLevel="0" collapsed="false">
      <c r="A30" s="0" t="n">
        <v>2039</v>
      </c>
      <c r="B30" s="47" t="n">
        <f aca="false">Scénarios!D29/100*PopActBIT!B41</f>
        <v>3106.30378162433</v>
      </c>
      <c r="C30" s="47" t="n">
        <f aca="false">SUM(E30:P30)</f>
        <v>1629.34493864822</v>
      </c>
      <c r="D30" s="47" t="n">
        <f aca="false">SUM(Q30:AB30)</f>
        <v>1476.95884297611</v>
      </c>
      <c r="E30" s="48" t="n">
        <f aca="false">$B30*E90/$B90</f>
        <v>81.1229565408826</v>
      </c>
      <c r="F30" s="48" t="n">
        <f aca="false">$B30*F90/$B90</f>
        <v>251.353083137204</v>
      </c>
      <c r="G30" s="48" t="n">
        <f aca="false">$B30*G90/$B90</f>
        <v>227.295790359908</v>
      </c>
      <c r="H30" s="48" t="n">
        <f aca="false">$B30*H90/$B90</f>
        <v>220.215225957398</v>
      </c>
      <c r="I30" s="48" t="n">
        <f aca="false">$B30*I90/$B90</f>
        <v>203.008464052809</v>
      </c>
      <c r="J30" s="48" t="n">
        <f aca="false">$B30*J90/$B90</f>
        <v>177.372985047547</v>
      </c>
      <c r="K30" s="48" t="n">
        <f aca="false">$B30*K90/$B90</f>
        <v>160.325960352587</v>
      </c>
      <c r="L30" s="48" t="n">
        <f aca="false">$B30*L90/$B90</f>
        <v>137.063466713596</v>
      </c>
      <c r="M30" s="48" t="n">
        <f aca="false">$B30*M90/$B90</f>
        <v>114.145310499542</v>
      </c>
      <c r="N30" s="48" t="n">
        <f aca="false">$B30*N90/$B90</f>
        <v>51.9791416456166</v>
      </c>
      <c r="O30" s="48" t="n">
        <f aca="false">$B30*O90/$B90</f>
        <v>4.88633164484603</v>
      </c>
      <c r="P30" s="48" t="n">
        <f aca="false">$B30*P90/$B90</f>
        <v>0.576222696284138</v>
      </c>
      <c r="Q30" s="48" t="n">
        <f aca="false">$B30*Q90/$B90</f>
        <v>93.6505398733135</v>
      </c>
      <c r="R30" s="48" t="n">
        <f aca="false">$B30*R90/$B90</f>
        <v>282.021854288892</v>
      </c>
      <c r="S30" s="48" t="n">
        <f aca="false">$B30*S90/$B90</f>
        <v>226.307329988937</v>
      </c>
      <c r="T30" s="48" t="n">
        <f aca="false">$B30*T90/$B90</f>
        <v>169.296532561986</v>
      </c>
      <c r="U30" s="48" t="n">
        <f aca="false">$B30*U90/$B90</f>
        <v>154.115865231843</v>
      </c>
      <c r="V30" s="48" t="n">
        <f aca="false">$B30*V90/$B90</f>
        <v>134.359875639625</v>
      </c>
      <c r="W30" s="48" t="n">
        <f aca="false">$B30*W90/$B90</f>
        <v>122.384335916742</v>
      </c>
      <c r="X30" s="48" t="n">
        <f aca="false">$B30*X90/$B90</f>
        <v>127.210439591681</v>
      </c>
      <c r="Y30" s="48" t="n">
        <f aca="false">$B30*Y90/$B90</f>
        <v>105.327214115915</v>
      </c>
      <c r="Z30" s="48" t="n">
        <f aca="false">$B30*Z90/$B90</f>
        <v>56.7351215656877</v>
      </c>
      <c r="AA30" s="48" t="n">
        <f aca="false">$B30*AA90/$B90</f>
        <v>4.75539337144227</v>
      </c>
      <c r="AB30" s="48" t="n">
        <f aca="false">$B30*AB90/$B90</f>
        <v>0.794340830046194</v>
      </c>
      <c r="AC30" s="47"/>
      <c r="AD30" s="47" t="n">
        <f aca="false">E30+F30</f>
        <v>332.476039678087</v>
      </c>
      <c r="AE30" s="47" t="n">
        <f aca="false">G30+H30</f>
        <v>447.511016317306</v>
      </c>
      <c r="AF30" s="47" t="n">
        <f aca="false">I30+J30</f>
        <v>380.381449100357</v>
      </c>
      <c r="AG30" s="47" t="n">
        <f aca="false">K30+L30</f>
        <v>297.389427066183</v>
      </c>
      <c r="AH30" s="47" t="n">
        <f aca="false">M30+N30+O30+P30</f>
        <v>171.587006486289</v>
      </c>
      <c r="AI30" s="47" t="n">
        <f aca="false">Q30+R30</f>
        <v>375.672394162206</v>
      </c>
      <c r="AJ30" s="47" t="n">
        <f aca="false">S30+T30</f>
        <v>395.603862550924</v>
      </c>
      <c r="AK30" s="47" t="n">
        <f aca="false">U30+V30</f>
        <v>288.475740871468</v>
      </c>
      <c r="AL30" s="47" t="n">
        <f aca="false">W30+X30</f>
        <v>249.594775508423</v>
      </c>
      <c r="AM30" s="47" t="n">
        <f aca="false">Y30+Z30+AA30+AB30</f>
        <v>167.612069883091</v>
      </c>
      <c r="AO30" s="49" t="n">
        <f aca="false">SUM(E30:F30)</f>
        <v>332.476039678087</v>
      </c>
      <c r="AP30" s="49" t="n">
        <f aca="false">SUM(G30:L30)</f>
        <v>1125.28189248385</v>
      </c>
      <c r="AQ30" s="49" t="n">
        <f aca="false">SUM(M30:N30)</f>
        <v>166.124452145159</v>
      </c>
      <c r="AR30" s="49" t="n">
        <f aca="false">SUM(Q30:R30)</f>
        <v>375.672394162206</v>
      </c>
      <c r="AS30" s="49" t="n">
        <f aca="false">SUM(S30:X30)</f>
        <v>933.674378930815</v>
      </c>
      <c r="AT30" s="49" t="n">
        <f aca="false">SUM(Y30:Z30)</f>
        <v>162.062335681603</v>
      </c>
      <c r="AU30" s="49" t="n">
        <f aca="false">AO30+AR30</f>
        <v>708.148433840292</v>
      </c>
      <c r="AV30" s="49" t="n">
        <f aca="false">AP30+AS30</f>
        <v>2058.95627141466</v>
      </c>
      <c r="AW30" s="49" t="n">
        <f aca="false">AQ30+AT30</f>
        <v>328.186787826762</v>
      </c>
    </row>
    <row r="31" customFormat="false" ht="15" hidden="false" customHeight="false" outlineLevel="0" collapsed="false">
      <c r="A31" s="0" t="n">
        <v>2040</v>
      </c>
      <c r="B31" s="47" t="n">
        <f aca="false">Scénarios!D30/100*PopActBIT!B42</f>
        <v>3110.81244824404</v>
      </c>
      <c r="C31" s="47" t="n">
        <f aca="false">SUM(E31:P31)</f>
        <v>1632.77896025214</v>
      </c>
      <c r="D31" s="47" t="n">
        <f aca="false">SUM(Q31:AB31)</f>
        <v>1478.0334879919</v>
      </c>
      <c r="E31" s="48" t="n">
        <f aca="false">$B31*E91/$B91</f>
        <v>81.0871623867473</v>
      </c>
      <c r="F31" s="48" t="n">
        <f aca="false">$B31*F91/$B91</f>
        <v>250.308358011812</v>
      </c>
      <c r="G31" s="48" t="n">
        <f aca="false">$B31*G91/$B91</f>
        <v>225.916153952863</v>
      </c>
      <c r="H31" s="48" t="n">
        <f aca="false">$B31*H91/$B91</f>
        <v>221.99468090528</v>
      </c>
      <c r="I31" s="48" t="n">
        <f aca="false">$B31*I91/$B91</f>
        <v>203.808619097184</v>
      </c>
      <c r="J31" s="48" t="n">
        <f aca="false">$B31*J91/$B91</f>
        <v>180.280804095949</v>
      </c>
      <c r="K31" s="48" t="n">
        <f aca="false">$B31*K91/$B91</f>
        <v>158.485068699332</v>
      </c>
      <c r="L31" s="48" t="n">
        <f aca="false">$B31*L91/$B91</f>
        <v>137.131512588331</v>
      </c>
      <c r="M31" s="48" t="n">
        <f aca="false">$B31*M91/$B91</f>
        <v>114.124202472591</v>
      </c>
      <c r="N31" s="48" t="n">
        <f aca="false">$B31*N91/$B91</f>
        <v>54.1403371881932</v>
      </c>
      <c r="O31" s="48" t="n">
        <f aca="false">$B31*O91/$B91</f>
        <v>4.91839846401235</v>
      </c>
      <c r="P31" s="48" t="n">
        <f aca="false">$B31*P91/$B91</f>
        <v>0.583662389842709</v>
      </c>
      <c r="Q31" s="48" t="n">
        <f aca="false">$B31*Q91/$B91</f>
        <v>93.6124201843086</v>
      </c>
      <c r="R31" s="48" t="n">
        <f aca="false">$B31*R91/$B91</f>
        <v>280.830106637163</v>
      </c>
      <c r="S31" s="48" t="n">
        <f aca="false">$B31*S91/$B91</f>
        <v>224.946349268689</v>
      </c>
      <c r="T31" s="48" t="n">
        <f aca="false">$B31*T91/$B91</f>
        <v>170.805390986686</v>
      </c>
      <c r="U31" s="48" t="n">
        <f aca="false">$B31*U91/$B91</f>
        <v>154.655894975705</v>
      </c>
      <c r="V31" s="48" t="n">
        <f aca="false">$B31*V91/$B91</f>
        <v>136.871267647882</v>
      </c>
      <c r="W31" s="48" t="n">
        <f aca="false">$B31*W91/$B91</f>
        <v>120.84717742969</v>
      </c>
      <c r="X31" s="48" t="n">
        <f aca="false">$B31*X91/$B91</f>
        <v>127.500405472349</v>
      </c>
      <c r="Y31" s="48" t="n">
        <f aca="false">$B31*Y91/$B91</f>
        <v>105.215937510129</v>
      </c>
      <c r="Z31" s="48" t="n">
        <f aca="false">$B31*Z91/$B91</f>
        <v>57.1899162602533</v>
      </c>
      <c r="AA31" s="48" t="n">
        <f aca="false">$B31*AA91/$B91</f>
        <v>4.75062217541729</v>
      </c>
      <c r="AB31" s="48" t="n">
        <f aca="false">$B31*AB91/$B91</f>
        <v>0.807999443627172</v>
      </c>
      <c r="AC31" s="47"/>
      <c r="AD31" s="47" t="n">
        <f aca="false">E31+F31</f>
        <v>331.39552039856</v>
      </c>
      <c r="AE31" s="47" t="n">
        <f aca="false">G31+H31</f>
        <v>447.910834858143</v>
      </c>
      <c r="AF31" s="47" t="n">
        <f aca="false">I31+J31</f>
        <v>384.089423193133</v>
      </c>
      <c r="AG31" s="47" t="n">
        <f aca="false">K31+L31</f>
        <v>295.616581287663</v>
      </c>
      <c r="AH31" s="47" t="n">
        <f aca="false">M31+N31+O31+P31</f>
        <v>173.766600514639</v>
      </c>
      <c r="AI31" s="47" t="n">
        <f aca="false">Q31+R31</f>
        <v>374.442526821472</v>
      </c>
      <c r="AJ31" s="47" t="n">
        <f aca="false">S31+T31</f>
        <v>395.751740255375</v>
      </c>
      <c r="AK31" s="47" t="n">
        <f aca="false">U31+V31</f>
        <v>291.527162623588</v>
      </c>
      <c r="AL31" s="47" t="n">
        <f aca="false">W31+X31</f>
        <v>248.347582902039</v>
      </c>
      <c r="AM31" s="47" t="n">
        <f aca="false">Y31+Z31+AA31+AB31</f>
        <v>167.964475389426</v>
      </c>
      <c r="AO31" s="49" t="n">
        <f aca="false">SUM(E31:F31)</f>
        <v>331.39552039856</v>
      </c>
      <c r="AP31" s="49" t="n">
        <f aca="false">SUM(G31:L31)</f>
        <v>1127.61683933894</v>
      </c>
      <c r="AQ31" s="49" t="n">
        <f aca="false">SUM(M31:N31)</f>
        <v>168.264539660784</v>
      </c>
      <c r="AR31" s="49" t="n">
        <f aca="false">SUM(Q31:R31)</f>
        <v>374.442526821472</v>
      </c>
      <c r="AS31" s="49" t="n">
        <f aca="false">SUM(S31:X31)</f>
        <v>935.626485781002</v>
      </c>
      <c r="AT31" s="49" t="n">
        <f aca="false">SUM(Y31:Z31)</f>
        <v>162.405853770382</v>
      </c>
      <c r="AU31" s="49" t="n">
        <f aca="false">AO31+AR31</f>
        <v>705.838047220031</v>
      </c>
      <c r="AV31" s="49" t="n">
        <f aca="false">AP31+AS31</f>
        <v>2063.24332511994</v>
      </c>
      <c r="AW31" s="49" t="n">
        <f aca="false">AQ31+AT31</f>
        <v>330.670393431166</v>
      </c>
    </row>
    <row r="32" customFormat="false" ht="15" hidden="false" customHeight="false" outlineLevel="0" collapsed="false">
      <c r="A32" s="0" t="n">
        <v>2041</v>
      </c>
      <c r="B32" s="47" t="n">
        <f aca="false">Scénarios!D31/100*PopActBIT!B43</f>
        <v>3115.91772348201</v>
      </c>
      <c r="C32" s="47" t="n">
        <f aca="false">SUM(E32:P32)</f>
        <v>1636.25196854765</v>
      </c>
      <c r="D32" s="47" t="n">
        <f aca="false">SUM(Q32:AB32)</f>
        <v>1479.66575493435</v>
      </c>
      <c r="E32" s="48" t="n">
        <f aca="false">$B32*E92/$B92</f>
        <v>81.130993801821</v>
      </c>
      <c r="F32" s="48" t="n">
        <f aca="false">$B32*F92/$B92</f>
        <v>249.954425824717</v>
      </c>
      <c r="G32" s="48" t="n">
        <f aca="false">$B32*G92/$B92</f>
        <v>224.035477118032</v>
      </c>
      <c r="H32" s="48" t="n">
        <f aca="false">$B32*H92/$B92</f>
        <v>223.024153561762</v>
      </c>
      <c r="I32" s="48" t="n">
        <f aca="false">$B32*I92/$B92</f>
        <v>204.61604672941</v>
      </c>
      <c r="J32" s="48" t="n">
        <f aca="false">$B32*J92/$B92</f>
        <v>183.252929407897</v>
      </c>
      <c r="K32" s="48" t="n">
        <f aca="false">$B32*K92/$B92</f>
        <v>157.651087539998</v>
      </c>
      <c r="L32" s="48" t="n">
        <f aca="false">$B32*L92/$B92</f>
        <v>136.749031594462</v>
      </c>
      <c r="M32" s="48" t="n">
        <f aca="false">$B32*M92/$B92</f>
        <v>113.710393078965</v>
      </c>
      <c r="N32" s="48" t="n">
        <f aca="false">$B32*N92/$B92</f>
        <v>56.4610808920193</v>
      </c>
      <c r="O32" s="48" t="n">
        <f aca="false">$B32*O92/$B92</f>
        <v>5.07496958468986</v>
      </c>
      <c r="P32" s="48" t="n">
        <f aca="false">$B32*P92/$B92</f>
        <v>0.591379413879744</v>
      </c>
      <c r="Q32" s="48" t="n">
        <f aca="false">$B32*Q92/$B92</f>
        <v>93.665929336763</v>
      </c>
      <c r="R32" s="48" t="n">
        <f aca="false">$B32*R92/$B92</f>
        <v>280.427894066782</v>
      </c>
      <c r="S32" s="48" t="n">
        <f aca="false">$B32*S92/$B92</f>
        <v>223.216278073382</v>
      </c>
      <c r="T32" s="48" t="n">
        <f aca="false">$B32*T92/$B92</f>
        <v>171.554988410315</v>
      </c>
      <c r="U32" s="48" t="n">
        <f aca="false">$B32*U92/$B92</f>
        <v>155.334239437653</v>
      </c>
      <c r="V32" s="48" t="n">
        <f aca="false">$B32*V92/$B92</f>
        <v>139.295936241418</v>
      </c>
      <c r="W32" s="48" t="n">
        <f aca="false">$B32*W92/$B92</f>
        <v>120.073701416872</v>
      </c>
      <c r="X32" s="48" t="n">
        <f aca="false">$B32*X92/$B92</f>
        <v>127.383400525718</v>
      </c>
      <c r="Y32" s="48" t="n">
        <f aca="false">$B32*Y92/$B92</f>
        <v>104.875502366913</v>
      </c>
      <c r="Z32" s="48" t="n">
        <f aca="false">$B32*Z92/$B92</f>
        <v>58.2882238149636</v>
      </c>
      <c r="AA32" s="48" t="n">
        <f aca="false">$B32*AA92/$B92</f>
        <v>4.7270863840878</v>
      </c>
      <c r="AB32" s="48" t="n">
        <f aca="false">$B32*AB92/$B92</f>
        <v>0.822574859485849</v>
      </c>
      <c r="AC32" s="47"/>
      <c r="AD32" s="47" t="n">
        <f aca="false">E32+F32</f>
        <v>331.085419626538</v>
      </c>
      <c r="AE32" s="47" t="n">
        <f aca="false">G32+H32</f>
        <v>447.059630679794</v>
      </c>
      <c r="AF32" s="47" t="n">
        <f aca="false">I32+J32</f>
        <v>387.868976137307</v>
      </c>
      <c r="AG32" s="47" t="n">
        <f aca="false">K32+L32</f>
        <v>294.400119134461</v>
      </c>
      <c r="AH32" s="47" t="n">
        <f aca="false">M32+N32+O32+P32</f>
        <v>175.837822969554</v>
      </c>
      <c r="AI32" s="47" t="n">
        <f aca="false">Q32+R32</f>
        <v>374.093823403545</v>
      </c>
      <c r="AJ32" s="47" t="n">
        <f aca="false">S32+T32</f>
        <v>394.771266483697</v>
      </c>
      <c r="AK32" s="47" t="n">
        <f aca="false">U32+V32</f>
        <v>294.63017567907</v>
      </c>
      <c r="AL32" s="47" t="n">
        <f aca="false">W32+X32</f>
        <v>247.45710194259</v>
      </c>
      <c r="AM32" s="47" t="n">
        <f aca="false">Y32+Z32+AA32+AB32</f>
        <v>168.71338742545</v>
      </c>
      <c r="AO32" s="49" t="n">
        <f aca="false">SUM(E32:F32)</f>
        <v>331.085419626538</v>
      </c>
      <c r="AP32" s="49" t="n">
        <f aca="false">SUM(G32:L32)</f>
        <v>1129.32872595156</v>
      </c>
      <c r="AQ32" s="49" t="n">
        <f aca="false">SUM(M32:N32)</f>
        <v>170.171473970985</v>
      </c>
      <c r="AR32" s="49" t="n">
        <f aca="false">SUM(Q32:R32)</f>
        <v>374.093823403545</v>
      </c>
      <c r="AS32" s="49" t="n">
        <f aca="false">SUM(S32:X32)</f>
        <v>936.858544105358</v>
      </c>
      <c r="AT32" s="49" t="n">
        <f aca="false">SUM(Y32:Z32)</f>
        <v>163.163726181876</v>
      </c>
      <c r="AU32" s="49" t="n">
        <f aca="false">AO32+AR32</f>
        <v>705.179243030083</v>
      </c>
      <c r="AV32" s="49" t="n">
        <f aca="false">AP32+AS32</f>
        <v>2066.18727005692</v>
      </c>
      <c r="AW32" s="49" t="n">
        <f aca="false">AQ32+AT32</f>
        <v>333.335200152861</v>
      </c>
    </row>
    <row r="33" customFormat="false" ht="15" hidden="false" customHeight="false" outlineLevel="0" collapsed="false">
      <c r="A33" s="0" t="n">
        <v>2042</v>
      </c>
      <c r="B33" s="47" t="n">
        <f aca="false">Scénarios!D32/100*PopActBIT!B44</f>
        <v>3121.17330946215</v>
      </c>
      <c r="C33" s="47" t="n">
        <f aca="false">SUM(E33:P33)</f>
        <v>1639.67959369744</v>
      </c>
      <c r="D33" s="47" t="n">
        <f aca="false">SUM(Q33:AB33)</f>
        <v>1481.49371576471</v>
      </c>
      <c r="E33" s="48" t="n">
        <f aca="false">$B33*E93/$B93</f>
        <v>81.2409737380167</v>
      </c>
      <c r="F33" s="48" t="n">
        <f aca="false">$B33*F93/$B93</f>
        <v>249.717491681742</v>
      </c>
      <c r="G33" s="48" t="n">
        <f aca="false">$B33*G93/$B93</f>
        <v>222.783599623696</v>
      </c>
      <c r="H33" s="48" t="n">
        <f aca="false">$B33*H93/$B93</f>
        <v>222.923324865678</v>
      </c>
      <c r="I33" s="48" t="n">
        <f aca="false">$B33*I93/$B93</f>
        <v>206.262938028979</v>
      </c>
      <c r="J33" s="48" t="n">
        <f aca="false">$B33*J93/$B93</f>
        <v>185.657410514461</v>
      </c>
      <c r="K33" s="48" t="n">
        <f aca="false">$B33*K93/$B93</f>
        <v>157.49603343696</v>
      </c>
      <c r="L33" s="48" t="n">
        <f aca="false">$B33*L93/$B93</f>
        <v>135.90674494462</v>
      </c>
      <c r="M33" s="48" t="n">
        <f aca="false">$B33*M93/$B93</f>
        <v>113.428721564509</v>
      </c>
      <c r="N33" s="48" t="n">
        <f aca="false">$B33*N93/$B93</f>
        <v>58.4003229600212</v>
      </c>
      <c r="O33" s="48" t="n">
        <f aca="false">$B33*O93/$B93</f>
        <v>5.26289966870887</v>
      </c>
      <c r="P33" s="48" t="n">
        <f aca="false">$B33*P93/$B93</f>
        <v>0.599132670050171</v>
      </c>
      <c r="Q33" s="48" t="n">
        <f aca="false">$B33*Q93/$B93</f>
        <v>93.7955959034891</v>
      </c>
      <c r="R33" s="48" t="n">
        <f aca="false">$B33*R93/$B93</f>
        <v>280.161828794262</v>
      </c>
      <c r="S33" s="48" t="n">
        <f aca="false">$B33*S93/$B93</f>
        <v>222.055040375368</v>
      </c>
      <c r="T33" s="48" t="n">
        <f aca="false">$B33*T93/$B93</f>
        <v>171.452397194166</v>
      </c>
      <c r="U33" s="48" t="n">
        <f aca="false">$B33*U93/$B93</f>
        <v>156.638325915681</v>
      </c>
      <c r="V33" s="48" t="n">
        <f aca="false">$B33*V93/$B93</f>
        <v>141.182875232464</v>
      </c>
      <c r="W33" s="48" t="n">
        <f aca="false">$B33*W93/$B93</f>
        <v>119.893078547715</v>
      </c>
      <c r="X33" s="48" t="n">
        <f aca="false">$B33*X93/$B93</f>
        <v>126.851339331402</v>
      </c>
      <c r="Y33" s="48" t="n">
        <f aca="false">$B33*Y93/$B93</f>
        <v>104.660105122543</v>
      </c>
      <c r="Z33" s="48" t="n">
        <f aca="false">$B33*Z93/$B93</f>
        <v>59.2750742668942</v>
      </c>
      <c r="AA33" s="48" t="n">
        <f aca="false">$B33*AA93/$B93</f>
        <v>4.69046756110596</v>
      </c>
      <c r="AB33" s="48" t="n">
        <f aca="false">$B33*AB93/$B93</f>
        <v>0.837587519621</v>
      </c>
      <c r="AC33" s="47"/>
      <c r="AD33" s="47" t="n">
        <f aca="false">E33+F33</f>
        <v>330.958465419759</v>
      </c>
      <c r="AE33" s="47" t="n">
        <f aca="false">G33+H33</f>
        <v>445.706924489374</v>
      </c>
      <c r="AF33" s="47" t="n">
        <f aca="false">I33+J33</f>
        <v>391.920348543439</v>
      </c>
      <c r="AG33" s="47" t="n">
        <f aca="false">K33+L33</f>
        <v>293.402778381579</v>
      </c>
      <c r="AH33" s="47" t="n">
        <f aca="false">M33+N33+O33+P33</f>
        <v>177.69107686329</v>
      </c>
      <c r="AI33" s="47" t="n">
        <f aca="false">Q33+R33</f>
        <v>373.957424697751</v>
      </c>
      <c r="AJ33" s="47" t="n">
        <f aca="false">S33+T33</f>
        <v>393.507437569534</v>
      </c>
      <c r="AK33" s="47" t="n">
        <f aca="false">U33+V33</f>
        <v>297.821201148145</v>
      </c>
      <c r="AL33" s="47" t="n">
        <f aca="false">W33+X33</f>
        <v>246.744417879117</v>
      </c>
      <c r="AM33" s="47" t="n">
        <f aca="false">Y33+Z33+AA33+AB33</f>
        <v>169.463234470164</v>
      </c>
      <c r="AO33" s="49" t="n">
        <f aca="false">SUM(E33:F33)</f>
        <v>330.958465419759</v>
      </c>
      <c r="AP33" s="49" t="n">
        <f aca="false">SUM(G33:L33)</f>
        <v>1131.03005141439</v>
      </c>
      <c r="AQ33" s="49" t="n">
        <f aca="false">SUM(M33:N33)</f>
        <v>171.829044524531</v>
      </c>
      <c r="AR33" s="49" t="n">
        <f aca="false">SUM(Q33:R33)</f>
        <v>373.957424697751</v>
      </c>
      <c r="AS33" s="49" t="n">
        <f aca="false">SUM(S33:X33)</f>
        <v>938.073056596796</v>
      </c>
      <c r="AT33" s="49" t="n">
        <f aca="false">SUM(Y33:Z33)</f>
        <v>163.935179389437</v>
      </c>
      <c r="AU33" s="49" t="n">
        <f aca="false">AO33+AR33</f>
        <v>704.91589011751</v>
      </c>
      <c r="AV33" s="49" t="n">
        <f aca="false">AP33+AS33</f>
        <v>2069.10310801119</v>
      </c>
      <c r="AW33" s="49" t="n">
        <f aca="false">AQ33+AT33</f>
        <v>335.764223913968</v>
      </c>
    </row>
    <row r="34" customFormat="false" ht="15" hidden="false" customHeight="false" outlineLevel="0" collapsed="false">
      <c r="A34" s="0" t="n">
        <v>2043</v>
      </c>
      <c r="B34" s="47" t="n">
        <f aca="false">Scénarios!D33/100*PopActBIT!B45</f>
        <v>3125.68821629776</v>
      </c>
      <c r="C34" s="47" t="n">
        <f aca="false">SUM(E34:P34)</f>
        <v>1642.5442223412</v>
      </c>
      <c r="D34" s="47" t="n">
        <f aca="false">SUM(Q34:AB34)</f>
        <v>1483.14399395656</v>
      </c>
      <c r="E34" s="48" t="n">
        <f aca="false">$B34*E94/$B94</f>
        <v>81.4058905517836</v>
      </c>
      <c r="F34" s="48" t="n">
        <f aca="false">$B34*F94/$B94</f>
        <v>249.426913823049</v>
      </c>
      <c r="G34" s="48" t="n">
        <f aca="false">$B34*G94/$B94</f>
        <v>221.873550770625</v>
      </c>
      <c r="H34" s="48" t="n">
        <f aca="false">$B34*H94/$B94</f>
        <v>222.265651508911</v>
      </c>
      <c r="I34" s="48" t="n">
        <f aca="false">$B34*I94/$B94</f>
        <v>208.12502445465</v>
      </c>
      <c r="J34" s="48" t="n">
        <f aca="false">$B34*J94/$B94</f>
        <v>187.453654825125</v>
      </c>
      <c r="K34" s="48" t="n">
        <f aca="false">$B34*K94/$B94</f>
        <v>158.585774570966</v>
      </c>
      <c r="L34" s="48" t="n">
        <f aca="false">$B34*L94/$B94</f>
        <v>134.316261620826</v>
      </c>
      <c r="M34" s="48" t="n">
        <f aca="false">$B34*M94/$B94</f>
        <v>113.903326094286</v>
      </c>
      <c r="N34" s="48" t="n">
        <f aca="false">$B34*N94/$B94</f>
        <v>59.0758319867251</v>
      </c>
      <c r="O34" s="48" t="n">
        <f aca="false">$B34*O94/$B94</f>
        <v>5.50615393159147</v>
      </c>
      <c r="P34" s="48" t="n">
        <f aca="false">$B34*P94/$B94</f>
        <v>0.606188202658712</v>
      </c>
      <c r="Q34" s="48" t="n">
        <f aca="false">$B34*Q94/$B94</f>
        <v>93.9883954774433</v>
      </c>
      <c r="R34" s="48" t="n">
        <f aca="false">$B34*R94/$B94</f>
        <v>279.835391387314</v>
      </c>
      <c r="S34" s="48" t="n">
        <f aca="false">$B34*S94/$B94</f>
        <v>221.065397633673</v>
      </c>
      <c r="T34" s="48" t="n">
        <f aca="false">$B34*T94/$B94</f>
        <v>171.02567895114</v>
      </c>
      <c r="U34" s="48" t="n">
        <f aca="false">$B34*U94/$B94</f>
        <v>158.097209922382</v>
      </c>
      <c r="V34" s="48" t="n">
        <f aca="false">$B34*V94/$B94</f>
        <v>142.645337691066</v>
      </c>
      <c r="W34" s="48" t="n">
        <f aca="false">$B34*W94/$B94</f>
        <v>120.69985022407</v>
      </c>
      <c r="X34" s="48" t="n">
        <f aca="false">$B34*X94/$B94</f>
        <v>125.54581428475</v>
      </c>
      <c r="Y34" s="48" t="n">
        <f aca="false">$B34*Y94/$B94</f>
        <v>104.902563136706</v>
      </c>
      <c r="Z34" s="48" t="n">
        <f aca="false">$B34*Z94/$B94</f>
        <v>59.8220238060824</v>
      </c>
      <c r="AA34" s="48" t="n">
        <f aca="false">$B34*AA94/$B94</f>
        <v>4.66461941487158</v>
      </c>
      <c r="AB34" s="48" t="n">
        <f aca="false">$B34*AB94/$B94</f>
        <v>0.851712027060533</v>
      </c>
      <c r="AC34" s="47"/>
      <c r="AD34" s="47" t="n">
        <f aca="false">E34+F34</f>
        <v>330.832804374832</v>
      </c>
      <c r="AE34" s="47" t="n">
        <f aca="false">G34+H34</f>
        <v>444.139202279535</v>
      </c>
      <c r="AF34" s="47" t="n">
        <f aca="false">I34+J34</f>
        <v>395.578679279775</v>
      </c>
      <c r="AG34" s="47" t="n">
        <f aca="false">K34+L34</f>
        <v>292.902036191793</v>
      </c>
      <c r="AH34" s="47" t="n">
        <f aca="false">M34+N34+O34+P34</f>
        <v>179.091500215261</v>
      </c>
      <c r="AI34" s="47" t="n">
        <f aca="false">Q34+R34</f>
        <v>373.823786864757</v>
      </c>
      <c r="AJ34" s="47" t="n">
        <f aca="false">S34+T34</f>
        <v>392.091076584813</v>
      </c>
      <c r="AK34" s="47" t="n">
        <f aca="false">U34+V34</f>
        <v>300.742547613448</v>
      </c>
      <c r="AL34" s="47" t="n">
        <f aca="false">W34+X34</f>
        <v>246.24566450882</v>
      </c>
      <c r="AM34" s="47" t="n">
        <f aca="false">Y34+Z34+AA34+AB34</f>
        <v>170.24091838472</v>
      </c>
      <c r="AO34" s="49" t="n">
        <f aca="false">SUM(E34:F34)</f>
        <v>330.832804374832</v>
      </c>
      <c r="AP34" s="49" t="n">
        <f aca="false">SUM(G34:L34)</f>
        <v>1132.6199177511</v>
      </c>
      <c r="AQ34" s="49" t="n">
        <f aca="false">SUM(M34:N34)</f>
        <v>172.979158081011</v>
      </c>
      <c r="AR34" s="49" t="n">
        <f aca="false">SUM(Q34:R34)</f>
        <v>373.823786864757</v>
      </c>
      <c r="AS34" s="49" t="n">
        <f aca="false">SUM(S34:X34)</f>
        <v>939.079288707082</v>
      </c>
      <c r="AT34" s="49" t="n">
        <f aca="false">SUM(Y34:Z34)</f>
        <v>164.724586942788</v>
      </c>
      <c r="AU34" s="49" t="n">
        <f aca="false">AO34+AR34</f>
        <v>704.65659123959</v>
      </c>
      <c r="AV34" s="49" t="n">
        <f aca="false">AP34+AS34</f>
        <v>2071.69920645818</v>
      </c>
      <c r="AW34" s="49" t="n">
        <f aca="false">AQ34+AT34</f>
        <v>337.703745023799</v>
      </c>
    </row>
    <row r="35" customFormat="false" ht="15" hidden="false" customHeight="false" outlineLevel="0" collapsed="false">
      <c r="A35" s="0" t="n">
        <v>2044</v>
      </c>
      <c r="B35" s="47" t="n">
        <f aca="false">Scénarios!D34/100*PopActBIT!B46</f>
        <v>3128.86161011815</v>
      </c>
      <c r="C35" s="47" t="n">
        <f aca="false">SUM(E35:P35)</f>
        <v>1644.69564331398</v>
      </c>
      <c r="D35" s="47" t="n">
        <f aca="false">SUM(Q35:AB35)</f>
        <v>1484.16596680417</v>
      </c>
      <c r="E35" s="48" t="n">
        <f aca="false">$B35*E95/$B95</f>
        <v>81.6122265896552</v>
      </c>
      <c r="F35" s="48" t="n">
        <f aca="false">$B35*F95/$B95</f>
        <v>249.073899635465</v>
      </c>
      <c r="G35" s="48" t="n">
        <f aca="false">$B35*G95/$B95</f>
        <v>220.599235246341</v>
      </c>
      <c r="H35" s="48" t="n">
        <f aca="false">$B35*H95/$B95</f>
        <v>221.422660196551</v>
      </c>
      <c r="I35" s="48" t="n">
        <f aca="false">$B35*I95/$B95</f>
        <v>209.890337025049</v>
      </c>
      <c r="J35" s="48" t="n">
        <f aca="false">$B35*J95/$B95</f>
        <v>188.799544645434</v>
      </c>
      <c r="K35" s="48" t="n">
        <f aca="false">$B35*K95/$B95</f>
        <v>160.716762756625</v>
      </c>
      <c r="L35" s="48" t="n">
        <f aca="false">$B35*L95/$B95</f>
        <v>132.17521691138</v>
      </c>
      <c r="M35" s="48" t="n">
        <f aca="false">$B35*M95/$B95</f>
        <v>114.641173055937</v>
      </c>
      <c r="N35" s="48" t="n">
        <f aca="false">$B35*N95/$B95</f>
        <v>59.3760304981781</v>
      </c>
      <c r="O35" s="48" t="n">
        <f aca="false">$B35*O95/$B95</f>
        <v>5.77702371507093</v>
      </c>
      <c r="P35" s="48" t="n">
        <f aca="false">$B35*P95/$B95</f>
        <v>0.611533038290407</v>
      </c>
      <c r="Q35" s="48" t="n">
        <f aca="false">$B35*Q95/$B95</f>
        <v>94.2286258108418</v>
      </c>
      <c r="R35" s="48" t="n">
        <f aca="false">$B35*R95/$B95</f>
        <v>279.439724836175</v>
      </c>
      <c r="S35" s="48" t="n">
        <f aca="false">$B35*S95/$B95</f>
        <v>219.719813792879</v>
      </c>
      <c r="T35" s="48" t="n">
        <f aca="false">$B35*T95/$B95</f>
        <v>170.385808686391</v>
      </c>
      <c r="U35" s="48" t="n">
        <f aca="false">$B35*U95/$B95</f>
        <v>159.587388276618</v>
      </c>
      <c r="V35" s="48" t="n">
        <f aca="false">$B35*V95/$B95</f>
        <v>143.677711855048</v>
      </c>
      <c r="W35" s="48" t="n">
        <f aca="false">$B35*W95/$B95</f>
        <v>122.486018427998</v>
      </c>
      <c r="X35" s="48" t="n">
        <f aca="false">$B35*X95/$B95</f>
        <v>123.629424738652</v>
      </c>
      <c r="Y35" s="48" t="n">
        <f aca="false">$B35*Y95/$B95</f>
        <v>105.430913458092</v>
      </c>
      <c r="Z35" s="48" t="n">
        <f aca="false">$B35*Z95/$B95</f>
        <v>60.0520807328518</v>
      </c>
      <c r="AA35" s="48" t="n">
        <f aca="false">$B35*AA95/$B95</f>
        <v>4.66502325225475</v>
      </c>
      <c r="AB35" s="48" t="n">
        <f aca="false">$B35*AB95/$B95</f>
        <v>0.86343293636978</v>
      </c>
      <c r="AC35" s="47"/>
      <c r="AD35" s="47" t="n">
        <f aca="false">E35+F35</f>
        <v>330.68612622512</v>
      </c>
      <c r="AE35" s="47" t="n">
        <f aca="false">G35+H35</f>
        <v>442.021895442892</v>
      </c>
      <c r="AF35" s="47" t="n">
        <f aca="false">I35+J35</f>
        <v>398.689881670483</v>
      </c>
      <c r="AG35" s="47" t="n">
        <f aca="false">K35+L35</f>
        <v>292.891979668006</v>
      </c>
      <c r="AH35" s="47" t="n">
        <f aca="false">M35+N35+O35+P35</f>
        <v>180.405760307476</v>
      </c>
      <c r="AI35" s="47" t="n">
        <f aca="false">Q35+R35</f>
        <v>373.668350647017</v>
      </c>
      <c r="AJ35" s="47" t="n">
        <f aca="false">S35+T35</f>
        <v>390.105622479269</v>
      </c>
      <c r="AK35" s="47" t="n">
        <f aca="false">U35+V35</f>
        <v>303.265100131666</v>
      </c>
      <c r="AL35" s="47" t="n">
        <f aca="false">W35+X35</f>
        <v>246.11544316665</v>
      </c>
      <c r="AM35" s="47" t="n">
        <f aca="false">Y35+Z35+AA35+AB35</f>
        <v>171.011450379568</v>
      </c>
      <c r="AO35" s="49" t="n">
        <f aca="false">SUM(E35:F35)</f>
        <v>330.68612622512</v>
      </c>
      <c r="AP35" s="49" t="n">
        <f aca="false">SUM(G35:L35)</f>
        <v>1133.60375678138</v>
      </c>
      <c r="AQ35" s="49" t="n">
        <f aca="false">SUM(M35:N35)</f>
        <v>174.017203554115</v>
      </c>
      <c r="AR35" s="49" t="n">
        <f aca="false">SUM(Q35:R35)</f>
        <v>373.668350647017</v>
      </c>
      <c r="AS35" s="49" t="n">
        <f aca="false">SUM(S35:X35)</f>
        <v>939.486165777585</v>
      </c>
      <c r="AT35" s="49" t="n">
        <f aca="false">SUM(Y35:Z35)</f>
        <v>165.482994190944</v>
      </c>
      <c r="AU35" s="49" t="n">
        <f aca="false">AO35+AR35</f>
        <v>704.354476872137</v>
      </c>
      <c r="AV35" s="49" t="n">
        <f aca="false">AP35+AS35</f>
        <v>2073.08992255897</v>
      </c>
      <c r="AW35" s="49" t="n">
        <f aca="false">AQ35+AT35</f>
        <v>339.500197745058</v>
      </c>
    </row>
    <row r="36" customFormat="false" ht="15" hidden="false" customHeight="false" outlineLevel="0" collapsed="false">
      <c r="A36" s="0" t="n">
        <v>2045</v>
      </c>
      <c r="B36" s="47" t="n">
        <f aca="false">Scénarios!D35/100*PopActBIT!B47</f>
        <v>3132.03146301539</v>
      </c>
      <c r="C36" s="47" t="n">
        <f aca="false">SUM(E36:P36)</f>
        <v>1646.74368306482</v>
      </c>
      <c r="D36" s="47" t="n">
        <f aca="false">SUM(Q36:AB36)</f>
        <v>1485.28777995057</v>
      </c>
      <c r="E36" s="48" t="n">
        <f aca="false">$B36*E96/$B96</f>
        <v>81.9250971927171</v>
      </c>
      <c r="F36" s="48" t="n">
        <f aca="false">$B36*F96/$B96</f>
        <v>248.923617526719</v>
      </c>
      <c r="G36" s="48" t="n">
        <f aca="false">$B36*G96/$B96</f>
        <v>219.65337164698</v>
      </c>
      <c r="H36" s="48" t="n">
        <f aca="false">$B36*H96/$B96</f>
        <v>220.11454124321</v>
      </c>
      <c r="I36" s="48" t="n">
        <f aca="false">$B36*I96/$B96</f>
        <v>211.525536778449</v>
      </c>
      <c r="J36" s="48" t="n">
        <f aca="false">$B36*J96/$B96</f>
        <v>189.51450022707</v>
      </c>
      <c r="K36" s="48" t="n">
        <f aca="false">$B36*K96/$B96</f>
        <v>163.343912082375</v>
      </c>
      <c r="L36" s="48" t="n">
        <f aca="false">$B36*L96/$B96</f>
        <v>130.649520001835</v>
      </c>
      <c r="M36" s="48" t="n">
        <f aca="false">$B36*M96/$B96</f>
        <v>114.989925523068</v>
      </c>
      <c r="N36" s="48" t="n">
        <f aca="false">$B36*N96/$B96</f>
        <v>59.37354131542</v>
      </c>
      <c r="O36" s="48" t="n">
        <f aca="false">$B36*O96/$B96</f>
        <v>6.11474338332889</v>
      </c>
      <c r="P36" s="48" t="n">
        <f aca="false">$B36*P96/$B96</f>
        <v>0.615376143646902</v>
      </c>
      <c r="Q36" s="48" t="n">
        <f aca="false">$B36*Q96/$B96</f>
        <v>94.5916773292141</v>
      </c>
      <c r="R36" s="48" t="n">
        <f aca="false">$B36*R96/$B96</f>
        <v>279.27325927198</v>
      </c>
      <c r="S36" s="48" t="n">
        <f aca="false">$B36*S96/$B96</f>
        <v>218.718801114563</v>
      </c>
      <c r="T36" s="48" t="n">
        <f aca="false">$B36*T96/$B96</f>
        <v>169.365318128196</v>
      </c>
      <c r="U36" s="48" t="n">
        <f aca="false">$B36*U96/$B96</f>
        <v>160.972651525085</v>
      </c>
      <c r="V36" s="48" t="n">
        <f aca="false">$B36*V96/$B96</f>
        <v>144.179094413804</v>
      </c>
      <c r="W36" s="48" t="n">
        <f aca="false">$B36*W96/$B96</f>
        <v>124.752303464451</v>
      </c>
      <c r="X36" s="48" t="n">
        <f aca="false">$B36*X96/$B96</f>
        <v>122.122414425786</v>
      </c>
      <c r="Y36" s="48" t="n">
        <f aca="false">$B36*Y96/$B96</f>
        <v>105.69918003378</v>
      </c>
      <c r="Z36" s="48" t="n">
        <f aca="false">$B36*Z96/$B96</f>
        <v>60.0174692951772</v>
      </c>
      <c r="AA36" s="48" t="n">
        <f aca="false">$B36*AA96/$B96</f>
        <v>4.72272517270667</v>
      </c>
      <c r="AB36" s="48" t="n">
        <f aca="false">$B36*AB96/$B96</f>
        <v>0.872885775827625</v>
      </c>
      <c r="AC36" s="47"/>
      <c r="AD36" s="47" t="n">
        <f aca="false">E36+F36</f>
        <v>330.848714719436</v>
      </c>
      <c r="AE36" s="47" t="n">
        <f aca="false">G36+H36</f>
        <v>439.767912890191</v>
      </c>
      <c r="AF36" s="47" t="n">
        <f aca="false">I36+J36</f>
        <v>401.040037005519</v>
      </c>
      <c r="AG36" s="47" t="n">
        <f aca="false">K36+L36</f>
        <v>293.99343208421</v>
      </c>
      <c r="AH36" s="47" t="n">
        <f aca="false">M36+N36+O36+P36</f>
        <v>181.093586365464</v>
      </c>
      <c r="AI36" s="47" t="n">
        <f aca="false">Q36+R36</f>
        <v>373.864936601194</v>
      </c>
      <c r="AJ36" s="47" t="n">
        <f aca="false">S36+T36</f>
        <v>388.084119242759</v>
      </c>
      <c r="AK36" s="47" t="n">
        <f aca="false">U36+V36</f>
        <v>305.151745938889</v>
      </c>
      <c r="AL36" s="47" t="n">
        <f aca="false">W36+X36</f>
        <v>246.874717890237</v>
      </c>
      <c r="AM36" s="47" t="n">
        <f aca="false">Y36+Z36+AA36+AB36</f>
        <v>171.312260277491</v>
      </c>
      <c r="AO36" s="49" t="n">
        <f aca="false">SUM(E36:F36)</f>
        <v>330.848714719436</v>
      </c>
      <c r="AP36" s="49" t="n">
        <f aca="false">SUM(G36:L36)</f>
        <v>1134.80138197992</v>
      </c>
      <c r="AQ36" s="49" t="n">
        <f aca="false">SUM(M36:N36)</f>
        <v>174.363466838488</v>
      </c>
      <c r="AR36" s="49" t="n">
        <f aca="false">SUM(Q36:R36)</f>
        <v>373.864936601194</v>
      </c>
      <c r="AS36" s="49" t="n">
        <f aca="false">SUM(S36:X36)</f>
        <v>940.110583071884</v>
      </c>
      <c r="AT36" s="49" t="n">
        <f aca="false">SUM(Y36:Z36)</f>
        <v>165.716649328957</v>
      </c>
      <c r="AU36" s="49" t="n">
        <f aca="false">AO36+AR36</f>
        <v>704.71365132063</v>
      </c>
      <c r="AV36" s="49" t="n">
        <f aca="false">AP36+AS36</f>
        <v>2074.9119650518</v>
      </c>
      <c r="AW36" s="49" t="n">
        <f aca="false">AQ36+AT36</f>
        <v>340.080116167445</v>
      </c>
    </row>
    <row r="37" customFormat="false" ht="15" hidden="false" customHeight="false" outlineLevel="0" collapsed="false">
      <c r="A37" s="0" t="n">
        <v>2046</v>
      </c>
      <c r="B37" s="47" t="n">
        <f aca="false">Scénarios!D36/100*PopActBIT!B48</f>
        <v>3133.587043357</v>
      </c>
      <c r="C37" s="47" t="n">
        <f aca="false">SUM(E37:P37)</f>
        <v>1647.40991903776</v>
      </c>
      <c r="D37" s="47" t="n">
        <f aca="false">SUM(Q37:AB37)</f>
        <v>1486.17712431924</v>
      </c>
      <c r="E37" s="48" t="n">
        <f aca="false">$B37*E97/$B97</f>
        <v>82.2730273230298</v>
      </c>
      <c r="F37" s="48" t="n">
        <f aca="false">$B37*F97/$B97</f>
        <v>248.84234425451</v>
      </c>
      <c r="G37" s="48" t="n">
        <f aca="false">$B37*G97/$B97</f>
        <v>219.157972673551</v>
      </c>
      <c r="H37" s="48" t="n">
        <f aca="false">$B37*H97/$B97</f>
        <v>218.180353109341</v>
      </c>
      <c r="I37" s="48" t="n">
        <f aca="false">$B37*I97/$B97</f>
        <v>212.316483418172</v>
      </c>
      <c r="J37" s="48" t="n">
        <f aca="false">$B37*J97/$B97</f>
        <v>190.100656039734</v>
      </c>
      <c r="K37" s="48" t="n">
        <f aca="false">$B37*K97/$B97</f>
        <v>165.907791906164</v>
      </c>
      <c r="L37" s="48" t="n">
        <f aca="false">$B37*L97/$B97</f>
        <v>129.858589839938</v>
      </c>
      <c r="M37" s="48" t="n">
        <f aca="false">$B37*M97/$B97</f>
        <v>114.785572270547</v>
      </c>
      <c r="N37" s="48" t="n">
        <f aca="false">$B37*N97/$B97</f>
        <v>59.1254856087534</v>
      </c>
      <c r="O37" s="48" t="n">
        <f aca="false">$B37*O97/$B97</f>
        <v>6.24386161760173</v>
      </c>
      <c r="P37" s="48" t="n">
        <f aca="false">$B37*P97/$B97</f>
        <v>0.617780976417439</v>
      </c>
      <c r="Q37" s="48" t="n">
        <f aca="false">$B37*Q97/$B97</f>
        <v>94.9951675534375</v>
      </c>
      <c r="R37" s="48" t="n">
        <f aca="false">$B37*R97/$B97</f>
        <v>279.187616238139</v>
      </c>
      <c r="S37" s="48" t="n">
        <f aca="false">$B37*S97/$B97</f>
        <v>218.199018772055</v>
      </c>
      <c r="T37" s="48" t="n">
        <f aca="false">$B37*T97/$B97</f>
        <v>167.954743416983</v>
      </c>
      <c r="U37" s="48" t="n">
        <f aca="false">$B37*U97/$B97</f>
        <v>161.550473289368</v>
      </c>
      <c r="V37" s="48" t="n">
        <f aca="false">$B37*V97/$B97</f>
        <v>144.702500660664</v>
      </c>
      <c r="W37" s="48" t="n">
        <f aca="false">$B37*W97/$B97</f>
        <v>126.849144579162</v>
      </c>
      <c r="X37" s="48" t="n">
        <f aca="false">$B37*X97/$B97</f>
        <v>121.290630764223</v>
      </c>
      <c r="Y37" s="48" t="n">
        <f aca="false">$B37*Y97/$B97</f>
        <v>105.557145317772</v>
      </c>
      <c r="Z37" s="48" t="n">
        <f aca="false">$B37*Z97/$B97</f>
        <v>60.1966609356624</v>
      </c>
      <c r="AA37" s="48" t="n">
        <f aca="false">$B37*AA97/$B97</f>
        <v>4.81395075376911</v>
      </c>
      <c r="AB37" s="48" t="n">
        <f aca="false">$B37*AB97/$B97</f>
        <v>0.880072038002475</v>
      </c>
      <c r="AC37" s="47"/>
      <c r="AD37" s="47" t="n">
        <f aca="false">E37+F37</f>
        <v>331.11537157754</v>
      </c>
      <c r="AE37" s="47" t="n">
        <f aca="false">G37+H37</f>
        <v>437.338325782892</v>
      </c>
      <c r="AF37" s="47" t="n">
        <f aca="false">I37+J37</f>
        <v>402.417139457905</v>
      </c>
      <c r="AG37" s="47" t="n">
        <f aca="false">K37+L37</f>
        <v>295.766381746102</v>
      </c>
      <c r="AH37" s="47" t="n">
        <f aca="false">M37+N37+O37+P37</f>
        <v>180.772700473319</v>
      </c>
      <c r="AI37" s="47" t="n">
        <f aca="false">Q37+R37</f>
        <v>374.182783791577</v>
      </c>
      <c r="AJ37" s="47" t="n">
        <f aca="false">S37+T37</f>
        <v>386.153762189038</v>
      </c>
      <c r="AK37" s="47" t="n">
        <f aca="false">U37+V37</f>
        <v>306.252973950031</v>
      </c>
      <c r="AL37" s="47" t="n">
        <f aca="false">W37+X37</f>
        <v>248.139775343386</v>
      </c>
      <c r="AM37" s="47" t="n">
        <f aca="false">Y37+Z37+AA37+AB37</f>
        <v>171.447829045206</v>
      </c>
      <c r="AO37" s="49" t="n">
        <f aca="false">SUM(E37:F37)</f>
        <v>331.11537157754</v>
      </c>
      <c r="AP37" s="49" t="n">
        <f aca="false">SUM(G37:L37)</f>
        <v>1135.5218469869</v>
      </c>
      <c r="AQ37" s="49" t="n">
        <f aca="false">SUM(M37:N37)</f>
        <v>173.9110578793</v>
      </c>
      <c r="AR37" s="49" t="n">
        <f aca="false">SUM(Q37:R37)</f>
        <v>374.182783791577</v>
      </c>
      <c r="AS37" s="49" t="n">
        <f aca="false">SUM(S37:X37)</f>
        <v>940.546511482455</v>
      </c>
      <c r="AT37" s="49" t="n">
        <f aca="false">SUM(Y37:Z37)</f>
        <v>165.753806253434</v>
      </c>
      <c r="AU37" s="49" t="n">
        <f aca="false">AO37+AR37</f>
        <v>705.298155369117</v>
      </c>
      <c r="AV37" s="49" t="n">
        <f aca="false">AP37+AS37</f>
        <v>2076.06835846935</v>
      </c>
      <c r="AW37" s="49" t="n">
        <f aca="false">AQ37+AT37</f>
        <v>339.664864132735</v>
      </c>
    </row>
    <row r="38" customFormat="false" ht="15" hidden="false" customHeight="false" outlineLevel="0" collapsed="false">
      <c r="A38" s="0" t="n">
        <v>2047</v>
      </c>
      <c r="B38" s="47" t="n">
        <f aca="false">Scénarios!D37/100*PopActBIT!B49</f>
        <v>3133.97390716394</v>
      </c>
      <c r="C38" s="47" t="n">
        <f aca="false">SUM(E38:P38)</f>
        <v>1647.37782520465</v>
      </c>
      <c r="D38" s="47" t="n">
        <f aca="false">SUM(Q38:AB38)</f>
        <v>1486.59608195929</v>
      </c>
      <c r="E38" s="48" t="n">
        <f aca="false">$B38*E98/$B98</f>
        <v>82.6217175623339</v>
      </c>
      <c r="F38" s="48" t="n">
        <f aca="false">$B38*F98/$B98</f>
        <v>248.81364825206</v>
      </c>
      <c r="G38" s="48" t="n">
        <f aca="false">$B38*G98/$B98</f>
        <v>218.629307887225</v>
      </c>
      <c r="H38" s="48" t="n">
        <f aca="false">$B38*H98/$B98</f>
        <v>216.703419271009</v>
      </c>
      <c r="I38" s="48" t="n">
        <f aca="false">$B38*I98/$B98</f>
        <v>211.931228105117</v>
      </c>
      <c r="J38" s="48" t="n">
        <f aca="false">$B38*J98/$B98</f>
        <v>191.331229662275</v>
      </c>
      <c r="K38" s="48" t="n">
        <f aca="false">$B38*K98/$B98</f>
        <v>167.850504090785</v>
      </c>
      <c r="L38" s="48" t="n">
        <f aca="false">$B38*L98/$B98</f>
        <v>129.544681153255</v>
      </c>
      <c r="M38" s="48" t="n">
        <f aca="false">$B38*M98/$B98</f>
        <v>114.095453562251</v>
      </c>
      <c r="N38" s="48" t="n">
        <f aca="false">$B38*N98/$B98</f>
        <v>58.8763520037074</v>
      </c>
      <c r="O38" s="48" t="n">
        <f aca="false">$B38*O98/$B98</f>
        <v>6.36062032225793</v>
      </c>
      <c r="P38" s="48" t="n">
        <f aca="false">$B38*P98/$B98</f>
        <v>0.619663332374145</v>
      </c>
      <c r="Q38" s="48" t="n">
        <f aca="false">$B38*Q98/$B98</f>
        <v>95.3992446835817</v>
      </c>
      <c r="R38" s="48" t="n">
        <f aca="false">$B38*R98/$B98</f>
        <v>279.166007038481</v>
      </c>
      <c r="S38" s="48" t="n">
        <f aca="false">$B38*S98/$B98</f>
        <v>217.654329199123</v>
      </c>
      <c r="T38" s="48" t="n">
        <f aca="false">$B38*T98/$B98</f>
        <v>166.859385271349</v>
      </c>
      <c r="U38" s="48" t="n">
        <f aca="false">$B38*U98/$B98</f>
        <v>161.250473516603</v>
      </c>
      <c r="V38" s="48" t="n">
        <f aca="false">$B38*V98/$B98</f>
        <v>145.701396491795</v>
      </c>
      <c r="W38" s="48" t="n">
        <f aca="false">$B38*W98/$B98</f>
        <v>128.377962784756</v>
      </c>
      <c r="X38" s="48" t="n">
        <f aca="false">$B38*X98/$B98</f>
        <v>120.973642363855</v>
      </c>
      <c r="Y38" s="48" t="n">
        <f aca="false">$B38*Y98/$B98</f>
        <v>105.008127457506</v>
      </c>
      <c r="Z38" s="48" t="n">
        <f aca="false">$B38*Z98/$B98</f>
        <v>60.4262278773276</v>
      </c>
      <c r="AA38" s="48" t="n">
        <f aca="false">$B38*AA98/$B98</f>
        <v>4.89254070320655</v>
      </c>
      <c r="AB38" s="48" t="n">
        <f aca="false">$B38*AB98/$B98</f>
        <v>0.886744571708688</v>
      </c>
      <c r="AC38" s="47"/>
      <c r="AD38" s="47" t="n">
        <f aca="false">E38+F38</f>
        <v>331.435365814393</v>
      </c>
      <c r="AE38" s="47" t="n">
        <f aca="false">G38+H38</f>
        <v>435.332727158234</v>
      </c>
      <c r="AF38" s="47" t="n">
        <f aca="false">I38+J38</f>
        <v>403.262457767391</v>
      </c>
      <c r="AG38" s="47" t="n">
        <f aca="false">K38+L38</f>
        <v>297.39518524404</v>
      </c>
      <c r="AH38" s="47" t="n">
        <f aca="false">M38+N38+O38+P38</f>
        <v>179.952089220591</v>
      </c>
      <c r="AI38" s="47" t="n">
        <f aca="false">Q38+R38</f>
        <v>374.565251722062</v>
      </c>
      <c r="AJ38" s="47" t="n">
        <f aca="false">S38+T38</f>
        <v>384.513714470472</v>
      </c>
      <c r="AK38" s="47" t="n">
        <f aca="false">U38+V38</f>
        <v>306.951870008398</v>
      </c>
      <c r="AL38" s="47" t="n">
        <f aca="false">W38+X38</f>
        <v>249.351605148611</v>
      </c>
      <c r="AM38" s="47" t="n">
        <f aca="false">Y38+Z38+AA38+AB38</f>
        <v>171.213640609749</v>
      </c>
      <c r="AO38" s="49" t="n">
        <f aca="false">SUM(E38:F38)</f>
        <v>331.435365814393</v>
      </c>
      <c r="AP38" s="49" t="n">
        <f aca="false">SUM(G38:L38)</f>
        <v>1135.99037016967</v>
      </c>
      <c r="AQ38" s="49" t="n">
        <f aca="false">SUM(M38:N38)</f>
        <v>172.971805565959</v>
      </c>
      <c r="AR38" s="49" t="n">
        <f aca="false">SUM(Q38:R38)</f>
        <v>374.565251722062</v>
      </c>
      <c r="AS38" s="49" t="n">
        <f aca="false">SUM(S38:X38)</f>
        <v>940.817189627481</v>
      </c>
      <c r="AT38" s="49" t="n">
        <f aca="false">SUM(Y38:Z38)</f>
        <v>165.434355334834</v>
      </c>
      <c r="AU38" s="49" t="n">
        <f aca="false">AO38+AR38</f>
        <v>706.000617536456</v>
      </c>
      <c r="AV38" s="49" t="n">
        <f aca="false">AP38+AS38</f>
        <v>2076.80755979715</v>
      </c>
      <c r="AW38" s="49" t="n">
        <f aca="false">AQ38+AT38</f>
        <v>338.406160900792</v>
      </c>
    </row>
    <row r="39" customFormat="false" ht="15" hidden="false" customHeight="false" outlineLevel="0" collapsed="false">
      <c r="A39" s="0" t="n">
        <v>2048</v>
      </c>
      <c r="B39" s="47" t="n">
        <f aca="false">Scénarios!D38/100*PopActBIT!B50</f>
        <v>3134.77732273842</v>
      </c>
      <c r="C39" s="47" t="n">
        <f aca="false">SUM(E39:P39)</f>
        <v>1647.51879296772</v>
      </c>
      <c r="D39" s="47" t="n">
        <f aca="false">SUM(Q39:AB39)</f>
        <v>1487.2585297707</v>
      </c>
      <c r="E39" s="48" t="n">
        <f aca="false">$B39*E99/$B99</f>
        <v>82.9863984743471</v>
      </c>
      <c r="F39" s="48" t="n">
        <f aca="false">$B39*F99/$B99</f>
        <v>248.959059574254</v>
      </c>
      <c r="G39" s="48" t="n">
        <f aca="false">$B39*G99/$B99</f>
        <v>218.054932355631</v>
      </c>
      <c r="H39" s="48" t="n">
        <f aca="false">$B39*H99/$B99</f>
        <v>215.548448261506</v>
      </c>
      <c r="I39" s="48" t="n">
        <f aca="false">$B39*I99/$B99</f>
        <v>211.032377420541</v>
      </c>
      <c r="J39" s="48" t="n">
        <f aca="false">$B39*J99/$B99</f>
        <v>192.752805133677</v>
      </c>
      <c r="K39" s="48" t="n">
        <f aca="false">$B39*K99/$B99</f>
        <v>169.24054955251</v>
      </c>
      <c r="L39" s="48" t="n">
        <f aca="false">$B39*L99/$B99</f>
        <v>130.249308668561</v>
      </c>
      <c r="M39" s="48" t="n">
        <f aca="false">$B39*M99/$B99</f>
        <v>112.756939436858</v>
      </c>
      <c r="N39" s="48" t="n">
        <f aca="false">$B39*N99/$B99</f>
        <v>58.8930169720323</v>
      </c>
      <c r="O39" s="48" t="n">
        <f aca="false">$B39*O99/$B99</f>
        <v>6.4233141381142</v>
      </c>
      <c r="P39" s="48" t="n">
        <f aca="false">$B39*P99/$B99</f>
        <v>0.621642979689627</v>
      </c>
      <c r="Q39" s="48" t="n">
        <f aca="false">$B39*Q99/$B99</f>
        <v>95.821499917859</v>
      </c>
      <c r="R39" s="48" t="n">
        <f aca="false">$B39*R99/$B99</f>
        <v>279.345229177146</v>
      </c>
      <c r="S39" s="48" t="n">
        <f aca="false">$B39*S99/$B99</f>
        <v>217.064103685502</v>
      </c>
      <c r="T39" s="48" t="n">
        <f aca="false">$B39*T99/$B99</f>
        <v>165.892509356023</v>
      </c>
      <c r="U39" s="48" t="n">
        <f aca="false">$B39*U99/$B99</f>
        <v>160.65443194961</v>
      </c>
      <c r="V39" s="48" t="n">
        <f aca="false">$B39*V99/$B99</f>
        <v>146.835807119745</v>
      </c>
      <c r="W39" s="48" t="n">
        <f aca="false">$B39*W99/$B99</f>
        <v>129.520096667218</v>
      </c>
      <c r="X39" s="48" t="n">
        <f aca="false">$B39*X99/$B99</f>
        <v>121.638183720634</v>
      </c>
      <c r="Y39" s="48" t="n">
        <f aca="false">$B39*Y99/$B99</f>
        <v>103.825453869424</v>
      </c>
      <c r="Z39" s="48" t="n">
        <f aca="false">$B39*Z99/$B99</f>
        <v>60.833306304495</v>
      </c>
      <c r="AA39" s="48" t="n">
        <f aca="false">$B39*AA99/$B99</f>
        <v>4.93434619049351</v>
      </c>
      <c r="AB39" s="48" t="n">
        <f aca="false">$B39*AB99/$B99</f>
        <v>0.893561812546022</v>
      </c>
      <c r="AC39" s="47"/>
      <c r="AD39" s="47" t="n">
        <f aca="false">E39+F39</f>
        <v>331.945458048601</v>
      </c>
      <c r="AE39" s="47" t="n">
        <f aca="false">G39+H39</f>
        <v>433.603380617137</v>
      </c>
      <c r="AF39" s="47" t="n">
        <f aca="false">I39+J39</f>
        <v>403.785182554218</v>
      </c>
      <c r="AG39" s="47" t="n">
        <f aca="false">K39+L39</f>
        <v>299.489858221071</v>
      </c>
      <c r="AH39" s="47" t="n">
        <f aca="false">M39+N39+O39+P39</f>
        <v>178.694913526694</v>
      </c>
      <c r="AI39" s="47" t="n">
        <f aca="false">Q39+R39</f>
        <v>375.166729095005</v>
      </c>
      <c r="AJ39" s="47" t="n">
        <f aca="false">S39+T39</f>
        <v>382.956613041525</v>
      </c>
      <c r="AK39" s="47" t="n">
        <f aca="false">U39+V39</f>
        <v>307.490239069355</v>
      </c>
      <c r="AL39" s="47" t="n">
        <f aca="false">W39+X39</f>
        <v>251.158280387852</v>
      </c>
      <c r="AM39" s="47" t="n">
        <f aca="false">Y39+Z39+AA39+AB39</f>
        <v>170.486668176959</v>
      </c>
      <c r="AO39" s="49" t="n">
        <f aca="false">SUM(E39:F39)</f>
        <v>331.945458048601</v>
      </c>
      <c r="AP39" s="49" t="n">
        <f aca="false">SUM(G39:L39)</f>
        <v>1136.87842139243</v>
      </c>
      <c r="AQ39" s="49" t="n">
        <f aca="false">SUM(M39:N39)</f>
        <v>171.649956408891</v>
      </c>
      <c r="AR39" s="49" t="n">
        <f aca="false">SUM(Q39:R39)</f>
        <v>375.166729095005</v>
      </c>
      <c r="AS39" s="49" t="n">
        <f aca="false">SUM(S39:X39)</f>
        <v>941.605132498732</v>
      </c>
      <c r="AT39" s="49" t="n">
        <f aca="false">SUM(Y39:Z39)</f>
        <v>164.658760173919</v>
      </c>
      <c r="AU39" s="49" t="n">
        <f aca="false">AO39+AR39</f>
        <v>707.112187143606</v>
      </c>
      <c r="AV39" s="49" t="n">
        <f aca="false">AP39+AS39</f>
        <v>2078.48355389116</v>
      </c>
      <c r="AW39" s="49" t="n">
        <f aca="false">AQ39+AT39</f>
        <v>336.30871658281</v>
      </c>
    </row>
    <row r="40" customFormat="false" ht="15" hidden="false" customHeight="false" outlineLevel="0" collapsed="false">
      <c r="A40" s="0" t="n">
        <v>2049</v>
      </c>
      <c r="B40" s="47" t="n">
        <f aca="false">Scénarios!D39/100*PopActBIT!B51</f>
        <v>3136.68944979419</v>
      </c>
      <c r="C40" s="47" t="n">
        <f aca="false">SUM(E40:P40)</f>
        <v>1648.14303923999</v>
      </c>
      <c r="D40" s="47" t="n">
        <f aca="false">SUM(Q40:AB40)</f>
        <v>1488.5464105542</v>
      </c>
      <c r="E40" s="48" t="n">
        <f aca="false">$B40*E100/$B100</f>
        <v>83.3834140972386</v>
      </c>
      <c r="F40" s="48" t="n">
        <f aca="false">$B40*F100/$B100</f>
        <v>249.381203935242</v>
      </c>
      <c r="G40" s="48" t="n">
        <f aca="false">$B40*G100/$B100</f>
        <v>217.553719107557</v>
      </c>
      <c r="H40" s="48" t="n">
        <f aca="false">$B40*H100/$B100</f>
        <v>214.176050347484</v>
      </c>
      <c r="I40" s="48" t="n">
        <f aca="false">$B40*I100/$B100</f>
        <v>210.084172392708</v>
      </c>
      <c r="J40" s="48" t="n">
        <f aca="false">$B40*J100/$B100</f>
        <v>194.192911699198</v>
      </c>
      <c r="K40" s="48" t="n">
        <f aca="false">$B40*K100/$B100</f>
        <v>170.320377485562</v>
      </c>
      <c r="L40" s="48" t="n">
        <f aca="false">$B40*L100/$B100</f>
        <v>131.87820888259</v>
      </c>
      <c r="M40" s="48" t="n">
        <f aca="false">$B40*M100/$B100</f>
        <v>111.028580343171</v>
      </c>
      <c r="N40" s="48" t="n">
        <f aca="false">$B40*N100/$B100</f>
        <v>59.0681022409922</v>
      </c>
      <c r="O40" s="48" t="n">
        <f aca="false">$B40*O100/$B100</f>
        <v>6.45230621998501</v>
      </c>
      <c r="P40" s="48" t="n">
        <f aca="false">$B40*P100/$B100</f>
        <v>0.623992488260434</v>
      </c>
      <c r="Q40" s="48" t="n">
        <f aca="false">$B40*Q100/$B100</f>
        <v>96.2811475945204</v>
      </c>
      <c r="R40" s="48" t="n">
        <f aca="false">$B40*R100/$B100</f>
        <v>279.84042424641</v>
      </c>
      <c r="S40" s="48" t="n">
        <f aca="false">$B40*S100/$B100</f>
        <v>216.549331564782</v>
      </c>
      <c r="T40" s="48" t="n">
        <f aca="false">$B40*T100/$B100</f>
        <v>164.762277294519</v>
      </c>
      <c r="U40" s="48" t="n">
        <f aca="false">$B40*U100/$B100</f>
        <v>159.956038079841</v>
      </c>
      <c r="V40" s="48" t="n">
        <f aca="false">$B40*V100/$B100</f>
        <v>148.078409353207</v>
      </c>
      <c r="W40" s="48" t="n">
        <f aca="false">$B40*W100/$B100</f>
        <v>130.348093367061</v>
      </c>
      <c r="X40" s="48" t="n">
        <f aca="false">$B40*X100/$B100</f>
        <v>123.343055043765</v>
      </c>
      <c r="Y40" s="48" t="n">
        <f aca="false">$B40*Y100/$B100</f>
        <v>102.204664940934</v>
      </c>
      <c r="Z40" s="48" t="n">
        <f aca="false">$B40*Z100/$B100</f>
        <v>61.3297571045033</v>
      </c>
      <c r="AA40" s="48" t="n">
        <f aca="false">$B40*AA100/$B100</f>
        <v>4.95256252096018</v>
      </c>
      <c r="AB40" s="48" t="n">
        <f aca="false">$B40*AB100/$B100</f>
        <v>0.900649443696258</v>
      </c>
      <c r="AC40" s="47"/>
      <c r="AD40" s="47" t="n">
        <f aca="false">E40+F40</f>
        <v>332.764618032481</v>
      </c>
      <c r="AE40" s="47" t="n">
        <f aca="false">G40+H40</f>
        <v>431.729769455041</v>
      </c>
      <c r="AF40" s="47" t="n">
        <f aca="false">I40+J40</f>
        <v>404.277084091906</v>
      </c>
      <c r="AG40" s="47" t="n">
        <f aca="false">K40+L40</f>
        <v>302.198586368152</v>
      </c>
      <c r="AH40" s="47" t="n">
        <f aca="false">M40+N40+O40+P40</f>
        <v>177.172981292408</v>
      </c>
      <c r="AI40" s="47" t="n">
        <f aca="false">Q40+R40</f>
        <v>376.12157184093</v>
      </c>
      <c r="AJ40" s="47" t="n">
        <f aca="false">S40+T40</f>
        <v>381.3116088593</v>
      </c>
      <c r="AK40" s="47" t="n">
        <f aca="false">U40+V40</f>
        <v>308.034447433048</v>
      </c>
      <c r="AL40" s="47" t="n">
        <f aca="false">W40+X40</f>
        <v>253.691148410826</v>
      </c>
      <c r="AM40" s="47" t="n">
        <f aca="false">Y40+Z40+AA40+AB40</f>
        <v>169.387634010094</v>
      </c>
      <c r="AO40" s="49" t="n">
        <f aca="false">SUM(E40:F40)</f>
        <v>332.764618032481</v>
      </c>
      <c r="AP40" s="49" t="n">
        <f aca="false">SUM(G40:L40)</f>
        <v>1138.2054399151</v>
      </c>
      <c r="AQ40" s="49" t="n">
        <f aca="false">SUM(M40:N40)</f>
        <v>170.096682584163</v>
      </c>
      <c r="AR40" s="49" t="n">
        <f aca="false">SUM(Q40:R40)</f>
        <v>376.12157184093</v>
      </c>
      <c r="AS40" s="49" t="n">
        <f aca="false">SUM(S40:X40)</f>
        <v>943.037204703174</v>
      </c>
      <c r="AT40" s="49" t="n">
        <f aca="false">SUM(Y40:Z40)</f>
        <v>163.534422045437</v>
      </c>
      <c r="AU40" s="49" t="n">
        <f aca="false">AO40+AR40</f>
        <v>708.886189873411</v>
      </c>
      <c r="AV40" s="49" t="n">
        <f aca="false">AP40+AS40</f>
        <v>2081.24264461827</v>
      </c>
      <c r="AW40" s="49" t="n">
        <f aca="false">AQ40+AT40</f>
        <v>333.6311046296</v>
      </c>
    </row>
    <row r="41" customFormat="false" ht="15" hidden="false" customHeight="false" outlineLevel="0" collapsed="false">
      <c r="A41" s="0" t="n">
        <v>2050</v>
      </c>
      <c r="B41" s="47" t="n">
        <f aca="false">Scénarios!D40/100*PopActBIT!B52</f>
        <v>3139.25487619146</v>
      </c>
      <c r="C41" s="47" t="n">
        <f aca="false">SUM(E41:P41)</f>
        <v>1649.15495767242</v>
      </c>
      <c r="D41" s="47" t="n">
        <f aca="false">SUM(Q41:AB41)</f>
        <v>1490.09991851904</v>
      </c>
      <c r="E41" s="48" t="n">
        <f aca="false">$B41*E101/$B101</f>
        <v>83.8154291609076</v>
      </c>
      <c r="F41" s="48" t="n">
        <f aca="false">$B41*F101/$B101</f>
        <v>250.115240688445</v>
      </c>
      <c r="G41" s="48" t="n">
        <f aca="false">$B41*G101/$B101</f>
        <v>217.214487631048</v>
      </c>
      <c r="H41" s="48" t="n">
        <f aca="false">$B41*H101/$B101</f>
        <v>213.100023843908</v>
      </c>
      <c r="I41" s="48" t="n">
        <f aca="false">$B41*I101/$B101</f>
        <v>208.697294756965</v>
      </c>
      <c r="J41" s="48" t="n">
        <f aca="false">$B41*J101/$B101</f>
        <v>195.499271799889</v>
      </c>
      <c r="K41" s="48" t="n">
        <f aca="false">$B41*K101/$B101</f>
        <v>170.820417258562</v>
      </c>
      <c r="L41" s="48" t="n">
        <f aca="false">$B41*L101/$B101</f>
        <v>133.900631759594</v>
      </c>
      <c r="M41" s="48" t="n">
        <f aca="false">$B41*M101/$B101</f>
        <v>109.870053544749</v>
      </c>
      <c r="N41" s="48" t="n">
        <f aca="false">$B41*N101/$B101</f>
        <v>59.0463718195306</v>
      </c>
      <c r="O41" s="48" t="n">
        <f aca="false">$B41*O101/$B101</f>
        <v>6.44804671131172</v>
      </c>
      <c r="P41" s="48" t="n">
        <f aca="false">$B41*P101/$B101</f>
        <v>0.627688697507484</v>
      </c>
      <c r="Q41" s="48" t="n">
        <f aca="false">$B41*Q101/$B101</f>
        <v>96.7809754588104</v>
      </c>
      <c r="R41" s="48" t="n">
        <f aca="false">$B41*R101/$B101</f>
        <v>280.691470818496</v>
      </c>
      <c r="S41" s="48" t="n">
        <f aca="false">$B41*S101/$B101</f>
        <v>216.201244379124</v>
      </c>
      <c r="T41" s="48" t="n">
        <f aca="false">$B41*T101/$B101</f>
        <v>163.87566423087</v>
      </c>
      <c r="U41" s="48" t="n">
        <f aca="false">$B41*U101/$B101</f>
        <v>158.902992942982</v>
      </c>
      <c r="V41" s="48" t="n">
        <f aca="false">$B41*V101/$B101</f>
        <v>149.213075666173</v>
      </c>
      <c r="W41" s="48" t="n">
        <f aca="false">$B41*W101/$B101</f>
        <v>130.690118946596</v>
      </c>
      <c r="X41" s="48" t="n">
        <f aca="false">$B41*X101/$B101</f>
        <v>125.513930522914</v>
      </c>
      <c r="Y41" s="48" t="n">
        <f aca="false">$B41*Y101/$B101</f>
        <v>100.914018543548</v>
      </c>
      <c r="Z41" s="48" t="n">
        <f aca="false">$B41*Z101/$B101</f>
        <v>61.4579483040432</v>
      </c>
      <c r="AA41" s="48" t="n">
        <f aca="false">$B41*AA101/$B101</f>
        <v>4.94869479754454</v>
      </c>
      <c r="AB41" s="48" t="n">
        <f aca="false">$B41*AB101/$B101</f>
        <v>0.909783907943873</v>
      </c>
      <c r="AC41" s="47"/>
      <c r="AD41" s="47" t="n">
        <f aca="false">E41+F41</f>
        <v>333.930669849352</v>
      </c>
      <c r="AE41" s="47" t="n">
        <f aca="false">G41+H41</f>
        <v>430.314511474956</v>
      </c>
      <c r="AF41" s="47" t="n">
        <f aca="false">I41+J41</f>
        <v>404.196566556855</v>
      </c>
      <c r="AG41" s="47" t="n">
        <f aca="false">K41+L41</f>
        <v>304.721049018156</v>
      </c>
      <c r="AH41" s="47" t="n">
        <f aca="false">M41+N41+O41+P41</f>
        <v>175.992160773099</v>
      </c>
      <c r="AI41" s="47" t="n">
        <f aca="false">Q41+R41</f>
        <v>377.472446277306</v>
      </c>
      <c r="AJ41" s="47" t="n">
        <f aca="false">S41+T41</f>
        <v>380.076908609995</v>
      </c>
      <c r="AK41" s="47" t="n">
        <f aca="false">U41+V41</f>
        <v>308.116068609155</v>
      </c>
      <c r="AL41" s="47" t="n">
        <f aca="false">W41+X41</f>
        <v>256.20404946951</v>
      </c>
      <c r="AM41" s="47" t="n">
        <f aca="false">Y41+Z41+AA41+AB41</f>
        <v>168.230445553079</v>
      </c>
      <c r="AO41" s="49" t="n">
        <f aca="false">SUM(E41:F41)</f>
        <v>333.930669849352</v>
      </c>
      <c r="AP41" s="49" t="n">
        <f aca="false">SUM(G41:L41)</f>
        <v>1139.23212704997</v>
      </c>
      <c r="AQ41" s="49" t="n">
        <f aca="false">SUM(M41:N41)</f>
        <v>168.91642536428</v>
      </c>
      <c r="AR41" s="49" t="n">
        <f aca="false">SUM(Q41:R41)</f>
        <v>377.472446277306</v>
      </c>
      <c r="AS41" s="49" t="n">
        <f aca="false">SUM(S41:X41)</f>
        <v>944.397026688659</v>
      </c>
      <c r="AT41" s="49" t="n">
        <f aca="false">SUM(Y41:Z41)</f>
        <v>162.371966847591</v>
      </c>
      <c r="AU41" s="49" t="n">
        <f aca="false">AO41+AR41</f>
        <v>711.403116126659</v>
      </c>
      <c r="AV41" s="49" t="n">
        <f aca="false">AP41+AS41</f>
        <v>2083.62915373863</v>
      </c>
      <c r="AW41" s="49" t="n">
        <f aca="false">AQ41+AT41</f>
        <v>331.288392211871</v>
      </c>
    </row>
    <row r="42" customFormat="false" ht="15" hidden="false" customHeight="false" outlineLevel="0" collapsed="false">
      <c r="A42" s="0" t="n">
        <v>2051</v>
      </c>
      <c r="B42" s="47" t="n">
        <f aca="false">Scénarios!D41/100*PopActBIT!B53</f>
        <v>3140.4623985073</v>
      </c>
      <c r="C42" s="47" t="n">
        <f aca="false">SUM(E42:P42)</f>
        <v>1649.39040950387</v>
      </c>
      <c r="D42" s="47" t="n">
        <f aca="false">SUM(Q42:AB42)</f>
        <v>1491.07198900343</v>
      </c>
      <c r="E42" s="48" t="n">
        <f aca="false">$B42*E102/$B102</f>
        <v>84.2045332139506</v>
      </c>
      <c r="F42" s="48" t="n">
        <f aca="false">$B42*F102/$B102</f>
        <v>250.935143745424</v>
      </c>
      <c r="G42" s="48" t="n">
        <f aca="false">$B42*G102/$B102</f>
        <v>216.914721700117</v>
      </c>
      <c r="H42" s="48" t="n">
        <f aca="false">$B42*H102/$B102</f>
        <v>212.422508580128</v>
      </c>
      <c r="I42" s="48" t="n">
        <f aca="false">$B42*I102/$B102</f>
        <v>206.715183565156</v>
      </c>
      <c r="J42" s="48" t="n">
        <f aca="false">$B42*J102/$B102</f>
        <v>196.016338544726</v>
      </c>
      <c r="K42" s="48" t="n">
        <f aca="false">$B42*K102/$B102</f>
        <v>171.186460396594</v>
      </c>
      <c r="L42" s="48" t="n">
        <f aca="false">$B42*L102/$B102</f>
        <v>135.854550864528</v>
      </c>
      <c r="M42" s="48" t="n">
        <f aca="false">$B42*M102/$B102</f>
        <v>109.307684912733</v>
      </c>
      <c r="N42" s="48" t="n">
        <f aca="false">$B42*N102/$B102</f>
        <v>58.784788899429</v>
      </c>
      <c r="O42" s="48" t="n">
        <f aca="false">$B42*O102/$B102</f>
        <v>6.41666488165366</v>
      </c>
      <c r="P42" s="48" t="n">
        <f aca="false">$B42*P102/$B102</f>
        <v>0.63183019943106</v>
      </c>
      <c r="Q42" s="48" t="n">
        <f aca="false">$B42*Q102/$B102</f>
        <v>97.2311051882805</v>
      </c>
      <c r="R42" s="48" t="n">
        <f aca="false">$B42*R102/$B102</f>
        <v>281.643701492377</v>
      </c>
      <c r="S42" s="48" t="n">
        <f aca="false">$B42*S102/$B102</f>
        <v>215.901203807539</v>
      </c>
      <c r="T42" s="48" t="n">
        <f aca="false">$B42*T102/$B102</f>
        <v>163.324298619421</v>
      </c>
      <c r="U42" s="48" t="n">
        <f aca="false">$B42*U102/$B102</f>
        <v>157.479926791912</v>
      </c>
      <c r="V42" s="48" t="n">
        <f aca="false">$B42*V102/$B102</f>
        <v>149.597600560651</v>
      </c>
      <c r="W42" s="48" t="n">
        <f aca="false">$B42*W102/$B102</f>
        <v>131.038129055056</v>
      </c>
      <c r="X42" s="48" t="n">
        <f aca="false">$B42*X102/$B102</f>
        <v>127.498660477308</v>
      </c>
      <c r="Y42" s="48" t="n">
        <f aca="false">$B42*Y102/$B102</f>
        <v>100.166040036569</v>
      </c>
      <c r="Z42" s="48" t="n">
        <f aca="false">$B42*Z102/$B102</f>
        <v>61.3415984567007</v>
      </c>
      <c r="AA42" s="48" t="n">
        <f aca="false">$B42*AA102/$B102</f>
        <v>4.93027901392962</v>
      </c>
      <c r="AB42" s="48" t="n">
        <f aca="false">$B42*AB102/$B102</f>
        <v>0.919445503681886</v>
      </c>
      <c r="AC42" s="47"/>
      <c r="AD42" s="47" t="n">
        <f aca="false">E42+F42</f>
        <v>335.139676959375</v>
      </c>
      <c r="AE42" s="47" t="n">
        <f aca="false">G42+H42</f>
        <v>429.337230280245</v>
      </c>
      <c r="AF42" s="47" t="n">
        <f aca="false">I42+J42</f>
        <v>402.731522109882</v>
      </c>
      <c r="AG42" s="47" t="n">
        <f aca="false">K42+L42</f>
        <v>307.041011261122</v>
      </c>
      <c r="AH42" s="47" t="n">
        <f aca="false">M42+N42+O42+P42</f>
        <v>175.140968893247</v>
      </c>
      <c r="AI42" s="47" t="n">
        <f aca="false">Q42+R42</f>
        <v>378.874806680657</v>
      </c>
      <c r="AJ42" s="47" t="n">
        <f aca="false">S42+T42</f>
        <v>379.22550242696</v>
      </c>
      <c r="AK42" s="47" t="n">
        <f aca="false">U42+V42</f>
        <v>307.077527352563</v>
      </c>
      <c r="AL42" s="47" t="n">
        <f aca="false">W42+X42</f>
        <v>258.536789532364</v>
      </c>
      <c r="AM42" s="47" t="n">
        <f aca="false">Y42+Z42+AA42+AB42</f>
        <v>167.357363010881</v>
      </c>
      <c r="AO42" s="49" t="n">
        <f aca="false">SUM(E42:F42)</f>
        <v>335.139676959375</v>
      </c>
      <c r="AP42" s="49" t="n">
        <f aca="false">SUM(G42:L42)</f>
        <v>1139.10976365125</v>
      </c>
      <c r="AQ42" s="49" t="n">
        <f aca="false">SUM(M42:N42)</f>
        <v>168.092473812162</v>
      </c>
      <c r="AR42" s="49" t="n">
        <f aca="false">SUM(Q42:R42)</f>
        <v>378.874806680657</v>
      </c>
      <c r="AS42" s="49" t="n">
        <f aca="false">SUM(S42:X42)</f>
        <v>944.839819311888</v>
      </c>
      <c r="AT42" s="49" t="n">
        <f aca="false">SUM(Y42:Z42)</f>
        <v>161.50763849327</v>
      </c>
      <c r="AU42" s="49" t="n">
        <f aca="false">AO42+AR42</f>
        <v>714.014483640032</v>
      </c>
      <c r="AV42" s="49" t="n">
        <f aca="false">AP42+AS42</f>
        <v>2083.94958296314</v>
      </c>
      <c r="AW42" s="49" t="n">
        <f aca="false">AQ42+AT42</f>
        <v>329.600112305432</v>
      </c>
    </row>
    <row r="43" customFormat="false" ht="15" hidden="false" customHeight="false" outlineLevel="0" collapsed="false">
      <c r="A43" s="0" t="n">
        <v>2052</v>
      </c>
      <c r="B43" s="47" t="n">
        <f aca="false">Scénarios!D42/100*PopActBIT!B54</f>
        <v>3141.1548194089</v>
      </c>
      <c r="C43" s="47" t="n">
        <f aca="false">SUM(E43:P43)</f>
        <v>1649.42014690629</v>
      </c>
      <c r="D43" s="47" t="n">
        <f aca="false">SUM(Q43:AB43)</f>
        <v>1491.73467250261</v>
      </c>
      <c r="E43" s="48" t="n">
        <f aca="false">$B43*E103/$B103</f>
        <v>84.539148786987</v>
      </c>
      <c r="F43" s="48" t="n">
        <f aca="false">$B43*F103/$B103</f>
        <v>251.79345207741</v>
      </c>
      <c r="G43" s="48" t="n">
        <f aca="false">$B43*G103/$B103</f>
        <v>216.69093531187</v>
      </c>
      <c r="H43" s="48" t="n">
        <f aca="false">$B43*H103/$B103</f>
        <v>211.73792956147</v>
      </c>
      <c r="I43" s="48" t="n">
        <f aca="false">$B43*I103/$B103</f>
        <v>205.178415379522</v>
      </c>
      <c r="J43" s="48" t="n">
        <f aca="false">$B43*J103/$B103</f>
        <v>195.490023808747</v>
      </c>
      <c r="K43" s="48" t="n">
        <f aca="false">$B43*K103/$B103</f>
        <v>172.147928586359</v>
      </c>
      <c r="L43" s="48" t="n">
        <f aca="false">$B43*L103/$B103</f>
        <v>137.315828277886</v>
      </c>
      <c r="M43" s="48" t="n">
        <f aca="false">$B43*M103/$B103</f>
        <v>109.205310712617</v>
      </c>
      <c r="N43" s="48" t="n">
        <f aca="false">$B43*N103/$B103</f>
        <v>58.2996764511501</v>
      </c>
      <c r="O43" s="48" t="n">
        <f aca="false">$B43*O103/$B103</f>
        <v>6.38601109242333</v>
      </c>
      <c r="P43" s="48" t="n">
        <f aca="false">$B43*P103/$B103</f>
        <v>0.635486859850199</v>
      </c>
      <c r="Q43" s="48" t="n">
        <f aca="false">$B43*Q103/$B103</f>
        <v>97.6183515546065</v>
      </c>
      <c r="R43" s="48" t="n">
        <f aca="false">$B43*R103/$B103</f>
        <v>282.642507873413</v>
      </c>
      <c r="S43" s="48" t="n">
        <f aca="false">$B43*S103/$B103</f>
        <v>215.687931509141</v>
      </c>
      <c r="T43" s="48" t="n">
        <f aca="false">$B43*T103/$B103</f>
        <v>162.775039223816</v>
      </c>
      <c r="U43" s="48" t="n">
        <f aca="false">$B43*U103/$B103</f>
        <v>156.361010526993</v>
      </c>
      <c r="V43" s="48" t="n">
        <f aca="false">$B43*V103/$B103</f>
        <v>149.204013924679</v>
      </c>
      <c r="W43" s="48" t="n">
        <f aca="false">$B43*W103/$B103</f>
        <v>131.826408602729</v>
      </c>
      <c r="X43" s="48" t="n">
        <f aca="false">$B43*X103/$B103</f>
        <v>128.929311274159</v>
      </c>
      <c r="Y43" s="48" t="n">
        <f aca="false">$B43*Y103/$B103</f>
        <v>99.8499682328576</v>
      </c>
      <c r="Z43" s="48" t="n">
        <f aca="false">$B43*Z103/$B103</f>
        <v>60.9968261952334</v>
      </c>
      <c r="AA43" s="48" t="n">
        <f aca="false">$B43*AA103/$B103</f>
        <v>4.91513985408732</v>
      </c>
      <c r="AB43" s="48" t="n">
        <f aca="false">$B43*AB103/$B103</f>
        <v>0.928163730891319</v>
      </c>
      <c r="AC43" s="47"/>
      <c r="AD43" s="47" t="n">
        <f aca="false">E43+F43</f>
        <v>336.332600864397</v>
      </c>
      <c r="AE43" s="47" t="n">
        <f aca="false">G43+H43</f>
        <v>428.42886487334</v>
      </c>
      <c r="AF43" s="47" t="n">
        <f aca="false">I43+J43</f>
        <v>400.668439188269</v>
      </c>
      <c r="AG43" s="47" t="n">
        <f aca="false">K43+L43</f>
        <v>309.463756864244</v>
      </c>
      <c r="AH43" s="47" t="n">
        <f aca="false">M43+N43+O43+P43</f>
        <v>174.526485116041</v>
      </c>
      <c r="AI43" s="47" t="n">
        <f aca="false">Q43+R43</f>
        <v>380.26085942802</v>
      </c>
      <c r="AJ43" s="47" t="n">
        <f aca="false">S43+T43</f>
        <v>378.462970732957</v>
      </c>
      <c r="AK43" s="47" t="n">
        <f aca="false">U43+V43</f>
        <v>305.565024451671</v>
      </c>
      <c r="AL43" s="47" t="n">
        <f aca="false">W43+X43</f>
        <v>260.755719876888</v>
      </c>
      <c r="AM43" s="47" t="n">
        <f aca="false">Y43+Z43+AA43+AB43</f>
        <v>166.69009801307</v>
      </c>
      <c r="AO43" s="49" t="n">
        <f aca="false">SUM(E43:F43)</f>
        <v>336.332600864397</v>
      </c>
      <c r="AP43" s="49" t="n">
        <f aca="false">SUM(G43:L43)</f>
        <v>1138.56106092585</v>
      </c>
      <c r="AQ43" s="49" t="n">
        <f aca="false">SUM(M43:N43)</f>
        <v>167.504987163767</v>
      </c>
      <c r="AR43" s="49" t="n">
        <f aca="false">SUM(Q43:R43)</f>
        <v>380.26085942802</v>
      </c>
      <c r="AS43" s="49" t="n">
        <f aca="false">SUM(S43:X43)</f>
        <v>944.783715061517</v>
      </c>
      <c r="AT43" s="49" t="n">
        <f aca="false">SUM(Y43:Z43)</f>
        <v>160.846794428091</v>
      </c>
      <c r="AU43" s="49" t="n">
        <f aca="false">AO43+AR43</f>
        <v>716.593460292417</v>
      </c>
      <c r="AV43" s="49" t="n">
        <f aca="false">AP43+AS43</f>
        <v>2083.34477598737</v>
      </c>
      <c r="AW43" s="49" t="n">
        <f aca="false">AQ43+AT43</f>
        <v>328.351781591858</v>
      </c>
    </row>
    <row r="44" customFormat="false" ht="15" hidden="false" customHeight="false" outlineLevel="0" collapsed="false">
      <c r="A44" s="0" t="n">
        <v>2053</v>
      </c>
      <c r="B44" s="47" t="n">
        <f aca="false">Scénarios!D43/100*PopActBIT!B55</f>
        <v>3142.4637541777</v>
      </c>
      <c r="C44" s="47" t="n">
        <f aca="false">SUM(E44:P44)</f>
        <v>1649.75568730461</v>
      </c>
      <c r="D44" s="47" t="n">
        <f aca="false">SUM(Q44:AB44)</f>
        <v>1492.70806687309</v>
      </c>
      <c r="E44" s="48" t="n">
        <f aca="false">$B44*E104/$B104</f>
        <v>84.8379854105925</v>
      </c>
      <c r="F44" s="48" t="n">
        <f aca="false">$B44*F104/$B104</f>
        <v>252.726086347905</v>
      </c>
      <c r="G44" s="48" t="n">
        <f aca="false">$B44*G104/$B104</f>
        <v>216.640995608996</v>
      </c>
      <c r="H44" s="48" t="n">
        <f aca="false">$B44*H104/$B104</f>
        <v>211.030295143481</v>
      </c>
      <c r="I44" s="48" t="n">
        <f aca="false">$B44*I104/$B104</f>
        <v>203.956772433514</v>
      </c>
      <c r="J44" s="48" t="n">
        <f aca="false">$B44*J104/$B104</f>
        <v>194.517772724651</v>
      </c>
      <c r="K44" s="48" t="n">
        <f aca="false">$B44*K104/$B104</f>
        <v>173.293347801216</v>
      </c>
      <c r="L44" s="48" t="n">
        <f aca="false">$B44*L104/$B104</f>
        <v>138.337656718516</v>
      </c>
      <c r="M44" s="48" t="n">
        <f aca="false">$B44*M104/$B104</f>
        <v>109.888069750857</v>
      </c>
      <c r="N44" s="48" t="n">
        <f aca="false">$B44*N104/$B104</f>
        <v>57.5038176370665</v>
      </c>
      <c r="O44" s="48" t="n">
        <f aca="false">$B44*O104/$B104</f>
        <v>6.38469043654929</v>
      </c>
      <c r="P44" s="48" t="n">
        <f aca="false">$B44*P104/$B104</f>
        <v>0.638197291264474</v>
      </c>
      <c r="Q44" s="48" t="n">
        <f aca="false">$B44*Q104/$B104</f>
        <v>97.964208689315</v>
      </c>
      <c r="R44" s="48" t="n">
        <f aca="false">$B44*R104/$B104</f>
        <v>283.727408714873</v>
      </c>
      <c r="S44" s="48" t="n">
        <f aca="false">$B44*S104/$B104</f>
        <v>215.660423206239</v>
      </c>
      <c r="T44" s="48" t="n">
        <f aca="false">$B44*T104/$B104</f>
        <v>162.208653020176</v>
      </c>
      <c r="U44" s="48" t="n">
        <f aca="false">$B44*U104/$B104</f>
        <v>155.37264189811</v>
      </c>
      <c r="V44" s="48" t="n">
        <f aca="false">$B44*V104/$B104</f>
        <v>148.556222828465</v>
      </c>
      <c r="W44" s="48" t="n">
        <f aca="false">$B44*W104/$B104</f>
        <v>132.745946182203</v>
      </c>
      <c r="X44" s="48" t="n">
        <f aca="false">$B44*X104/$B104</f>
        <v>129.984127134832</v>
      </c>
      <c r="Y44" s="48" t="n">
        <f aca="false">$B44*Y104/$B104</f>
        <v>100.341312596583</v>
      </c>
      <c r="Z44" s="48" t="n">
        <f aca="false">$B44*Z104/$B104</f>
        <v>60.2902635778522</v>
      </c>
      <c r="AA44" s="48" t="n">
        <f aca="false">$B44*AA104/$B104</f>
        <v>4.92158240848367</v>
      </c>
      <c r="AB44" s="48" t="n">
        <f aca="false">$B44*AB104/$B104</f>
        <v>0.935276615962</v>
      </c>
      <c r="AC44" s="47"/>
      <c r="AD44" s="47" t="n">
        <f aca="false">E44+F44</f>
        <v>337.564071758497</v>
      </c>
      <c r="AE44" s="47" t="n">
        <f aca="false">G44+H44</f>
        <v>427.671290752477</v>
      </c>
      <c r="AF44" s="47" t="n">
        <f aca="false">I44+J44</f>
        <v>398.474545158165</v>
      </c>
      <c r="AG44" s="47" t="n">
        <f aca="false">K44+L44</f>
        <v>311.631004519732</v>
      </c>
      <c r="AH44" s="47" t="n">
        <f aca="false">M44+N44+O44+P44</f>
        <v>174.414775115738</v>
      </c>
      <c r="AI44" s="47" t="n">
        <f aca="false">Q44+R44</f>
        <v>381.691617404188</v>
      </c>
      <c r="AJ44" s="47" t="n">
        <f aca="false">S44+T44</f>
        <v>377.869076226415</v>
      </c>
      <c r="AK44" s="47" t="n">
        <f aca="false">U44+V44</f>
        <v>303.928864726575</v>
      </c>
      <c r="AL44" s="47" t="n">
        <f aca="false">W44+X44</f>
        <v>262.730073317035</v>
      </c>
      <c r="AM44" s="47" t="n">
        <f aca="false">Y44+Z44+AA44+AB44</f>
        <v>166.488435198881</v>
      </c>
      <c r="AO44" s="49" t="n">
        <f aca="false">SUM(E44:F44)</f>
        <v>337.564071758497</v>
      </c>
      <c r="AP44" s="49" t="n">
        <f aca="false">SUM(G44:L44)</f>
        <v>1137.77684043037</v>
      </c>
      <c r="AQ44" s="49" t="n">
        <f aca="false">SUM(M44:N44)</f>
        <v>167.391887387924</v>
      </c>
      <c r="AR44" s="49" t="n">
        <f aca="false">SUM(Q44:R44)</f>
        <v>381.691617404188</v>
      </c>
      <c r="AS44" s="49" t="n">
        <f aca="false">SUM(S44:X44)</f>
        <v>944.528014270025</v>
      </c>
      <c r="AT44" s="49" t="n">
        <f aca="false">SUM(Y44:Z44)</f>
        <v>160.631576174436</v>
      </c>
      <c r="AU44" s="49" t="n">
        <f aca="false">AO44+AR44</f>
        <v>719.255689162685</v>
      </c>
      <c r="AV44" s="49" t="n">
        <f aca="false">AP44+AS44</f>
        <v>2082.3048547004</v>
      </c>
      <c r="AW44" s="49" t="n">
        <f aca="false">AQ44+AT44</f>
        <v>328.023463562359</v>
      </c>
    </row>
    <row r="45" customFormat="false" ht="15" hidden="false" customHeight="false" outlineLevel="0" collapsed="false">
      <c r="A45" s="0" t="n">
        <v>2054</v>
      </c>
      <c r="B45" s="47" t="n">
        <f aca="false">Scénarios!D44/100*PopActBIT!B56</f>
        <v>3144.64836744457</v>
      </c>
      <c r="C45" s="47" t="n">
        <f aca="false">SUM(E45:P45)</f>
        <v>1650.42138698543</v>
      </c>
      <c r="D45" s="47" t="n">
        <f aca="false">SUM(Q45:AB45)</f>
        <v>1494.22698045914</v>
      </c>
      <c r="E45" s="48" t="n">
        <f aca="false">$B45*E105/$B105</f>
        <v>85.1147372236859</v>
      </c>
      <c r="F45" s="48" t="n">
        <f aca="false">$B45*F105/$B105</f>
        <v>253.757751233066</v>
      </c>
      <c r="G45" s="48" t="n">
        <f aca="false">$B45*G105/$B105</f>
        <v>216.832693201783</v>
      </c>
      <c r="H45" s="48" t="n">
        <f aca="false">$B45*H105/$B105</f>
        <v>210.392333884621</v>
      </c>
      <c r="I45" s="48" t="n">
        <f aca="false">$B45*I105/$B105</f>
        <v>202.538575778681</v>
      </c>
      <c r="J45" s="48" t="n">
        <f aca="false">$B45*J105/$B105</f>
        <v>193.502976058492</v>
      </c>
      <c r="K45" s="48" t="n">
        <f aca="false">$B45*K105/$B105</f>
        <v>174.452364712122</v>
      </c>
      <c r="L45" s="48" t="n">
        <f aca="false">$B45*L105/$B105</f>
        <v>139.106105226327</v>
      </c>
      <c r="M45" s="48" t="n">
        <f aca="false">$B45*M105/$B105</f>
        <v>111.171943393381</v>
      </c>
      <c r="N45" s="48" t="n">
        <f aca="false">$B45*N105/$B105</f>
        <v>56.5109999942349</v>
      </c>
      <c r="O45" s="48" t="n">
        <f aca="false">$B45*O105/$B105</f>
        <v>6.40036274489411</v>
      </c>
      <c r="P45" s="48" t="n">
        <f aca="false">$B45*P105/$B105</f>
        <v>0.640543534142603</v>
      </c>
      <c r="Q45" s="48" t="n">
        <f aca="false">$B45*Q105/$B105</f>
        <v>98.2844703840845</v>
      </c>
      <c r="R45" s="48" t="n">
        <f aca="false">$B45*R105/$B105</f>
        <v>284.925051258622</v>
      </c>
      <c r="S45" s="48" t="n">
        <f aca="false">$B45*S105/$B105</f>
        <v>215.886264949439</v>
      </c>
      <c r="T45" s="48" t="n">
        <f aca="false">$B45*T105/$B105</f>
        <v>161.698722122881</v>
      </c>
      <c r="U45" s="48" t="n">
        <f aca="false">$B45*U105/$B105</f>
        <v>154.237970191987</v>
      </c>
      <c r="V45" s="48" t="n">
        <f aca="false">$B45*V105/$B105</f>
        <v>147.816606083097</v>
      </c>
      <c r="W45" s="48" t="n">
        <f aca="false">$B45*W105/$B105</f>
        <v>133.760305323338</v>
      </c>
      <c r="X45" s="48" t="n">
        <f aca="false">$B45*X105/$B105</f>
        <v>130.725141556056</v>
      </c>
      <c r="Y45" s="48" t="n">
        <f aca="false">$B45*Y105/$B105</f>
        <v>101.676836834829</v>
      </c>
      <c r="Z45" s="48" t="n">
        <f aca="false">$B45*Z105/$B105</f>
        <v>59.3304637455727</v>
      </c>
      <c r="AA45" s="48" t="n">
        <f aca="false">$B45*AA105/$B105</f>
        <v>4.94374356331784</v>
      </c>
      <c r="AB45" s="48" t="n">
        <f aca="false">$B45*AB105/$B105</f>
        <v>0.941404445911339</v>
      </c>
      <c r="AC45" s="47"/>
      <c r="AD45" s="47" t="n">
        <f aca="false">E45+F45</f>
        <v>338.872488456752</v>
      </c>
      <c r="AE45" s="47" t="n">
        <f aca="false">G45+H45</f>
        <v>427.225027086404</v>
      </c>
      <c r="AF45" s="47" t="n">
        <f aca="false">I45+J45</f>
        <v>396.041551837173</v>
      </c>
      <c r="AG45" s="47" t="n">
        <f aca="false">K45+L45</f>
        <v>313.558469938449</v>
      </c>
      <c r="AH45" s="47" t="n">
        <f aca="false">M45+N45+O45+P45</f>
        <v>174.723849666653</v>
      </c>
      <c r="AI45" s="47" t="n">
        <f aca="false">Q45+R45</f>
        <v>383.209521642706</v>
      </c>
      <c r="AJ45" s="47" t="n">
        <f aca="false">S45+T45</f>
        <v>377.58498707232</v>
      </c>
      <c r="AK45" s="47" t="n">
        <f aca="false">U45+V45</f>
        <v>302.054576275084</v>
      </c>
      <c r="AL45" s="47" t="n">
        <f aca="false">W45+X45</f>
        <v>264.485446879394</v>
      </c>
      <c r="AM45" s="47" t="n">
        <f aca="false">Y45+Z45+AA45+AB45</f>
        <v>166.892448589631</v>
      </c>
      <c r="AO45" s="49" t="n">
        <f aca="false">SUM(E45:F45)</f>
        <v>338.872488456752</v>
      </c>
      <c r="AP45" s="49" t="n">
        <f aca="false">SUM(G45:L45)</f>
        <v>1136.82504886203</v>
      </c>
      <c r="AQ45" s="49" t="n">
        <f aca="false">SUM(M45:N45)</f>
        <v>167.682943387616</v>
      </c>
      <c r="AR45" s="49" t="n">
        <f aca="false">SUM(Q45:R45)</f>
        <v>383.209521642706</v>
      </c>
      <c r="AS45" s="49" t="n">
        <f aca="false">SUM(S45:X45)</f>
        <v>944.125010226798</v>
      </c>
      <c r="AT45" s="49" t="n">
        <f aca="false">SUM(Y45:Z45)</f>
        <v>161.007300580402</v>
      </c>
      <c r="AU45" s="49" t="n">
        <f aca="false">AO45+AR45</f>
        <v>722.082010099458</v>
      </c>
      <c r="AV45" s="49" t="n">
        <f aca="false">AP45+AS45</f>
        <v>2080.95005908882</v>
      </c>
      <c r="AW45" s="49" t="n">
        <f aca="false">AQ45+AT45</f>
        <v>328.690243968018</v>
      </c>
    </row>
    <row r="46" customFormat="false" ht="15" hidden="false" customHeight="false" outlineLevel="0" collapsed="false">
      <c r="A46" s="0" t="n">
        <v>2055</v>
      </c>
      <c r="B46" s="47" t="n">
        <f aca="false">Scénarios!D45/100*PopActBIT!B57</f>
        <v>3147.2389840833</v>
      </c>
      <c r="C46" s="47" t="n">
        <f aca="false">SUM(E46:P46)</f>
        <v>1651.2736097735</v>
      </c>
      <c r="D46" s="47" t="n">
        <f aca="false">SUM(Q46:AB46)</f>
        <v>1495.9653743098</v>
      </c>
      <c r="E46" s="48" t="n">
        <f aca="false">$B46*E106/$B106</f>
        <v>85.3634298605529</v>
      </c>
      <c r="F46" s="48" t="n">
        <f aca="false">$B46*F106/$B106</f>
        <v>254.866415044586</v>
      </c>
      <c r="G46" s="48" t="n">
        <f aca="false">$B46*G106/$B106</f>
        <v>217.271930152124</v>
      </c>
      <c r="H46" s="48" t="n">
        <f aca="false">$B46*H106/$B106</f>
        <v>209.885007135581</v>
      </c>
      <c r="I46" s="48" t="n">
        <f aca="false">$B46*I106/$B106</f>
        <v>201.372969319851</v>
      </c>
      <c r="J46" s="48" t="n">
        <f aca="false">$B46*J106/$B106</f>
        <v>192.072982875389</v>
      </c>
      <c r="K46" s="48" t="n">
        <f aca="false">$B46*K106/$B106</f>
        <v>175.470331232393</v>
      </c>
      <c r="L46" s="48" t="n">
        <f aca="false">$B46*L106/$B106</f>
        <v>139.387583177152</v>
      </c>
      <c r="M46" s="48" t="n">
        <f aca="false">$B46*M106/$B106</f>
        <v>112.772391216328</v>
      </c>
      <c r="N46" s="48" t="n">
        <f aca="false">$B46*N106/$B106</f>
        <v>55.7732305533531</v>
      </c>
      <c r="O46" s="48" t="n">
        <f aca="false">$B46*O106/$B106</f>
        <v>6.39397832000395</v>
      </c>
      <c r="P46" s="48" t="n">
        <f aca="false">$B46*P106/$B106</f>
        <v>0.643360886186597</v>
      </c>
      <c r="Q46" s="48" t="n">
        <f aca="false">$B46*Q106/$B106</f>
        <v>98.5720822158479</v>
      </c>
      <c r="R46" s="48" t="n">
        <f aca="false">$B46*R106/$B106</f>
        <v>286.209294791311</v>
      </c>
      <c r="S46" s="48" t="n">
        <f aca="false">$B46*S106/$B106</f>
        <v>216.371232468515</v>
      </c>
      <c r="T46" s="48" t="n">
        <f aca="false">$B46*T106/$B106</f>
        <v>161.294471012977</v>
      </c>
      <c r="U46" s="48" t="n">
        <f aca="false">$B46*U106/$B106</f>
        <v>153.308768504867</v>
      </c>
      <c r="V46" s="48" t="n">
        <f aca="false">$B46*V106/$B106</f>
        <v>146.742156880523</v>
      </c>
      <c r="W46" s="48" t="n">
        <f aca="false">$B46*W106/$B106</f>
        <v>134.66191600861</v>
      </c>
      <c r="X46" s="48" t="n">
        <f aca="false">$B46*X106/$B106</f>
        <v>130.969138233785</v>
      </c>
      <c r="Y46" s="48" t="n">
        <f aca="false">$B46*Y106/$B106</f>
        <v>103.378912364461</v>
      </c>
      <c r="Z46" s="48" t="n">
        <f aca="false">$B46*Z106/$B106</f>
        <v>58.5564679684624</v>
      </c>
      <c r="AA46" s="48" t="n">
        <f aca="false">$B46*AA106/$B106</f>
        <v>4.95272154309972</v>
      </c>
      <c r="AB46" s="48" t="n">
        <f aca="false">$B46*AB106/$B106</f>
        <v>0.948212317339118</v>
      </c>
      <c r="AC46" s="47"/>
      <c r="AD46" s="47" t="n">
        <f aca="false">E46+F46</f>
        <v>340.229844905138</v>
      </c>
      <c r="AE46" s="47" t="n">
        <f aca="false">G46+H46</f>
        <v>427.156937287705</v>
      </c>
      <c r="AF46" s="47" t="n">
        <f aca="false">I46+J46</f>
        <v>393.44595219524</v>
      </c>
      <c r="AG46" s="47" t="n">
        <f aca="false">K46+L46</f>
        <v>314.857914409545</v>
      </c>
      <c r="AH46" s="47" t="n">
        <f aca="false">M46+N46+O46+P46</f>
        <v>175.582960975871</v>
      </c>
      <c r="AI46" s="47" t="n">
        <f aca="false">Q46+R46</f>
        <v>384.781377007159</v>
      </c>
      <c r="AJ46" s="47" t="n">
        <f aca="false">S46+T46</f>
        <v>377.665703481492</v>
      </c>
      <c r="AK46" s="47" t="n">
        <f aca="false">U46+V46</f>
        <v>300.050925385391</v>
      </c>
      <c r="AL46" s="47" t="n">
        <f aca="false">W46+X46</f>
        <v>265.631054242396</v>
      </c>
      <c r="AM46" s="47" t="n">
        <f aca="false">Y46+Z46+AA46+AB46</f>
        <v>167.836314193363</v>
      </c>
      <c r="AO46" s="49" t="n">
        <f aca="false">SUM(E46:F46)</f>
        <v>340.229844905138</v>
      </c>
      <c r="AP46" s="49" t="n">
        <f aca="false">SUM(G46:L46)</f>
        <v>1135.46080389249</v>
      </c>
      <c r="AQ46" s="49" t="n">
        <f aca="false">SUM(M46:N46)</f>
        <v>168.545621769681</v>
      </c>
      <c r="AR46" s="49" t="n">
        <f aca="false">SUM(Q46:R46)</f>
        <v>384.781377007159</v>
      </c>
      <c r="AS46" s="49" t="n">
        <f aca="false">SUM(S46:X46)</f>
        <v>943.347683109278</v>
      </c>
      <c r="AT46" s="49" t="n">
        <f aca="false">SUM(Y46:Z46)</f>
        <v>161.935380332924</v>
      </c>
      <c r="AU46" s="49" t="n">
        <f aca="false">AO46+AR46</f>
        <v>725.011221912298</v>
      </c>
      <c r="AV46" s="49" t="n">
        <f aca="false">AP46+AS46</f>
        <v>2078.80848700177</v>
      </c>
      <c r="AW46" s="49" t="n">
        <f aca="false">AQ46+AT46</f>
        <v>330.481002102605</v>
      </c>
    </row>
    <row r="47" customFormat="false" ht="15" hidden="false" customHeight="false" outlineLevel="0" collapsed="false">
      <c r="A47" s="0" t="n">
        <v>2056</v>
      </c>
      <c r="B47" s="47" t="n">
        <f aca="false">Scénarios!D46/100*PopActBIT!B58</f>
        <v>3149.66774893095</v>
      </c>
      <c r="C47" s="47" t="n">
        <f aca="false">SUM(E47:P47)</f>
        <v>1652.09488228272</v>
      </c>
      <c r="D47" s="47" t="n">
        <f aca="false">SUM(Q47:AB47)</f>
        <v>1497.57286664824</v>
      </c>
      <c r="E47" s="48" t="n">
        <f aca="false">$B47*E107/$B107</f>
        <v>85.5408668508668</v>
      </c>
      <c r="F47" s="48" t="n">
        <f aca="false">$B47*F107/$B107</f>
        <v>255.941820178258</v>
      </c>
      <c r="G47" s="48" t="n">
        <f aca="false">$B47*G107/$B107</f>
        <v>217.870474698259</v>
      </c>
      <c r="H47" s="48" t="n">
        <f aca="false">$B47*H107/$B107</f>
        <v>209.4925505069</v>
      </c>
      <c r="I47" s="48" t="n">
        <f aca="false">$B47*I107/$B107</f>
        <v>200.647358152874</v>
      </c>
      <c r="J47" s="48" t="n">
        <f aca="false">$B47*J107/$B107</f>
        <v>190.180115555747</v>
      </c>
      <c r="K47" s="48" t="n">
        <f aca="false">$B47*K107/$B107</f>
        <v>175.850410111963</v>
      </c>
      <c r="L47" s="48" t="n">
        <f aca="false">$B47*L107/$B107</f>
        <v>139.614602750503</v>
      </c>
      <c r="M47" s="48" t="n">
        <f aca="false">$B47*M107/$B107</f>
        <v>114.357223271373</v>
      </c>
      <c r="N47" s="48" t="n">
        <f aca="false">$B47*N107/$B107</f>
        <v>55.5890934123646</v>
      </c>
      <c r="O47" s="48" t="n">
        <f aca="false">$B47*O107/$B107</f>
        <v>6.36407615120818</v>
      </c>
      <c r="P47" s="48" t="n">
        <f aca="false">$B47*P107/$B107</f>
        <v>0.646290642400813</v>
      </c>
      <c r="Q47" s="48" t="n">
        <f aca="false">$B47*Q107/$B107</f>
        <v>98.7772084197883</v>
      </c>
      <c r="R47" s="48" t="n">
        <f aca="false">$B47*R107/$B107</f>
        <v>287.455709690997</v>
      </c>
      <c r="S47" s="48" t="n">
        <f aca="false">$B47*S107/$B107</f>
        <v>217.025782047144</v>
      </c>
      <c r="T47" s="48" t="n">
        <f aca="false">$B47*T107/$B107</f>
        <v>160.986511050221</v>
      </c>
      <c r="U47" s="48" t="n">
        <f aca="false">$B47*U107/$B107</f>
        <v>152.739080442905</v>
      </c>
      <c r="V47" s="48" t="n">
        <f aca="false">$B47*V107/$B107</f>
        <v>145.389930956071</v>
      </c>
      <c r="W47" s="48" t="n">
        <f aca="false">$B47*W107/$B107</f>
        <v>134.9443218892</v>
      </c>
      <c r="X47" s="48" t="n">
        <f aca="false">$B47*X107/$B107</f>
        <v>131.269295137965</v>
      </c>
      <c r="Y47" s="48" t="n">
        <f aca="false">$B47*Y107/$B107</f>
        <v>104.966525970063</v>
      </c>
      <c r="Z47" s="48" t="n">
        <f aca="false">$B47*Z107/$B107</f>
        <v>58.1194696563755</v>
      </c>
      <c r="AA47" s="48" t="n">
        <f aca="false">$B47*AA107/$B107</f>
        <v>4.94380103975242</v>
      </c>
      <c r="AB47" s="48" t="n">
        <f aca="false">$B47*AB107/$B107</f>
        <v>0.955230347755062</v>
      </c>
      <c r="AC47" s="47"/>
      <c r="AD47" s="47" t="n">
        <f aca="false">E47+F47</f>
        <v>341.482687029124</v>
      </c>
      <c r="AE47" s="47" t="n">
        <f aca="false">G47+H47</f>
        <v>427.363025205159</v>
      </c>
      <c r="AF47" s="47" t="n">
        <f aca="false">I47+J47</f>
        <v>390.827473708621</v>
      </c>
      <c r="AG47" s="47" t="n">
        <f aca="false">K47+L47</f>
        <v>315.465012862465</v>
      </c>
      <c r="AH47" s="47" t="n">
        <f aca="false">M47+N47+O47+P47</f>
        <v>176.956683477347</v>
      </c>
      <c r="AI47" s="47" t="n">
        <f aca="false">Q47+R47</f>
        <v>386.232918110785</v>
      </c>
      <c r="AJ47" s="47" t="n">
        <f aca="false">S47+T47</f>
        <v>378.012293097365</v>
      </c>
      <c r="AK47" s="47" t="n">
        <f aca="false">U47+V47</f>
        <v>298.129011398976</v>
      </c>
      <c r="AL47" s="47" t="n">
        <f aca="false">W47+X47</f>
        <v>266.213617027164</v>
      </c>
      <c r="AM47" s="47" t="n">
        <f aca="false">Y47+Z47+AA47+AB47</f>
        <v>168.985027013946</v>
      </c>
      <c r="AO47" s="49" t="n">
        <f aca="false">SUM(E47:F47)</f>
        <v>341.482687029124</v>
      </c>
      <c r="AP47" s="49" t="n">
        <f aca="false">SUM(G47:L47)</f>
        <v>1133.65551177625</v>
      </c>
      <c r="AQ47" s="49" t="n">
        <f aca="false">SUM(M47:N47)</f>
        <v>169.946316683738</v>
      </c>
      <c r="AR47" s="49" t="n">
        <f aca="false">SUM(Q47:R47)</f>
        <v>386.232918110785</v>
      </c>
      <c r="AS47" s="49" t="n">
        <f aca="false">SUM(S47:X47)</f>
        <v>942.354921523505</v>
      </c>
      <c r="AT47" s="49" t="n">
        <f aca="false">SUM(Y47:Z47)</f>
        <v>163.085995626438</v>
      </c>
      <c r="AU47" s="49" t="n">
        <f aca="false">AO47+AR47</f>
        <v>727.71560513991</v>
      </c>
      <c r="AV47" s="49" t="n">
        <f aca="false">AP47+AS47</f>
        <v>2076.01043329975</v>
      </c>
      <c r="AW47" s="49" t="n">
        <f aca="false">AQ47+AT47</f>
        <v>333.032312310176</v>
      </c>
    </row>
    <row r="48" customFormat="false" ht="15" hidden="false" customHeight="false" outlineLevel="0" collapsed="false">
      <c r="A48" s="0" t="n">
        <v>2057</v>
      </c>
      <c r="B48" s="47" t="n">
        <f aca="false">Scénarios!D47/100*PopActBIT!B59</f>
        <v>3152.76807590011</v>
      </c>
      <c r="C48" s="47" t="n">
        <f aca="false">SUM(E48:P48)</f>
        <v>1653.28749675331</v>
      </c>
      <c r="D48" s="47" t="n">
        <f aca="false">SUM(Q48:AB48)</f>
        <v>1499.48057914679</v>
      </c>
      <c r="E48" s="48" t="n">
        <f aca="false">$B48*E108/$B108</f>
        <v>85.6380160749002</v>
      </c>
      <c r="F48" s="48" t="n">
        <f aca="false">$B48*F108/$B108</f>
        <v>256.976951379229</v>
      </c>
      <c r="G48" s="48" t="n">
        <f aca="false">$B48*G108/$B108</f>
        <v>218.61077944019</v>
      </c>
      <c r="H48" s="48" t="n">
        <f aca="false">$B48*H108/$B108</f>
        <v>209.270717813461</v>
      </c>
      <c r="I48" s="48" t="n">
        <f aca="false">$B48*I108/$B108</f>
        <v>200.011611154798</v>
      </c>
      <c r="J48" s="48" t="n">
        <f aca="false">$B48*J108/$B108</f>
        <v>188.783230225777</v>
      </c>
      <c r="K48" s="48" t="n">
        <f aca="false">$B48*K108/$B108</f>
        <v>175.386274991215</v>
      </c>
      <c r="L48" s="48" t="n">
        <f aca="false">$B48*L108/$B108</f>
        <v>140.394058700113</v>
      </c>
      <c r="M48" s="48" t="n">
        <f aca="false">$B48*M108/$B108</f>
        <v>115.584521520263</v>
      </c>
      <c r="N48" s="48" t="n">
        <f aca="false">$B48*N108/$B108</f>
        <v>55.6691499256497</v>
      </c>
      <c r="O48" s="48" t="n">
        <f aca="false">$B48*O108/$B108</f>
        <v>6.31307135594075</v>
      </c>
      <c r="P48" s="48" t="n">
        <f aca="false">$B48*P108/$B108</f>
        <v>0.649114171774484</v>
      </c>
      <c r="Q48" s="48" t="n">
        <f aca="false">$B48*Q108/$B108</f>
        <v>98.8893007900207</v>
      </c>
      <c r="R48" s="48" t="n">
        <f aca="false">$B48*R108/$B108</f>
        <v>288.655771207378</v>
      </c>
      <c r="S48" s="48" t="n">
        <f aca="false">$B48*S108/$B108</f>
        <v>217.829904544718</v>
      </c>
      <c r="T48" s="48" t="n">
        <f aca="false">$B48*T108/$B108</f>
        <v>160.819733532683</v>
      </c>
      <c r="U48" s="48" t="n">
        <f aca="false">$B48*U108/$B108</f>
        <v>152.243991751616</v>
      </c>
      <c r="V48" s="48" t="n">
        <f aca="false">$B48*V108/$B108</f>
        <v>144.382310014442</v>
      </c>
      <c r="W48" s="48" t="n">
        <f aca="false">$B48*W108/$B108</f>
        <v>134.598065067855</v>
      </c>
      <c r="X48" s="48" t="n">
        <f aca="false">$B48*X108/$B108</f>
        <v>132.068449817169</v>
      </c>
      <c r="Y48" s="48" t="n">
        <f aca="false">$B48*Y108/$B108</f>
        <v>106.152434281762</v>
      </c>
      <c r="Z48" s="48" t="n">
        <f aca="false">$B48*Z108/$B108</f>
        <v>57.9598165085327</v>
      </c>
      <c r="AA48" s="48" t="n">
        <f aca="false">$B48*AA108/$B108</f>
        <v>4.91875365410488</v>
      </c>
      <c r="AB48" s="48" t="n">
        <f aca="false">$B48*AB108/$B108</f>
        <v>0.962047976513195</v>
      </c>
      <c r="AC48" s="47"/>
      <c r="AD48" s="47" t="n">
        <f aca="false">E48+F48</f>
        <v>342.614967454129</v>
      </c>
      <c r="AE48" s="47" t="n">
        <f aca="false">G48+H48</f>
        <v>427.881497253651</v>
      </c>
      <c r="AF48" s="47" t="n">
        <f aca="false">I48+J48</f>
        <v>388.794841380575</v>
      </c>
      <c r="AG48" s="47" t="n">
        <f aca="false">K48+L48</f>
        <v>315.780333691328</v>
      </c>
      <c r="AH48" s="47" t="n">
        <f aca="false">M48+N48+O48+P48</f>
        <v>178.215856973628</v>
      </c>
      <c r="AI48" s="47" t="n">
        <f aca="false">Q48+R48</f>
        <v>387.545071997399</v>
      </c>
      <c r="AJ48" s="47" t="n">
        <f aca="false">S48+T48</f>
        <v>378.649638077401</v>
      </c>
      <c r="AK48" s="47" t="n">
        <f aca="false">U48+V48</f>
        <v>296.626301766058</v>
      </c>
      <c r="AL48" s="47" t="n">
        <f aca="false">W48+X48</f>
        <v>266.666514885024</v>
      </c>
      <c r="AM48" s="47" t="n">
        <f aca="false">Y48+Z48+AA48+AB48</f>
        <v>169.993052420913</v>
      </c>
      <c r="AO48" s="49" t="n">
        <f aca="false">SUM(E48:F48)</f>
        <v>342.614967454129</v>
      </c>
      <c r="AP48" s="49" t="n">
        <f aca="false">SUM(G48:L48)</f>
        <v>1132.45667232555</v>
      </c>
      <c r="AQ48" s="49" t="n">
        <f aca="false">SUM(M48:N48)</f>
        <v>171.253671445913</v>
      </c>
      <c r="AR48" s="49" t="n">
        <f aca="false">SUM(Q48:R48)</f>
        <v>387.545071997399</v>
      </c>
      <c r="AS48" s="49" t="n">
        <f aca="false">SUM(S48:X48)</f>
        <v>941.942454728483</v>
      </c>
      <c r="AT48" s="49" t="n">
        <f aca="false">SUM(Y48:Z48)</f>
        <v>164.112250790295</v>
      </c>
      <c r="AU48" s="49" t="n">
        <f aca="false">AO48+AR48</f>
        <v>730.160039451528</v>
      </c>
      <c r="AV48" s="49" t="n">
        <f aca="false">AP48+AS48</f>
        <v>2074.39912705404</v>
      </c>
      <c r="AW48" s="49" t="n">
        <f aca="false">AQ48+AT48</f>
        <v>335.365922236208</v>
      </c>
    </row>
    <row r="49" customFormat="false" ht="15" hidden="false" customHeight="false" outlineLevel="0" collapsed="false">
      <c r="A49" s="0" t="n">
        <v>2058</v>
      </c>
      <c r="B49" s="47" t="n">
        <f aca="false">Scénarios!D48/100*PopActBIT!B60</f>
        <v>3156.95806117536</v>
      </c>
      <c r="C49" s="47" t="n">
        <f aca="false">SUM(E49:P49)</f>
        <v>1654.8703356734</v>
      </c>
      <c r="D49" s="47" t="n">
        <f aca="false">SUM(Q49:AB49)</f>
        <v>1502.08772550196</v>
      </c>
      <c r="E49" s="48" t="n">
        <f aca="false">$B49*E109/$B109</f>
        <v>85.6606478686375</v>
      </c>
      <c r="F49" s="48" t="n">
        <f aca="false">$B49*F109/$B109</f>
        <v>257.982164235954</v>
      </c>
      <c r="G49" s="48" t="n">
        <f aca="false">$B49*G109/$B109</f>
        <v>219.484530079315</v>
      </c>
      <c r="H49" s="48" t="n">
        <f aca="false">$B49*H109/$B109</f>
        <v>209.274966406329</v>
      </c>
      <c r="I49" s="48" t="n">
        <f aca="false">$B49*I109/$B109</f>
        <v>199.41553001044</v>
      </c>
      <c r="J49" s="48" t="n">
        <f aca="false">$B49*J109/$B109</f>
        <v>187.729059644327</v>
      </c>
      <c r="K49" s="48" t="n">
        <f aca="false">$B49*K109/$B109</f>
        <v>174.578057851088</v>
      </c>
      <c r="L49" s="48" t="n">
        <f aca="false">$B49*L109/$B109</f>
        <v>141.366801133191</v>
      </c>
      <c r="M49" s="48" t="n">
        <f aca="false">$B49*M109/$B109</f>
        <v>116.479869912652</v>
      </c>
      <c r="N49" s="48" t="n">
        <f aca="false">$B49*N109/$B109</f>
        <v>56.0166165277775</v>
      </c>
      <c r="O49" s="48" t="n">
        <f aca="false">$B49*O109/$B109</f>
        <v>6.23022101667291</v>
      </c>
      <c r="P49" s="48" t="n">
        <f aca="false">$B49*P109/$B109</f>
        <v>0.651870987016548</v>
      </c>
      <c r="Q49" s="48" t="n">
        <f aca="false">$B49*Q109/$B109</f>
        <v>98.9149029161999</v>
      </c>
      <c r="R49" s="48" t="n">
        <f aca="false">$B49*R109/$B109</f>
        <v>289.820621749767</v>
      </c>
      <c r="S49" s="48" t="n">
        <f aca="false">$B49*S109/$B109</f>
        <v>218.773375801865</v>
      </c>
      <c r="T49" s="48" t="n">
        <f aca="false">$B49*T109/$B109</f>
        <v>160.837748291729</v>
      </c>
      <c r="U49" s="48" t="n">
        <f aca="false">$B49*U109/$B109</f>
        <v>151.779220038366</v>
      </c>
      <c r="V49" s="48" t="n">
        <f aca="false">$B49*V109/$B109</f>
        <v>143.536173194331</v>
      </c>
      <c r="W49" s="48" t="n">
        <f aca="false">$B49*W109/$B109</f>
        <v>134.06610341261</v>
      </c>
      <c r="X49" s="48" t="n">
        <f aca="false">$B49*X109/$B109</f>
        <v>133.037694073492</v>
      </c>
      <c r="Y49" s="48" t="n">
        <f aca="false">$B49*Y109/$B109</f>
        <v>107.06457616191</v>
      </c>
      <c r="Z49" s="48" t="n">
        <f aca="false">$B49*Z109/$B109</f>
        <v>58.4228220415186</v>
      </c>
      <c r="AA49" s="48" t="n">
        <f aca="false">$B49*AA109/$B109</f>
        <v>4.86576921677467</v>
      </c>
      <c r="AB49" s="48" t="n">
        <f aca="false">$B49*AB109/$B109</f>
        <v>0.968718603400479</v>
      </c>
      <c r="AC49" s="47"/>
      <c r="AD49" s="47" t="n">
        <f aca="false">E49+F49</f>
        <v>343.642812104592</v>
      </c>
      <c r="AE49" s="47" t="n">
        <f aca="false">G49+H49</f>
        <v>428.759496485643</v>
      </c>
      <c r="AF49" s="47" t="n">
        <f aca="false">I49+J49</f>
        <v>387.144589654767</v>
      </c>
      <c r="AG49" s="47" t="n">
        <f aca="false">K49+L49</f>
        <v>315.944858984279</v>
      </c>
      <c r="AH49" s="47" t="n">
        <f aca="false">M49+N49+O49+P49</f>
        <v>179.378578444119</v>
      </c>
      <c r="AI49" s="47" t="n">
        <f aca="false">Q49+R49</f>
        <v>388.735524665967</v>
      </c>
      <c r="AJ49" s="47" t="n">
        <f aca="false">S49+T49</f>
        <v>379.611124093594</v>
      </c>
      <c r="AK49" s="47" t="n">
        <f aca="false">U49+V49</f>
        <v>295.315393232698</v>
      </c>
      <c r="AL49" s="47" t="n">
        <f aca="false">W49+X49</f>
        <v>267.103797486102</v>
      </c>
      <c r="AM49" s="47" t="n">
        <f aca="false">Y49+Z49+AA49+AB49</f>
        <v>171.321886023604</v>
      </c>
      <c r="AO49" s="49" t="n">
        <f aca="false">SUM(E49:F49)</f>
        <v>343.642812104592</v>
      </c>
      <c r="AP49" s="49" t="n">
        <f aca="false">SUM(G49:L49)</f>
        <v>1131.84894512469</v>
      </c>
      <c r="AQ49" s="49" t="n">
        <f aca="false">SUM(M49:N49)</f>
        <v>172.496486440429</v>
      </c>
      <c r="AR49" s="49" t="n">
        <f aca="false">SUM(Q49:R49)</f>
        <v>388.735524665967</v>
      </c>
      <c r="AS49" s="49" t="n">
        <f aca="false">SUM(S49:X49)</f>
        <v>942.030314812393</v>
      </c>
      <c r="AT49" s="49" t="n">
        <f aca="false">SUM(Y49:Z49)</f>
        <v>165.487398203428</v>
      </c>
      <c r="AU49" s="49" t="n">
        <f aca="false">AO49+AR49</f>
        <v>732.378336770558</v>
      </c>
      <c r="AV49" s="49" t="n">
        <f aca="false">AP49+AS49</f>
        <v>2073.87925993708</v>
      </c>
      <c r="AW49" s="49" t="n">
        <f aca="false">AQ49+AT49</f>
        <v>337.983884643858</v>
      </c>
    </row>
    <row r="50" customFormat="false" ht="15" hidden="false" customHeight="false" outlineLevel="0" collapsed="false">
      <c r="A50" s="0" t="n">
        <v>2059</v>
      </c>
      <c r="B50" s="47" t="n">
        <f aca="false">Scénarios!D49/100*PopActBIT!B61</f>
        <v>3162.51117131809</v>
      </c>
      <c r="C50" s="47" t="n">
        <f aca="false">SUM(E50:P50)</f>
        <v>1656.86634500282</v>
      </c>
      <c r="D50" s="47" t="n">
        <f aca="false">SUM(Q50:AB50)</f>
        <v>1505.64482631527</v>
      </c>
      <c r="E50" s="48" t="n">
        <f aca="false">$B50*E110/$B110</f>
        <v>85.6203683442426</v>
      </c>
      <c r="F50" s="48" t="n">
        <f aca="false">$B50*F110/$B110</f>
        <v>258.964013826116</v>
      </c>
      <c r="G50" s="48" t="n">
        <f aca="false">$B50*G110/$B110</f>
        <v>220.483750206949</v>
      </c>
      <c r="H50" s="48" t="n">
        <f aca="false">$B50*H110/$B110</f>
        <v>209.541566164083</v>
      </c>
      <c r="I50" s="48" t="n">
        <f aca="false">$B50*I110/$B110</f>
        <v>198.91839634528</v>
      </c>
      <c r="J50" s="48" t="n">
        <f aca="false">$B50*J110/$B110</f>
        <v>186.529868663214</v>
      </c>
      <c r="K50" s="48" t="n">
        <f aca="false">$B50*K110/$B110</f>
        <v>173.761623119203</v>
      </c>
      <c r="L50" s="48" t="n">
        <f aca="false">$B50*L110/$B110</f>
        <v>142.376392641023</v>
      </c>
      <c r="M50" s="48" t="n">
        <f aca="false">$B50*M110/$B110</f>
        <v>117.184256713902</v>
      </c>
      <c r="N50" s="48" t="n">
        <f aca="false">$B50*N110/$B110</f>
        <v>56.7043629587478</v>
      </c>
      <c r="O50" s="48" t="n">
        <f aca="false">$B50*O110/$B110</f>
        <v>6.12701212531848</v>
      </c>
      <c r="P50" s="48" t="n">
        <f aca="false">$B50*P110/$B110</f>
        <v>0.654733894739317</v>
      </c>
      <c r="Q50" s="48" t="n">
        <f aca="false">$B50*Q110/$B110</f>
        <v>98.8675706725146</v>
      </c>
      <c r="R50" s="48" t="n">
        <f aca="false">$B50*R110/$B110</f>
        <v>290.956109029968</v>
      </c>
      <c r="S50" s="48" t="n">
        <f aca="false">$B50*S110/$B110</f>
        <v>219.84570571636</v>
      </c>
      <c r="T50" s="48" t="n">
        <f aca="false">$B50*T110/$B110</f>
        <v>161.068766224844</v>
      </c>
      <c r="U50" s="48" t="n">
        <f aca="false">$B50*U110/$B110</f>
        <v>151.391791107028</v>
      </c>
      <c r="V50" s="48" t="n">
        <f aca="false">$B50*V110/$B110</f>
        <v>142.582608667449</v>
      </c>
      <c r="W50" s="48" t="n">
        <f aca="false">$B50*W110/$B110</f>
        <v>133.475484666066</v>
      </c>
      <c r="X50" s="48" t="n">
        <f aca="false">$B50*X110/$B110</f>
        <v>134.124226277313</v>
      </c>
      <c r="Y50" s="48" t="n">
        <f aca="false">$B50*Y110/$B110</f>
        <v>107.740296502669</v>
      </c>
      <c r="Z50" s="48" t="n">
        <f aca="false">$B50*Z110/$B110</f>
        <v>59.8238899796734</v>
      </c>
      <c r="AA50" s="48" t="n">
        <f aca="false">$B50*AA110/$B110</f>
        <v>4.79297668252571</v>
      </c>
      <c r="AB50" s="48" t="n">
        <f aca="false">$B50*AB110/$B110</f>
        <v>0.975400788856534</v>
      </c>
      <c r="AC50" s="47"/>
      <c r="AD50" s="47" t="n">
        <f aca="false">E50+F50</f>
        <v>344.584382170359</v>
      </c>
      <c r="AE50" s="47" t="n">
        <f aca="false">G50+H50</f>
        <v>430.025316371031</v>
      </c>
      <c r="AF50" s="47" t="n">
        <f aca="false">I50+J50</f>
        <v>385.448265008495</v>
      </c>
      <c r="AG50" s="47" t="n">
        <f aca="false">K50+L50</f>
        <v>316.138015760226</v>
      </c>
      <c r="AH50" s="47" t="n">
        <f aca="false">M50+N50+O50+P50</f>
        <v>180.670365692707</v>
      </c>
      <c r="AI50" s="47" t="n">
        <f aca="false">Q50+R50</f>
        <v>389.823679702483</v>
      </c>
      <c r="AJ50" s="47" t="n">
        <f aca="false">S50+T50</f>
        <v>380.914471941204</v>
      </c>
      <c r="AK50" s="47" t="n">
        <f aca="false">U50+V50</f>
        <v>293.974399774478</v>
      </c>
      <c r="AL50" s="47" t="n">
        <f aca="false">W50+X50</f>
        <v>267.599710943379</v>
      </c>
      <c r="AM50" s="47" t="n">
        <f aca="false">Y50+Z50+AA50+AB50</f>
        <v>173.332563953725</v>
      </c>
      <c r="AO50" s="49" t="n">
        <f aca="false">SUM(E50:F50)</f>
        <v>344.584382170359</v>
      </c>
      <c r="AP50" s="49" t="n">
        <f aca="false">SUM(G50:L50)</f>
        <v>1131.61159713975</v>
      </c>
      <c r="AQ50" s="49" t="n">
        <f aca="false">SUM(M50:N50)</f>
        <v>173.888619672649</v>
      </c>
      <c r="AR50" s="49" t="n">
        <f aca="false">SUM(Q50:R50)</f>
        <v>389.823679702483</v>
      </c>
      <c r="AS50" s="49" t="n">
        <f aca="false">SUM(S50:X50)</f>
        <v>942.488582659061</v>
      </c>
      <c r="AT50" s="49" t="n">
        <f aca="false">SUM(Y50:Z50)</f>
        <v>167.564186482342</v>
      </c>
      <c r="AU50" s="49" t="n">
        <f aca="false">AO50+AR50</f>
        <v>734.408061872842</v>
      </c>
      <c r="AV50" s="49" t="n">
        <f aca="false">AP50+AS50</f>
        <v>2074.10017979881</v>
      </c>
      <c r="AW50" s="49" t="n">
        <f aca="false">AQ50+AT50</f>
        <v>341.452806154992</v>
      </c>
    </row>
    <row r="51" customFormat="false" ht="15" hidden="false" customHeight="false" outlineLevel="0" collapsed="false">
      <c r="A51" s="0" t="n">
        <v>2060</v>
      </c>
      <c r="B51" s="47" t="n">
        <f aca="false">Scénarios!D50/100*PopActBIT!B62</f>
        <v>3169.83176422772</v>
      </c>
      <c r="C51" s="47" t="n">
        <f aca="false">SUM(E51:P51)</f>
        <v>1659.75175375755</v>
      </c>
      <c r="D51" s="47" t="n">
        <f aca="false">SUM(Q51:AB51)</f>
        <v>1510.08001047017</v>
      </c>
      <c r="E51" s="48" t="n">
        <f aca="false">$B51*E111/$B111</f>
        <v>85.5692221982284</v>
      </c>
      <c r="F51" s="48" t="n">
        <f aca="false">$B51*F111/$B111</f>
        <v>260.030085193454</v>
      </c>
      <c r="G51" s="48" t="n">
        <f aca="false">$B51*G111/$B111</f>
        <v>221.697927164154</v>
      </c>
      <c r="H51" s="48" t="n">
        <f aca="false">$B51*H111/$B111</f>
        <v>210.179455657883</v>
      </c>
      <c r="I51" s="48" t="n">
        <f aca="false">$B51*I111/$B111</f>
        <v>198.672985952605</v>
      </c>
      <c r="J51" s="48" t="n">
        <f aca="false">$B51*J111/$B111</f>
        <v>185.681653520212</v>
      </c>
      <c r="K51" s="48" t="n">
        <f aca="false">$B51*K111/$B111</f>
        <v>172.687867202714</v>
      </c>
      <c r="L51" s="48" t="n">
        <f aca="false">$B51*L111/$B111</f>
        <v>143.367449183368</v>
      </c>
      <c r="M51" s="48" t="n">
        <f aca="false">$B51*M111/$B111</f>
        <v>117.559404909351</v>
      </c>
      <c r="N51" s="48" t="n">
        <f aca="false">$B51*N111/$B111</f>
        <v>57.5923245863417</v>
      </c>
      <c r="O51" s="48" t="n">
        <f aca="false">$B51*O111/$B111</f>
        <v>6.05542356669184</v>
      </c>
      <c r="P51" s="48" t="n">
        <f aca="false">$B51*P111/$B111</f>
        <v>0.657954622546056</v>
      </c>
      <c r="Q51" s="48" t="n">
        <f aca="false">$B51*Q111/$B111</f>
        <v>98.8077880377593</v>
      </c>
      <c r="R51" s="48" t="n">
        <f aca="false">$B51*R111/$B111</f>
        <v>292.182063633495</v>
      </c>
      <c r="S51" s="48" t="n">
        <f aca="false">$B51*S111/$B111</f>
        <v>221.133554234458</v>
      </c>
      <c r="T51" s="48" t="n">
        <f aca="false">$B51*T111/$B111</f>
        <v>161.596692783878</v>
      </c>
      <c r="U51" s="48" t="n">
        <f aca="false">$B51*U111/$B111</f>
        <v>151.199929572149</v>
      </c>
      <c r="V51" s="48" t="n">
        <f aca="false">$B51*V111/$B111</f>
        <v>141.907729320944</v>
      </c>
      <c r="W51" s="48" t="n">
        <f aca="false">$B51*W111/$B111</f>
        <v>132.673121032221</v>
      </c>
      <c r="X51" s="48" t="n">
        <f aca="false">$B51*X111/$B111</f>
        <v>135.188913373322</v>
      </c>
      <c r="Y51" s="48" t="n">
        <f aca="false">$B51*Y111/$B111</f>
        <v>108.083871232403</v>
      </c>
      <c r="Z51" s="48" t="n">
        <f aca="false">$B51*Z111/$B111</f>
        <v>61.585252504939</v>
      </c>
      <c r="AA51" s="48" t="n">
        <f aca="false">$B51*AA111/$B111</f>
        <v>4.73831873084812</v>
      </c>
      <c r="AB51" s="48" t="n">
        <f aca="false">$B51*AB111/$B111</f>
        <v>0.982776013751442</v>
      </c>
      <c r="AC51" s="47"/>
      <c r="AD51" s="47" t="n">
        <f aca="false">E51+F51</f>
        <v>345.599307391682</v>
      </c>
      <c r="AE51" s="47" t="n">
        <f aca="false">G51+H51</f>
        <v>431.877382822038</v>
      </c>
      <c r="AF51" s="47" t="n">
        <f aca="false">I51+J51</f>
        <v>384.354639472816</v>
      </c>
      <c r="AG51" s="47" t="n">
        <f aca="false">K51+L51</f>
        <v>316.055316386083</v>
      </c>
      <c r="AH51" s="47" t="n">
        <f aca="false">M51+N51+O51+P51</f>
        <v>181.865107684931</v>
      </c>
      <c r="AI51" s="47" t="n">
        <f aca="false">Q51+R51</f>
        <v>390.989851671254</v>
      </c>
      <c r="AJ51" s="47" t="n">
        <f aca="false">S51+T51</f>
        <v>382.730247018336</v>
      </c>
      <c r="AK51" s="47" t="n">
        <f aca="false">U51+V51</f>
        <v>293.107658893093</v>
      </c>
      <c r="AL51" s="47" t="n">
        <f aca="false">W51+X51</f>
        <v>267.862034405544</v>
      </c>
      <c r="AM51" s="47" t="n">
        <f aca="false">Y51+Z51+AA51+AB51</f>
        <v>175.390218481942</v>
      </c>
      <c r="AO51" s="49" t="n">
        <f aca="false">SUM(E51:F51)</f>
        <v>345.599307391682</v>
      </c>
      <c r="AP51" s="49" t="n">
        <f aca="false">SUM(G51:L51)</f>
        <v>1132.28733868094</v>
      </c>
      <c r="AQ51" s="49" t="n">
        <f aca="false">SUM(M51:N51)</f>
        <v>175.151729495693</v>
      </c>
      <c r="AR51" s="49" t="n">
        <f aca="false">SUM(Q51:R51)</f>
        <v>390.989851671254</v>
      </c>
      <c r="AS51" s="49" t="n">
        <f aca="false">SUM(S51:X51)</f>
        <v>943.699940316973</v>
      </c>
      <c r="AT51" s="49" t="n">
        <f aca="false">SUM(Y51:Z51)</f>
        <v>169.669123737342</v>
      </c>
      <c r="AU51" s="49" t="n">
        <f aca="false">AO51+AR51</f>
        <v>736.589159062936</v>
      </c>
      <c r="AV51" s="49" t="n">
        <f aca="false">AP51+AS51</f>
        <v>2075.98727899791</v>
      </c>
      <c r="AW51" s="49" t="n">
        <f aca="false">AQ51+AT51</f>
        <v>344.820853233035</v>
      </c>
    </row>
    <row r="52" customFormat="false" ht="15" hidden="false" customHeight="false" outlineLevel="0" collapsed="false">
      <c r="A52" s="0" t="n">
        <v>2061</v>
      </c>
      <c r="B52" s="47" t="n">
        <f aca="false">Scénarios!D51/100*PopActBIT!B63</f>
        <v>3176.6169807092</v>
      </c>
      <c r="C52" s="47" t="n">
        <f aca="false">SUM(E52:P52)</f>
        <v>1662.71988716724</v>
      </c>
      <c r="D52" s="47" t="n">
        <f aca="false">SUM(Q52:AB52)</f>
        <v>1513.89709354196</v>
      </c>
      <c r="E52" s="48" t="n">
        <f aca="false">$B52*E112/$B112</f>
        <v>85.4738621702712</v>
      </c>
      <c r="F52" s="48" t="n">
        <f aca="false">$B52*F112/$B112</f>
        <v>260.987699352209</v>
      </c>
      <c r="G52" s="48" t="n">
        <f aca="false">$B52*G112/$B112</f>
        <v>222.980826868546</v>
      </c>
      <c r="H52" s="48" t="n">
        <f aca="false">$B52*H112/$B112</f>
        <v>211.056360665825</v>
      </c>
      <c r="I52" s="48" t="n">
        <f aca="false">$B52*I112/$B112</f>
        <v>198.615956199736</v>
      </c>
      <c r="J52" s="48" t="n">
        <f aca="false">$B52*J112/$B112</f>
        <v>185.309049612367</v>
      </c>
      <c r="K52" s="48" t="n">
        <f aca="false">$B52*K112/$B112</f>
        <v>171.27029035363</v>
      </c>
      <c r="L52" s="48" t="n">
        <f aca="false">$B52*L112/$B112</f>
        <v>143.902458358686</v>
      </c>
      <c r="M52" s="48" t="n">
        <f aca="false">$B52*M112/$B112</f>
        <v>117.940909066973</v>
      </c>
      <c r="N52" s="48" t="n">
        <f aca="false">$B52*N112/$B112</f>
        <v>58.4993048122567</v>
      </c>
      <c r="O52" s="48" t="n">
        <f aca="false">$B52*O112/$B112</f>
        <v>6.02212350840237</v>
      </c>
      <c r="P52" s="48" t="n">
        <f aca="false">$B52*P112/$B112</f>
        <v>0.661046198340717</v>
      </c>
      <c r="Q52" s="48" t="n">
        <f aca="false">$B52*Q112/$B112</f>
        <v>98.697138220171</v>
      </c>
      <c r="R52" s="48" t="n">
        <f aca="false">$B52*R112/$B112</f>
        <v>293.280343664805</v>
      </c>
      <c r="S52" s="48" t="n">
        <f aca="false">$B52*S112/$B112</f>
        <v>222.489284099604</v>
      </c>
      <c r="T52" s="48" t="n">
        <f aca="false">$B52*T112/$B112</f>
        <v>162.318253182194</v>
      </c>
      <c r="U52" s="48" t="n">
        <f aca="false">$B52*U112/$B112</f>
        <v>151.158042656902</v>
      </c>
      <c r="V52" s="48" t="n">
        <f aca="false">$B52*V112/$B112</f>
        <v>141.615992281327</v>
      </c>
      <c r="W52" s="48" t="n">
        <f aca="false">$B52*W112/$B112</f>
        <v>131.675806225583</v>
      </c>
      <c r="X52" s="48" t="n">
        <f aca="false">$B52*X112/$B112</f>
        <v>135.697075519075</v>
      </c>
      <c r="Y52" s="48" t="n">
        <f aca="false">$B52*Y112/$B112</f>
        <v>108.52105639635</v>
      </c>
      <c r="Z52" s="48" t="n">
        <f aca="false">$B52*Z112/$B112</f>
        <v>62.7290878912399</v>
      </c>
      <c r="AA52" s="48" t="n">
        <f aca="false">$B52*AA112/$B112</f>
        <v>4.72500822116831</v>
      </c>
      <c r="AB52" s="48" t="n">
        <f aca="false">$B52*AB112/$B112</f>
        <v>0.9900051835374</v>
      </c>
      <c r="AC52" s="47"/>
      <c r="AD52" s="47" t="n">
        <f aca="false">E52+F52</f>
        <v>346.46156152248</v>
      </c>
      <c r="AE52" s="47" t="n">
        <f aca="false">G52+H52</f>
        <v>434.037187534372</v>
      </c>
      <c r="AF52" s="47" t="n">
        <f aca="false">I52+J52</f>
        <v>383.925005812103</v>
      </c>
      <c r="AG52" s="47" t="n">
        <f aca="false">K52+L52</f>
        <v>315.172748712315</v>
      </c>
      <c r="AH52" s="47" t="n">
        <f aca="false">M52+N52+O52+P52</f>
        <v>183.123383585973</v>
      </c>
      <c r="AI52" s="47" t="n">
        <f aca="false">Q52+R52</f>
        <v>391.977481884976</v>
      </c>
      <c r="AJ52" s="47" t="n">
        <f aca="false">S52+T52</f>
        <v>384.807537281798</v>
      </c>
      <c r="AK52" s="47" t="n">
        <f aca="false">U52+V52</f>
        <v>292.774034938229</v>
      </c>
      <c r="AL52" s="47" t="n">
        <f aca="false">W52+X52</f>
        <v>267.372881744657</v>
      </c>
      <c r="AM52" s="47" t="n">
        <f aca="false">Y52+Z52+AA52+AB52</f>
        <v>176.965157692296</v>
      </c>
      <c r="AO52" s="49" t="n">
        <f aca="false">SUM(E52:F52)</f>
        <v>346.46156152248</v>
      </c>
      <c r="AP52" s="49" t="n">
        <f aca="false">SUM(G52:L52)</f>
        <v>1133.13494205879</v>
      </c>
      <c r="AQ52" s="49" t="n">
        <f aca="false">SUM(M52:N52)</f>
        <v>176.44021387923</v>
      </c>
      <c r="AR52" s="49" t="n">
        <f aca="false">SUM(Q52:R52)</f>
        <v>391.977481884976</v>
      </c>
      <c r="AS52" s="49" t="n">
        <f aca="false">SUM(S52:X52)</f>
        <v>944.954453964684</v>
      </c>
      <c r="AT52" s="49" t="n">
        <f aca="false">SUM(Y52:Z52)</f>
        <v>171.25014428759</v>
      </c>
      <c r="AU52" s="49" t="n">
        <f aca="false">AO52+AR52</f>
        <v>738.439043407456</v>
      </c>
      <c r="AV52" s="49" t="n">
        <f aca="false">AP52+AS52</f>
        <v>2078.08939602347</v>
      </c>
      <c r="AW52" s="49" t="n">
        <f aca="false">AQ52+AT52</f>
        <v>347.69035816682</v>
      </c>
    </row>
    <row r="53" customFormat="false" ht="15" hidden="false" customHeight="false" outlineLevel="0" collapsed="false">
      <c r="A53" s="0" t="n">
        <v>2062</v>
      </c>
      <c r="B53" s="47" t="n">
        <f aca="false">Scénarios!D52/100*PopActBIT!B64</f>
        <v>3181.27907021608</v>
      </c>
      <c r="C53" s="47" t="n">
        <f aca="false">SUM(E53:P53)</f>
        <v>1664.77033996398</v>
      </c>
      <c r="D53" s="47" t="n">
        <f aca="false">SUM(Q53:AB53)</f>
        <v>1516.5087302521</v>
      </c>
      <c r="E53" s="48" t="n">
        <f aca="false">$B53*E113/$B113</f>
        <v>85.2712145485531</v>
      </c>
      <c r="F53" s="48" t="n">
        <f aca="false">$B53*F113/$B113</f>
        <v>261.537268778032</v>
      </c>
      <c r="G53" s="48" t="n">
        <f aca="false">$B53*G113/$B113</f>
        <v>224.095440954098</v>
      </c>
      <c r="H53" s="48" t="n">
        <f aca="false">$B53*H113/$B113</f>
        <v>211.939016147287</v>
      </c>
      <c r="I53" s="48" t="n">
        <f aca="false">$B53*I113/$B113</f>
        <v>198.593896299771</v>
      </c>
      <c r="J53" s="48" t="n">
        <f aca="false">$B53*J113/$B113</f>
        <v>184.903868209503</v>
      </c>
      <c r="K53" s="48" t="n">
        <f aca="false">$B53*K113/$B113</f>
        <v>170.187888622159</v>
      </c>
      <c r="L53" s="48" t="n">
        <f aca="false">$B53*L113/$B113</f>
        <v>143.661996315115</v>
      </c>
      <c r="M53" s="48" t="n">
        <f aca="false">$B53*M113/$B113</f>
        <v>118.716175924369</v>
      </c>
      <c r="N53" s="48" t="n">
        <f aca="false">$B53*N113/$B113</f>
        <v>59.1896280124372</v>
      </c>
      <c r="O53" s="48" t="n">
        <f aca="false">$B53*O113/$B113</f>
        <v>6.01077730095498</v>
      </c>
      <c r="P53" s="48" t="n">
        <f aca="false">$B53*P113/$B113</f>
        <v>0.663168851703022</v>
      </c>
      <c r="Q53" s="48" t="n">
        <f aca="false">$B53*Q113/$B113</f>
        <v>98.4628823346246</v>
      </c>
      <c r="R53" s="48" t="n">
        <f aca="false">$B53*R113/$B113</f>
        <v>293.912616354786</v>
      </c>
      <c r="S53" s="48" t="n">
        <f aca="false">$B53*S113/$B113</f>
        <v>223.675383506822</v>
      </c>
      <c r="T53" s="48" t="n">
        <f aca="false">$B53*T113/$B113</f>
        <v>163.051775060929</v>
      </c>
      <c r="U53" s="48" t="n">
        <f aca="false">$B53*U113/$B113</f>
        <v>151.151336248499</v>
      </c>
      <c r="V53" s="48" t="n">
        <f aca="false">$B53*V113/$B113</f>
        <v>141.304130286314</v>
      </c>
      <c r="W53" s="48" t="n">
        <f aca="false">$B53*W113/$B113</f>
        <v>130.90392471262</v>
      </c>
      <c r="X53" s="48" t="n">
        <f aca="false">$B53*X113/$B113</f>
        <v>135.496552276859</v>
      </c>
      <c r="Y53" s="48" t="n">
        <f aca="false">$B53*Y113/$B113</f>
        <v>109.300016037567</v>
      </c>
      <c r="Z53" s="48" t="n">
        <f aca="false">$B53*Z113/$B113</f>
        <v>63.5283374119635</v>
      </c>
      <c r="AA53" s="48" t="n">
        <f aca="false">$B53*AA113/$B113</f>
        <v>4.72602473310729</v>
      </c>
      <c r="AB53" s="48" t="n">
        <f aca="false">$B53*AB113/$B113</f>
        <v>0.995751288007476</v>
      </c>
      <c r="AD53" s="47" t="n">
        <f aca="false">E53+F53</f>
        <v>346.808483326585</v>
      </c>
      <c r="AE53" s="47" t="n">
        <f aca="false">G53+H53</f>
        <v>436.034457101386</v>
      </c>
      <c r="AF53" s="47" t="n">
        <f aca="false">I53+J53</f>
        <v>383.497764509274</v>
      </c>
      <c r="AG53" s="47" t="n">
        <f aca="false">K53+L53</f>
        <v>313.849884937274</v>
      </c>
      <c r="AH53" s="47" t="n">
        <f aca="false">M53+N53+O53+P53</f>
        <v>184.579750089464</v>
      </c>
      <c r="AI53" s="47" t="n">
        <f aca="false">Q53+R53</f>
        <v>392.37549868941</v>
      </c>
      <c r="AJ53" s="47" t="n">
        <f aca="false">S53+T53</f>
        <v>386.727158567751</v>
      </c>
      <c r="AK53" s="47" t="n">
        <f aca="false">U53+V53</f>
        <v>292.455466534813</v>
      </c>
      <c r="AL53" s="47" t="n">
        <f aca="false">W53+X53</f>
        <v>266.400476989479</v>
      </c>
      <c r="AM53" s="47" t="n">
        <f aca="false">Y53+Z53+AA53+AB53</f>
        <v>178.550129470645</v>
      </c>
      <c r="AO53" s="49" t="n">
        <f aca="false">SUM(E53:F53)</f>
        <v>346.808483326585</v>
      </c>
      <c r="AP53" s="49" t="n">
        <f aca="false">SUM(G53:L53)</f>
        <v>1133.38210654793</v>
      </c>
      <c r="AQ53" s="49" t="n">
        <f aca="false">SUM(M53:N53)</f>
        <v>177.905803936806</v>
      </c>
      <c r="AR53" s="49" t="n">
        <f aca="false">SUM(Q53:R53)</f>
        <v>392.37549868941</v>
      </c>
      <c r="AS53" s="49" t="n">
        <f aca="false">SUM(S53:X53)</f>
        <v>945.583102092043</v>
      </c>
      <c r="AT53" s="49" t="n">
        <f aca="false">SUM(Y53:Z53)</f>
        <v>172.828353449531</v>
      </c>
      <c r="AU53" s="49" t="n">
        <f aca="false">AO53+AR53</f>
        <v>739.183982015996</v>
      </c>
      <c r="AV53" s="49" t="n">
        <f aca="false">AP53+AS53</f>
        <v>2078.96520863998</v>
      </c>
      <c r="AW53" s="49" t="n">
        <f aca="false">AQ53+AT53</f>
        <v>350.734157386336</v>
      </c>
    </row>
    <row r="54" customFormat="false" ht="15" hidden="false" customHeight="false" outlineLevel="0" collapsed="false">
      <c r="A54" s="0" t="n">
        <v>2063</v>
      </c>
      <c r="B54" s="47" t="n">
        <f aca="false">Scénarios!D53/100*PopActBIT!B65</f>
        <v>3185.92023861081</v>
      </c>
      <c r="C54" s="47" t="n">
        <f aca="false">SUM(E54:P54)</f>
        <v>1667.00594489473</v>
      </c>
      <c r="D54" s="47" t="n">
        <f aca="false">SUM(Q54:AB54)</f>
        <v>1518.91429371609</v>
      </c>
      <c r="E54" s="48" t="n">
        <f aca="false">$B54*E114/$B114</f>
        <v>85.035253520808</v>
      </c>
      <c r="F54" s="48" t="n">
        <f aca="false">$B54*F114/$B114</f>
        <v>261.828051455842</v>
      </c>
      <c r="G54" s="48" t="n">
        <f aca="false">$B54*G114/$B114</f>
        <v>225.164202557691</v>
      </c>
      <c r="H54" s="48" t="n">
        <f aca="false">$B54*H114/$B114</f>
        <v>212.928604467124</v>
      </c>
      <c r="I54" s="48" t="n">
        <f aca="false">$B54*I114/$B114</f>
        <v>198.760776481357</v>
      </c>
      <c r="J54" s="48" t="n">
        <f aca="false">$B54*J114/$B114</f>
        <v>184.516457882104</v>
      </c>
      <c r="K54" s="48" t="n">
        <f aca="false">$B54*K114/$B114</f>
        <v>169.393377290215</v>
      </c>
      <c r="L54" s="48" t="n">
        <f aca="false">$B54*L114/$B114</f>
        <v>143.126356408313</v>
      </c>
      <c r="M54" s="48" t="n">
        <f aca="false">$B54*M114/$B114</f>
        <v>119.835018339426</v>
      </c>
      <c r="N54" s="48" t="n">
        <f aca="false">$B54*N114/$B114</f>
        <v>59.705330111418</v>
      </c>
      <c r="O54" s="48" t="n">
        <f aca="false">$B54*O114/$B114</f>
        <v>6.0480726596923</v>
      </c>
      <c r="P54" s="48" t="n">
        <f aca="false">$B54*P114/$B114</f>
        <v>0.664443720738518</v>
      </c>
      <c r="Q54" s="48" t="n">
        <f aca="false">$B54*Q114/$B114</f>
        <v>98.1903787596943</v>
      </c>
      <c r="R54" s="48" t="n">
        <f aca="false">$B54*R114/$B114</f>
        <v>294.245722936887</v>
      </c>
      <c r="S54" s="48" t="n">
        <f aca="false">$B54*S114/$B114</f>
        <v>224.812111465921</v>
      </c>
      <c r="T54" s="48" t="n">
        <f aca="false">$B54*T114/$B114</f>
        <v>163.873373150956</v>
      </c>
      <c r="U54" s="48" t="n">
        <f aca="false">$B54*U114/$B114</f>
        <v>151.297679809255</v>
      </c>
      <c r="V54" s="48" t="n">
        <f aca="false">$B54*V114/$B114</f>
        <v>141.005684384086</v>
      </c>
      <c r="W54" s="48" t="n">
        <f aca="false">$B54*W114/$B114</f>
        <v>130.262590780917</v>
      </c>
      <c r="X54" s="48" t="n">
        <f aca="false">$B54*X114/$B114</f>
        <v>135.096474457041</v>
      </c>
      <c r="Y54" s="48" t="n">
        <f aca="false">$B54*Y114/$B114</f>
        <v>110.208031732082</v>
      </c>
      <c r="Z54" s="48" t="n">
        <f aca="false">$B54*Z114/$B114</f>
        <v>64.1455740635258</v>
      </c>
      <c r="AA54" s="48" t="n">
        <f aca="false">$B54*AA114/$B114</f>
        <v>4.77671638765702</v>
      </c>
      <c r="AB54" s="48" t="n">
        <f aca="false">$B54*AB114/$B114</f>
        <v>0.999955788063542</v>
      </c>
      <c r="AD54" s="47" t="n">
        <f aca="false">E54+F54</f>
        <v>346.86330497665</v>
      </c>
      <c r="AE54" s="47" t="n">
        <f aca="false">G54+H54</f>
        <v>438.092807024814</v>
      </c>
      <c r="AF54" s="47" t="n">
        <f aca="false">I54+J54</f>
        <v>383.277234363461</v>
      </c>
      <c r="AG54" s="47" t="n">
        <f aca="false">K54+L54</f>
        <v>312.519733698528</v>
      </c>
      <c r="AH54" s="47" t="n">
        <f aca="false">M54+N54+O54+P54</f>
        <v>186.252864831275</v>
      </c>
      <c r="AI54" s="47" t="n">
        <f aca="false">Q54+R54</f>
        <v>392.436101696581</v>
      </c>
      <c r="AJ54" s="47" t="n">
        <f aca="false">S54+T54</f>
        <v>388.685484616877</v>
      </c>
      <c r="AK54" s="47" t="n">
        <f aca="false">U54+V54</f>
        <v>292.303364193341</v>
      </c>
      <c r="AL54" s="47" t="n">
        <f aca="false">W54+X54</f>
        <v>265.359065237958</v>
      </c>
      <c r="AM54" s="47" t="n">
        <f aca="false">Y54+Z54+AA54+AB54</f>
        <v>180.130277971328</v>
      </c>
      <c r="AO54" s="49" t="n">
        <f aca="false">SUM(E54:F54)</f>
        <v>346.86330497665</v>
      </c>
      <c r="AP54" s="49" t="n">
        <f aca="false">SUM(G54:L54)</f>
        <v>1133.8897750868</v>
      </c>
      <c r="AQ54" s="49" t="n">
        <f aca="false">SUM(M54:N54)</f>
        <v>179.540348450844</v>
      </c>
      <c r="AR54" s="49" t="n">
        <f aca="false">SUM(Q54:R54)</f>
        <v>392.436101696581</v>
      </c>
      <c r="AS54" s="49" t="n">
        <f aca="false">SUM(S54:X54)</f>
        <v>946.347914048176</v>
      </c>
      <c r="AT54" s="49" t="n">
        <f aca="false">SUM(Y54:Z54)</f>
        <v>174.353605795608</v>
      </c>
      <c r="AU54" s="49" t="n">
        <f aca="false">AO54+AR54</f>
        <v>739.299406673231</v>
      </c>
      <c r="AV54" s="49" t="n">
        <f aca="false">AP54+AS54</f>
        <v>2080.23768913498</v>
      </c>
      <c r="AW54" s="49" t="n">
        <f aca="false">AQ54+AT54</f>
        <v>353.893954246452</v>
      </c>
    </row>
    <row r="55" customFormat="false" ht="15" hidden="false" customHeight="false" outlineLevel="0" collapsed="false">
      <c r="A55" s="0" t="n">
        <v>2064</v>
      </c>
      <c r="B55" s="47" t="n">
        <f aca="false">Scénarios!D54/100*PopActBIT!B66</f>
        <v>3190.96921408407</v>
      </c>
      <c r="C55" s="47" t="n">
        <f aca="false">SUM(E55:P55)</f>
        <v>1669.46279715619</v>
      </c>
      <c r="D55" s="47" t="n">
        <f aca="false">SUM(Q55:AB55)</f>
        <v>1521.50641692788</v>
      </c>
      <c r="E55" s="48" t="n">
        <f aca="false">$B55*E115/$B115</f>
        <v>84.8062878972939</v>
      </c>
      <c r="F55" s="48" t="n">
        <f aca="false">$B55*F115/$B115</f>
        <v>261.932858397111</v>
      </c>
      <c r="G55" s="48" t="n">
        <f aca="false">$B55*G115/$B115</f>
        <v>226.224505678847</v>
      </c>
      <c r="H55" s="48" t="n">
        <f aca="false">$B55*H115/$B115</f>
        <v>214.049792552328</v>
      </c>
      <c r="I55" s="48" t="n">
        <f aca="false">$B55*I115/$B115</f>
        <v>199.18058799117</v>
      </c>
      <c r="J55" s="48" t="n">
        <f aca="false">$B55*J115/$B115</f>
        <v>184.228218202153</v>
      </c>
      <c r="K55" s="48" t="n">
        <f aca="false">$B55*K115/$B115</f>
        <v>168.475732687214</v>
      </c>
      <c r="L55" s="48" t="n">
        <f aca="false">$B55*L115/$B115</f>
        <v>142.590558494916</v>
      </c>
      <c r="M55" s="48" t="n">
        <f aca="false">$B55*M115/$B115</f>
        <v>121.052447638334</v>
      </c>
      <c r="N55" s="48" t="n">
        <f aca="false">$B55*N115/$B115</f>
        <v>60.1272233844044</v>
      </c>
      <c r="O55" s="48" t="n">
        <f aca="false">$B55*O115/$B115</f>
        <v>6.12919061165914</v>
      </c>
      <c r="P55" s="48" t="n">
        <f aca="false">$B55*P115/$B115</f>
        <v>0.665393620758486</v>
      </c>
      <c r="Q55" s="48" t="n">
        <f aca="false">$B55*Q115/$B115</f>
        <v>97.925920447869</v>
      </c>
      <c r="R55" s="48" t="n">
        <f aca="false">$B55*R115/$B115</f>
        <v>294.362080684808</v>
      </c>
      <c r="S55" s="48" t="n">
        <f aca="false">$B55*S115/$B115</f>
        <v>225.935062508274</v>
      </c>
      <c r="T55" s="48" t="n">
        <f aca="false">$B55*T115/$B115</f>
        <v>164.799770406523</v>
      </c>
      <c r="U55" s="48" t="n">
        <f aca="false">$B55*U115/$B115</f>
        <v>151.64602148561</v>
      </c>
      <c r="V55" s="48" t="n">
        <f aca="false">$B55*V115/$B115</f>
        <v>140.784320484124</v>
      </c>
      <c r="W55" s="48" t="n">
        <f aca="false">$B55*W115/$B115</f>
        <v>129.530312686976</v>
      </c>
      <c r="X55" s="48" t="n">
        <f aca="false">$B55*X115/$B115</f>
        <v>134.643931832324</v>
      </c>
      <c r="Y55" s="48" t="n">
        <f aca="false">$B55*Y115/$B115</f>
        <v>111.389926085633</v>
      </c>
      <c r="Z55" s="48" t="n">
        <f aca="false">$B55*Z115/$B115</f>
        <v>64.6257944996184</v>
      </c>
      <c r="AA55" s="48" t="n">
        <f aca="false">$B55*AA115/$B115</f>
        <v>4.85997840999147</v>
      </c>
      <c r="AB55" s="48" t="n">
        <f aca="false">$B55*AB115/$B115</f>
        <v>1.00329739613091</v>
      </c>
      <c r="AD55" s="47" t="n">
        <f aca="false">E55+F55</f>
        <v>346.739146294405</v>
      </c>
      <c r="AE55" s="47" t="n">
        <f aca="false">G55+H55</f>
        <v>440.274298231176</v>
      </c>
      <c r="AF55" s="47" t="n">
        <f aca="false">I55+J55</f>
        <v>383.408806193324</v>
      </c>
      <c r="AG55" s="47" t="n">
        <f aca="false">K55+L55</f>
        <v>311.066291182131</v>
      </c>
      <c r="AH55" s="47" t="n">
        <f aca="false">M55+N55+O55+P55</f>
        <v>187.974255255156</v>
      </c>
      <c r="AI55" s="47" t="n">
        <f aca="false">Q55+R55</f>
        <v>392.288001132677</v>
      </c>
      <c r="AJ55" s="47" t="n">
        <f aca="false">S55+T55</f>
        <v>390.734832914797</v>
      </c>
      <c r="AK55" s="47" t="n">
        <f aca="false">U55+V55</f>
        <v>292.430341969734</v>
      </c>
      <c r="AL55" s="47" t="n">
        <f aca="false">W55+X55</f>
        <v>264.174244519301</v>
      </c>
      <c r="AM55" s="47" t="n">
        <f aca="false">Y55+Z55+AA55+AB55</f>
        <v>181.878996391373</v>
      </c>
      <c r="AO55" s="49" t="n">
        <f aca="false">SUM(E55:F55)</f>
        <v>346.739146294405</v>
      </c>
      <c r="AP55" s="49" t="n">
        <f aca="false">SUM(G55:L55)</f>
        <v>1134.74939560663</v>
      </c>
      <c r="AQ55" s="49" t="n">
        <f aca="false">SUM(M55:N55)</f>
        <v>181.179671022738</v>
      </c>
      <c r="AR55" s="49" t="n">
        <f aca="false">SUM(Q55:R55)</f>
        <v>392.288001132677</v>
      </c>
      <c r="AS55" s="49" t="n">
        <f aca="false">SUM(S55:X55)</f>
        <v>947.339419403833</v>
      </c>
      <c r="AT55" s="49" t="n">
        <f aca="false">SUM(Y55:Z55)</f>
        <v>176.015720585251</v>
      </c>
      <c r="AU55" s="49" t="n">
        <f aca="false">AO55+AR55</f>
        <v>739.027147427082</v>
      </c>
      <c r="AV55" s="49" t="n">
        <f aca="false">AP55+AS55</f>
        <v>2082.08881501046</v>
      </c>
      <c r="AW55" s="49" t="n">
        <f aca="false">AQ55+AT55</f>
        <v>357.195391607989</v>
      </c>
    </row>
    <row r="56" customFormat="false" ht="15" hidden="false" customHeight="false" outlineLevel="0" collapsed="false">
      <c r="A56" s="0" t="n">
        <v>2065</v>
      </c>
      <c r="B56" s="47" t="n">
        <f aca="false">Scénarios!D55/100*PopActBIT!B67</f>
        <v>3195.78720360236</v>
      </c>
      <c r="C56" s="47" t="n">
        <f aca="false">SUM(E56:P56)</f>
        <v>1671.99454667848</v>
      </c>
      <c r="D56" s="47" t="n">
        <f aca="false">SUM(Q56:AB56)</f>
        <v>1523.79265692387</v>
      </c>
      <c r="E56" s="48" t="n">
        <f aca="false">$B56*E116/$B116</f>
        <v>84.6006743595649</v>
      </c>
      <c r="F56" s="48" t="n">
        <f aca="false">$B56*F116/$B116</f>
        <v>261.873614844821</v>
      </c>
      <c r="G56" s="48" t="n">
        <f aca="false">$B56*G116/$B116</f>
        <v>227.252032637993</v>
      </c>
      <c r="H56" s="48" t="n">
        <f aca="false">$B56*H116/$B116</f>
        <v>215.278406756422</v>
      </c>
      <c r="I56" s="48" t="n">
        <f aca="false">$B56*I116/$B116</f>
        <v>199.853145634653</v>
      </c>
      <c r="J56" s="48" t="n">
        <f aca="false">$B56*J116/$B116</f>
        <v>184.084004171219</v>
      </c>
      <c r="K56" s="48" t="n">
        <f aca="false">$B56*K116/$B116</f>
        <v>167.792580595068</v>
      </c>
      <c r="L56" s="48" t="n">
        <f aca="false">$B56*L116/$B116</f>
        <v>141.776392482906</v>
      </c>
      <c r="M56" s="48" t="n">
        <f aca="false">$B56*M116/$B116</f>
        <v>122.234521848751</v>
      </c>
      <c r="N56" s="48" t="n">
        <f aca="false">$B56*N116/$B116</f>
        <v>60.3529124542798</v>
      </c>
      <c r="O56" s="48" t="n">
        <f aca="false">$B56*O116/$B116</f>
        <v>6.22920658795414</v>
      </c>
      <c r="P56" s="48" t="n">
        <f aca="false">$B56*P116/$B116</f>
        <v>0.667054304853059</v>
      </c>
      <c r="Q56" s="48" t="n">
        <f aca="false">$B56*Q116/$B116</f>
        <v>97.6883878484219</v>
      </c>
      <c r="R56" s="48" t="n">
        <f aca="false">$B56*R116/$B116</f>
        <v>294.287768929008</v>
      </c>
      <c r="S56" s="48" t="n">
        <f aca="false">$B56*S116/$B116</f>
        <v>227.017516169481</v>
      </c>
      <c r="T56" s="48" t="n">
        <f aca="false">$B56*T116/$B116</f>
        <v>165.81022334569</v>
      </c>
      <c r="U56" s="48" t="n">
        <f aca="false">$B56*U116/$B116</f>
        <v>152.196681715957</v>
      </c>
      <c r="V56" s="48" t="n">
        <f aca="false">$B56*V116/$B116</f>
        <v>140.675925843437</v>
      </c>
      <c r="W56" s="48" t="n">
        <f aca="false">$B56*W116/$B116</f>
        <v>128.986818747768</v>
      </c>
      <c r="X56" s="48" t="n">
        <f aca="false">$B56*X116/$B116</f>
        <v>133.915733538428</v>
      </c>
      <c r="Y56" s="48" t="n">
        <f aca="false">$B56*Y116/$B116</f>
        <v>112.374770293369</v>
      </c>
      <c r="Z56" s="48" t="n">
        <f aca="false">$B56*Z116/$B116</f>
        <v>64.8781796213474</v>
      </c>
      <c r="AA56" s="48" t="n">
        <f aca="false">$B56*AA116/$B116</f>
        <v>4.952954717404</v>
      </c>
      <c r="AB56" s="48" t="n">
        <f aca="false">$B56*AB116/$B116</f>
        <v>1.00769615356089</v>
      </c>
      <c r="AD56" s="47" t="n">
        <f aca="false">E56+F56</f>
        <v>346.474289204386</v>
      </c>
      <c r="AE56" s="47" t="n">
        <f aca="false">G56+H56</f>
        <v>442.530439394415</v>
      </c>
      <c r="AF56" s="47" t="n">
        <f aca="false">I56+J56</f>
        <v>383.937149805872</v>
      </c>
      <c r="AG56" s="47" t="n">
        <f aca="false">K56+L56</f>
        <v>309.568973077974</v>
      </c>
      <c r="AH56" s="47" t="n">
        <f aca="false">M56+N56+O56+P56</f>
        <v>189.483695195838</v>
      </c>
      <c r="AI56" s="47" t="n">
        <f aca="false">Q56+R56</f>
        <v>391.97615677743</v>
      </c>
      <c r="AJ56" s="47" t="n">
        <f aca="false">S56+T56</f>
        <v>392.827739515171</v>
      </c>
      <c r="AK56" s="47" t="n">
        <f aca="false">U56+V56</f>
        <v>292.872607559394</v>
      </c>
      <c r="AL56" s="47" t="n">
        <f aca="false">W56+X56</f>
        <v>262.902552286196</v>
      </c>
      <c r="AM56" s="47" t="n">
        <f aca="false">Y56+Z56+AA56+AB56</f>
        <v>183.213600785681</v>
      </c>
      <c r="AO56" s="49" t="n">
        <f aca="false">SUM(E56:F56)</f>
        <v>346.474289204386</v>
      </c>
      <c r="AP56" s="49" t="n">
        <f aca="false">SUM(G56:L56)</f>
        <v>1136.03656227826</v>
      </c>
      <c r="AQ56" s="49" t="n">
        <f aca="false">SUM(M56:N56)</f>
        <v>182.58743430303</v>
      </c>
      <c r="AR56" s="49" t="n">
        <f aca="false">SUM(Q56:R56)</f>
        <v>391.97615677743</v>
      </c>
      <c r="AS56" s="49" t="n">
        <f aca="false">SUM(S56:X56)</f>
        <v>948.602899360761</v>
      </c>
      <c r="AT56" s="49" t="n">
        <f aca="false">SUM(Y56:Z56)</f>
        <v>177.252949914716</v>
      </c>
      <c r="AU56" s="49" t="n">
        <f aca="false">AO56+AR56</f>
        <v>738.450445981815</v>
      </c>
      <c r="AV56" s="49" t="n">
        <f aca="false">AP56+AS56</f>
        <v>2084.63946163902</v>
      </c>
      <c r="AW56" s="49" t="n">
        <f aca="false">AQ56+AT56</f>
        <v>359.840384217747</v>
      </c>
    </row>
    <row r="57" customFormat="false" ht="15" hidden="false" customHeight="false" outlineLevel="0" collapsed="false">
      <c r="A57" s="0" t="n">
        <v>2066</v>
      </c>
      <c r="B57" s="47" t="n">
        <f aca="false">Scénarios!D56/100*PopActBIT!B68</f>
        <v>3198.82009749321</v>
      </c>
      <c r="C57" s="47" t="n">
        <f aca="false">SUM(E57:P57)</f>
        <v>1673.66346655842</v>
      </c>
      <c r="D57" s="47" t="n">
        <f aca="false">SUM(Q57:AB57)</f>
        <v>1525.15663093479</v>
      </c>
      <c r="E57" s="48" t="n">
        <f aca="false">$B57*E117/$B117</f>
        <v>84.3824423986082</v>
      </c>
      <c r="F57" s="48" t="n">
        <f aca="false">$B57*F117/$B117</f>
        <v>261.543111130922</v>
      </c>
      <c r="G57" s="48" t="n">
        <f aca="false">$B57*G117/$B117</f>
        <v>228.070969100709</v>
      </c>
      <c r="H57" s="48" t="n">
        <f aca="false">$B57*H117/$B117</f>
        <v>216.466980797481</v>
      </c>
      <c r="I57" s="48" t="n">
        <f aca="false">$B57*I117/$B117</f>
        <v>200.648481277384</v>
      </c>
      <c r="J57" s="48" t="n">
        <f aca="false">$B57*J117/$B117</f>
        <v>184.020426680154</v>
      </c>
      <c r="K57" s="48" t="n">
        <f aca="false">$B57*K117/$B117</f>
        <v>167.452069617577</v>
      </c>
      <c r="L57" s="48" t="n">
        <f aca="false">$B57*L117/$B117</f>
        <v>140.61055319753</v>
      </c>
      <c r="M57" s="48" t="n">
        <f aca="false">$B57*M117/$B117</f>
        <v>122.918547518254</v>
      </c>
      <c r="N57" s="48" t="n">
        <f aca="false">$B57*N117/$B117</f>
        <v>60.5524918014589</v>
      </c>
      <c r="O57" s="48" t="n">
        <f aca="false">$B57*O117/$B117</f>
        <v>6.32824312912859</v>
      </c>
      <c r="P57" s="48" t="n">
        <f aca="false">$B57*P117/$B117</f>
        <v>0.66914990921616</v>
      </c>
      <c r="Q57" s="48" t="n">
        <f aca="false">$B57*Q117/$B117</f>
        <v>97.4362976553722</v>
      </c>
      <c r="R57" s="48" t="n">
        <f aca="false">$B57*R117/$B117</f>
        <v>293.903562149455</v>
      </c>
      <c r="S57" s="48" t="n">
        <f aca="false">$B57*S117/$B117</f>
        <v>227.880819259457</v>
      </c>
      <c r="T57" s="48" t="n">
        <f aca="false">$B57*T117/$B117</f>
        <v>166.789706964476</v>
      </c>
      <c r="U57" s="48" t="n">
        <f aca="false">$B57*U117/$B117</f>
        <v>152.849164930811</v>
      </c>
      <c r="V57" s="48" t="n">
        <f aca="false">$B57*V117/$B117</f>
        <v>140.634567094024</v>
      </c>
      <c r="W57" s="48" t="n">
        <f aca="false">$B57*W117/$B117</f>
        <v>128.723024639164</v>
      </c>
      <c r="X57" s="48" t="n">
        <f aca="false">$B57*X117/$B117</f>
        <v>132.925634350396</v>
      </c>
      <c r="Y57" s="48" t="n">
        <f aca="false">$B57*Y117/$B117</f>
        <v>112.805474732396</v>
      </c>
      <c r="Z57" s="48" t="n">
        <f aca="false">$B57*Z117/$B117</f>
        <v>65.1550418661524</v>
      </c>
      <c r="AA57" s="48" t="n">
        <f aca="false">$B57*AA117/$B117</f>
        <v>5.04038493270051</v>
      </c>
      <c r="AB57" s="48" t="n">
        <f aca="false">$B57*AB117/$B117</f>
        <v>1.01295236038551</v>
      </c>
      <c r="AD57" s="47" t="n">
        <f aca="false">E57+F57</f>
        <v>345.925553529531</v>
      </c>
      <c r="AE57" s="47" t="n">
        <f aca="false">G57+H57</f>
        <v>444.53794989819</v>
      </c>
      <c r="AF57" s="47" t="n">
        <f aca="false">I57+J57</f>
        <v>384.668907957538</v>
      </c>
      <c r="AG57" s="47" t="n">
        <f aca="false">K57+L57</f>
        <v>308.062622815107</v>
      </c>
      <c r="AH57" s="47" t="n">
        <f aca="false">M57+N57+O57+P57</f>
        <v>190.468432358058</v>
      </c>
      <c r="AI57" s="47" t="n">
        <f aca="false">Q57+R57</f>
        <v>391.339859804827</v>
      </c>
      <c r="AJ57" s="47" t="n">
        <f aca="false">S57+T57</f>
        <v>394.670526223933</v>
      </c>
      <c r="AK57" s="47" t="n">
        <f aca="false">U57+V57</f>
        <v>293.483732024834</v>
      </c>
      <c r="AL57" s="47" t="n">
        <f aca="false">W57+X57</f>
        <v>261.64865898956</v>
      </c>
      <c r="AM57" s="47" t="n">
        <f aca="false">Y57+Z57+AA57+AB57</f>
        <v>184.013853891635</v>
      </c>
      <c r="AO57" s="49" t="n">
        <f aca="false">SUM(E57:F57)</f>
        <v>345.925553529531</v>
      </c>
      <c r="AP57" s="49" t="n">
        <f aca="false">SUM(G57:L57)</f>
        <v>1137.26948067083</v>
      </c>
      <c r="AQ57" s="49" t="n">
        <f aca="false">SUM(M57:N57)</f>
        <v>183.471039319713</v>
      </c>
      <c r="AR57" s="49" t="n">
        <f aca="false">SUM(Q57:R57)</f>
        <v>391.339859804827</v>
      </c>
      <c r="AS57" s="49" t="n">
        <f aca="false">SUM(S57:X57)</f>
        <v>949.802917238327</v>
      </c>
      <c r="AT57" s="49" t="n">
        <f aca="false">SUM(Y57:Z57)</f>
        <v>177.960516598549</v>
      </c>
      <c r="AU57" s="49" t="n">
        <f aca="false">AO57+AR57</f>
        <v>737.265413334357</v>
      </c>
      <c r="AV57" s="49" t="n">
        <f aca="false">AP57+AS57</f>
        <v>2087.07239790916</v>
      </c>
      <c r="AW57" s="49" t="n">
        <f aca="false">AQ57+AT57</f>
        <v>361.431555918262</v>
      </c>
    </row>
    <row r="58" customFormat="false" ht="15" hidden="false" customHeight="false" outlineLevel="0" collapsed="false">
      <c r="A58" s="0" t="n">
        <v>2067</v>
      </c>
      <c r="B58" s="47" t="n">
        <f aca="false">Scénarios!D57/100*PopActBIT!B69</f>
        <v>3200.57450101201</v>
      </c>
      <c r="C58" s="47" t="n">
        <f aca="false">SUM(E58:P58)</f>
        <v>1674.72731093017</v>
      </c>
      <c r="D58" s="47" t="n">
        <f aca="false">SUM(Q58:AB58)</f>
        <v>1525.84719008184</v>
      </c>
      <c r="E58" s="48" t="n">
        <f aca="false">$B58*E118/$B118</f>
        <v>84.1467727671353</v>
      </c>
      <c r="F58" s="48" t="n">
        <f aca="false">$B58*F118/$B118</f>
        <v>260.951108751297</v>
      </c>
      <c r="G58" s="48" t="n">
        <f aca="false">$B58*G118/$B118</f>
        <v>228.593942317598</v>
      </c>
      <c r="H58" s="48" t="n">
        <f aca="false">$B58*H118/$B118</f>
        <v>217.551644529693</v>
      </c>
      <c r="I58" s="48" t="n">
        <f aca="false">$B58*I118/$B118</f>
        <v>201.498891335178</v>
      </c>
      <c r="J58" s="48" t="n">
        <f aca="false">$B58*J118/$B118</f>
        <v>184.036232242109</v>
      </c>
      <c r="K58" s="48" t="n">
        <f aca="false">$B58*K118/$B118</f>
        <v>167.126297023839</v>
      </c>
      <c r="L58" s="48" t="n">
        <f aca="false">$B58*L118/$B118</f>
        <v>139.75619713088</v>
      </c>
      <c r="M58" s="48" t="n">
        <f aca="false">$B58*M118/$B118</f>
        <v>122.84307611751</v>
      </c>
      <c r="N58" s="48" t="n">
        <f aca="false">$B58*N118/$B118</f>
        <v>61.1465676731697</v>
      </c>
      <c r="O58" s="48" t="n">
        <f aca="false">$B58*O118/$B118</f>
        <v>6.40547741633751</v>
      </c>
      <c r="P58" s="48" t="n">
        <f aca="false">$B58*P118/$B118</f>
        <v>0.671103625419782</v>
      </c>
      <c r="Q58" s="48" t="n">
        <f aca="false">$B58*Q118/$B118</f>
        <v>97.1638820642204</v>
      </c>
      <c r="R58" s="48" t="n">
        <f aca="false">$B58*R118/$B118</f>
        <v>293.221508724676</v>
      </c>
      <c r="S58" s="48" t="n">
        <f aca="false">$B58*S118/$B118</f>
        <v>228.434011219971</v>
      </c>
      <c r="T58" s="48" t="n">
        <f aca="false">$B58*T118/$B118</f>
        <v>167.687648757664</v>
      </c>
      <c r="U58" s="48" t="n">
        <f aca="false">$B58*U118/$B118</f>
        <v>153.550196583652</v>
      </c>
      <c r="V58" s="48" t="n">
        <f aca="false">$B58*V118/$B118</f>
        <v>140.660605111175</v>
      </c>
      <c r="W58" s="48" t="n">
        <f aca="false">$B58*W118/$B118</f>
        <v>128.474572354754</v>
      </c>
      <c r="X58" s="48" t="n">
        <f aca="false">$B58*X118/$B118</f>
        <v>132.194599255299</v>
      </c>
      <c r="Y58" s="48" t="n">
        <f aca="false">$B58*Y118/$B118</f>
        <v>112.682326806573</v>
      </c>
      <c r="Z58" s="48" t="n">
        <f aca="false">$B58*Z118/$B118</f>
        <v>65.6527506792189</v>
      </c>
      <c r="AA58" s="48" t="n">
        <f aca="false">$B58*AA118/$B118</f>
        <v>5.10687241614606</v>
      </c>
      <c r="AB58" s="48" t="n">
        <f aca="false">$B58*AB118/$B118</f>
        <v>1.01821610849101</v>
      </c>
      <c r="AD58" s="47" t="n">
        <f aca="false">E58+F58</f>
        <v>345.097881518433</v>
      </c>
      <c r="AE58" s="47" t="n">
        <f aca="false">G58+H58</f>
        <v>446.145586847291</v>
      </c>
      <c r="AF58" s="47" t="n">
        <f aca="false">I58+J58</f>
        <v>385.535123577288</v>
      </c>
      <c r="AG58" s="47" t="n">
        <f aca="false">K58+L58</f>
        <v>306.882494154719</v>
      </c>
      <c r="AH58" s="47" t="n">
        <f aca="false">M58+N58+O58+P58</f>
        <v>191.066224832437</v>
      </c>
      <c r="AI58" s="47" t="n">
        <f aca="false">Q58+R58</f>
        <v>390.385390788896</v>
      </c>
      <c r="AJ58" s="47" t="n">
        <f aca="false">S58+T58</f>
        <v>396.121659977634</v>
      </c>
      <c r="AK58" s="47" t="n">
        <f aca="false">U58+V58</f>
        <v>294.210801694827</v>
      </c>
      <c r="AL58" s="47" t="n">
        <f aca="false">W58+X58</f>
        <v>260.669171610052</v>
      </c>
      <c r="AM58" s="47" t="n">
        <f aca="false">Y58+Z58+AA58+AB58</f>
        <v>184.460166010429</v>
      </c>
      <c r="AO58" s="49" t="n">
        <f aca="false">SUM(E58:F58)</f>
        <v>345.097881518433</v>
      </c>
      <c r="AP58" s="49" t="n">
        <f aca="false">SUM(G58:L58)</f>
        <v>1138.5632045793</v>
      </c>
      <c r="AQ58" s="49" t="n">
        <f aca="false">SUM(M58:N58)</f>
        <v>183.98964379068</v>
      </c>
      <c r="AR58" s="49" t="n">
        <f aca="false">SUM(Q58:R58)</f>
        <v>390.385390788896</v>
      </c>
      <c r="AS58" s="49" t="n">
        <f aca="false">SUM(S58:X58)</f>
        <v>951.001633282514</v>
      </c>
      <c r="AT58" s="49" t="n">
        <f aca="false">SUM(Y58:Z58)</f>
        <v>178.335077485792</v>
      </c>
      <c r="AU58" s="49" t="n">
        <f aca="false">AO58+AR58</f>
        <v>735.483272307329</v>
      </c>
      <c r="AV58" s="49" t="n">
        <f aca="false">AP58+AS58</f>
        <v>2089.56483786181</v>
      </c>
      <c r="AW58" s="49" t="n">
        <f aca="false">AQ58+AT58</f>
        <v>362.324721276472</v>
      </c>
    </row>
    <row r="59" customFormat="false" ht="15" hidden="false" customHeight="false" outlineLevel="0" collapsed="false">
      <c r="A59" s="0" t="n">
        <v>2068</v>
      </c>
      <c r="B59" s="47" t="n">
        <f aca="false">Scénarios!D58/100*PopActBIT!B70</f>
        <v>3202.91461993421</v>
      </c>
      <c r="C59" s="47" t="n">
        <f aca="false">SUM(E59:P59)</f>
        <v>1676.11615936044</v>
      </c>
      <c r="D59" s="47" t="n">
        <f aca="false">SUM(Q59:AB59)</f>
        <v>1526.79846057377</v>
      </c>
      <c r="E59" s="48" t="n">
        <f aca="false">$B59*E119/$B119</f>
        <v>83.9558475147403</v>
      </c>
      <c r="F59" s="48" t="n">
        <f aca="false">$B59*F119/$B119</f>
        <v>260.317316667807</v>
      </c>
      <c r="G59" s="48" t="n">
        <f aca="false">$B59*G119/$B119</f>
        <v>228.945297025636</v>
      </c>
      <c r="H59" s="48" t="n">
        <f aca="false">$B59*H119/$B119</f>
        <v>218.64733770985</v>
      </c>
      <c r="I59" s="48" t="n">
        <f aca="false">$B59*I119/$B119</f>
        <v>202.497143292978</v>
      </c>
      <c r="J59" s="48" t="n">
        <f aca="false">$B59*J119/$B119</f>
        <v>184.26912127529</v>
      </c>
      <c r="K59" s="48" t="n">
        <f aca="false">$B59*K119/$B119</f>
        <v>166.856560245727</v>
      </c>
      <c r="L59" s="48" t="n">
        <f aca="false">$B59*L119/$B119</f>
        <v>139.17108575125</v>
      </c>
      <c r="M59" s="48" t="n">
        <f aca="false">$B59*M119/$B119</f>
        <v>122.476946492622</v>
      </c>
      <c r="N59" s="48" t="n">
        <f aca="false">$B59*N119/$B119</f>
        <v>61.8406018875635</v>
      </c>
      <c r="O59" s="48" t="n">
        <f aca="false">$B59*O119/$B119</f>
        <v>6.46534935681287</v>
      </c>
      <c r="P59" s="48" t="n">
        <f aca="false">$B59*P119/$B119</f>
        <v>0.673552140164835</v>
      </c>
      <c r="Q59" s="48" t="n">
        <f aca="false">$B59*Q119/$B119</f>
        <v>96.9432267183395</v>
      </c>
      <c r="R59" s="48" t="n">
        <f aca="false">$B59*R119/$B119</f>
        <v>292.490462625344</v>
      </c>
      <c r="S59" s="48" t="n">
        <f aca="false">$B59*S119/$B119</f>
        <v>228.800311758374</v>
      </c>
      <c r="T59" s="48" t="n">
        <f aca="false">$B59*T119/$B119</f>
        <v>168.591113549895</v>
      </c>
      <c r="U59" s="48" t="n">
        <f aca="false">$B59*U119/$B119</f>
        <v>154.368898120499</v>
      </c>
      <c r="V59" s="48" t="n">
        <f aca="false">$B59*V119/$B119</f>
        <v>140.85996473677</v>
      </c>
      <c r="W59" s="48" t="n">
        <f aca="false">$B59*W119/$B119</f>
        <v>128.269116378441</v>
      </c>
      <c r="X59" s="48" t="n">
        <f aca="false">$B59*X119/$B119</f>
        <v>131.625171028338</v>
      </c>
      <c r="Y59" s="48" t="n">
        <f aca="false">$B59*Y119/$B119</f>
        <v>112.421716571049</v>
      </c>
      <c r="Z59" s="48" t="n">
        <f aca="false">$B59*Z119/$B119</f>
        <v>66.2432838850688</v>
      </c>
      <c r="AA59" s="48" t="n">
        <f aca="false">$B59*AA119/$B119</f>
        <v>5.16095398642168</v>
      </c>
      <c r="AB59" s="48" t="n">
        <f aca="false">$B59*AB119/$B119</f>
        <v>1.0242412152262</v>
      </c>
      <c r="AD59" s="47" t="n">
        <f aca="false">E59+F59</f>
        <v>344.273164182548</v>
      </c>
      <c r="AE59" s="47" t="n">
        <f aca="false">G59+H59</f>
        <v>447.592634735486</v>
      </c>
      <c r="AF59" s="47" t="n">
        <f aca="false">I59+J59</f>
        <v>386.766264568267</v>
      </c>
      <c r="AG59" s="47" t="n">
        <f aca="false">K59+L59</f>
        <v>306.027645996977</v>
      </c>
      <c r="AH59" s="47" t="n">
        <f aca="false">M59+N59+O59+P59</f>
        <v>191.456449877163</v>
      </c>
      <c r="AI59" s="47" t="n">
        <f aca="false">Q59+R59</f>
        <v>389.433689343684</v>
      </c>
      <c r="AJ59" s="47" t="n">
        <f aca="false">S59+T59</f>
        <v>397.391425308268</v>
      </c>
      <c r="AK59" s="47" t="n">
        <f aca="false">U59+V59</f>
        <v>295.228862857268</v>
      </c>
      <c r="AL59" s="47" t="n">
        <f aca="false">W59+X59</f>
        <v>259.894287406779</v>
      </c>
      <c r="AM59" s="47" t="n">
        <f aca="false">Y59+Z59+AA59+AB59</f>
        <v>184.850195657766</v>
      </c>
      <c r="AO59" s="49" t="n">
        <f aca="false">SUM(E59:F59)</f>
        <v>344.273164182548</v>
      </c>
      <c r="AP59" s="49" t="n">
        <f aca="false">SUM(G59:L59)</f>
        <v>1140.38654530073</v>
      </c>
      <c r="AQ59" s="49" t="n">
        <f aca="false">SUM(M59:N59)</f>
        <v>184.317548380185</v>
      </c>
      <c r="AR59" s="49" t="n">
        <f aca="false">SUM(Q59:R59)</f>
        <v>389.433689343684</v>
      </c>
      <c r="AS59" s="49" t="n">
        <f aca="false">SUM(S59:X59)</f>
        <v>952.514575572316</v>
      </c>
      <c r="AT59" s="49" t="n">
        <f aca="false">SUM(Y59:Z59)</f>
        <v>178.665000456118</v>
      </c>
      <c r="AU59" s="49" t="n">
        <f aca="false">AO59+AR59</f>
        <v>733.706853526232</v>
      </c>
      <c r="AV59" s="49" t="n">
        <f aca="false">AP59+AS59</f>
        <v>2092.90112087305</v>
      </c>
      <c r="AW59" s="49" t="n">
        <f aca="false">AQ59+AT59</f>
        <v>362.982548836303</v>
      </c>
    </row>
    <row r="60" customFormat="false" ht="15" hidden="false" customHeight="false" outlineLevel="0" collapsed="false">
      <c r="A60" s="0" t="n">
        <v>2069</v>
      </c>
      <c r="B60" s="47" t="n">
        <f aca="false">Scénarios!D59/100*PopActBIT!B71</f>
        <v>3205.19719857124</v>
      </c>
      <c r="C60" s="47" t="n">
        <f aca="false">SUM(E60:P60)</f>
        <v>1677.49364707495</v>
      </c>
      <c r="D60" s="47" t="n">
        <f aca="false">SUM(Q60:AB60)</f>
        <v>1527.70355149629</v>
      </c>
      <c r="E60" s="48" t="n">
        <f aca="false">$B60*E120/$B120</f>
        <v>83.8086582387835</v>
      </c>
      <c r="F60" s="48" t="n">
        <f aca="false">$B60*F120/$B120</f>
        <v>259.66694559596</v>
      </c>
      <c r="G60" s="48" t="n">
        <f aca="false">$B60*G120/$B120</f>
        <v>229.101216950723</v>
      </c>
      <c r="H60" s="48" t="n">
        <f aca="false">$B60*H120/$B120</f>
        <v>219.707953547812</v>
      </c>
      <c r="I60" s="48" t="n">
        <f aca="false">$B60*I120/$B120</f>
        <v>203.591466729545</v>
      </c>
      <c r="J60" s="48" t="n">
        <f aca="false">$B60*J120/$B120</f>
        <v>184.707811413202</v>
      </c>
      <c r="K60" s="48" t="n">
        <f aca="false">$B60*K120/$B120</f>
        <v>166.652769743724</v>
      </c>
      <c r="L60" s="48" t="n">
        <f aca="false">$B60*L120/$B120</f>
        <v>138.46566495777</v>
      </c>
      <c r="M60" s="48" t="n">
        <f aca="false">$B60*M120/$B120</f>
        <v>122.064847456146</v>
      </c>
      <c r="N60" s="48" t="n">
        <f aca="false">$B60*N120/$B120</f>
        <v>62.5355034974079</v>
      </c>
      <c r="O60" s="48" t="n">
        <f aca="false">$B60*O120/$B120</f>
        <v>6.51420061274553</v>
      </c>
      <c r="P60" s="48" t="n">
        <f aca="false">$B60*P120/$B120</f>
        <v>0.676608331125772</v>
      </c>
      <c r="Q60" s="48" t="n">
        <f aca="false">$B60*Q120/$B120</f>
        <v>96.7731286385015</v>
      </c>
      <c r="R60" s="48" t="n">
        <f aca="false">$B60*R120/$B120</f>
        <v>291.739056226816</v>
      </c>
      <c r="S60" s="48" t="n">
        <f aca="false">$B60*S120/$B120</f>
        <v>228.955870227455</v>
      </c>
      <c r="T60" s="48" t="n">
        <f aca="false">$B60*T120/$B120</f>
        <v>169.463333035998</v>
      </c>
      <c r="U60" s="48" t="n">
        <f aca="false">$B60*U120/$B120</f>
        <v>155.263405119523</v>
      </c>
      <c r="V60" s="48" t="n">
        <f aca="false">$B60*V120/$B120</f>
        <v>141.224417641976</v>
      </c>
      <c r="W60" s="48" t="n">
        <f aca="false">$B60*W120/$B120</f>
        <v>128.115265232666</v>
      </c>
      <c r="X60" s="48" t="n">
        <f aca="false">$B60*X120/$B120</f>
        <v>130.946185557</v>
      </c>
      <c r="Y60" s="48" t="n">
        <f aca="false">$B60*Y120/$B120</f>
        <v>112.102167663195</v>
      </c>
      <c r="Z60" s="48" t="n">
        <f aca="false">$B60*Z120/$B120</f>
        <v>66.8860769130101</v>
      </c>
      <c r="AA60" s="48" t="n">
        <f aca="false">$B60*AA120/$B120</f>
        <v>5.20329785152578</v>
      </c>
      <c r="AB60" s="48" t="n">
        <f aca="false">$B60*AB120/$B120</f>
        <v>1.03134738862845</v>
      </c>
      <c r="AD60" s="47" t="n">
        <f aca="false">E60+F60</f>
        <v>343.475603834744</v>
      </c>
      <c r="AE60" s="47" t="n">
        <f aca="false">G60+H60</f>
        <v>448.809170498535</v>
      </c>
      <c r="AF60" s="47" t="n">
        <f aca="false">I60+J60</f>
        <v>388.299278142747</v>
      </c>
      <c r="AG60" s="47" t="n">
        <f aca="false">K60+L60</f>
        <v>305.118434701494</v>
      </c>
      <c r="AH60" s="47" t="n">
        <f aca="false">M60+N60+O60+P60</f>
        <v>191.791159897425</v>
      </c>
      <c r="AI60" s="47" t="n">
        <f aca="false">Q60+R60</f>
        <v>388.512184865317</v>
      </c>
      <c r="AJ60" s="47" t="n">
        <f aca="false">S60+T60</f>
        <v>398.419203263453</v>
      </c>
      <c r="AK60" s="47" t="n">
        <f aca="false">U60+V60</f>
        <v>296.487822761499</v>
      </c>
      <c r="AL60" s="47" t="n">
        <f aca="false">W60+X60</f>
        <v>259.061450789666</v>
      </c>
      <c r="AM60" s="47" t="n">
        <f aca="false">Y60+Z60+AA60+AB60</f>
        <v>185.222889816359</v>
      </c>
      <c r="AO60" s="49" t="n">
        <f aca="false">SUM(E60:F60)</f>
        <v>343.475603834744</v>
      </c>
      <c r="AP60" s="49" t="n">
        <f aca="false">SUM(G60:L60)</f>
        <v>1142.22688334278</v>
      </c>
      <c r="AQ60" s="49" t="n">
        <f aca="false">SUM(M60:N60)</f>
        <v>184.600350953554</v>
      </c>
      <c r="AR60" s="49" t="n">
        <f aca="false">SUM(Q60:R60)</f>
        <v>388.512184865317</v>
      </c>
      <c r="AS60" s="49" t="n">
        <f aca="false">SUM(S60:X60)</f>
        <v>953.968476814618</v>
      </c>
      <c r="AT60" s="49" t="n">
        <f aca="false">SUM(Y60:Z60)</f>
        <v>178.988244576205</v>
      </c>
      <c r="AU60" s="49" t="n">
        <f aca="false">AO60+AR60</f>
        <v>731.987788700061</v>
      </c>
      <c r="AV60" s="49" t="n">
        <f aca="false">AP60+AS60</f>
        <v>2096.19536015739</v>
      </c>
      <c r="AW60" s="49" t="n">
        <f aca="false">AQ60+AT60</f>
        <v>363.588595529758</v>
      </c>
    </row>
    <row r="61" customFormat="false" ht="15" hidden="false" customHeight="false" outlineLevel="0" collapsed="false">
      <c r="A61" s="0" t="n">
        <v>2070</v>
      </c>
      <c r="B61" s="47" t="n">
        <f aca="false">Scénarios!D60/100*PopActBIT!B72</f>
        <v>3206.81060057957</v>
      </c>
      <c r="C61" s="47" t="n">
        <f aca="false">SUM(E61:P61)</f>
        <v>1678.54779828792</v>
      </c>
      <c r="D61" s="47" t="n">
        <f aca="false">SUM(Q61:AB61)</f>
        <v>1528.26280229165</v>
      </c>
      <c r="E61" s="48" t="n">
        <f aca="false">$B61*E121/$B121</f>
        <v>83.6940998450273</v>
      </c>
      <c r="F61" s="48" t="n">
        <f aca="false">$B61*F121/$B121</f>
        <v>258.988253248324</v>
      </c>
      <c r="G61" s="48" t="n">
        <f aca="false">$B61*G121/$B121</f>
        <v>229.025125796248</v>
      </c>
      <c r="H61" s="48" t="n">
        <f aca="false">$B61*H121/$B121</f>
        <v>220.657094928422</v>
      </c>
      <c r="I61" s="48" t="n">
        <f aca="false">$B61*I121/$B121</f>
        <v>204.709593621662</v>
      </c>
      <c r="J61" s="48" t="n">
        <f aca="false">$B61*J121/$B121</f>
        <v>185.307501026473</v>
      </c>
      <c r="K61" s="48" t="n">
        <f aca="false">$B61*K121/$B121</f>
        <v>166.514834141515</v>
      </c>
      <c r="L61" s="48" t="n">
        <f aca="false">$B61*L121/$B121</f>
        <v>137.899464401031</v>
      </c>
      <c r="M61" s="48" t="n">
        <f aca="false">$B61*M121/$B121</f>
        <v>121.369155428354</v>
      </c>
      <c r="N61" s="48" t="n">
        <f aca="false">$B61*N121/$B121</f>
        <v>63.1627543475882</v>
      </c>
      <c r="O61" s="48" t="n">
        <f aca="false">$B61*O121/$B121</f>
        <v>6.53937231362476</v>
      </c>
      <c r="P61" s="48" t="n">
        <f aca="false">$B61*P121/$B121</f>
        <v>0.680549189647333</v>
      </c>
      <c r="Q61" s="48" t="n">
        <f aca="false">$B61*Q121/$B121</f>
        <v>96.6406411272127</v>
      </c>
      <c r="R61" s="48" t="n">
        <f aca="false">$B61*R121/$B121</f>
        <v>290.95487726774</v>
      </c>
      <c r="S61" s="48" t="n">
        <f aca="false">$B61*S121/$B121</f>
        <v>228.866113541075</v>
      </c>
      <c r="T61" s="48" t="n">
        <f aca="false">$B61*T121/$B121</f>
        <v>170.243025677924</v>
      </c>
      <c r="U61" s="48" t="n">
        <f aca="false">$B61*U121/$B121</f>
        <v>156.177133412353</v>
      </c>
      <c r="V61" s="48" t="n">
        <f aca="false">$B61*V121/$B121</f>
        <v>141.720061043526</v>
      </c>
      <c r="W61" s="48" t="n">
        <f aca="false">$B61*W121/$B121</f>
        <v>128.014555128654</v>
      </c>
      <c r="X61" s="48" t="n">
        <f aca="false">$B61*X121/$B121</f>
        <v>130.405975784477</v>
      </c>
      <c r="Y61" s="48" t="n">
        <f aca="false">$B61*Y121/$B121</f>
        <v>111.512771560946</v>
      </c>
      <c r="Z61" s="48" t="n">
        <f aca="false">$B61*Z121/$B121</f>
        <v>67.4622482259975</v>
      </c>
      <c r="AA61" s="48" t="n">
        <f aca="false">$B61*AA121/$B121</f>
        <v>5.2253438964225</v>
      </c>
      <c r="AB61" s="48" t="n">
        <f aca="false">$B61*AB121/$B121</f>
        <v>1.04005562532158</v>
      </c>
      <c r="AD61" s="47" t="n">
        <f aca="false">E61+F61</f>
        <v>342.682353093351</v>
      </c>
      <c r="AE61" s="47" t="n">
        <f aca="false">G61+H61</f>
        <v>449.68222072467</v>
      </c>
      <c r="AF61" s="47" t="n">
        <f aca="false">I61+J61</f>
        <v>390.017094648135</v>
      </c>
      <c r="AG61" s="47" t="n">
        <f aca="false">K61+L61</f>
        <v>304.414298542546</v>
      </c>
      <c r="AH61" s="47" t="n">
        <f aca="false">M61+N61+O61+P61</f>
        <v>191.751831279215</v>
      </c>
      <c r="AI61" s="47" t="n">
        <f aca="false">Q61+R61</f>
        <v>387.595518394953</v>
      </c>
      <c r="AJ61" s="47" t="n">
        <f aca="false">S61+T61</f>
        <v>399.109139218999</v>
      </c>
      <c r="AK61" s="47" t="n">
        <f aca="false">U61+V61</f>
        <v>297.89719445588</v>
      </c>
      <c r="AL61" s="47" t="n">
        <f aca="false">W61+X61</f>
        <v>258.420530913131</v>
      </c>
      <c r="AM61" s="47" t="n">
        <f aca="false">Y61+Z61+AA61+AB61</f>
        <v>185.240419308688</v>
      </c>
      <c r="AO61" s="49" t="n">
        <f aca="false">SUM(E61:F61)</f>
        <v>342.682353093351</v>
      </c>
      <c r="AP61" s="49" t="n">
        <f aca="false">SUM(G61:L61)</f>
        <v>1144.11361391535</v>
      </c>
      <c r="AQ61" s="49" t="n">
        <f aca="false">SUM(M61:N61)</f>
        <v>184.531909775943</v>
      </c>
      <c r="AR61" s="49" t="n">
        <f aca="false">SUM(Q61:R61)</f>
        <v>387.595518394953</v>
      </c>
      <c r="AS61" s="49" t="n">
        <f aca="false">SUM(S61:X61)</f>
        <v>955.426864588009</v>
      </c>
      <c r="AT61" s="49" t="n">
        <f aca="false">SUM(Y61:Z61)</f>
        <v>178.975019786944</v>
      </c>
      <c r="AU61" s="49" t="n">
        <f aca="false">AO61+AR61</f>
        <v>730.277871488304</v>
      </c>
      <c r="AV61" s="49" t="n">
        <f aca="false">AP61+AS61</f>
        <v>2099.54047850336</v>
      </c>
      <c r="AW61" s="49" t="n">
        <f aca="false">AQ61+AT61</f>
        <v>363.506929562886</v>
      </c>
    </row>
    <row r="64" customFormat="false" ht="25.5" hidden="false" customHeight="false" outlineLevel="0" collapsed="false">
      <c r="A64" s="30" t="s">
        <v>117</v>
      </c>
      <c r="B64" s="30" t="s">
        <v>19</v>
      </c>
      <c r="C64" s="30" t="s">
        <v>118</v>
      </c>
      <c r="D64" s="30" t="s">
        <v>119</v>
      </c>
      <c r="E64" s="30" t="s">
        <v>26</v>
      </c>
      <c r="F64" s="30" t="s">
        <v>27</v>
      </c>
      <c r="G64" s="30" t="s">
        <v>28</v>
      </c>
      <c r="H64" s="30" t="s">
        <v>29</v>
      </c>
      <c r="I64" s="30" t="s">
        <v>30</v>
      </c>
      <c r="J64" s="30" t="s">
        <v>31</v>
      </c>
      <c r="K64" s="30" t="s">
        <v>32</v>
      </c>
      <c r="L64" s="30" t="s">
        <v>33</v>
      </c>
      <c r="M64" s="30" t="s">
        <v>34</v>
      </c>
      <c r="N64" s="30" t="s">
        <v>35</v>
      </c>
      <c r="O64" s="30" t="s">
        <v>36</v>
      </c>
      <c r="P64" s="30" t="s">
        <v>37</v>
      </c>
      <c r="Q64" s="30" t="s">
        <v>38</v>
      </c>
      <c r="R64" s="30" t="s">
        <v>39</v>
      </c>
      <c r="S64" s="30" t="s">
        <v>40</v>
      </c>
      <c r="T64" s="30" t="s">
        <v>41</v>
      </c>
      <c r="U64" s="30" t="s">
        <v>42</v>
      </c>
      <c r="V64" s="30" t="s">
        <v>43</v>
      </c>
      <c r="W64" s="30" t="s">
        <v>44</v>
      </c>
      <c r="X64" s="30" t="s">
        <v>45</v>
      </c>
      <c r="Y64" s="30" t="s">
        <v>46</v>
      </c>
      <c r="Z64" s="30" t="s">
        <v>47</v>
      </c>
      <c r="AA64" s="30" t="s">
        <v>48</v>
      </c>
      <c r="AB64" s="30" t="s">
        <v>49</v>
      </c>
      <c r="AD64" s="30" t="s">
        <v>120</v>
      </c>
      <c r="AE64" s="30" t="s">
        <v>121</v>
      </c>
      <c r="AF64" s="30" t="s">
        <v>122</v>
      </c>
      <c r="AG64" s="30" t="s">
        <v>123</v>
      </c>
      <c r="AH64" s="30" t="s">
        <v>23</v>
      </c>
      <c r="AI64" s="30" t="s">
        <v>124</v>
      </c>
      <c r="AJ64" s="30" t="s">
        <v>125</v>
      </c>
      <c r="AK64" s="30" t="s">
        <v>126</v>
      </c>
      <c r="AL64" s="30" t="s">
        <v>127</v>
      </c>
      <c r="AM64" s="30" t="s">
        <v>25</v>
      </c>
      <c r="AO64" s="30" t="s">
        <v>128</v>
      </c>
      <c r="AP64" s="30" t="s">
        <v>129</v>
      </c>
      <c r="AQ64" s="30" t="s">
        <v>130</v>
      </c>
      <c r="AR64" s="30" t="s">
        <v>131</v>
      </c>
      <c r="AS64" s="30" t="s">
        <v>132</v>
      </c>
      <c r="AT64" s="30" t="s">
        <v>133</v>
      </c>
      <c r="AU64" s="30" t="s">
        <v>134</v>
      </c>
      <c r="AV64" s="30" t="s">
        <v>135</v>
      </c>
      <c r="AW64" s="30" t="s">
        <v>136</v>
      </c>
    </row>
    <row r="65" customFormat="false" ht="15" hidden="false" customHeight="false" outlineLevel="0" collapsed="false">
      <c r="A65" s="0" t="n">
        <v>2014</v>
      </c>
      <c r="B65" s="47" t="n">
        <f aca="false">SUM(E65:AB65)</f>
        <v>2914.5500978346</v>
      </c>
      <c r="C65" s="47" t="n">
        <f aca="false">SUM(E65:P65)</f>
        <v>1528.66103812972</v>
      </c>
      <c r="D65" s="47" t="n">
        <f aca="false">SUM(Q65:AB65)</f>
        <v>1385.88905970487</v>
      </c>
      <c r="E65" s="48" t="n">
        <f aca="false">PopActBIT!E17*(Scénarios!$D4/100)*Choix_ref!C$3</f>
        <v>75.9879914338531</v>
      </c>
      <c r="F65" s="48" t="n">
        <f aca="false">PopActBIT!F17*(Scénarios!$D4/100)*Choix_ref!D$3</f>
        <v>231.558505587114</v>
      </c>
      <c r="G65" s="48" t="n">
        <f aca="false">PopActBIT!G17*(Scénarios!$D4/100)*Choix_ref!E$3</f>
        <v>213.242439103252</v>
      </c>
      <c r="H65" s="48" t="n">
        <f aca="false">PopActBIT!H17*(Scénarios!$D4/100)*Choix_ref!F$3</f>
        <v>208.604279892752</v>
      </c>
      <c r="I65" s="48" t="n">
        <f aca="false">PopActBIT!I17*(Scénarios!$D4/100)*Choix_ref!G$3</f>
        <v>185.524192193448</v>
      </c>
      <c r="J65" s="48" t="n">
        <f aca="false">PopActBIT!J17*(Scénarios!$D4/100)*Choix_ref!H$3</f>
        <v>189.090944158394</v>
      </c>
      <c r="K65" s="48" t="n">
        <f aca="false">PopActBIT!K17*(Scénarios!$D4/100)*Choix_ref!I$3</f>
        <v>164.609128622559</v>
      </c>
      <c r="L65" s="48" t="n">
        <f aca="false">PopActBIT!L17*(Scénarios!$D4/100)*Choix_ref!J$3</f>
        <v>132.332413133593</v>
      </c>
      <c r="M65" s="48" t="n">
        <f aca="false">PopActBIT!M17*(Scénarios!$D4/100)*Choix_ref!K$3</f>
        <v>101.011353064205</v>
      </c>
      <c r="N65" s="48" t="n">
        <f aca="false">PopActBIT!N17*(Scénarios!$D4/100)*Choix_ref!L$3</f>
        <v>24.5270642700103</v>
      </c>
      <c r="O65" s="48" t="n">
        <f aca="false">PopActBIT!O17*(Scénarios!$D4/100)*Choix_ref!M$3</f>
        <v>1.959588440046</v>
      </c>
      <c r="P65" s="48" t="n">
        <f aca="false">PopActBIT!P17*(Scénarios!$D4/100)*Choix_ref!N$3</f>
        <v>0.213138230496073</v>
      </c>
      <c r="Q65" s="48" t="n">
        <f aca="false">PopActBIT!Q17*(Scénarios!$D4/100)*Choix_ref!O$3</f>
        <v>87.6288180053485</v>
      </c>
      <c r="R65" s="48" t="n">
        <f aca="false">PopActBIT!R17*(Scénarios!$D4/100)*Choix_ref!P$3</f>
        <v>259.819633903704</v>
      </c>
      <c r="S65" s="48" t="n">
        <f aca="false">PopActBIT!S17*(Scénarios!$D4/100)*Choix_ref!Q$3</f>
        <v>209.407607480735</v>
      </c>
      <c r="T65" s="48" t="n">
        <f aca="false">PopActBIT!T17*(Scénarios!$D4/100)*Choix_ref!R$3</f>
        <v>160.612138505669</v>
      </c>
      <c r="U65" s="48" t="n">
        <f aca="false">PopActBIT!U17*(Scénarios!$D4/100)*Choix_ref!S$3</f>
        <v>144.477886921637</v>
      </c>
      <c r="V65" s="48" t="n">
        <f aca="false">PopActBIT!V17*(Scénarios!$D4/100)*Choix_ref!T$3</f>
        <v>146.858912735672</v>
      </c>
      <c r="W65" s="48" t="n">
        <f aca="false">PopActBIT!W17*(Scénarios!$D4/100)*Choix_ref!U$3</f>
        <v>129.780339817876</v>
      </c>
      <c r="X65" s="48" t="n">
        <f aca="false">PopActBIT!X17*(Scénarios!$D4/100)*Choix_ref!V$3</f>
        <v>126.181989636807</v>
      </c>
      <c r="Y65" s="48" t="n">
        <f aca="false">PopActBIT!Y17*(Scénarios!$D4/100)*Choix_ref!W$3</f>
        <v>97.0820313251653</v>
      </c>
      <c r="Z65" s="48" t="n">
        <f aca="false">PopActBIT!Z17*(Scénarios!$D4/100)*Choix_ref!X$3</f>
        <v>22.3126149134751</v>
      </c>
      <c r="AA65" s="48" t="n">
        <f aca="false">PopActBIT!AA17*(Scénarios!$D4/100)*Choix_ref!Y$3</f>
        <v>1.43747468709683</v>
      </c>
      <c r="AB65" s="48" t="n">
        <f aca="false">PopActBIT!AB17*(Scénarios!$D4/100)*Choix_ref!Z$3</f>
        <v>0.289611771688993</v>
      </c>
      <c r="AC65" s="47"/>
      <c r="AD65" s="47" t="n">
        <f aca="false">E65+F65</f>
        <v>307.546497020968</v>
      </c>
      <c r="AE65" s="47" t="n">
        <f aca="false">G65+H65</f>
        <v>421.846718996004</v>
      </c>
      <c r="AF65" s="47" t="n">
        <f aca="false">I65+J65</f>
        <v>374.615136351841</v>
      </c>
      <c r="AG65" s="47" t="n">
        <f aca="false">K65+L65</f>
        <v>296.941541756152</v>
      </c>
      <c r="AH65" s="47" t="n">
        <f aca="false">M65+N65+O65+P65</f>
        <v>127.711144004757</v>
      </c>
      <c r="AI65" s="47" t="n">
        <f aca="false">Q65+R65</f>
        <v>347.448451909052</v>
      </c>
      <c r="AJ65" s="47" t="n">
        <f aca="false">S65+T65</f>
        <v>370.019745986404</v>
      </c>
      <c r="AK65" s="47" t="n">
        <f aca="false">U65+V65</f>
        <v>291.336799657309</v>
      </c>
      <c r="AL65" s="47" t="n">
        <f aca="false">W65+X65</f>
        <v>255.962329454684</v>
      </c>
      <c r="AM65" s="47" t="n">
        <f aca="false">Y65+Z65+AA65+AB65</f>
        <v>121.121732697426</v>
      </c>
      <c r="AO65" s="49" t="n">
        <f aca="false">SUM(E65:F65)</f>
        <v>307.546497020968</v>
      </c>
      <c r="AP65" s="49" t="n">
        <f aca="false">SUM(G65:L65)</f>
        <v>1093.403397104</v>
      </c>
      <c r="AQ65" s="49" t="n">
        <f aca="false">SUM(M65:N65)</f>
        <v>125.538417334215</v>
      </c>
      <c r="AR65" s="49" t="n">
        <f aca="false">SUM(Q65:R65)</f>
        <v>347.448451909052</v>
      </c>
      <c r="AS65" s="49" t="n">
        <f aca="false">SUM(S65:X65)</f>
        <v>917.318875098396</v>
      </c>
      <c r="AT65" s="49" t="n">
        <f aca="false">SUM(Y65:Z65)</f>
        <v>119.39464623864</v>
      </c>
      <c r="AU65" s="49" t="n">
        <f aca="false">AO65+AR65</f>
        <v>654.99494893002</v>
      </c>
      <c r="AV65" s="49" t="n">
        <f aca="false">AP65+AS65</f>
        <v>2010.72227220239</v>
      </c>
      <c r="AW65" s="49" t="n">
        <f aca="false">AQ65+AT65</f>
        <v>244.933063572855</v>
      </c>
    </row>
    <row r="66" customFormat="false" ht="15" hidden="false" customHeight="false" outlineLevel="0" collapsed="false">
      <c r="A66" s="0" t="n">
        <v>2015</v>
      </c>
      <c r="B66" s="47" t="n">
        <f aca="false">SUM(E66:AB66)</f>
        <v>2943.94687674879</v>
      </c>
      <c r="C66" s="47" t="n">
        <f aca="false">SUM(E66:P66)</f>
        <v>1545.78535875537</v>
      </c>
      <c r="D66" s="47" t="n">
        <f aca="false">SUM(Q66:AB66)</f>
        <v>1398.16151799342</v>
      </c>
      <c r="E66" s="48" t="n">
        <f aca="false">PopActBIT!E18*(Scénarios!$D5/100)*Choix_ref!C$3</f>
        <v>77.8248908094805</v>
      </c>
      <c r="F66" s="48" t="n">
        <f aca="false">PopActBIT!F18*(Scénarios!$D5/100)*Choix_ref!D$3</f>
        <v>231.554141727441</v>
      </c>
      <c r="G66" s="48" t="n">
        <f aca="false">PopActBIT!G18*(Scénarios!$D5/100)*Choix_ref!E$3</f>
        <v>214.578224672562</v>
      </c>
      <c r="H66" s="48" t="n">
        <f aca="false">PopActBIT!H18*(Scénarios!$D5/100)*Choix_ref!F$3</f>
        <v>209.792904881237</v>
      </c>
      <c r="I66" s="48" t="n">
        <f aca="false">PopActBIT!I18*(Scénarios!$D5/100)*Choix_ref!G$3</f>
        <v>188.575998125535</v>
      </c>
      <c r="J66" s="48" t="n">
        <f aca="false">PopActBIT!J18*(Scénarios!$D5/100)*Choix_ref!H$3</f>
        <v>188.467785601134</v>
      </c>
      <c r="K66" s="48" t="n">
        <f aca="false">PopActBIT!K18*(Scénarios!$D5/100)*Choix_ref!I$3</f>
        <v>165.751970391926</v>
      </c>
      <c r="L66" s="48" t="n">
        <f aca="false">PopActBIT!L18*(Scénarios!$D5/100)*Choix_ref!J$3</f>
        <v>135.039419180645</v>
      </c>
      <c r="M66" s="48" t="n">
        <f aca="false">PopActBIT!M18*(Scénarios!$D5/100)*Choix_ref!K$3</f>
        <v>103.776549630979</v>
      </c>
      <c r="N66" s="48" t="n">
        <f aca="false">PopActBIT!N18*(Scénarios!$D5/100)*Choix_ref!L$3</f>
        <v>28.1078034100811</v>
      </c>
      <c r="O66" s="48" t="n">
        <f aca="false">PopActBIT!O18*(Scénarios!$D5/100)*Choix_ref!M$3</f>
        <v>2.09915299099129</v>
      </c>
      <c r="P66" s="48" t="n">
        <f aca="false">PopActBIT!P18*(Scénarios!$D5/100)*Choix_ref!N$3</f>
        <v>0.216517333357803</v>
      </c>
      <c r="Q66" s="48" t="n">
        <f aca="false">PopActBIT!Q18*(Scénarios!$D5/100)*Choix_ref!O$3</f>
        <v>89.6218358111397</v>
      </c>
      <c r="R66" s="48" t="n">
        <f aca="false">PopActBIT!R18*(Scénarios!$D5/100)*Choix_ref!P$3</f>
        <v>258.812311199366</v>
      </c>
      <c r="S66" s="48" t="n">
        <f aca="false">PopActBIT!S18*(Scénarios!$D5/100)*Choix_ref!Q$3</f>
        <v>212.139482717441</v>
      </c>
      <c r="T66" s="48" t="n">
        <f aca="false">PopActBIT!T18*(Scénarios!$D5/100)*Choix_ref!R$3</f>
        <v>161.116382833522</v>
      </c>
      <c r="U66" s="48" t="n">
        <f aca="false">PopActBIT!U18*(Scénarios!$D5/100)*Choix_ref!S$3</f>
        <v>145.407998783526</v>
      </c>
      <c r="V66" s="48" t="n">
        <f aca="false">PopActBIT!V18*(Scénarios!$D5/100)*Choix_ref!T$3</f>
        <v>146.40411002671</v>
      </c>
      <c r="W66" s="48" t="n">
        <f aca="false">PopActBIT!W18*(Scénarios!$D5/100)*Choix_ref!U$3</f>
        <v>130.922694448793</v>
      </c>
      <c r="X66" s="48" t="n">
        <f aca="false">PopActBIT!X18*(Scénarios!$D5/100)*Choix_ref!V$3</f>
        <v>128.386808928321</v>
      </c>
      <c r="Y66" s="48" t="n">
        <f aca="false">PopActBIT!Y18*(Scénarios!$D5/100)*Choix_ref!W$3</f>
        <v>99.1096198119489</v>
      </c>
      <c r="Z66" s="48" t="n">
        <f aca="false">PopActBIT!Z18*(Scénarios!$D5/100)*Choix_ref!X$3</f>
        <v>24.4076023276059</v>
      </c>
      <c r="AA66" s="48" t="n">
        <f aca="false">PopActBIT!AA18*(Scénarios!$D5/100)*Choix_ref!Y$3</f>
        <v>1.53506973968678</v>
      </c>
      <c r="AB66" s="48" t="n">
        <f aca="false">PopActBIT!AB18*(Scénarios!$D5/100)*Choix_ref!Z$3</f>
        <v>0.29760136536209</v>
      </c>
      <c r="AC66" s="47"/>
      <c r="AD66" s="47" t="n">
        <f aca="false">E66+F66</f>
        <v>309.379032536921</v>
      </c>
      <c r="AE66" s="47" t="n">
        <f aca="false">G66+H66</f>
        <v>424.371129553799</v>
      </c>
      <c r="AF66" s="47" t="n">
        <f aca="false">I66+J66</f>
        <v>377.043783726669</v>
      </c>
      <c r="AG66" s="47" t="n">
        <f aca="false">K66+L66</f>
        <v>300.791389572571</v>
      </c>
      <c r="AH66" s="47" t="n">
        <f aca="false">M66+N66+O66+P66</f>
        <v>134.200023365409</v>
      </c>
      <c r="AI66" s="47" t="n">
        <f aca="false">Q66+R66</f>
        <v>348.434147010505</v>
      </c>
      <c r="AJ66" s="47" t="n">
        <f aca="false">S66+T66</f>
        <v>373.255865550963</v>
      </c>
      <c r="AK66" s="47" t="n">
        <f aca="false">U66+V66</f>
        <v>291.812108810236</v>
      </c>
      <c r="AL66" s="47" t="n">
        <f aca="false">W66+X66</f>
        <v>259.309503377114</v>
      </c>
      <c r="AM66" s="47" t="n">
        <f aca="false">Y66+Z66+AA66+AB66</f>
        <v>125.349893244604</v>
      </c>
      <c r="AO66" s="49" t="n">
        <f aca="false">SUM(E66:F66)</f>
        <v>309.379032536921</v>
      </c>
      <c r="AP66" s="49" t="n">
        <f aca="false">SUM(G66:L66)</f>
        <v>1102.20630285304</v>
      </c>
      <c r="AQ66" s="49" t="n">
        <f aca="false">SUM(M66:N66)</f>
        <v>131.88435304106</v>
      </c>
      <c r="AR66" s="49" t="n">
        <f aca="false">SUM(Q66:R66)</f>
        <v>348.434147010505</v>
      </c>
      <c r="AS66" s="49" t="n">
        <f aca="false">SUM(S66:X66)</f>
        <v>924.377477738313</v>
      </c>
      <c r="AT66" s="49" t="n">
        <f aca="false">SUM(Y66:Z66)</f>
        <v>123.517222139555</v>
      </c>
      <c r="AU66" s="49" t="n">
        <f aca="false">AO66+AR66</f>
        <v>657.813179547427</v>
      </c>
      <c r="AV66" s="49" t="n">
        <f aca="false">AP66+AS66</f>
        <v>2026.58378059135</v>
      </c>
      <c r="AW66" s="49" t="n">
        <f aca="false">AQ66+AT66</f>
        <v>255.401575180615</v>
      </c>
    </row>
    <row r="67" customFormat="false" ht="15" hidden="false" customHeight="false" outlineLevel="0" collapsed="false">
      <c r="A67" s="0" t="n">
        <v>2016</v>
      </c>
      <c r="B67" s="47" t="n">
        <f aca="false">SUM(E67:AB67)</f>
        <v>2860.21366716623</v>
      </c>
      <c r="C67" s="47" t="n">
        <f aca="false">SUM(E67:P67)</f>
        <v>1502.96181644437</v>
      </c>
      <c r="D67" s="47" t="n">
        <f aca="false">SUM(Q67:AB67)</f>
        <v>1357.25185072187</v>
      </c>
      <c r="E67" s="48" t="n">
        <f aca="false">PopActBIT!E19*(Scénarios!$D6/100)*Choix_ref!C$3</f>
        <v>76.7234640086926</v>
      </c>
      <c r="F67" s="48" t="n">
        <f aca="false">PopActBIT!F19*(Scénarios!$D6/100)*Choix_ref!D$3</f>
        <v>222.997986025975</v>
      </c>
      <c r="G67" s="48" t="n">
        <f aca="false">PopActBIT!G19*(Scénarios!$D6/100)*Choix_ref!E$3</f>
        <v>207.242975741006</v>
      </c>
      <c r="H67" s="48" t="n">
        <f aca="false">PopActBIT!H19*(Scénarios!$D6/100)*Choix_ref!F$3</f>
        <v>202.485290771905</v>
      </c>
      <c r="I67" s="48" t="n">
        <f aca="false">PopActBIT!I19*(Scénarios!$D6/100)*Choix_ref!G$3</f>
        <v>186.805673097715</v>
      </c>
      <c r="J67" s="48" t="n">
        <f aca="false">PopActBIT!J19*(Scénarios!$D6/100)*Choix_ref!H$3</f>
        <v>178.929545081321</v>
      </c>
      <c r="K67" s="48" t="n">
        <f aca="false">PopActBIT!K19*(Scénarios!$D6/100)*Choix_ref!I$3</f>
        <v>161.504032502747</v>
      </c>
      <c r="L67" s="48" t="n">
        <f aca="false">PopActBIT!L19*(Scénarios!$D6/100)*Choix_ref!J$3</f>
        <v>132.148044540073</v>
      </c>
      <c r="M67" s="48" t="n">
        <f aca="false">PopActBIT!M19*(Scénarios!$D6/100)*Choix_ref!K$3</f>
        <v>101.823956321757</v>
      </c>
      <c r="N67" s="48" t="n">
        <f aca="false">PopActBIT!N19*(Scénarios!$D6/100)*Choix_ref!L$3</f>
        <v>29.9825405751418</v>
      </c>
      <c r="O67" s="48" t="n">
        <f aca="false">PopActBIT!O19*(Scénarios!$D6/100)*Choix_ref!M$3</f>
        <v>2.10494000764821</v>
      </c>
      <c r="P67" s="48" t="n">
        <f aca="false">PopActBIT!P19*(Scénarios!$D6/100)*Choix_ref!N$3</f>
        <v>0.213367770385419</v>
      </c>
      <c r="Q67" s="48" t="n">
        <f aca="false">PopActBIT!Q19*(Scénarios!$D6/100)*Choix_ref!O$3</f>
        <v>88.366297691384</v>
      </c>
      <c r="R67" s="48" t="n">
        <f aca="false">PopActBIT!R19*(Scénarios!$D6/100)*Choix_ref!P$3</f>
        <v>249.007396778555</v>
      </c>
      <c r="S67" s="48" t="n">
        <f aca="false">PopActBIT!S19*(Scénarios!$D6/100)*Choix_ref!Q$3</f>
        <v>205.132209705466</v>
      </c>
      <c r="T67" s="48" t="n">
        <f aca="false">PopActBIT!T19*(Scénarios!$D6/100)*Choix_ref!R$3</f>
        <v>155.252668675907</v>
      </c>
      <c r="U67" s="48" t="n">
        <f aca="false">PopActBIT!U19*(Scénarios!$D6/100)*Choix_ref!S$3</f>
        <v>143.397459257428</v>
      </c>
      <c r="V67" s="48" t="n">
        <f aca="false">PopActBIT!V19*(Scénarios!$D6/100)*Choix_ref!T$3</f>
        <v>138.636870935787</v>
      </c>
      <c r="W67" s="48" t="n">
        <f aca="false">PopActBIT!W19*(Scénarios!$D6/100)*Choix_ref!U$3</f>
        <v>127.496428445882</v>
      </c>
      <c r="X67" s="48" t="n">
        <f aca="false">PopActBIT!X19*(Scénarios!$D6/100)*Choix_ref!V$3</f>
        <v>125.520103655764</v>
      </c>
      <c r="Y67" s="48" t="n">
        <f aca="false">PopActBIT!Y19*(Scénarios!$D6/100)*Choix_ref!W$3</f>
        <v>97.0674016285039</v>
      </c>
      <c r="Z67" s="48" t="n">
        <f aca="false">PopActBIT!Z19*(Scénarios!$D6/100)*Choix_ref!X$3</f>
        <v>25.5084113212956</v>
      </c>
      <c r="AA67" s="48" t="n">
        <f aca="false">PopActBIT!AA19*(Scénarios!$D6/100)*Choix_ref!Y$3</f>
        <v>1.56601150056147</v>
      </c>
      <c r="AB67" s="48" t="n">
        <f aca="false">PopActBIT!AB19*(Scénarios!$D6/100)*Choix_ref!Z$3</f>
        <v>0.300591125334365</v>
      </c>
      <c r="AC67" s="47"/>
      <c r="AD67" s="47" t="n">
        <f aca="false">E67+F67</f>
        <v>299.721450034668</v>
      </c>
      <c r="AE67" s="47" t="n">
        <f aca="false">G67+H67</f>
        <v>409.728266512911</v>
      </c>
      <c r="AF67" s="47" t="n">
        <f aca="false">I67+J67</f>
        <v>365.735218179036</v>
      </c>
      <c r="AG67" s="47" t="n">
        <f aca="false">K67+L67</f>
        <v>293.65207704282</v>
      </c>
      <c r="AH67" s="47" t="n">
        <f aca="false">M67+N67+O67+P67</f>
        <v>134.124804674933</v>
      </c>
      <c r="AI67" s="47" t="n">
        <f aca="false">Q67+R67</f>
        <v>337.373694469939</v>
      </c>
      <c r="AJ67" s="47" t="n">
        <f aca="false">S67+T67</f>
        <v>360.384878381373</v>
      </c>
      <c r="AK67" s="47" t="n">
        <f aca="false">U67+V67</f>
        <v>282.034330193215</v>
      </c>
      <c r="AL67" s="47" t="n">
        <f aca="false">W67+X67</f>
        <v>253.016532101645</v>
      </c>
      <c r="AM67" s="47" t="n">
        <f aca="false">Y67+Z67+AA67+AB67</f>
        <v>124.442415575695</v>
      </c>
      <c r="AO67" s="49" t="n">
        <f aca="false">SUM(E67:F67)</f>
        <v>299.721450034668</v>
      </c>
      <c r="AP67" s="49" t="n">
        <f aca="false">SUM(G67:L67)</f>
        <v>1069.11556173477</v>
      </c>
      <c r="AQ67" s="49" t="n">
        <f aca="false">SUM(M67:N67)</f>
        <v>131.806496896899</v>
      </c>
      <c r="AR67" s="49" t="n">
        <f aca="false">SUM(Q67:R67)</f>
        <v>337.373694469939</v>
      </c>
      <c r="AS67" s="49" t="n">
        <f aca="false">SUM(S67:X67)</f>
        <v>895.435740676233</v>
      </c>
      <c r="AT67" s="49" t="n">
        <f aca="false">SUM(Y67:Z67)</f>
        <v>122.5758129498</v>
      </c>
      <c r="AU67" s="49" t="n">
        <f aca="false">AO67+AR67</f>
        <v>637.095144504607</v>
      </c>
      <c r="AV67" s="49" t="n">
        <f aca="false">AP67+AS67</f>
        <v>1964.551302411</v>
      </c>
      <c r="AW67" s="49" t="n">
        <f aca="false">AQ67+AT67</f>
        <v>254.382309846699</v>
      </c>
    </row>
    <row r="68" customFormat="false" ht="15" hidden="false" customHeight="false" outlineLevel="0" collapsed="false">
      <c r="A68" s="0" t="n">
        <v>2017</v>
      </c>
      <c r="B68" s="47" t="n">
        <f aca="false">SUM(E68:AB68)</f>
        <v>2662.74504385352</v>
      </c>
      <c r="C68" s="47" t="n">
        <f aca="false">SUM(E68:P68)</f>
        <v>1399.76121010622</v>
      </c>
      <c r="D68" s="47" t="n">
        <f aca="false">SUM(Q68:AB68)</f>
        <v>1262.9838337473</v>
      </c>
      <c r="E68" s="48" t="n">
        <f aca="false">PopActBIT!E20*(Scénarios!$D7/100)*Choix_ref!C$3</f>
        <v>72.2392714418337</v>
      </c>
      <c r="F68" s="48" t="n">
        <f aca="false">PopActBIT!F20*(Scénarios!$D7/100)*Choix_ref!D$3</f>
        <v>206.801731616174</v>
      </c>
      <c r="G68" s="48" t="n">
        <f aca="false">PopActBIT!G20*(Scénarios!$D7/100)*Choix_ref!E$3</f>
        <v>191.110525627749</v>
      </c>
      <c r="H68" s="48" t="n">
        <f aca="false">PopActBIT!H20*(Scénarios!$D7/100)*Choix_ref!F$3</f>
        <v>187.412907306455</v>
      </c>
      <c r="I68" s="48" t="n">
        <f aca="false">PopActBIT!I20*(Scénarios!$D7/100)*Choix_ref!G$3</f>
        <v>177.049870606726</v>
      </c>
      <c r="J68" s="48" t="n">
        <f aca="false">PopActBIT!J20*(Scénarios!$D7/100)*Choix_ref!H$3</f>
        <v>162.240500067426</v>
      </c>
      <c r="K68" s="48" t="n">
        <f aca="false">PopActBIT!K20*(Scénarios!$D7/100)*Choix_ref!I$3</f>
        <v>151.618471727334</v>
      </c>
      <c r="L68" s="48" t="n">
        <f aca="false">PopActBIT!L20*(Scénarios!$D7/100)*Choix_ref!J$3</f>
        <v>123.562300954621</v>
      </c>
      <c r="M68" s="48" t="n">
        <f aca="false">PopActBIT!M20*(Scénarios!$D7/100)*Choix_ref!K$3</f>
        <v>95.391946996591</v>
      </c>
      <c r="N68" s="48" t="n">
        <f aca="false">PopActBIT!N20*(Scénarios!$D7/100)*Choix_ref!L$3</f>
        <v>30.1639553577727</v>
      </c>
      <c r="O68" s="48" t="n">
        <f aca="false">PopActBIT!O20*(Scénarios!$D7/100)*Choix_ref!M$3</f>
        <v>1.9656940367173</v>
      </c>
      <c r="P68" s="48" t="n">
        <f aca="false">PopActBIT!P20*(Scénarios!$D7/100)*Choix_ref!N$3</f>
        <v>0.204034366822633</v>
      </c>
      <c r="Q68" s="48" t="n">
        <f aca="false">PopActBIT!Q20*(Scénarios!$D7/100)*Choix_ref!O$3</f>
        <v>83.165556237299</v>
      </c>
      <c r="R68" s="48" t="n">
        <f aca="false">PopActBIT!R20*(Scénarios!$D7/100)*Choix_ref!P$3</f>
        <v>230.805687775754</v>
      </c>
      <c r="S68" s="48" t="n">
        <f aca="false">PopActBIT!S20*(Scénarios!$D7/100)*Choix_ref!Q$3</f>
        <v>189.425082448653</v>
      </c>
      <c r="T68" s="48" t="n">
        <f aca="false">PopActBIT!T20*(Scénarios!$D7/100)*Choix_ref!R$3</f>
        <v>143.580204594241</v>
      </c>
      <c r="U68" s="48" t="n">
        <f aca="false">PopActBIT!U20*(Scénarios!$D7/100)*Choix_ref!S$3</f>
        <v>135.24168028633</v>
      </c>
      <c r="V68" s="48" t="n">
        <f aca="false">PopActBIT!V20*(Scénarios!$D7/100)*Choix_ref!T$3</f>
        <v>125.426100880554</v>
      </c>
      <c r="W68" s="48" t="n">
        <f aca="false">PopActBIT!W20*(Scénarios!$D7/100)*Choix_ref!U$3</f>
        <v>119.694545592936</v>
      </c>
      <c r="X68" s="48" t="n">
        <f aca="false">PopActBIT!X20*(Scénarios!$D7/100)*Choix_ref!V$3</f>
        <v>117.226900964308</v>
      </c>
      <c r="Y68" s="48" t="n">
        <f aca="false">PopActBIT!Y20*(Scénarios!$D7/100)*Choix_ref!W$3</f>
        <v>91.0156732988726</v>
      </c>
      <c r="Z68" s="48" t="n">
        <f aca="false">PopActBIT!Z20*(Scénarios!$D7/100)*Choix_ref!X$3</f>
        <v>25.5479905015399</v>
      </c>
      <c r="AA68" s="48" t="n">
        <f aca="false">PopActBIT!AA20*(Scénarios!$D7/100)*Choix_ref!Y$3</f>
        <v>1.55159397963517</v>
      </c>
      <c r="AB68" s="48" t="n">
        <f aca="false">PopActBIT!AB20*(Scénarios!$D7/100)*Choix_ref!Z$3</f>
        <v>0.302817187175963</v>
      </c>
      <c r="AC68" s="47"/>
      <c r="AD68" s="47" t="n">
        <f aca="false">E68+F68</f>
        <v>279.041003058008</v>
      </c>
      <c r="AE68" s="47" t="n">
        <f aca="false">G68+H68</f>
        <v>378.523432934204</v>
      </c>
      <c r="AF68" s="47" t="n">
        <f aca="false">I68+J68</f>
        <v>339.290370674152</v>
      </c>
      <c r="AG68" s="47" t="n">
        <f aca="false">K68+L68</f>
        <v>275.180772681954</v>
      </c>
      <c r="AH68" s="47" t="n">
        <f aca="false">M68+N68+O68+P68</f>
        <v>127.725630757904</v>
      </c>
      <c r="AI68" s="47" t="n">
        <f aca="false">Q68+R68</f>
        <v>313.971244013053</v>
      </c>
      <c r="AJ68" s="47" t="n">
        <f aca="false">S68+T68</f>
        <v>333.005287042894</v>
      </c>
      <c r="AK68" s="47" t="n">
        <f aca="false">U68+V68</f>
        <v>260.667781166884</v>
      </c>
      <c r="AL68" s="47" t="n">
        <f aca="false">W68+X68</f>
        <v>236.921446557245</v>
      </c>
      <c r="AM68" s="47" t="n">
        <f aca="false">Y68+Z68+AA68+AB68</f>
        <v>118.418074967224</v>
      </c>
      <c r="AO68" s="49" t="n">
        <f aca="false">SUM(E68:F68)</f>
        <v>279.041003058008</v>
      </c>
      <c r="AP68" s="49" t="n">
        <f aca="false">SUM(G68:L68)</f>
        <v>992.99457629031</v>
      </c>
      <c r="AQ68" s="49" t="n">
        <f aca="false">SUM(M68:N68)</f>
        <v>125.555902354364</v>
      </c>
      <c r="AR68" s="49" t="n">
        <f aca="false">SUM(Q68:R68)</f>
        <v>313.971244013053</v>
      </c>
      <c r="AS68" s="49" t="n">
        <f aca="false">SUM(S68:X68)</f>
        <v>830.594514767023</v>
      </c>
      <c r="AT68" s="49" t="n">
        <f aca="false">SUM(Y68:Z68)</f>
        <v>116.563663800413</v>
      </c>
      <c r="AU68" s="49" t="n">
        <f aca="false">AO68+AR68</f>
        <v>593.012247071061</v>
      </c>
      <c r="AV68" s="49" t="n">
        <f aca="false">AP68+AS68</f>
        <v>1823.58909105733</v>
      </c>
      <c r="AW68" s="49" t="n">
        <f aca="false">AQ68+AT68</f>
        <v>242.119566154776</v>
      </c>
    </row>
    <row r="69" customFormat="false" ht="15" hidden="false" customHeight="false" outlineLevel="0" collapsed="false">
      <c r="A69" s="0" t="n">
        <v>2018</v>
      </c>
      <c r="B69" s="47" t="n">
        <f aca="false">SUM(E69:AB69)</f>
        <v>2494.15190861877</v>
      </c>
      <c r="C69" s="47" t="n">
        <f aca="false">SUM(E69:P69)</f>
        <v>1311.39731819372</v>
      </c>
      <c r="D69" s="47" t="n">
        <f aca="false">SUM(Q69:AB69)</f>
        <v>1182.75459042505</v>
      </c>
      <c r="E69" s="48" t="n">
        <f aca="false">PopActBIT!E21*(Scénarios!$D8/100)*Choix_ref!C$3</f>
        <v>68.1935277338957</v>
      </c>
      <c r="F69" s="48" t="n">
        <f aca="false">PopActBIT!F21*(Scénarios!$D8/100)*Choix_ref!D$3</f>
        <v>194.657829712488</v>
      </c>
      <c r="G69" s="48" t="n">
        <f aca="false">PopActBIT!G21*(Scénarios!$D8/100)*Choix_ref!E$3</f>
        <v>176.234791474177</v>
      </c>
      <c r="H69" s="48" t="n">
        <f aca="false">PopActBIT!H21*(Scénarios!$D8/100)*Choix_ref!F$3</f>
        <v>175.384652976655</v>
      </c>
      <c r="I69" s="48" t="n">
        <f aca="false">PopActBIT!I21*(Scénarios!$D8/100)*Choix_ref!G$3</f>
        <v>167.32996242413</v>
      </c>
      <c r="J69" s="48" t="n">
        <f aca="false">PopActBIT!J21*(Scénarios!$D8/100)*Choix_ref!H$3</f>
        <v>148.457722630614</v>
      </c>
      <c r="K69" s="48" t="n">
        <f aca="false">PopActBIT!K21*(Scénarios!$D8/100)*Choix_ref!I$3</f>
        <v>143.182206862773</v>
      </c>
      <c r="L69" s="48" t="n">
        <f aca="false">PopActBIT!L21*(Scénarios!$D8/100)*Choix_ref!J$3</f>
        <v>115.659841079761</v>
      </c>
      <c r="M69" s="48" t="n">
        <f aca="false">PopActBIT!M21*(Scénarios!$D8/100)*Choix_ref!K$3</f>
        <v>90.6284623853366</v>
      </c>
      <c r="N69" s="48" t="n">
        <f aca="false">PopActBIT!N21*(Scénarios!$D8/100)*Choix_ref!L$3</f>
        <v>29.4393086392916</v>
      </c>
      <c r="O69" s="48" t="n">
        <f aca="false">PopActBIT!O21*(Scénarios!$D8/100)*Choix_ref!M$3</f>
        <v>2.01930366132479</v>
      </c>
      <c r="P69" s="48" t="n">
        <f aca="false">PopActBIT!P21*(Scénarios!$D8/100)*Choix_ref!N$3</f>
        <v>0.209708613277933</v>
      </c>
      <c r="Q69" s="48" t="n">
        <f aca="false">PopActBIT!Q21*(Scénarios!$D8/100)*Choix_ref!O$3</f>
        <v>78.5095546337153</v>
      </c>
      <c r="R69" s="48" t="n">
        <f aca="false">PopActBIT!R21*(Scénarios!$D8/100)*Choix_ref!P$3</f>
        <v>217.144067974342</v>
      </c>
      <c r="S69" s="48" t="n">
        <f aca="false">PopActBIT!S21*(Scénarios!$D8/100)*Choix_ref!Q$3</f>
        <v>174.815079114627</v>
      </c>
      <c r="T69" s="48" t="n">
        <f aca="false">PopActBIT!T21*(Scénarios!$D8/100)*Choix_ref!R$3</f>
        <v>134.266545941078</v>
      </c>
      <c r="U69" s="48" t="n">
        <f aca="false">PopActBIT!U21*(Scénarios!$D8/100)*Choix_ref!S$3</f>
        <v>127.330218176351</v>
      </c>
      <c r="V69" s="48" t="n">
        <f aca="false">PopActBIT!V21*(Scénarios!$D8/100)*Choix_ref!T$3</f>
        <v>114.510823538173</v>
      </c>
      <c r="W69" s="48" t="n">
        <f aca="false">PopActBIT!W21*(Scénarios!$D8/100)*Choix_ref!U$3</f>
        <v>113.017976727717</v>
      </c>
      <c r="X69" s="48" t="n">
        <f aca="false">PopActBIT!X21*(Scénarios!$D8/100)*Choix_ref!V$3</f>
        <v>109.558662301437</v>
      </c>
      <c r="Y69" s="48" t="n">
        <f aca="false">PopActBIT!Y21*(Scénarios!$D8/100)*Choix_ref!W$3</f>
        <v>86.0863267047474</v>
      </c>
      <c r="Z69" s="48" t="n">
        <f aca="false">PopActBIT!Z21*(Scénarios!$D8/100)*Choix_ref!X$3</f>
        <v>25.6350539458734</v>
      </c>
      <c r="AA69" s="48" t="n">
        <f aca="false">PopActBIT!AA21*(Scénarios!$D8/100)*Choix_ref!Y$3</f>
        <v>1.56911778288718</v>
      </c>
      <c r="AB69" s="48" t="n">
        <f aca="false">PopActBIT!AB21*(Scénarios!$D8/100)*Choix_ref!Z$3</f>
        <v>0.311163584098353</v>
      </c>
      <c r="AC69" s="47"/>
      <c r="AD69" s="47" t="n">
        <f aca="false">E69+F69</f>
        <v>262.851357446384</v>
      </c>
      <c r="AE69" s="47" t="n">
        <f aca="false">G69+H69</f>
        <v>351.619444450831</v>
      </c>
      <c r="AF69" s="47" t="n">
        <f aca="false">I69+J69</f>
        <v>315.787685054743</v>
      </c>
      <c r="AG69" s="47" t="n">
        <f aca="false">K69+L69</f>
        <v>258.842047942534</v>
      </c>
      <c r="AH69" s="47" t="n">
        <f aca="false">M69+N69+O69+P69</f>
        <v>122.296783299231</v>
      </c>
      <c r="AI69" s="47" t="n">
        <f aca="false">Q69+R69</f>
        <v>295.653622608057</v>
      </c>
      <c r="AJ69" s="47" t="n">
        <f aca="false">S69+T69</f>
        <v>309.081625055705</v>
      </c>
      <c r="AK69" s="47" t="n">
        <f aca="false">U69+V69</f>
        <v>241.841041714525</v>
      </c>
      <c r="AL69" s="47" t="n">
        <f aca="false">W69+X69</f>
        <v>222.576639029154</v>
      </c>
      <c r="AM69" s="47" t="n">
        <f aca="false">Y69+Z69+AA69+AB69</f>
        <v>113.601662017606</v>
      </c>
      <c r="AO69" s="49" t="n">
        <f aca="false">SUM(E69:F69)</f>
        <v>262.851357446384</v>
      </c>
      <c r="AP69" s="49" t="n">
        <f aca="false">SUM(G69:L69)</f>
        <v>926.249177448109</v>
      </c>
      <c r="AQ69" s="49" t="n">
        <f aca="false">SUM(M69:N69)</f>
        <v>120.067771024628</v>
      </c>
      <c r="AR69" s="49" t="n">
        <f aca="false">SUM(Q69:R69)</f>
        <v>295.653622608057</v>
      </c>
      <c r="AS69" s="49" t="n">
        <f aca="false">SUM(S69:X69)</f>
        <v>773.499305799384</v>
      </c>
      <c r="AT69" s="49" t="n">
        <f aca="false">SUM(Y69:Z69)</f>
        <v>111.721380650621</v>
      </c>
      <c r="AU69" s="49" t="n">
        <f aca="false">AO69+AR69</f>
        <v>558.504980054441</v>
      </c>
      <c r="AV69" s="49" t="n">
        <f aca="false">AP69+AS69</f>
        <v>1699.74848324749</v>
      </c>
      <c r="AW69" s="49" t="n">
        <f aca="false">AQ69+AT69</f>
        <v>231.789151675249</v>
      </c>
    </row>
    <row r="70" customFormat="false" ht="15" hidden="false" customHeight="false" outlineLevel="0" collapsed="false">
      <c r="A70" s="0" t="n">
        <v>2019</v>
      </c>
      <c r="B70" s="47" t="n">
        <f aca="false">SUM(E70:AB70)</f>
        <v>2354.57299911674</v>
      </c>
      <c r="C70" s="47" t="n">
        <f aca="false">SUM(E70:P70)</f>
        <v>1238.00716232561</v>
      </c>
      <c r="D70" s="47" t="n">
        <f aca="false">SUM(Q70:AB70)</f>
        <v>1116.56583679114</v>
      </c>
      <c r="E70" s="48" t="n">
        <f aca="false">PopActBIT!E22*(Scénarios!$D9/100)*Choix_ref!C$3</f>
        <v>64.721208128556</v>
      </c>
      <c r="F70" s="48" t="n">
        <f aca="false">PopActBIT!F22*(Scénarios!$D9/100)*Choix_ref!D$3</f>
        <v>186.018312911039</v>
      </c>
      <c r="G70" s="48" t="n">
        <f aca="false">PopActBIT!G22*(Scénarios!$D9/100)*Choix_ref!E$3</f>
        <v>163.039235860987</v>
      </c>
      <c r="H70" s="48" t="n">
        <f aca="false">PopActBIT!H22*(Scénarios!$D9/100)*Choix_ref!F$3</f>
        <v>165.822237764017</v>
      </c>
      <c r="I70" s="48" t="n">
        <f aca="false">PopActBIT!I22*(Scénarios!$D9/100)*Choix_ref!G$3</f>
        <v>158.438229027859</v>
      </c>
      <c r="J70" s="48" t="n">
        <f aca="false">PopActBIT!J22*(Scénarios!$D9/100)*Choix_ref!H$3</f>
        <v>138.277651588303</v>
      </c>
      <c r="K70" s="48" t="n">
        <f aca="false">PopActBIT!K22*(Scénarios!$D9/100)*Choix_ref!I$3</f>
        <v>135.057056668382</v>
      </c>
      <c r="L70" s="48" t="n">
        <f aca="false">PopActBIT!L22*(Scénarios!$D9/100)*Choix_ref!J$3</f>
        <v>108.692776673954</v>
      </c>
      <c r="M70" s="48" t="n">
        <f aca="false">PopActBIT!M22*(Scénarios!$D9/100)*Choix_ref!K$3</f>
        <v>86.9671108240825</v>
      </c>
      <c r="N70" s="48" t="n">
        <f aca="false">PopActBIT!N22*(Scénarios!$D9/100)*Choix_ref!L$3</f>
        <v>28.6338556572906</v>
      </c>
      <c r="O70" s="48" t="n">
        <f aca="false">PopActBIT!O22*(Scénarios!$D9/100)*Choix_ref!M$3</f>
        <v>2.11950412380709</v>
      </c>
      <c r="P70" s="48" t="n">
        <f aca="false">PopActBIT!P22*(Scénarios!$D9/100)*Choix_ref!N$3</f>
        <v>0.219983097333112</v>
      </c>
      <c r="Q70" s="48" t="n">
        <f aca="false">PopActBIT!Q22*(Scénarios!$D9/100)*Choix_ref!O$3</f>
        <v>74.4767235511412</v>
      </c>
      <c r="R70" s="48" t="n">
        <f aca="false">PopActBIT!R22*(Scénarios!$D9/100)*Choix_ref!P$3</f>
        <v>207.680523844475</v>
      </c>
      <c r="S70" s="48" t="n">
        <f aca="false">PopActBIT!S22*(Scénarios!$D9/100)*Choix_ref!Q$3</f>
        <v>161.719962462609</v>
      </c>
      <c r="T70" s="48" t="n">
        <f aca="false">PopActBIT!T22*(Scénarios!$D9/100)*Choix_ref!R$3</f>
        <v>126.960132890878</v>
      </c>
      <c r="U70" s="48" t="n">
        <f aca="false">PopActBIT!U22*(Scénarios!$D9/100)*Choix_ref!S$3</f>
        <v>120.174899731318</v>
      </c>
      <c r="V70" s="48" t="n">
        <f aca="false">PopActBIT!V22*(Scénarios!$D9/100)*Choix_ref!T$3</f>
        <v>106.253005276495</v>
      </c>
      <c r="W70" s="48" t="n">
        <f aca="false">PopActBIT!W22*(Scénarios!$D9/100)*Choix_ref!U$3</f>
        <v>106.551612240975</v>
      </c>
      <c r="X70" s="48" t="n">
        <f aca="false">PopActBIT!X22*(Scénarios!$D9/100)*Choix_ref!V$3</f>
        <v>102.906578055861</v>
      </c>
      <c r="Y70" s="48" t="n">
        <f aca="false">PopActBIT!Y22*(Scénarios!$D9/100)*Choix_ref!W$3</f>
        <v>82.2204424921683</v>
      </c>
      <c r="Z70" s="48" t="n">
        <f aca="false">PopActBIT!Z22*(Scénarios!$D9/100)*Choix_ref!X$3</f>
        <v>25.6968659781619</v>
      </c>
      <c r="AA70" s="48" t="n">
        <f aca="false">PopActBIT!AA22*(Scénarios!$D9/100)*Choix_ref!Y$3</f>
        <v>1.6026928561326</v>
      </c>
      <c r="AB70" s="48" t="n">
        <f aca="false">PopActBIT!AB22*(Scénarios!$D9/100)*Choix_ref!Z$3</f>
        <v>0.322397410920281</v>
      </c>
      <c r="AC70" s="47"/>
      <c r="AD70" s="47" t="n">
        <f aca="false">E70+F70</f>
        <v>250.739521039595</v>
      </c>
      <c r="AE70" s="47" t="n">
        <f aca="false">G70+H70</f>
        <v>328.861473625004</v>
      </c>
      <c r="AF70" s="47" t="n">
        <f aca="false">I70+J70</f>
        <v>296.715880616161</v>
      </c>
      <c r="AG70" s="47" t="n">
        <f aca="false">K70+L70</f>
        <v>243.749833342335</v>
      </c>
      <c r="AH70" s="47" t="n">
        <f aca="false">M70+N70+O70+P70</f>
        <v>117.940453702513</v>
      </c>
      <c r="AI70" s="47" t="n">
        <f aca="false">Q70+R70</f>
        <v>282.157247395616</v>
      </c>
      <c r="AJ70" s="47" t="n">
        <f aca="false">S70+T70</f>
        <v>288.680095353487</v>
      </c>
      <c r="AK70" s="47" t="n">
        <f aca="false">U70+V70</f>
        <v>226.427905007813</v>
      </c>
      <c r="AL70" s="47" t="n">
        <f aca="false">W70+X70</f>
        <v>209.458190296836</v>
      </c>
      <c r="AM70" s="47" t="n">
        <f aca="false">Y70+Z70+AA70+AB70</f>
        <v>109.842398737383</v>
      </c>
      <c r="AO70" s="49" t="n">
        <f aca="false">SUM(E70:F70)</f>
        <v>250.739521039595</v>
      </c>
      <c r="AP70" s="49" t="n">
        <f aca="false">SUM(G70:L70)</f>
        <v>869.327187583501</v>
      </c>
      <c r="AQ70" s="49" t="n">
        <f aca="false">SUM(M70:N70)</f>
        <v>115.600966481373</v>
      </c>
      <c r="AR70" s="49" t="n">
        <f aca="false">SUM(Q70:R70)</f>
        <v>282.157247395616</v>
      </c>
      <c r="AS70" s="49" t="n">
        <f aca="false">SUM(S70:X70)</f>
        <v>724.566190658136</v>
      </c>
      <c r="AT70" s="49" t="n">
        <f aca="false">SUM(Y70:Z70)</f>
        <v>107.91730847033</v>
      </c>
      <c r="AU70" s="49" t="n">
        <f aca="false">AO70+AR70</f>
        <v>532.896768435211</v>
      </c>
      <c r="AV70" s="49" t="n">
        <f aca="false">AP70+AS70</f>
        <v>1593.89337824164</v>
      </c>
      <c r="AW70" s="49" t="n">
        <f aca="false">AQ70+AT70</f>
        <v>223.518274951703</v>
      </c>
    </row>
    <row r="71" customFormat="false" ht="15" hidden="false" customHeight="false" outlineLevel="0" collapsed="false">
      <c r="A71" s="0" t="n">
        <v>2020</v>
      </c>
      <c r="B71" s="47" t="n">
        <f aca="false">SUM(E71:AB71)</f>
        <v>2215.51046522628</v>
      </c>
      <c r="C71" s="47" t="n">
        <f aca="false">SUM(E71:P71)</f>
        <v>1164.90216182918</v>
      </c>
      <c r="D71" s="47" t="n">
        <f aca="false">SUM(Q71:AB71)</f>
        <v>1050.60830339709</v>
      </c>
      <c r="E71" s="48" t="n">
        <f aca="false">PopActBIT!E23*(Scénarios!$D10/100)*Choix_ref!C$3</f>
        <v>60.9622903748024</v>
      </c>
      <c r="F71" s="48" t="n">
        <f aca="false">PopActBIT!F23*(Scénarios!$D10/100)*Choix_ref!D$3</f>
        <v>177.604715320394</v>
      </c>
      <c r="G71" s="48" t="n">
        <f aca="false">PopActBIT!G23*(Scénarios!$D10/100)*Choix_ref!E$3</f>
        <v>150.961840959433</v>
      </c>
      <c r="H71" s="48" t="n">
        <f aca="false">PopActBIT!H23*(Scénarios!$D10/100)*Choix_ref!F$3</f>
        <v>155.603877700106</v>
      </c>
      <c r="I71" s="48" t="n">
        <f aca="false">PopActBIT!I23*(Scénarios!$D10/100)*Choix_ref!G$3</f>
        <v>148.615072060694</v>
      </c>
      <c r="J71" s="48" t="n">
        <f aca="false">PopActBIT!J23*(Scénarios!$D10/100)*Choix_ref!H$3</f>
        <v>130.826105010275</v>
      </c>
      <c r="K71" s="48" t="n">
        <f aca="false">PopActBIT!K23*(Scénarios!$D10/100)*Choix_ref!I$3</f>
        <v>125.510947619141</v>
      </c>
      <c r="L71" s="48" t="n">
        <f aca="false">PopActBIT!L23*(Scénarios!$D10/100)*Choix_ref!J$3</f>
        <v>101.957993255132</v>
      </c>
      <c r="M71" s="48" t="n">
        <f aca="false">PopActBIT!M23*(Scénarios!$D10/100)*Choix_ref!K$3</f>
        <v>82.9438802023937</v>
      </c>
      <c r="N71" s="48" t="n">
        <f aca="false">PopActBIT!N23*(Scénarios!$D10/100)*Choix_ref!L$3</f>
        <v>27.5640112331958</v>
      </c>
      <c r="O71" s="48" t="n">
        <f aca="false">PopActBIT!O23*(Scénarios!$D10/100)*Choix_ref!M$3</f>
        <v>2.12801236300534</v>
      </c>
      <c r="P71" s="48" t="n">
        <f aca="false">PopActBIT!P23*(Scénarios!$D10/100)*Choix_ref!N$3</f>
        <v>0.223415730612111</v>
      </c>
      <c r="Q71" s="48" t="n">
        <f aca="false">PopActBIT!Q23*(Scénarios!$D10/100)*Choix_ref!O$3</f>
        <v>70.1096153270772</v>
      </c>
      <c r="R71" s="48" t="n">
        <f aca="false">PopActBIT!R23*(Scénarios!$D10/100)*Choix_ref!P$3</f>
        <v>198.595526565662</v>
      </c>
      <c r="S71" s="48" t="n">
        <f aca="false">PopActBIT!S23*(Scénarios!$D10/100)*Choix_ref!Q$3</f>
        <v>149.519409042554</v>
      </c>
      <c r="T71" s="48" t="n">
        <f aca="false">PopActBIT!T23*(Scénarios!$D10/100)*Choix_ref!R$3</f>
        <v>119.248890872304</v>
      </c>
      <c r="U71" s="48" t="n">
        <f aca="false">PopActBIT!U23*(Scénarios!$D10/100)*Choix_ref!S$3</f>
        <v>112.432280552168</v>
      </c>
      <c r="V71" s="48" t="n">
        <f aca="false">PopActBIT!V23*(Scénarios!$D10/100)*Choix_ref!T$3</f>
        <v>100.127657540233</v>
      </c>
      <c r="W71" s="48" t="n">
        <f aca="false">PopActBIT!W23*(Scénarios!$D10/100)*Choix_ref!U$3</f>
        <v>98.8242932964872</v>
      </c>
      <c r="X71" s="48" t="n">
        <f aca="false">PopActBIT!X23*(Scénarios!$D10/100)*Choix_ref!V$3</f>
        <v>96.5958079110462</v>
      </c>
      <c r="Y71" s="48" t="n">
        <f aca="false">PopActBIT!Y23*(Scénarios!$D10/100)*Choix_ref!W$3</f>
        <v>78.0251244466956</v>
      </c>
      <c r="Z71" s="48" t="n">
        <f aca="false">PopActBIT!Z23*(Scénarios!$D10/100)*Choix_ref!X$3</f>
        <v>25.1718047300356</v>
      </c>
      <c r="AA71" s="48" t="n">
        <f aca="false">PopActBIT!AA23*(Scénarios!$D10/100)*Choix_ref!Y$3</f>
        <v>1.62612315541111</v>
      </c>
      <c r="AB71" s="48" t="n">
        <f aca="false">PopActBIT!AB23*(Scénarios!$D10/100)*Choix_ref!Z$3</f>
        <v>0.331769957420321</v>
      </c>
      <c r="AC71" s="47"/>
      <c r="AD71" s="47" t="n">
        <f aca="false">E71+F71</f>
        <v>238.567005695196</v>
      </c>
      <c r="AE71" s="47" t="n">
        <f aca="false">G71+H71</f>
        <v>306.565718659538</v>
      </c>
      <c r="AF71" s="47" t="n">
        <f aca="false">I71+J71</f>
        <v>279.441177070968</v>
      </c>
      <c r="AG71" s="47" t="n">
        <f aca="false">K71+L71</f>
        <v>227.468940874273</v>
      </c>
      <c r="AH71" s="47" t="n">
        <f aca="false">M71+N71+O71+P71</f>
        <v>112.859319529207</v>
      </c>
      <c r="AI71" s="47" t="n">
        <f aca="false">Q71+R71</f>
        <v>268.705141892739</v>
      </c>
      <c r="AJ71" s="47" t="n">
        <f aca="false">S71+T71</f>
        <v>268.768299914858</v>
      </c>
      <c r="AK71" s="47" t="n">
        <f aca="false">U71+V71</f>
        <v>212.559938092401</v>
      </c>
      <c r="AL71" s="47" t="n">
        <f aca="false">W71+X71</f>
        <v>195.420101207533</v>
      </c>
      <c r="AM71" s="47" t="n">
        <f aca="false">Y71+Z71+AA71+AB71</f>
        <v>105.154822289563</v>
      </c>
      <c r="AO71" s="49" t="n">
        <f aca="false">SUM(E71:F71)</f>
        <v>238.567005695196</v>
      </c>
      <c r="AP71" s="49" t="n">
        <f aca="false">SUM(G71:L71)</f>
        <v>813.47583660478</v>
      </c>
      <c r="AQ71" s="49" t="n">
        <f aca="false">SUM(M71:N71)</f>
        <v>110.507891435589</v>
      </c>
      <c r="AR71" s="49" t="n">
        <f aca="false">SUM(Q71:R71)</f>
        <v>268.705141892739</v>
      </c>
      <c r="AS71" s="49" t="n">
        <f aca="false">SUM(S71:X71)</f>
        <v>676.748339214792</v>
      </c>
      <c r="AT71" s="49" t="n">
        <f aca="false">SUM(Y71:Z71)</f>
        <v>103.196929176731</v>
      </c>
      <c r="AU71" s="49" t="n">
        <f aca="false">AO71+AR71</f>
        <v>507.272147587935</v>
      </c>
      <c r="AV71" s="49" t="n">
        <f aca="false">AP71+AS71</f>
        <v>1490.22417581957</v>
      </c>
      <c r="AW71" s="49" t="n">
        <f aca="false">AQ71+AT71</f>
        <v>213.704820612321</v>
      </c>
    </row>
    <row r="72" customFormat="false" ht="15" hidden="false" customHeight="false" outlineLevel="0" collapsed="false">
      <c r="A72" s="0" t="n">
        <v>2021</v>
      </c>
      <c r="B72" s="47" t="n">
        <f aca="false">SUM(E72:AB72)</f>
        <v>2105.313161516</v>
      </c>
      <c r="C72" s="47" t="n">
        <f aca="false">SUM(E72:P72)</f>
        <v>1106.90694367929</v>
      </c>
      <c r="D72" s="47" t="n">
        <f aca="false">SUM(Q72:AB72)</f>
        <v>998.40621783671</v>
      </c>
      <c r="E72" s="48" t="n">
        <f aca="false">PopActBIT!E24*(Scénarios!$D11/100)*Choix_ref!C$3</f>
        <v>57.9521127169012</v>
      </c>
      <c r="F72" s="48" t="n">
        <f aca="false">PopActBIT!F24*(Scénarios!$D11/100)*Choix_ref!D$3</f>
        <v>171.144603822586</v>
      </c>
      <c r="G72" s="48" t="n">
        <f aca="false">PopActBIT!G24*(Scénarios!$D11/100)*Choix_ref!E$3</f>
        <v>142.042836840042</v>
      </c>
      <c r="H72" s="48" t="n">
        <f aca="false">PopActBIT!H24*(Scénarios!$D11/100)*Choix_ref!F$3</f>
        <v>146.84442524004</v>
      </c>
      <c r="I72" s="48" t="n">
        <f aca="false">PopActBIT!I24*(Scénarios!$D11/100)*Choix_ref!G$3</f>
        <v>140.172356766765</v>
      </c>
      <c r="J72" s="48" t="n">
        <f aca="false">PopActBIT!J24*(Scénarios!$D11/100)*Choix_ref!H$3</f>
        <v>126.532400118157</v>
      </c>
      <c r="K72" s="48" t="n">
        <f aca="false">PopActBIT!K24*(Scénarios!$D11/100)*Choix_ref!I$3</f>
        <v>116.538663203824</v>
      </c>
      <c r="L72" s="48" t="n">
        <f aca="false">PopActBIT!L24*(Scénarios!$D11/100)*Choix_ref!J$3</f>
        <v>97.0362192089385</v>
      </c>
      <c r="M72" s="48" t="n">
        <f aca="false">PopActBIT!M24*(Scénarios!$D11/100)*Choix_ref!K$3</f>
        <v>79.5599451953945</v>
      </c>
      <c r="N72" s="48" t="n">
        <f aca="false">PopActBIT!N24*(Scénarios!$D11/100)*Choix_ref!L$3</f>
        <v>26.7277891362848</v>
      </c>
      <c r="O72" s="48" t="n">
        <f aca="false">PopActBIT!O24*(Scénarios!$D11/100)*Choix_ref!M$3</f>
        <v>2.12957669325485</v>
      </c>
      <c r="P72" s="48" t="n">
        <f aca="false">PopActBIT!P24*(Scénarios!$D11/100)*Choix_ref!N$3</f>
        <v>0.226014737099443</v>
      </c>
      <c r="Q72" s="48" t="n">
        <f aca="false">PopActBIT!Q24*(Scénarios!$D11/100)*Choix_ref!O$3</f>
        <v>66.6638430200329</v>
      </c>
      <c r="R72" s="48" t="n">
        <f aca="false">PopActBIT!R24*(Scénarios!$D11/100)*Choix_ref!P$3</f>
        <v>191.462938118403</v>
      </c>
      <c r="S72" s="48" t="n">
        <f aca="false">PopActBIT!S24*(Scénarios!$D11/100)*Choix_ref!Q$3</f>
        <v>140.471780502467</v>
      </c>
      <c r="T72" s="48" t="n">
        <f aca="false">PopActBIT!T24*(Scénarios!$D11/100)*Choix_ref!R$3</f>
        <v>112.649368640781</v>
      </c>
      <c r="U72" s="48" t="n">
        <f aca="false">PopActBIT!U24*(Scénarios!$D11/100)*Choix_ref!S$3</f>
        <v>105.907974865695</v>
      </c>
      <c r="V72" s="48" t="n">
        <f aca="false">PopActBIT!V24*(Scénarios!$D11/100)*Choix_ref!T$3</f>
        <v>96.489551110288</v>
      </c>
      <c r="W72" s="48" t="n">
        <f aca="false">PopActBIT!W24*(Scénarios!$D11/100)*Choix_ref!U$3</f>
        <v>91.4591034605937</v>
      </c>
      <c r="X72" s="48" t="n">
        <f aca="false">PopActBIT!X24*(Scénarios!$D11/100)*Choix_ref!V$3</f>
        <v>92.0258151487922</v>
      </c>
      <c r="Y72" s="48" t="n">
        <f aca="false">PopActBIT!Y24*(Scénarios!$D11/100)*Choix_ref!W$3</f>
        <v>74.5677515236528</v>
      </c>
      <c r="Z72" s="48" t="n">
        <f aca="false">PopActBIT!Z24*(Scénarios!$D11/100)*Choix_ref!X$3</f>
        <v>24.7109643336441</v>
      </c>
      <c r="AA72" s="48" t="n">
        <f aca="false">PopActBIT!AA24*(Scénarios!$D11/100)*Choix_ref!Y$3</f>
        <v>1.65550330081561</v>
      </c>
      <c r="AB72" s="48" t="n">
        <f aca="false">PopActBIT!AB24*(Scénarios!$D11/100)*Choix_ref!Z$3</f>
        <v>0.341623811544253</v>
      </c>
      <c r="AC72" s="47"/>
      <c r="AD72" s="47" t="n">
        <f aca="false">E72+F72</f>
        <v>229.096716539487</v>
      </c>
      <c r="AE72" s="47" t="n">
        <f aca="false">G72+H72</f>
        <v>288.887262080082</v>
      </c>
      <c r="AF72" s="47" t="n">
        <f aca="false">I72+J72</f>
        <v>266.704756884922</v>
      </c>
      <c r="AG72" s="47" t="n">
        <f aca="false">K72+L72</f>
        <v>213.574882412763</v>
      </c>
      <c r="AH72" s="47" t="n">
        <f aca="false">M72+N72+O72+P72</f>
        <v>108.643325762034</v>
      </c>
      <c r="AI72" s="47" t="n">
        <f aca="false">Q72+R72</f>
        <v>258.126781138436</v>
      </c>
      <c r="AJ72" s="47" t="n">
        <f aca="false">S72+T72</f>
        <v>253.121149143247</v>
      </c>
      <c r="AK72" s="47" t="n">
        <f aca="false">U72+V72</f>
        <v>202.397525975983</v>
      </c>
      <c r="AL72" s="47" t="n">
        <f aca="false">W72+X72</f>
        <v>183.484918609386</v>
      </c>
      <c r="AM72" s="47" t="n">
        <f aca="false">Y72+Z72+AA72+AB72</f>
        <v>101.275842969657</v>
      </c>
      <c r="AO72" s="49" t="n">
        <f aca="false">SUM(E72:F72)</f>
        <v>229.096716539487</v>
      </c>
      <c r="AP72" s="49" t="n">
        <f aca="false">SUM(G72:L72)</f>
        <v>769.166901377768</v>
      </c>
      <c r="AQ72" s="49" t="n">
        <f aca="false">SUM(M72:N72)</f>
        <v>106.287734331679</v>
      </c>
      <c r="AR72" s="49" t="n">
        <f aca="false">SUM(Q72:R72)</f>
        <v>258.126781138436</v>
      </c>
      <c r="AS72" s="49" t="n">
        <f aca="false">SUM(S72:X72)</f>
        <v>639.003593728617</v>
      </c>
      <c r="AT72" s="49" t="n">
        <f aca="false">SUM(Y72:Z72)</f>
        <v>99.2787158572969</v>
      </c>
      <c r="AU72" s="49" t="n">
        <f aca="false">AO72+AR72</f>
        <v>487.223497677923</v>
      </c>
      <c r="AV72" s="49" t="n">
        <f aca="false">AP72+AS72</f>
        <v>1408.17049510638</v>
      </c>
      <c r="AW72" s="49" t="n">
        <f aca="false">AQ72+AT72</f>
        <v>205.566450188976</v>
      </c>
    </row>
    <row r="73" customFormat="false" ht="15" hidden="false" customHeight="false" outlineLevel="0" collapsed="false">
      <c r="A73" s="0" t="n">
        <v>2022</v>
      </c>
      <c r="B73" s="47" t="n">
        <f aca="false">SUM(E73:AB73)</f>
        <v>1993.99645492758</v>
      </c>
      <c r="C73" s="47" t="n">
        <f aca="false">SUM(E73:P73)</f>
        <v>1048.40199124288</v>
      </c>
      <c r="D73" s="47" t="n">
        <f aca="false">SUM(Q73:AB73)</f>
        <v>945.594463684697</v>
      </c>
      <c r="E73" s="48" t="n">
        <f aca="false">PopActBIT!E25*(Scénarios!$D12/100)*Choix_ref!C$3</f>
        <v>55.1645166902589</v>
      </c>
      <c r="F73" s="48" t="n">
        <f aca="false">PopActBIT!F25*(Scénarios!$D12/100)*Choix_ref!D$3</f>
        <v>163.851403911923</v>
      </c>
      <c r="G73" s="48" t="n">
        <f aca="false">PopActBIT!G25*(Scénarios!$D12/100)*Choix_ref!E$3</f>
        <v>133.901341416546</v>
      </c>
      <c r="H73" s="48" t="n">
        <f aca="false">PopActBIT!H25*(Scénarios!$D12/100)*Choix_ref!F$3</f>
        <v>137.682164500924</v>
      </c>
      <c r="I73" s="48" t="n">
        <f aca="false">PopActBIT!I25*(Scénarios!$D12/100)*Choix_ref!G$3</f>
        <v>131.904526162337</v>
      </c>
      <c r="J73" s="48" t="n">
        <f aca="false">PopActBIT!J25*(Scénarios!$D12/100)*Choix_ref!H$3</f>
        <v>121.825866969715</v>
      </c>
      <c r="K73" s="48" t="n">
        <f aca="false">PopActBIT!K25*(Scénarios!$D12/100)*Choix_ref!I$3</f>
        <v>107.519775554983</v>
      </c>
      <c r="L73" s="48" t="n">
        <f aca="false">PopActBIT!L25*(Scénarios!$D12/100)*Choix_ref!J$3</f>
        <v>92.5689704326809</v>
      </c>
      <c r="M73" s="48" t="n">
        <f aca="false">PopActBIT!M25*(Scénarios!$D12/100)*Choix_ref!K$3</f>
        <v>75.6704761321737</v>
      </c>
      <c r="N73" s="48" t="n">
        <f aca="false">PopActBIT!N25*(Scénarios!$D12/100)*Choix_ref!L$3</f>
        <v>26.0162397296282</v>
      </c>
      <c r="O73" s="48" t="n">
        <f aca="false">PopActBIT!O25*(Scénarios!$D12/100)*Choix_ref!M$3</f>
        <v>2.07362518287273</v>
      </c>
      <c r="P73" s="48" t="n">
        <f aca="false">PopActBIT!P25*(Scénarios!$D12/100)*Choix_ref!N$3</f>
        <v>0.223084558838049</v>
      </c>
      <c r="Q73" s="48" t="n">
        <f aca="false">PopActBIT!Q25*(Scénarios!$D12/100)*Choix_ref!O$3</f>
        <v>63.4493929234103</v>
      </c>
      <c r="R73" s="48" t="n">
        <f aca="false">PopActBIT!R25*(Scénarios!$D12/100)*Choix_ref!P$3</f>
        <v>183.26842595229</v>
      </c>
      <c r="S73" s="48" t="n">
        <f aca="false">PopActBIT!S25*(Scénarios!$D12/100)*Choix_ref!Q$3</f>
        <v>132.313011874944</v>
      </c>
      <c r="T73" s="48" t="n">
        <f aca="false">PopActBIT!T25*(Scénarios!$D12/100)*Choix_ref!R$3</f>
        <v>105.737928032577</v>
      </c>
      <c r="U73" s="48" t="n">
        <f aca="false">PopActBIT!U25*(Scénarios!$D12/100)*Choix_ref!S$3</f>
        <v>99.6058789734811</v>
      </c>
      <c r="V73" s="48" t="n">
        <f aca="false">PopActBIT!V25*(Scénarios!$D12/100)*Choix_ref!T$3</f>
        <v>92.5162767465269</v>
      </c>
      <c r="W73" s="48" t="n">
        <f aca="false">PopActBIT!W25*(Scénarios!$D12/100)*Choix_ref!U$3</f>
        <v>84.1368716055342</v>
      </c>
      <c r="X73" s="48" t="n">
        <f aca="false">PopActBIT!X25*(Scénarios!$D12/100)*Choix_ref!V$3</f>
        <v>87.9150565533563</v>
      </c>
      <c r="Y73" s="48" t="n">
        <f aca="false">PopActBIT!Y25*(Scénarios!$D12/100)*Choix_ref!W$3</f>
        <v>70.834287145819</v>
      </c>
      <c r="Z73" s="48" t="n">
        <f aca="false">PopActBIT!Z25*(Scénarios!$D12/100)*Choix_ref!X$3</f>
        <v>23.820419411147</v>
      </c>
      <c r="AA73" s="48" t="n">
        <f aca="false">PopActBIT!AA25*(Scénarios!$D12/100)*Choix_ref!Y$3</f>
        <v>1.65234006711804</v>
      </c>
      <c r="AB73" s="48" t="n">
        <f aca="false">PopActBIT!AB25*(Scénarios!$D12/100)*Choix_ref!Z$3</f>
        <v>0.344574398493742</v>
      </c>
      <c r="AC73" s="47"/>
      <c r="AD73" s="47" t="n">
        <f aca="false">E73+F73</f>
        <v>219.015920602182</v>
      </c>
      <c r="AE73" s="47" t="n">
        <f aca="false">G73+H73</f>
        <v>271.58350591747</v>
      </c>
      <c r="AF73" s="47" t="n">
        <f aca="false">I73+J73</f>
        <v>253.730393132052</v>
      </c>
      <c r="AG73" s="47" t="n">
        <f aca="false">K73+L73</f>
        <v>200.088745987664</v>
      </c>
      <c r="AH73" s="47" t="n">
        <f aca="false">M73+N73+O73+P73</f>
        <v>103.983425603513</v>
      </c>
      <c r="AI73" s="47" t="n">
        <f aca="false">Q73+R73</f>
        <v>246.7178188757</v>
      </c>
      <c r="AJ73" s="47" t="n">
        <f aca="false">S73+T73</f>
        <v>238.05093990752</v>
      </c>
      <c r="AK73" s="47" t="n">
        <f aca="false">U73+V73</f>
        <v>192.122155720008</v>
      </c>
      <c r="AL73" s="47" t="n">
        <f aca="false">W73+X73</f>
        <v>172.05192815889</v>
      </c>
      <c r="AM73" s="47" t="n">
        <f aca="false">Y73+Z73+AA73+AB73</f>
        <v>96.6516210225778</v>
      </c>
      <c r="AO73" s="49" t="n">
        <f aca="false">SUM(E73:F73)</f>
        <v>219.015920602182</v>
      </c>
      <c r="AP73" s="49" t="n">
        <f aca="false">SUM(G73:L73)</f>
        <v>725.402645037186</v>
      </c>
      <c r="AQ73" s="49" t="n">
        <f aca="false">SUM(M73:N73)</f>
        <v>101.686715861802</v>
      </c>
      <c r="AR73" s="49" t="n">
        <f aca="false">SUM(Q73:R73)</f>
        <v>246.7178188757</v>
      </c>
      <c r="AS73" s="49" t="n">
        <f aca="false">SUM(S73:X73)</f>
        <v>602.225023786419</v>
      </c>
      <c r="AT73" s="49" t="n">
        <f aca="false">SUM(Y73:Z73)</f>
        <v>94.654706556966</v>
      </c>
      <c r="AU73" s="49" t="n">
        <f aca="false">AO73+AR73</f>
        <v>465.733739477882</v>
      </c>
      <c r="AV73" s="49" t="n">
        <f aca="false">AP73+AS73</f>
        <v>1327.62766882361</v>
      </c>
      <c r="AW73" s="49" t="n">
        <f aca="false">AQ73+AT73</f>
        <v>196.341422418768</v>
      </c>
    </row>
    <row r="74" customFormat="false" ht="15" hidden="false" customHeight="false" outlineLevel="0" collapsed="false">
      <c r="A74" s="0" t="n">
        <v>2023</v>
      </c>
      <c r="B74" s="47" t="n">
        <f aca="false">SUM(E74:AB74)</f>
        <v>2118.78430076184</v>
      </c>
      <c r="C74" s="47" t="n">
        <f aca="false">SUM(E74:P74)</f>
        <v>1113.87169962809</v>
      </c>
      <c r="D74" s="47" t="n">
        <f aca="false">SUM(Q74:AB74)</f>
        <v>1004.91260113374</v>
      </c>
      <c r="E74" s="48" t="n">
        <f aca="false">PopActBIT!E26*(Scénarios!$D13/100)*Choix_ref!C$3</f>
        <v>58.999232938504</v>
      </c>
      <c r="F74" s="48" t="n">
        <f aca="false">PopActBIT!F26*(Scénarios!$D13/100)*Choix_ref!D$3</f>
        <v>175.424286169106</v>
      </c>
      <c r="G74" s="48" t="n">
        <f aca="false">PopActBIT!G26*(Scénarios!$D13/100)*Choix_ref!E$3</f>
        <v>142.924670402598</v>
      </c>
      <c r="H74" s="48" t="n">
        <f aca="false">PopActBIT!H26*(Scénarios!$D13/100)*Choix_ref!F$3</f>
        <v>144.035932183583</v>
      </c>
      <c r="I74" s="48" t="n">
        <f aca="false">PopActBIT!I26*(Scénarios!$D13/100)*Choix_ref!G$3</f>
        <v>139.972769515948</v>
      </c>
      <c r="J74" s="48" t="n">
        <f aca="false">PopActBIT!J26*(Scénarios!$D13/100)*Choix_ref!H$3</f>
        <v>130.497238445444</v>
      </c>
      <c r="K74" s="48" t="n">
        <f aca="false">PopActBIT!K26*(Scénarios!$D13/100)*Choix_ref!I$3</f>
        <v>111.665873802052</v>
      </c>
      <c r="L74" s="48" t="n">
        <f aca="false">PopActBIT!L26*(Scénarios!$D13/100)*Choix_ref!J$3</f>
        <v>99.0907204009013</v>
      </c>
      <c r="M74" s="48" t="n">
        <f aca="false">PopActBIT!M26*(Scénarios!$D13/100)*Choix_ref!K$3</f>
        <v>80.270990616481</v>
      </c>
      <c r="N74" s="48" t="n">
        <f aca="false">PopActBIT!N26*(Scénarios!$D13/100)*Choix_ref!L$3</f>
        <v>28.501560742717</v>
      </c>
      <c r="O74" s="48" t="n">
        <f aca="false">PopActBIT!O26*(Scénarios!$D13/100)*Choix_ref!M$3</f>
        <v>2.24341471707012</v>
      </c>
      <c r="P74" s="48" t="n">
        <f aca="false">PopActBIT!P26*(Scénarios!$D13/100)*Choix_ref!N$3</f>
        <v>0.245009693689591</v>
      </c>
      <c r="Q74" s="48" t="n">
        <f aca="false">PopActBIT!Q26*(Scénarios!$D13/100)*Choix_ref!O$3</f>
        <v>67.841626710468</v>
      </c>
      <c r="R74" s="48" t="n">
        <f aca="false">PopActBIT!R26*(Scénarios!$D13/100)*Choix_ref!P$3</f>
        <v>196.254982437397</v>
      </c>
      <c r="S74" s="48" t="n">
        <f aca="false">PopActBIT!S26*(Scénarios!$D13/100)*Choix_ref!Q$3</f>
        <v>141.172425723647</v>
      </c>
      <c r="T74" s="48" t="n">
        <f aca="false">PopActBIT!T26*(Scénarios!$D13/100)*Choix_ref!R$3</f>
        <v>110.665636758974</v>
      </c>
      <c r="U74" s="48" t="n">
        <f aca="false">PopActBIT!U26*(Scénarios!$D13/100)*Choix_ref!S$3</f>
        <v>105.645804192903</v>
      </c>
      <c r="V74" s="48" t="n">
        <f aca="false">PopActBIT!V26*(Scénarios!$D13/100)*Choix_ref!T$3</f>
        <v>98.7975395590531</v>
      </c>
      <c r="W74" s="48" t="n">
        <f aca="false">PopActBIT!W26*(Scénarios!$D13/100)*Choix_ref!U$3</f>
        <v>87.1312520952696</v>
      </c>
      <c r="X74" s="48" t="n">
        <f aca="false">PopActBIT!X26*(Scénarios!$D13/100)*Choix_ref!V$3</f>
        <v>94.2206812328148</v>
      </c>
      <c r="Y74" s="48" t="n">
        <f aca="false">PopActBIT!Y26*(Scénarios!$D13/100)*Choix_ref!W$3</f>
        <v>75.1165660967201</v>
      </c>
      <c r="Z74" s="48" t="n">
        <f aca="false">PopActBIT!Z26*(Scénarios!$D13/100)*Choix_ref!X$3</f>
        <v>25.8535400808675</v>
      </c>
      <c r="AA74" s="48" t="n">
        <f aca="false">PopActBIT!AA26*(Scénarios!$D13/100)*Choix_ref!Y$3</f>
        <v>1.82720760243291</v>
      </c>
      <c r="AB74" s="48" t="n">
        <f aca="false">PopActBIT!AB26*(Scénarios!$D13/100)*Choix_ref!Z$3</f>
        <v>0.385338643197109</v>
      </c>
      <c r="AC74" s="47"/>
      <c r="AD74" s="47" t="n">
        <f aca="false">E74+F74</f>
        <v>234.42351910761</v>
      </c>
      <c r="AE74" s="47" t="n">
        <f aca="false">G74+H74</f>
        <v>286.96060258618</v>
      </c>
      <c r="AF74" s="47" t="n">
        <f aca="false">I74+J74</f>
        <v>270.470007961392</v>
      </c>
      <c r="AG74" s="47" t="n">
        <f aca="false">K74+L74</f>
        <v>210.756594202953</v>
      </c>
      <c r="AH74" s="47" t="n">
        <f aca="false">M74+N74+O74+P74</f>
        <v>111.260975769958</v>
      </c>
      <c r="AI74" s="47" t="n">
        <f aca="false">Q74+R74</f>
        <v>264.096609147865</v>
      </c>
      <c r="AJ74" s="47" t="n">
        <f aca="false">S74+T74</f>
        <v>251.838062482621</v>
      </c>
      <c r="AK74" s="47" t="n">
        <f aca="false">U74+V74</f>
        <v>204.443343751956</v>
      </c>
      <c r="AL74" s="47" t="n">
        <f aca="false">W74+X74</f>
        <v>181.351933328084</v>
      </c>
      <c r="AM74" s="47" t="n">
        <f aca="false">Y74+Z74+AA74+AB74</f>
        <v>103.182652423218</v>
      </c>
      <c r="AO74" s="49" t="n">
        <f aca="false">SUM(E74:F74)</f>
        <v>234.42351910761</v>
      </c>
      <c r="AP74" s="49" t="n">
        <f aca="false">SUM(G74:L74)</f>
        <v>768.187204750526</v>
      </c>
      <c r="AQ74" s="49" t="n">
        <f aca="false">SUM(M74:N74)</f>
        <v>108.772551359198</v>
      </c>
      <c r="AR74" s="49" t="n">
        <f aca="false">SUM(Q74:R74)</f>
        <v>264.096609147865</v>
      </c>
      <c r="AS74" s="49" t="n">
        <f aca="false">SUM(S74:X74)</f>
        <v>637.633339562662</v>
      </c>
      <c r="AT74" s="49" t="n">
        <f aca="false">SUM(Y74:Z74)</f>
        <v>100.970106177588</v>
      </c>
      <c r="AU74" s="49" t="n">
        <f aca="false">AO74+AR74</f>
        <v>498.520128255475</v>
      </c>
      <c r="AV74" s="49" t="n">
        <f aca="false">AP74+AS74</f>
        <v>1405.82054431319</v>
      </c>
      <c r="AW74" s="49" t="n">
        <f aca="false">AQ74+AT74</f>
        <v>209.742657536786</v>
      </c>
    </row>
    <row r="75" customFormat="false" ht="15" hidden="false" customHeight="false" outlineLevel="0" collapsed="false">
      <c r="A75" s="0" t="n">
        <v>2024</v>
      </c>
      <c r="B75" s="47" t="n">
        <f aca="false">SUM(E75:AB75)</f>
        <v>2250.0472369433</v>
      </c>
      <c r="C75" s="47" t="n">
        <f aca="false">SUM(E75:P75)</f>
        <v>1182.43617986277</v>
      </c>
      <c r="D75" s="47" t="n">
        <f aca="false">SUM(Q75:AB75)</f>
        <v>1067.61105708053</v>
      </c>
      <c r="E75" s="48" t="n">
        <f aca="false">PopActBIT!E27*(Scénarios!$D14/100)*Choix_ref!C$3</f>
        <v>63.0458463923221</v>
      </c>
      <c r="F75" s="48" t="n">
        <f aca="false">PopActBIT!F27*(Scénarios!$D14/100)*Choix_ref!D$3</f>
        <v>187.256718612215</v>
      </c>
      <c r="G75" s="48" t="n">
        <f aca="false">PopActBIT!G27*(Scénarios!$D14/100)*Choix_ref!E$3</f>
        <v>153.608304875649</v>
      </c>
      <c r="H75" s="48" t="n">
        <f aca="false">PopActBIT!H27*(Scénarios!$D14/100)*Choix_ref!F$3</f>
        <v>149.946680506295</v>
      </c>
      <c r="I75" s="48" t="n">
        <f aca="false">PopActBIT!I27*(Scénarios!$D14/100)*Choix_ref!G$3</f>
        <v>148.816157356256</v>
      </c>
      <c r="J75" s="48" t="n">
        <f aca="false">PopActBIT!J27*(Scénarios!$D14/100)*Choix_ref!H$3</f>
        <v>138.908341988874</v>
      </c>
      <c r="K75" s="48" t="n">
        <f aca="false">PopActBIT!K27*(Scénarios!$D14/100)*Choix_ref!I$3</f>
        <v>117.060298086068</v>
      </c>
      <c r="L75" s="48" t="n">
        <f aca="false">PopActBIT!L27*(Scénarios!$D14/100)*Choix_ref!J$3</f>
        <v>105.076640511482</v>
      </c>
      <c r="M75" s="48" t="n">
        <f aca="false">PopActBIT!M27*(Scénarios!$D14/100)*Choix_ref!K$3</f>
        <v>84.6328342873987</v>
      </c>
      <c r="N75" s="48" t="n">
        <f aca="false">PopActBIT!N27*(Scénarios!$D14/100)*Choix_ref!L$3</f>
        <v>31.3974538049281</v>
      </c>
      <c r="O75" s="48" t="n">
        <f aca="false">PopActBIT!O27*(Scénarios!$D14/100)*Choix_ref!M$3</f>
        <v>2.41928711863872</v>
      </c>
      <c r="P75" s="48" t="n">
        <f aca="false">PopActBIT!P27*(Scénarios!$D14/100)*Choix_ref!N$3</f>
        <v>0.267616322645781</v>
      </c>
      <c r="Q75" s="48" t="n">
        <f aca="false">PopActBIT!Q27*(Scénarios!$D14/100)*Choix_ref!O$3</f>
        <v>72.5210453540848</v>
      </c>
      <c r="R75" s="48" t="n">
        <f aca="false">PopActBIT!R27*(Scénarios!$D14/100)*Choix_ref!P$3</f>
        <v>209.420736816581</v>
      </c>
      <c r="S75" s="48" t="n">
        <f aca="false">PopActBIT!S27*(Scénarios!$D14/100)*Choix_ref!Q$3</f>
        <v>151.927187416211</v>
      </c>
      <c r="T75" s="48" t="n">
        <f aca="false">PopActBIT!T27*(Scénarios!$D14/100)*Choix_ref!R$3</f>
        <v>115.15937944352</v>
      </c>
      <c r="U75" s="48" t="n">
        <f aca="false">PopActBIT!U27*(Scénarios!$D14/100)*Choix_ref!S$3</f>
        <v>112.354561540357</v>
      </c>
      <c r="V75" s="48" t="n">
        <f aca="false">PopActBIT!V27*(Scénarios!$D14/100)*Choix_ref!T$3</f>
        <v>104.900641627109</v>
      </c>
      <c r="W75" s="48" t="n">
        <f aca="false">PopActBIT!W27*(Scénarios!$D14/100)*Choix_ref!U$3</f>
        <v>90.942565039358</v>
      </c>
      <c r="X75" s="48" t="n">
        <f aca="false">PopActBIT!X27*(Scénarios!$D14/100)*Choix_ref!V$3</f>
        <v>99.9937870554037</v>
      </c>
      <c r="Y75" s="48" t="n">
        <f aca="false">PopActBIT!Y27*(Scénarios!$D14/100)*Choix_ref!W$3</f>
        <v>79.4020694949287</v>
      </c>
      <c r="Z75" s="48" t="n">
        <f aca="false">PopActBIT!Z27*(Scénarios!$D14/100)*Choix_ref!X$3</f>
        <v>28.5998952238829</v>
      </c>
      <c r="AA75" s="48" t="n">
        <f aca="false">PopActBIT!AA27*(Scénarios!$D14/100)*Choix_ref!Y$3</f>
        <v>1.96785806552492</v>
      </c>
      <c r="AB75" s="48" t="n">
        <f aca="false">PopActBIT!AB27*(Scénarios!$D14/100)*Choix_ref!Z$3</f>
        <v>0.421330003564062</v>
      </c>
      <c r="AC75" s="47"/>
      <c r="AD75" s="47" t="n">
        <f aca="false">E75+F75</f>
        <v>250.302565004537</v>
      </c>
      <c r="AE75" s="47" t="n">
        <f aca="false">G75+H75</f>
        <v>303.554985381944</v>
      </c>
      <c r="AF75" s="47" t="n">
        <f aca="false">I75+J75</f>
        <v>287.72449934513</v>
      </c>
      <c r="AG75" s="47" t="n">
        <f aca="false">K75+L75</f>
        <v>222.13693859755</v>
      </c>
      <c r="AH75" s="47" t="n">
        <f aca="false">M75+N75+O75+P75</f>
        <v>118.717191533611</v>
      </c>
      <c r="AI75" s="47" t="n">
        <f aca="false">Q75+R75</f>
        <v>281.941782170666</v>
      </c>
      <c r="AJ75" s="47" t="n">
        <f aca="false">S75+T75</f>
        <v>267.086566859731</v>
      </c>
      <c r="AK75" s="47" t="n">
        <f aca="false">U75+V75</f>
        <v>217.255203167466</v>
      </c>
      <c r="AL75" s="47" t="n">
        <f aca="false">W75+X75</f>
        <v>190.936352094762</v>
      </c>
      <c r="AM75" s="47" t="n">
        <f aca="false">Y75+Z75+AA75+AB75</f>
        <v>110.391152787901</v>
      </c>
      <c r="AO75" s="49" t="n">
        <f aca="false">SUM(E75:F75)</f>
        <v>250.302565004537</v>
      </c>
      <c r="AP75" s="49" t="n">
        <f aca="false">SUM(G75:L75)</f>
        <v>813.416423324625</v>
      </c>
      <c r="AQ75" s="49" t="n">
        <f aca="false">SUM(M75:N75)</f>
        <v>116.030288092327</v>
      </c>
      <c r="AR75" s="49" t="n">
        <f aca="false">SUM(Q75:R75)</f>
        <v>281.941782170666</v>
      </c>
      <c r="AS75" s="49" t="n">
        <f aca="false">SUM(S75:X75)</f>
        <v>675.278122121959</v>
      </c>
      <c r="AT75" s="49" t="n">
        <f aca="false">SUM(Y75:Z75)</f>
        <v>108.001964718812</v>
      </c>
      <c r="AU75" s="49" t="n">
        <f aca="false">AO75+AR75</f>
        <v>532.244347175204</v>
      </c>
      <c r="AV75" s="49" t="n">
        <f aca="false">AP75+AS75</f>
        <v>1488.69454544658</v>
      </c>
      <c r="AW75" s="49" t="n">
        <f aca="false">AQ75+AT75</f>
        <v>224.032252811138</v>
      </c>
    </row>
    <row r="76" customFormat="false" ht="15" hidden="false" customHeight="false" outlineLevel="0" collapsed="false">
      <c r="A76" s="0" t="n">
        <v>2025</v>
      </c>
      <c r="B76" s="47" t="n">
        <f aca="false">SUM(E76:AB76)</f>
        <v>2381.78294865813</v>
      </c>
      <c r="C76" s="47" t="n">
        <f aca="false">SUM(E76:P76)</f>
        <v>1251.29801525715</v>
      </c>
      <c r="D76" s="47" t="n">
        <f aca="false">SUM(Q76:AB76)</f>
        <v>1130.48493340098</v>
      </c>
      <c r="E76" s="48" t="n">
        <f aca="false">PopActBIT!E28*(Scénarios!$D15/100)*Choix_ref!C$3</f>
        <v>67.0780031586058</v>
      </c>
      <c r="F76" s="48" t="n">
        <f aca="false">PopActBIT!F28*(Scénarios!$D15/100)*Choix_ref!D$3</f>
        <v>198.429555504231</v>
      </c>
      <c r="G76" s="48" t="n">
        <f aca="false">PopActBIT!G28*(Scénarios!$D15/100)*Choix_ref!E$3</f>
        <v>165.006149249689</v>
      </c>
      <c r="H76" s="48" t="n">
        <f aca="false">PopActBIT!H28*(Scénarios!$D15/100)*Choix_ref!F$3</f>
        <v>156.268010475147</v>
      </c>
      <c r="I76" s="48" t="n">
        <f aca="false">PopActBIT!I28*(Scénarios!$D15/100)*Choix_ref!G$3</f>
        <v>157.107436313451</v>
      </c>
      <c r="J76" s="48" t="n">
        <f aca="false">PopActBIT!J28*(Scénarios!$D15/100)*Choix_ref!H$3</f>
        <v>146.550582727116</v>
      </c>
      <c r="K76" s="48" t="n">
        <f aca="false">PopActBIT!K28*(Scénarios!$D15/100)*Choix_ref!I$3</f>
        <v>124.671318729724</v>
      </c>
      <c r="L76" s="48" t="n">
        <f aca="false">PopActBIT!L28*(Scénarios!$D15/100)*Choix_ref!J$3</f>
        <v>109.822489050545</v>
      </c>
      <c r="M76" s="48" t="n">
        <f aca="false">PopActBIT!M28*(Scénarios!$D15/100)*Choix_ref!K$3</f>
        <v>89.1253464403287</v>
      </c>
      <c r="N76" s="48" t="n">
        <f aca="false">PopActBIT!N28*(Scénarios!$D15/100)*Choix_ref!L$3</f>
        <v>34.3480854225675</v>
      </c>
      <c r="O76" s="48" t="n">
        <f aca="false">PopActBIT!O28*(Scénarios!$D15/100)*Choix_ref!M$3</f>
        <v>2.60001036629694</v>
      </c>
      <c r="P76" s="48" t="n">
        <f aca="false">PopActBIT!P28*(Scénarios!$D15/100)*Choix_ref!N$3</f>
        <v>0.291027819450677</v>
      </c>
      <c r="Q76" s="48" t="n">
        <f aca="false">PopActBIT!Q28*(Scénarios!$D15/100)*Choix_ref!O$3</f>
        <v>77.1884795859487</v>
      </c>
      <c r="R76" s="48" t="n">
        <f aca="false">PopActBIT!R28*(Scénarios!$D15/100)*Choix_ref!P$3</f>
        <v>221.793662068852</v>
      </c>
      <c r="S76" s="48" t="n">
        <f aca="false">PopActBIT!S28*(Scénarios!$D15/100)*Choix_ref!Q$3</f>
        <v>163.559490059715</v>
      </c>
      <c r="T76" s="48" t="n">
        <f aca="false">PopActBIT!T28*(Scénarios!$D15/100)*Choix_ref!R$3</f>
        <v>119.801725709197</v>
      </c>
      <c r="U76" s="48" t="n">
        <f aca="false">PopActBIT!U28*(Scénarios!$D15/100)*Choix_ref!S$3</f>
        <v>118.746822436684</v>
      </c>
      <c r="V76" s="48" t="n">
        <f aca="false">PopActBIT!V28*(Scénarios!$D15/100)*Choix_ref!T$3</f>
        <v>110.461447785027</v>
      </c>
      <c r="W76" s="48" t="n">
        <f aca="false">PopActBIT!W28*(Scénarios!$D15/100)*Choix_ref!U$3</f>
        <v>96.4145572843036</v>
      </c>
      <c r="X76" s="48" t="n">
        <f aca="false">PopActBIT!X28*(Scénarios!$D15/100)*Choix_ref!V$3</f>
        <v>104.441181154908</v>
      </c>
      <c r="Y76" s="48" t="n">
        <f aca="false">PopActBIT!Y28*(Scénarios!$D15/100)*Choix_ref!W$3</f>
        <v>83.905929311055</v>
      </c>
      <c r="Z76" s="48" t="n">
        <f aca="false">PopActBIT!Z28*(Scénarios!$D15/100)*Choix_ref!X$3</f>
        <v>31.6127125641937</v>
      </c>
      <c r="AA76" s="48" t="n">
        <f aca="false">PopActBIT!AA28*(Scénarios!$D15/100)*Choix_ref!Y$3</f>
        <v>2.10239405467</v>
      </c>
      <c r="AB76" s="48" t="n">
        <f aca="false">PopActBIT!AB28*(Scénarios!$D15/100)*Choix_ref!Z$3</f>
        <v>0.456531386430181</v>
      </c>
      <c r="AC76" s="47"/>
      <c r="AD76" s="47" t="n">
        <f aca="false">E76+F76</f>
        <v>265.507558662836</v>
      </c>
      <c r="AE76" s="47" t="n">
        <f aca="false">G76+H76</f>
        <v>321.274159724836</v>
      </c>
      <c r="AF76" s="47" t="n">
        <f aca="false">I76+J76</f>
        <v>303.658019040566</v>
      </c>
      <c r="AG76" s="47" t="n">
        <f aca="false">K76+L76</f>
        <v>234.493807780269</v>
      </c>
      <c r="AH76" s="47" t="n">
        <f aca="false">M76+N76+O76+P76</f>
        <v>126.364470048644</v>
      </c>
      <c r="AI76" s="47" t="n">
        <f aca="false">Q76+R76</f>
        <v>298.9821416548</v>
      </c>
      <c r="AJ76" s="47" t="n">
        <f aca="false">S76+T76</f>
        <v>283.361215768912</v>
      </c>
      <c r="AK76" s="47" t="n">
        <f aca="false">U76+V76</f>
        <v>229.208270221711</v>
      </c>
      <c r="AL76" s="47" t="n">
        <f aca="false">W76+X76</f>
        <v>200.855738439212</v>
      </c>
      <c r="AM76" s="47" t="n">
        <f aca="false">Y76+Z76+AA76+AB76</f>
        <v>118.077567316349</v>
      </c>
      <c r="AO76" s="49" t="n">
        <f aca="false">SUM(E76:F76)</f>
        <v>265.507558662836</v>
      </c>
      <c r="AP76" s="49" t="n">
        <f aca="false">SUM(G76:L76)</f>
        <v>859.425986545671</v>
      </c>
      <c r="AQ76" s="49" t="n">
        <f aca="false">SUM(M76:N76)</f>
        <v>123.473431862896</v>
      </c>
      <c r="AR76" s="49" t="n">
        <f aca="false">SUM(Q76:R76)</f>
        <v>298.9821416548</v>
      </c>
      <c r="AS76" s="49" t="n">
        <f aca="false">SUM(S76:X76)</f>
        <v>713.425224429835</v>
      </c>
      <c r="AT76" s="49" t="n">
        <f aca="false">SUM(Y76:Z76)</f>
        <v>115.518641875249</v>
      </c>
      <c r="AU76" s="49" t="n">
        <f aca="false">AO76+AR76</f>
        <v>564.489700317637</v>
      </c>
      <c r="AV76" s="49" t="n">
        <f aca="false">AP76+AS76</f>
        <v>1572.85121097551</v>
      </c>
      <c r="AW76" s="49" t="n">
        <f aca="false">AQ76+AT76</f>
        <v>238.992073738145</v>
      </c>
    </row>
    <row r="77" customFormat="false" ht="15" hidden="false" customHeight="false" outlineLevel="0" collapsed="false">
      <c r="A77" s="0" t="n">
        <v>2026</v>
      </c>
      <c r="B77" s="47" t="n">
        <f aca="false">SUM(E77:AB77)</f>
        <v>2514.74977016518</v>
      </c>
      <c r="C77" s="47" t="n">
        <f aca="false">SUM(E77:P77)</f>
        <v>1320.6605020787</v>
      </c>
      <c r="D77" s="47" t="n">
        <f aca="false">SUM(Q77:AB77)</f>
        <v>1194.08926808647</v>
      </c>
      <c r="E77" s="48" t="n">
        <f aca="false">PopActBIT!E29*(Scénarios!$D16/100)*Choix_ref!C$3</f>
        <v>70.8935956110459</v>
      </c>
      <c r="F77" s="48" t="n">
        <f aca="false">PopActBIT!F29*(Scénarios!$D16/100)*Choix_ref!D$3</f>
        <v>209.590590184887</v>
      </c>
      <c r="G77" s="48" t="n">
        <f aca="false">PopActBIT!G29*(Scénarios!$D16/100)*Choix_ref!E$3</f>
        <v>176.684986807839</v>
      </c>
      <c r="H77" s="48" t="n">
        <f aca="false">PopActBIT!H29*(Scénarios!$D16/100)*Choix_ref!F$3</f>
        <v>163.412611730264</v>
      </c>
      <c r="I77" s="48" t="n">
        <f aca="false">PopActBIT!I29*(Scénarios!$D16/100)*Choix_ref!G$3</f>
        <v>164.764972912238</v>
      </c>
      <c r="J77" s="48" t="n">
        <f aca="false">PopActBIT!J29*(Scénarios!$D16/100)*Choix_ref!H$3</f>
        <v>153.565870462087</v>
      </c>
      <c r="K77" s="48" t="n">
        <f aca="false">PopActBIT!K29*(Scénarios!$D16/100)*Choix_ref!I$3</f>
        <v>134.039299005446</v>
      </c>
      <c r="L77" s="48" t="n">
        <f aca="false">PopActBIT!L29*(Scénarios!$D16/100)*Choix_ref!J$3</f>
        <v>113.274774312057</v>
      </c>
      <c r="M77" s="48" t="n">
        <f aca="false">PopActBIT!M29*(Scénarios!$D16/100)*Choix_ref!K$3</f>
        <v>94.0728535801255</v>
      </c>
      <c r="N77" s="48" t="n">
        <f aca="false">PopActBIT!N29*(Scénarios!$D16/100)*Choix_ref!L$3</f>
        <v>37.2399879956353</v>
      </c>
      <c r="O77" s="48" t="n">
        <f aca="false">PopActBIT!O29*(Scénarios!$D16/100)*Choix_ref!M$3</f>
        <v>2.80411882563513</v>
      </c>
      <c r="P77" s="48" t="n">
        <f aca="false">PopActBIT!P29*(Scénarios!$D16/100)*Choix_ref!N$3</f>
        <v>0.316840651443894</v>
      </c>
      <c r="Q77" s="48" t="n">
        <f aca="false">PopActBIT!Q29*(Scénarios!$D16/100)*Choix_ref!O$3</f>
        <v>81.5480012480417</v>
      </c>
      <c r="R77" s="48" t="n">
        <f aca="false">PopActBIT!R29*(Scénarios!$D16/100)*Choix_ref!P$3</f>
        <v>234.345382137588</v>
      </c>
      <c r="S77" s="48" t="n">
        <f aca="false">PopActBIT!S29*(Scénarios!$D16/100)*Choix_ref!Q$3</f>
        <v>175.322804857974</v>
      </c>
      <c r="T77" s="48" t="n">
        <f aca="false">PopActBIT!T29*(Scénarios!$D16/100)*Choix_ref!R$3</f>
        <v>125.060491864967</v>
      </c>
      <c r="U77" s="48" t="n">
        <f aca="false">PopActBIT!U29*(Scénarios!$D16/100)*Choix_ref!S$3</f>
        <v>124.682589789543</v>
      </c>
      <c r="V77" s="48" t="n">
        <f aca="false">PopActBIT!V29*(Scénarios!$D16/100)*Choix_ref!T$3</f>
        <v>115.674027436382</v>
      </c>
      <c r="W77" s="48" t="n">
        <f aca="false">PopActBIT!W29*(Scénarios!$D16/100)*Choix_ref!U$3</f>
        <v>103.22110005811</v>
      </c>
      <c r="X77" s="48" t="n">
        <f aca="false">PopActBIT!X29*(Scénarios!$D16/100)*Choix_ref!V$3</f>
        <v>107.516061586951</v>
      </c>
      <c r="Y77" s="48" t="n">
        <f aca="false">PopActBIT!Y29*(Scénarios!$D16/100)*Choix_ref!W$3</f>
        <v>88.8726495116454</v>
      </c>
      <c r="Z77" s="48" t="n">
        <f aca="false">PopActBIT!Z29*(Scénarios!$D16/100)*Choix_ref!X$3</f>
        <v>35.1088966152775</v>
      </c>
      <c r="AA77" s="48" t="n">
        <f aca="false">PopActBIT!AA29*(Scénarios!$D16/100)*Choix_ref!Y$3</f>
        <v>2.2442247749226</v>
      </c>
      <c r="AB77" s="48" t="n">
        <f aca="false">PopActBIT!AB29*(Scénarios!$D16/100)*Choix_ref!Z$3</f>
        <v>0.493038205071694</v>
      </c>
      <c r="AC77" s="47"/>
      <c r="AD77" s="47" t="n">
        <f aca="false">E77+F77</f>
        <v>280.484185795933</v>
      </c>
      <c r="AE77" s="47" t="n">
        <f aca="false">G77+H77</f>
        <v>340.097598538102</v>
      </c>
      <c r="AF77" s="47" t="n">
        <f aca="false">I77+J77</f>
        <v>318.330843374325</v>
      </c>
      <c r="AG77" s="47" t="n">
        <f aca="false">K77+L77</f>
        <v>247.314073317503</v>
      </c>
      <c r="AH77" s="47" t="n">
        <f aca="false">M77+N77+O77+P77</f>
        <v>134.43380105284</v>
      </c>
      <c r="AI77" s="47" t="n">
        <f aca="false">Q77+R77</f>
        <v>315.893383385629</v>
      </c>
      <c r="AJ77" s="47" t="n">
        <f aca="false">S77+T77</f>
        <v>300.383296722941</v>
      </c>
      <c r="AK77" s="47" t="n">
        <f aca="false">U77+V77</f>
        <v>240.356617225926</v>
      </c>
      <c r="AL77" s="47" t="n">
        <f aca="false">W77+X77</f>
        <v>210.737161645061</v>
      </c>
      <c r="AM77" s="47" t="n">
        <f aca="false">Y77+Z77+AA77+AB77</f>
        <v>126.718809106917</v>
      </c>
      <c r="AO77" s="49" t="n">
        <f aca="false">SUM(E77:F77)</f>
        <v>280.484185795933</v>
      </c>
      <c r="AP77" s="49" t="n">
        <f aca="false">SUM(G77:L77)</f>
        <v>905.74251522993</v>
      </c>
      <c r="AQ77" s="49" t="n">
        <f aca="false">SUM(M77:N77)</f>
        <v>131.312841575761</v>
      </c>
      <c r="AR77" s="49" t="n">
        <f aca="false">SUM(Q77:R77)</f>
        <v>315.893383385629</v>
      </c>
      <c r="AS77" s="49" t="n">
        <f aca="false">SUM(S77:X77)</f>
        <v>751.477075593928</v>
      </c>
      <c r="AT77" s="49" t="n">
        <f aca="false">SUM(Y77:Z77)</f>
        <v>123.981546126923</v>
      </c>
      <c r="AU77" s="49" t="n">
        <f aca="false">AO77+AR77</f>
        <v>596.377569181562</v>
      </c>
      <c r="AV77" s="49" t="n">
        <f aca="false">AP77+AS77</f>
        <v>1657.21959082386</v>
      </c>
      <c r="AW77" s="49" t="n">
        <f aca="false">AQ77+AT77</f>
        <v>255.294387702684</v>
      </c>
    </row>
    <row r="78" customFormat="false" ht="15" hidden="false" customHeight="false" outlineLevel="0" collapsed="false">
      <c r="A78" s="0" t="n">
        <v>2027</v>
      </c>
      <c r="B78" s="47" t="n">
        <f aca="false">SUM(E78:AB78)</f>
        <v>2648.62616647344</v>
      </c>
      <c r="C78" s="47" t="n">
        <f aca="false">SUM(E78:P78)</f>
        <v>1390.31966886282</v>
      </c>
      <c r="D78" s="47" t="n">
        <f aca="false">SUM(Q78:AB78)</f>
        <v>1258.30649761062</v>
      </c>
      <c r="E78" s="48" t="n">
        <f aca="false">PopActBIT!E30*(Scénarios!$D17/100)*Choix_ref!C$3</f>
        <v>74.3518072027104</v>
      </c>
      <c r="F78" s="48" t="n">
        <f aca="false">PopActBIT!F30*(Scénarios!$D17/100)*Choix_ref!D$3</f>
        <v>221.76489740818</v>
      </c>
      <c r="G78" s="48" t="n">
        <f aca="false">PopActBIT!G30*(Scénarios!$D17/100)*Choix_ref!E$3</f>
        <v>188.015056930724</v>
      </c>
      <c r="H78" s="48" t="n">
        <f aca="false">PopActBIT!H30*(Scénarios!$D17/100)*Choix_ref!F$3</f>
        <v>171.223734673856</v>
      </c>
      <c r="I78" s="48" t="n">
        <f aca="false">PopActBIT!I30*(Scénarios!$D17/100)*Choix_ref!G$3</f>
        <v>171.748903598816</v>
      </c>
      <c r="J78" s="48" t="n">
        <f aca="false">PopActBIT!J30*(Scénarios!$D17/100)*Choix_ref!H$3</f>
        <v>160.594300225726</v>
      </c>
      <c r="K78" s="48" t="n">
        <f aca="false">PopActBIT!K30*(Scénarios!$D17/100)*Choix_ref!I$3</f>
        <v>143.494995946086</v>
      </c>
      <c r="L78" s="48" t="n">
        <f aca="false">PopActBIT!L30*(Scénarios!$D17/100)*Choix_ref!J$3</f>
        <v>116.1324218715</v>
      </c>
      <c r="M78" s="48" t="n">
        <f aca="false">PopActBIT!M30*(Scénarios!$D17/100)*Choix_ref!K$3</f>
        <v>99.5770543320382</v>
      </c>
      <c r="N78" s="48" t="n">
        <f aca="false">PopActBIT!N30*(Scénarios!$D17/100)*Choix_ref!L$3</f>
        <v>40.042949730632</v>
      </c>
      <c r="O78" s="48" t="n">
        <f aca="false">PopActBIT!O30*(Scénarios!$D17/100)*Choix_ref!M$3</f>
        <v>3.02837870750125</v>
      </c>
      <c r="P78" s="48" t="n">
        <f aca="false">PopActBIT!P30*(Scénarios!$D17/100)*Choix_ref!N$3</f>
        <v>0.34516823505354</v>
      </c>
      <c r="Q78" s="48" t="n">
        <f aca="false">PopActBIT!Q30*(Scénarios!$D17/100)*Choix_ref!O$3</f>
        <v>85.5296875207866</v>
      </c>
      <c r="R78" s="48" t="n">
        <f aca="false">PopActBIT!R30*(Scénarios!$D17/100)*Choix_ref!P$3</f>
        <v>247.969378385328</v>
      </c>
      <c r="S78" s="48" t="n">
        <f aca="false">PopActBIT!S30*(Scénarios!$D17/100)*Choix_ref!Q$3</f>
        <v>186.608519452373</v>
      </c>
      <c r="T78" s="48" t="n">
        <f aca="false">PopActBIT!T30*(Scénarios!$D17/100)*Choix_ref!R$3</f>
        <v>130.907332346878</v>
      </c>
      <c r="U78" s="48" t="n">
        <f aca="false">PopActBIT!U30*(Scénarios!$D17/100)*Choix_ref!S$3</f>
        <v>130.135593662815</v>
      </c>
      <c r="V78" s="48" t="n">
        <f aca="false">PopActBIT!V30*(Scénarios!$D17/100)*Choix_ref!T$3</f>
        <v>120.97187558467</v>
      </c>
      <c r="W78" s="48" t="n">
        <f aca="false">PopActBIT!W30*(Scénarios!$D17/100)*Choix_ref!U$3</f>
        <v>109.986972628247</v>
      </c>
      <c r="X78" s="48" t="n">
        <f aca="false">PopActBIT!X30*(Scénarios!$D17/100)*Choix_ref!V$3</f>
        <v>110.055757770664</v>
      </c>
      <c r="Y78" s="48" t="n">
        <f aca="false">PopActBIT!Y30*(Scénarios!$D17/100)*Choix_ref!W$3</f>
        <v>94.4126669093561</v>
      </c>
      <c r="Z78" s="48" t="n">
        <f aca="false">PopActBIT!Z30*(Scénarios!$D17/100)*Choix_ref!X$3</f>
        <v>38.8032756219486</v>
      </c>
      <c r="AA78" s="48" t="n">
        <f aca="false">PopActBIT!AA30*(Scénarios!$D17/100)*Choix_ref!Y$3</f>
        <v>2.3934222343167</v>
      </c>
      <c r="AB78" s="48" t="n">
        <f aca="false">PopActBIT!AB30*(Scénarios!$D17/100)*Choix_ref!Z$3</f>
        <v>0.532015493234879</v>
      </c>
      <c r="AC78" s="47"/>
      <c r="AD78" s="47" t="n">
        <f aca="false">E78+F78</f>
        <v>296.11670461089</v>
      </c>
      <c r="AE78" s="47" t="n">
        <f aca="false">G78+H78</f>
        <v>359.238791604581</v>
      </c>
      <c r="AF78" s="47" t="n">
        <f aca="false">I78+J78</f>
        <v>332.343203824542</v>
      </c>
      <c r="AG78" s="47" t="n">
        <f aca="false">K78+L78</f>
        <v>259.627417817585</v>
      </c>
      <c r="AH78" s="47" t="n">
        <f aca="false">M78+N78+O78+P78</f>
        <v>142.993551005225</v>
      </c>
      <c r="AI78" s="47" t="n">
        <f aca="false">Q78+R78</f>
        <v>333.499065906114</v>
      </c>
      <c r="AJ78" s="47" t="n">
        <f aca="false">S78+T78</f>
        <v>317.515851799252</v>
      </c>
      <c r="AK78" s="47" t="n">
        <f aca="false">U78+V78</f>
        <v>251.107469247484</v>
      </c>
      <c r="AL78" s="47" t="n">
        <f aca="false">W78+X78</f>
        <v>220.042730398911</v>
      </c>
      <c r="AM78" s="47" t="n">
        <f aca="false">Y78+Z78+AA78+AB78</f>
        <v>136.141380258856</v>
      </c>
      <c r="AO78" s="49" t="n">
        <f aca="false">SUM(E78:F78)</f>
        <v>296.11670461089</v>
      </c>
      <c r="AP78" s="49" t="n">
        <f aca="false">SUM(G78:L78)</f>
        <v>951.209413246708</v>
      </c>
      <c r="AQ78" s="49" t="n">
        <f aca="false">SUM(M78:N78)</f>
        <v>139.62000406267</v>
      </c>
      <c r="AR78" s="49" t="n">
        <f aca="false">SUM(Q78:R78)</f>
        <v>333.499065906114</v>
      </c>
      <c r="AS78" s="49" t="n">
        <f aca="false">SUM(S78:X78)</f>
        <v>788.666051445647</v>
      </c>
      <c r="AT78" s="49" t="n">
        <f aca="false">SUM(Y78:Z78)</f>
        <v>133.215942531305</v>
      </c>
      <c r="AU78" s="49" t="n">
        <f aca="false">AO78+AR78</f>
        <v>629.615770517005</v>
      </c>
      <c r="AV78" s="49" t="n">
        <f aca="false">AP78+AS78</f>
        <v>1739.87546469235</v>
      </c>
      <c r="AW78" s="49" t="n">
        <f aca="false">AQ78+AT78</f>
        <v>272.835946593975</v>
      </c>
    </row>
    <row r="79" customFormat="false" ht="15" hidden="false" customHeight="false" outlineLevel="0" collapsed="false">
      <c r="A79" s="0" t="n">
        <v>2028</v>
      </c>
      <c r="B79" s="47" t="n">
        <f aca="false">SUM(E79:AB79)</f>
        <v>2782.76509364972</v>
      </c>
      <c r="C79" s="47" t="n">
        <f aca="false">SUM(E79:P79)</f>
        <v>1459.93729654863</v>
      </c>
      <c r="D79" s="47" t="n">
        <f aca="false">SUM(Q79:AB79)</f>
        <v>1322.82779710109</v>
      </c>
      <c r="E79" s="48" t="n">
        <f aca="false">PopActBIT!E31*(Scénarios!$D18/100)*Choix_ref!C$3</f>
        <v>77.6204486192086</v>
      </c>
      <c r="F79" s="48" t="n">
        <f aca="false">PopActBIT!F31*(Scénarios!$D18/100)*Choix_ref!D$3</f>
        <v>234.403168736272</v>
      </c>
      <c r="G79" s="48" t="n">
        <f aca="false">PopActBIT!G31*(Scénarios!$D18/100)*Choix_ref!E$3</f>
        <v>198.915301033288</v>
      </c>
      <c r="H79" s="48" t="n">
        <f aca="false">PopActBIT!H31*(Scénarios!$D18/100)*Choix_ref!F$3</f>
        <v>180.547680997219</v>
      </c>
      <c r="I79" s="48" t="n">
        <f aca="false">PopActBIT!I31*(Scénarios!$D18/100)*Choix_ref!G$3</f>
        <v>177.630586563702</v>
      </c>
      <c r="J79" s="48" t="n">
        <f aca="false">PopActBIT!J31*(Scénarios!$D18/100)*Choix_ref!H$3</f>
        <v>168.368111197783</v>
      </c>
      <c r="K79" s="48" t="n">
        <f aca="false">PopActBIT!K31*(Scénarios!$D18/100)*Choix_ref!I$3</f>
        <v>151.953310796292</v>
      </c>
      <c r="L79" s="48" t="n">
        <f aca="false">PopActBIT!L31*(Scénarios!$D18/100)*Choix_ref!J$3</f>
        <v>119.161949635016</v>
      </c>
      <c r="M79" s="48" t="n">
        <f aca="false">PopActBIT!M31*(Scénarios!$D18/100)*Choix_ref!K$3</f>
        <v>105.174762611069</v>
      </c>
      <c r="N79" s="48" t="n">
        <f aca="false">PopActBIT!N31*(Scénarios!$D18/100)*Choix_ref!L$3</f>
        <v>42.4707717717501</v>
      </c>
      <c r="O79" s="48" t="n">
        <f aca="false">PopActBIT!O31*(Scénarios!$D18/100)*Choix_ref!M$3</f>
        <v>3.31266222947101</v>
      </c>
      <c r="P79" s="48" t="n">
        <f aca="false">PopActBIT!P31*(Scénarios!$D18/100)*Choix_ref!N$3</f>
        <v>0.378542357562704</v>
      </c>
      <c r="Q79" s="48" t="n">
        <f aca="false">PopActBIT!Q31*(Scénarios!$D18/100)*Choix_ref!O$3</f>
        <v>89.3573765541538</v>
      </c>
      <c r="R79" s="48" t="n">
        <f aca="false">PopActBIT!R31*(Scénarios!$D18/100)*Choix_ref!P$3</f>
        <v>262.080605270338</v>
      </c>
      <c r="S79" s="48" t="n">
        <f aca="false">PopActBIT!S31*(Scénarios!$D18/100)*Choix_ref!Q$3</f>
        <v>197.532410592359</v>
      </c>
      <c r="T79" s="48" t="n">
        <f aca="false">PopActBIT!T31*(Scénarios!$D18/100)*Choix_ref!R$3</f>
        <v>137.966646895588</v>
      </c>
      <c r="U79" s="48" t="n">
        <f aca="false">PopActBIT!U31*(Scénarios!$D18/100)*Choix_ref!S$3</f>
        <v>134.680194790143</v>
      </c>
      <c r="V79" s="48" t="n">
        <f aca="false">PopActBIT!V31*(Scénarios!$D18/100)*Choix_ref!T$3</f>
        <v>126.830070114481</v>
      </c>
      <c r="W79" s="48" t="n">
        <f aca="false">PopActBIT!W31*(Scénarios!$D18/100)*Choix_ref!U$3</f>
        <v>116.059318814275</v>
      </c>
      <c r="X79" s="48" t="n">
        <f aca="false">PopActBIT!X31*(Scénarios!$D18/100)*Choix_ref!V$3</f>
        <v>112.746436423902</v>
      </c>
      <c r="Y79" s="48" t="n">
        <f aca="false">PopActBIT!Y31*(Scénarios!$D18/100)*Choix_ref!W$3</f>
        <v>100.031580079357</v>
      </c>
      <c r="Z79" s="48" t="n">
        <f aca="false">PopActBIT!Z31*(Scénarios!$D18/100)*Choix_ref!X$3</f>
        <v>42.3695952571699</v>
      </c>
      <c r="AA79" s="48" t="n">
        <f aca="false">PopActBIT!AA31*(Scénarios!$D18/100)*Choix_ref!Y$3</f>
        <v>2.59466424153794</v>
      </c>
      <c r="AB79" s="48" t="n">
        <f aca="false">PopActBIT!AB31*(Scénarios!$D18/100)*Choix_ref!Z$3</f>
        <v>0.578898067784747</v>
      </c>
      <c r="AC79" s="47"/>
      <c r="AD79" s="47" t="n">
        <f aca="false">E79+F79</f>
        <v>312.02361735548</v>
      </c>
      <c r="AE79" s="47" t="n">
        <f aca="false">G79+H79</f>
        <v>379.462982030507</v>
      </c>
      <c r="AF79" s="47" t="n">
        <f aca="false">I79+J79</f>
        <v>345.998697761485</v>
      </c>
      <c r="AG79" s="47" t="n">
        <f aca="false">K79+L79</f>
        <v>271.115260431308</v>
      </c>
      <c r="AH79" s="47" t="n">
        <f aca="false">M79+N79+O79+P79</f>
        <v>151.336738969852</v>
      </c>
      <c r="AI79" s="47" t="n">
        <f aca="false">Q79+R79</f>
        <v>351.437981824492</v>
      </c>
      <c r="AJ79" s="47" t="n">
        <f aca="false">S79+T79</f>
        <v>335.499057487947</v>
      </c>
      <c r="AK79" s="47" t="n">
        <f aca="false">U79+V79</f>
        <v>261.510264904624</v>
      </c>
      <c r="AL79" s="47" t="n">
        <f aca="false">W79+X79</f>
        <v>228.805755238177</v>
      </c>
      <c r="AM79" s="47" t="n">
        <f aca="false">Y79+Z79+AA79+AB79</f>
        <v>145.57473764585</v>
      </c>
      <c r="AO79" s="49" t="n">
        <f aca="false">SUM(E79:F79)</f>
        <v>312.02361735548</v>
      </c>
      <c r="AP79" s="49" t="n">
        <f aca="false">SUM(G79:L79)</f>
        <v>996.5769402233</v>
      </c>
      <c r="AQ79" s="49" t="n">
        <f aca="false">SUM(M79:N79)</f>
        <v>147.645534382819</v>
      </c>
      <c r="AR79" s="49" t="n">
        <f aca="false">SUM(Q79:R79)</f>
        <v>351.437981824492</v>
      </c>
      <c r="AS79" s="49" t="n">
        <f aca="false">SUM(S79:X79)</f>
        <v>825.815077630748</v>
      </c>
      <c r="AT79" s="49" t="n">
        <f aca="false">SUM(Y79:Z79)</f>
        <v>142.401175336527</v>
      </c>
      <c r="AU79" s="49" t="n">
        <f aca="false">AO79+AR79</f>
        <v>663.461599179972</v>
      </c>
      <c r="AV79" s="49" t="n">
        <f aca="false">AP79+AS79</f>
        <v>1822.39201785405</v>
      </c>
      <c r="AW79" s="49" t="n">
        <f aca="false">AQ79+AT79</f>
        <v>290.046709719346</v>
      </c>
    </row>
    <row r="80" customFormat="false" ht="15" hidden="false" customHeight="false" outlineLevel="0" collapsed="false">
      <c r="A80" s="0" t="n">
        <v>2029</v>
      </c>
      <c r="B80" s="47" t="n">
        <f aca="false">SUM(E80:AB80)</f>
        <v>2811.11940557461</v>
      </c>
      <c r="C80" s="47" t="n">
        <f aca="false">SUM(E80:P80)</f>
        <v>1474.08940638532</v>
      </c>
      <c r="D80" s="47" t="n">
        <f aca="false">SUM(Q80:AB80)</f>
        <v>1337.02999918929</v>
      </c>
      <c r="E80" s="48" t="n">
        <f aca="false">PopActBIT!E32*(Scénarios!$D19/100)*Choix_ref!C$3</f>
        <v>77.8761804277507</v>
      </c>
      <c r="F80" s="48" t="n">
        <f aca="false">PopActBIT!F32*(Scénarios!$D19/100)*Choix_ref!D$3</f>
        <v>238.181752770865</v>
      </c>
      <c r="G80" s="48" t="n">
        <f aca="false">PopActBIT!G32*(Scénarios!$D19/100)*Choix_ref!E$3</f>
        <v>201.882426266931</v>
      </c>
      <c r="H80" s="48" t="n">
        <f aca="false">PopActBIT!H32*(Scénarios!$D19/100)*Choix_ref!F$3</f>
        <v>184.388500388269</v>
      </c>
      <c r="I80" s="48" t="n">
        <f aca="false">PopActBIT!I32*(Scénarios!$D19/100)*Choix_ref!G$3</f>
        <v>175.925938875133</v>
      </c>
      <c r="J80" s="48" t="n">
        <f aca="false">PopActBIT!J32*(Scénarios!$D19/100)*Choix_ref!H$3</f>
        <v>170.156483973939</v>
      </c>
      <c r="K80" s="48" t="n">
        <f aca="false">PopActBIT!K32*(Scénarios!$D19/100)*Choix_ref!I$3</f>
        <v>153.850992337773</v>
      </c>
      <c r="L80" s="48" t="n">
        <f aca="false">PopActBIT!L32*(Scénarios!$D19/100)*Choix_ref!J$3</f>
        <v>118.746914731525</v>
      </c>
      <c r="M80" s="48" t="n">
        <f aca="false">PopActBIT!M32*(Scénarios!$D19/100)*Choix_ref!K$3</f>
        <v>106.034839264897</v>
      </c>
      <c r="N80" s="48" t="n">
        <f aca="false">PopActBIT!N32*(Scénarios!$D19/100)*Choix_ref!L$3</f>
        <v>43.1356649002211</v>
      </c>
      <c r="O80" s="48" t="n">
        <f aca="false">PopActBIT!O32*(Scénarios!$D19/100)*Choix_ref!M$3</f>
        <v>3.50906941781423</v>
      </c>
      <c r="P80" s="48" t="n">
        <f aca="false">PopActBIT!P32*(Scénarios!$D19/100)*Choix_ref!N$3</f>
        <v>0.40064303020054</v>
      </c>
      <c r="Q80" s="48" t="n">
        <f aca="false">PopActBIT!Q32*(Scénarios!$D19/100)*Choix_ref!O$3</f>
        <v>89.6866555369621</v>
      </c>
      <c r="R80" s="48" t="n">
        <f aca="false">PopActBIT!R32*(Scénarios!$D19/100)*Choix_ref!P$3</f>
        <v>266.461656198111</v>
      </c>
      <c r="S80" s="48" t="n">
        <f aca="false">PopActBIT!S32*(Scénarios!$D19/100)*Choix_ref!Q$3</f>
        <v>200.45334277589</v>
      </c>
      <c r="T80" s="48" t="n">
        <f aca="false">PopActBIT!T32*(Scénarios!$D19/100)*Choix_ref!R$3</f>
        <v>141.081250813428</v>
      </c>
      <c r="U80" s="48" t="n">
        <f aca="false">PopActBIT!U32*(Scénarios!$D19/100)*Choix_ref!S$3</f>
        <v>133.366971640937</v>
      </c>
      <c r="V80" s="48" t="n">
        <f aca="false">PopActBIT!V32*(Scénarios!$D19/100)*Choix_ref!T$3</f>
        <v>128.273314098418</v>
      </c>
      <c r="W80" s="48" t="n">
        <f aca="false">PopActBIT!W32*(Scénarios!$D19/100)*Choix_ref!U$3</f>
        <v>117.165486193677</v>
      </c>
      <c r="X80" s="48" t="n">
        <f aca="false">PopActBIT!X32*(Scénarios!$D19/100)*Choix_ref!V$3</f>
        <v>111.993819701599</v>
      </c>
      <c r="Y80" s="48" t="n">
        <f aca="false">PopActBIT!Y32*(Scénarios!$D19/100)*Choix_ref!W$3</f>
        <v>100.985796633708</v>
      </c>
      <c r="Z80" s="48" t="n">
        <f aca="false">PopActBIT!Z32*(Scénarios!$D19/100)*Choix_ref!X$3</f>
        <v>44.2334162404002</v>
      </c>
      <c r="AA80" s="48" t="n">
        <f aca="false">PopActBIT!AA32*(Scénarios!$D19/100)*Choix_ref!Y$3</f>
        <v>2.73156329996332</v>
      </c>
      <c r="AB80" s="48" t="n">
        <f aca="false">PopActBIT!AB32*(Scénarios!$D19/100)*Choix_ref!Z$3</f>
        <v>0.596726056199871</v>
      </c>
      <c r="AC80" s="47"/>
      <c r="AD80" s="47" t="n">
        <f aca="false">E80+F80</f>
        <v>316.057933198615</v>
      </c>
      <c r="AE80" s="47" t="n">
        <f aca="false">G80+H80</f>
        <v>386.2709266552</v>
      </c>
      <c r="AF80" s="47" t="n">
        <f aca="false">I80+J80</f>
        <v>346.082422849072</v>
      </c>
      <c r="AG80" s="47" t="n">
        <f aca="false">K80+L80</f>
        <v>272.597907069298</v>
      </c>
      <c r="AH80" s="47" t="n">
        <f aca="false">M80+N80+O80+P80</f>
        <v>153.080216613133</v>
      </c>
      <c r="AI80" s="47" t="n">
        <f aca="false">Q80+R80</f>
        <v>356.148311735073</v>
      </c>
      <c r="AJ80" s="47" t="n">
        <f aca="false">S80+T80</f>
        <v>341.534593589317</v>
      </c>
      <c r="AK80" s="47" t="n">
        <f aca="false">U80+V80</f>
        <v>261.640285739355</v>
      </c>
      <c r="AL80" s="47" t="n">
        <f aca="false">W80+X80</f>
        <v>229.159305895276</v>
      </c>
      <c r="AM80" s="47" t="n">
        <f aca="false">Y80+Z80+AA80+AB80</f>
        <v>148.547502230272</v>
      </c>
      <c r="AO80" s="49" t="n">
        <f aca="false">SUM(E80:F80)</f>
        <v>316.057933198615</v>
      </c>
      <c r="AP80" s="49" t="n">
        <f aca="false">SUM(G80:L80)</f>
        <v>1004.95125657357</v>
      </c>
      <c r="AQ80" s="49" t="n">
        <f aca="false">SUM(M80:N80)</f>
        <v>149.170504165118</v>
      </c>
      <c r="AR80" s="49" t="n">
        <f aca="false">SUM(Q80:R80)</f>
        <v>356.148311735073</v>
      </c>
      <c r="AS80" s="49" t="n">
        <f aca="false">SUM(S80:X80)</f>
        <v>832.334185223948</v>
      </c>
      <c r="AT80" s="49" t="n">
        <f aca="false">SUM(Y80:Z80)</f>
        <v>145.219212874108</v>
      </c>
      <c r="AU80" s="49" t="n">
        <f aca="false">AO80+AR80</f>
        <v>672.206244933689</v>
      </c>
      <c r="AV80" s="49" t="n">
        <f aca="false">AP80+AS80</f>
        <v>1837.28544179752</v>
      </c>
      <c r="AW80" s="49" t="n">
        <f aca="false">AQ80+AT80</f>
        <v>294.389717039226</v>
      </c>
    </row>
    <row r="81" customFormat="false" ht="15" hidden="false" customHeight="false" outlineLevel="0" collapsed="false">
      <c r="A81" s="0" t="n">
        <v>2030</v>
      </c>
      <c r="B81" s="47" t="n">
        <f aca="false">SUM(E81:AB81)</f>
        <v>2839.41144333695</v>
      </c>
      <c r="C81" s="47" t="n">
        <f aca="false">SUM(E81:P81)</f>
        <v>1488.79503637119</v>
      </c>
      <c r="D81" s="47" t="n">
        <f aca="false">SUM(Q81:AB81)</f>
        <v>1350.61640696577</v>
      </c>
      <c r="E81" s="48" t="n">
        <f aca="false">PopActBIT!E33*(Scénarios!$D20/100)*Choix_ref!C$3</f>
        <v>77.933100790056</v>
      </c>
      <c r="F81" s="48" t="n">
        <f aca="false">PopActBIT!F33*(Scénarios!$D20/100)*Choix_ref!D$3</f>
        <v>241.73639693028</v>
      </c>
      <c r="G81" s="48" t="n">
        <f aca="false">PopActBIT!G33*(Scénarios!$D20/100)*Choix_ref!E$3</f>
        <v>204.045651652433</v>
      </c>
      <c r="H81" s="48" t="n">
        <f aca="false">PopActBIT!H33*(Scénarios!$D20/100)*Choix_ref!F$3</f>
        <v>188.7996997535</v>
      </c>
      <c r="I81" s="48" t="n">
        <f aca="false">PopActBIT!I33*(Scénarios!$D20/100)*Choix_ref!G$3</f>
        <v>174.959812310128</v>
      </c>
      <c r="J81" s="48" t="n">
        <f aca="false">PopActBIT!J33*(Scénarios!$D20/100)*Choix_ref!H$3</f>
        <v>171.317426353879</v>
      </c>
      <c r="K81" s="48" t="n">
        <f aca="false">PopActBIT!K33*(Scénarios!$D20/100)*Choix_ref!I$3</f>
        <v>154.887496160434</v>
      </c>
      <c r="L81" s="48" t="n">
        <f aca="false">PopActBIT!L33*(Scénarios!$D20/100)*Choix_ref!J$3</f>
        <v>120.596321969501</v>
      </c>
      <c r="M81" s="48" t="n">
        <f aca="false">PopActBIT!M33*(Scénarios!$D20/100)*Choix_ref!K$3</f>
        <v>106.467141885343</v>
      </c>
      <c r="N81" s="48" t="n">
        <f aca="false">PopActBIT!N33*(Scénarios!$D20/100)*Choix_ref!L$3</f>
        <v>43.869215389635</v>
      </c>
      <c r="O81" s="48" t="n">
        <f aca="false">PopActBIT!O33*(Scénarios!$D20/100)*Choix_ref!M$3</f>
        <v>3.75429175827448</v>
      </c>
      <c r="P81" s="48" t="n">
        <f aca="false">PopActBIT!P33*(Scénarios!$D20/100)*Choix_ref!N$3</f>
        <v>0.428481417724157</v>
      </c>
      <c r="Q81" s="48" t="n">
        <f aca="false">PopActBIT!Q33*(Scénarios!$D20/100)*Choix_ref!O$3</f>
        <v>89.7904381821036</v>
      </c>
      <c r="R81" s="48" t="n">
        <f aca="false">PopActBIT!R33*(Scénarios!$D20/100)*Choix_ref!P$3</f>
        <v>270.594848182281</v>
      </c>
      <c r="S81" s="48" t="n">
        <f aca="false">PopActBIT!S33*(Scénarios!$D20/100)*Choix_ref!Q$3</f>
        <v>202.501725163312</v>
      </c>
      <c r="T81" s="48" t="n">
        <f aca="false">PopActBIT!T33*(Scénarios!$D20/100)*Choix_ref!R$3</f>
        <v>144.767949332999</v>
      </c>
      <c r="U81" s="48" t="n">
        <f aca="false">PopActBIT!U33*(Scénarios!$D20/100)*Choix_ref!S$3</f>
        <v>132.438467168109</v>
      </c>
      <c r="V81" s="48" t="n">
        <f aca="false">PopActBIT!V33*(Scénarios!$D20/100)*Choix_ref!T$3</f>
        <v>129.346380054434</v>
      </c>
      <c r="W81" s="48" t="n">
        <f aca="false">PopActBIT!W33*(Scénarios!$D20/100)*Choix_ref!U$3</f>
        <v>117.691369923644</v>
      </c>
      <c r="X81" s="48" t="n">
        <f aca="false">PopActBIT!X33*(Scénarios!$D20/100)*Choix_ref!V$3</f>
        <v>113.329890233333</v>
      </c>
      <c r="Y81" s="48" t="n">
        <f aca="false">PopActBIT!Y33*(Scénarios!$D20/100)*Choix_ref!W$3</f>
        <v>100.667184949001</v>
      </c>
      <c r="Z81" s="48" t="n">
        <f aca="false">PopActBIT!Z33*(Scénarios!$D20/100)*Choix_ref!X$3</f>
        <v>45.9812096502263</v>
      </c>
      <c r="AA81" s="48" t="n">
        <f aca="false">PopActBIT!AA33*(Scénarios!$D20/100)*Choix_ref!Y$3</f>
        <v>2.8919210625617</v>
      </c>
      <c r="AB81" s="48" t="n">
        <f aca="false">PopActBIT!AB33*(Scénarios!$D20/100)*Choix_ref!Z$3</f>
        <v>0.615023063760374</v>
      </c>
      <c r="AC81" s="47"/>
      <c r="AD81" s="47" t="n">
        <f aca="false">E81+F81</f>
        <v>319.669497720336</v>
      </c>
      <c r="AE81" s="47" t="n">
        <f aca="false">G81+H81</f>
        <v>392.845351405933</v>
      </c>
      <c r="AF81" s="47" t="n">
        <f aca="false">I81+J81</f>
        <v>346.277238664006</v>
      </c>
      <c r="AG81" s="47" t="n">
        <f aca="false">K81+L81</f>
        <v>275.483818129935</v>
      </c>
      <c r="AH81" s="47" t="n">
        <f aca="false">M81+N81+O81+P81</f>
        <v>154.519130450977</v>
      </c>
      <c r="AI81" s="47" t="n">
        <f aca="false">Q81+R81</f>
        <v>360.385286364385</v>
      </c>
      <c r="AJ81" s="47" t="n">
        <f aca="false">S81+T81</f>
        <v>347.269674496312</v>
      </c>
      <c r="AK81" s="47" t="n">
        <f aca="false">U81+V81</f>
        <v>261.784847222543</v>
      </c>
      <c r="AL81" s="47" t="n">
        <f aca="false">W81+X81</f>
        <v>231.021260156977</v>
      </c>
      <c r="AM81" s="47" t="n">
        <f aca="false">Y81+Z81+AA81+AB81</f>
        <v>150.155338725549</v>
      </c>
      <c r="AO81" s="49" t="n">
        <f aca="false">SUM(E81:F81)</f>
        <v>319.669497720336</v>
      </c>
      <c r="AP81" s="49" t="n">
        <f aca="false">SUM(G81:L81)</f>
        <v>1014.60640819987</v>
      </c>
      <c r="AQ81" s="49" t="n">
        <f aca="false">SUM(M81:N81)</f>
        <v>150.336357274978</v>
      </c>
      <c r="AR81" s="49" t="n">
        <f aca="false">SUM(Q81:R81)</f>
        <v>360.385286364385</v>
      </c>
      <c r="AS81" s="49" t="n">
        <f aca="false">SUM(S81:X81)</f>
        <v>840.075781875832</v>
      </c>
      <c r="AT81" s="49" t="n">
        <f aca="false">SUM(Y81:Z81)</f>
        <v>146.648394599227</v>
      </c>
      <c r="AU81" s="49" t="n">
        <f aca="false">AO81+AR81</f>
        <v>680.054784084721</v>
      </c>
      <c r="AV81" s="49" t="n">
        <f aca="false">AP81+AS81</f>
        <v>1854.68219007571</v>
      </c>
      <c r="AW81" s="49" t="n">
        <f aca="false">AQ81+AT81</f>
        <v>296.984751874206</v>
      </c>
    </row>
    <row r="82" customFormat="false" ht="15" hidden="false" customHeight="false" outlineLevel="0" collapsed="false">
      <c r="A82" s="0" t="n">
        <v>2031</v>
      </c>
      <c r="B82" s="47" t="n">
        <f aca="false">SUM(E82:AB82)</f>
        <v>2866.18584038295</v>
      </c>
      <c r="C82" s="47" t="n">
        <f aca="false">SUM(E82:P82)</f>
        <v>1502.9507178367</v>
      </c>
      <c r="D82" s="47" t="n">
        <f aca="false">SUM(Q82:AB82)</f>
        <v>1363.23512254625</v>
      </c>
      <c r="E82" s="48" t="n">
        <f aca="false">PopActBIT!E34*(Scénarios!$D21/100)*Choix_ref!C$3</f>
        <v>77.7899392268957</v>
      </c>
      <c r="F82" s="48" t="n">
        <f aca="false">PopActBIT!F34*(Scénarios!$D21/100)*Choix_ref!D$3</f>
        <v>244.386666537308</v>
      </c>
      <c r="G82" s="48" t="n">
        <f aca="false">PopActBIT!G34*(Scénarios!$D21/100)*Choix_ref!E$3</f>
        <v>206.153184681736</v>
      </c>
      <c r="H82" s="48" t="n">
        <f aca="false">PopActBIT!H34*(Scénarios!$D21/100)*Choix_ref!F$3</f>
        <v>193.25529291671</v>
      </c>
      <c r="I82" s="48" t="n">
        <f aca="false">PopActBIT!I34*(Scénarios!$D21/100)*Choix_ref!G$3</f>
        <v>175.055573588355</v>
      </c>
      <c r="J82" s="48" t="n">
        <f aca="false">PopActBIT!J34*(Scénarios!$D21/100)*Choix_ref!H$3</f>
        <v>171.850328688643</v>
      </c>
      <c r="K82" s="48" t="n">
        <f aca="false">PopActBIT!K34*(Scénarios!$D21/100)*Choix_ref!I$3</f>
        <v>155.317872548778</v>
      </c>
      <c r="L82" s="48" t="n">
        <f aca="false">PopActBIT!L34*(Scénarios!$D21/100)*Choix_ref!J$3</f>
        <v>123.986036085726</v>
      </c>
      <c r="M82" s="48" t="n">
        <f aca="false">PopActBIT!M34*(Scénarios!$D21/100)*Choix_ref!K$3</f>
        <v>105.531206512407</v>
      </c>
      <c r="N82" s="48" t="n">
        <f aca="false">PopActBIT!N34*(Scénarios!$D21/100)*Choix_ref!L$3</f>
        <v>45.2363541502925</v>
      </c>
      <c r="O82" s="48" t="n">
        <f aca="false">PopActBIT!O34*(Scénarios!$D21/100)*Choix_ref!M$3</f>
        <v>3.93642123419452</v>
      </c>
      <c r="P82" s="48" t="n">
        <f aca="false">PopActBIT!P34*(Scénarios!$D21/100)*Choix_ref!N$3</f>
        <v>0.45184166565277</v>
      </c>
      <c r="Q82" s="48" t="n">
        <f aca="false">PopActBIT!Q34*(Scénarios!$D21/100)*Choix_ref!O$3</f>
        <v>89.7248424278249</v>
      </c>
      <c r="R82" s="48" t="n">
        <f aca="false">PopActBIT!R34*(Scénarios!$D21/100)*Choix_ref!P$3</f>
        <v>273.477047367501</v>
      </c>
      <c r="S82" s="48" t="n">
        <f aca="false">PopActBIT!S34*(Scénarios!$D21/100)*Choix_ref!Q$3</f>
        <v>204.679410480372</v>
      </c>
      <c r="T82" s="48" t="n">
        <f aca="false">PopActBIT!T34*(Scénarios!$D21/100)*Choix_ref!R$3</f>
        <v>148.340750513848</v>
      </c>
      <c r="U82" s="48" t="n">
        <f aca="false">PopActBIT!U34*(Scénarios!$D21/100)*Choix_ref!S$3</f>
        <v>132.315545144877</v>
      </c>
      <c r="V82" s="48" t="n">
        <f aca="false">PopActBIT!V34*(Scénarios!$D21/100)*Choix_ref!T$3</f>
        <v>129.955129902731</v>
      </c>
      <c r="W82" s="48" t="n">
        <f aca="false">PopActBIT!W34*(Scénarios!$D21/100)*Choix_ref!U$3</f>
        <v>117.908535796617</v>
      </c>
      <c r="X82" s="48" t="n">
        <f aca="false">PopActBIT!X34*(Scénarios!$D21/100)*Choix_ref!V$3</f>
        <v>116.115782604996</v>
      </c>
      <c r="Y82" s="48" t="n">
        <f aca="false">PopActBIT!Y34*(Scénarios!$D21/100)*Choix_ref!W$3</f>
        <v>99.2009151605498</v>
      </c>
      <c r="Z82" s="48" t="n">
        <f aca="false">PopActBIT!Z34*(Scénarios!$D21/100)*Choix_ref!X$3</f>
        <v>47.8174198587054</v>
      </c>
      <c r="AA82" s="48" t="n">
        <f aca="false">PopActBIT!AA34*(Scénarios!$D21/100)*Choix_ref!Y$3</f>
        <v>3.06632173144314</v>
      </c>
      <c r="AB82" s="48" t="n">
        <f aca="false">PopActBIT!AB34*(Scénarios!$D21/100)*Choix_ref!Z$3</f>
        <v>0.633421556780692</v>
      </c>
      <c r="AC82" s="47"/>
      <c r="AD82" s="47" t="n">
        <f aca="false">E82+F82</f>
        <v>322.176605764204</v>
      </c>
      <c r="AE82" s="47" t="n">
        <f aca="false">G82+H82</f>
        <v>399.408477598446</v>
      </c>
      <c r="AF82" s="47" t="n">
        <f aca="false">I82+J82</f>
        <v>346.905902276999</v>
      </c>
      <c r="AG82" s="47" t="n">
        <f aca="false">K82+L82</f>
        <v>279.303908634504</v>
      </c>
      <c r="AH82" s="47" t="n">
        <f aca="false">M82+N82+O82+P82</f>
        <v>155.155823562547</v>
      </c>
      <c r="AI82" s="47" t="n">
        <f aca="false">Q82+R82</f>
        <v>363.201889795326</v>
      </c>
      <c r="AJ82" s="47" t="n">
        <f aca="false">S82+T82</f>
        <v>353.02016099422</v>
      </c>
      <c r="AK82" s="47" t="n">
        <f aca="false">U82+V82</f>
        <v>262.270675047608</v>
      </c>
      <c r="AL82" s="47" t="n">
        <f aca="false">W82+X82</f>
        <v>234.024318401613</v>
      </c>
      <c r="AM82" s="47" t="n">
        <f aca="false">Y82+Z82+AA82+AB82</f>
        <v>150.718078307479</v>
      </c>
      <c r="AO82" s="49" t="n">
        <f aca="false">SUM(E82:F82)</f>
        <v>322.176605764204</v>
      </c>
      <c r="AP82" s="49" t="n">
        <f aca="false">SUM(G82:L82)</f>
        <v>1025.61828850995</v>
      </c>
      <c r="AQ82" s="49" t="n">
        <f aca="false">SUM(M82:N82)</f>
        <v>150.7675606627</v>
      </c>
      <c r="AR82" s="49" t="n">
        <f aca="false">SUM(Q82:R82)</f>
        <v>363.201889795326</v>
      </c>
      <c r="AS82" s="49" t="n">
        <f aca="false">SUM(S82:X82)</f>
        <v>849.315154443441</v>
      </c>
      <c r="AT82" s="49" t="n">
        <f aca="false">SUM(Y82:Z82)</f>
        <v>147.018335019255</v>
      </c>
      <c r="AU82" s="49" t="n">
        <f aca="false">AO82+AR82</f>
        <v>685.37849555953</v>
      </c>
      <c r="AV82" s="49" t="n">
        <f aca="false">AP82+AS82</f>
        <v>1874.93344295339</v>
      </c>
      <c r="AW82" s="49" t="n">
        <f aca="false">AQ82+AT82</f>
        <v>297.785895681955</v>
      </c>
    </row>
    <row r="83" customFormat="false" ht="15" hidden="false" customHeight="false" outlineLevel="0" collapsed="false">
      <c r="A83" s="0" t="n">
        <v>2032</v>
      </c>
      <c r="B83" s="47" t="n">
        <f aca="false">SUM(E83:AB83)</f>
        <v>2891.58851290952</v>
      </c>
      <c r="C83" s="47" t="n">
        <f aca="false">SUM(E83:P83)</f>
        <v>1516.38775240852</v>
      </c>
      <c r="D83" s="47" t="n">
        <f aca="false">SUM(Q83:AB83)</f>
        <v>1375.200760501</v>
      </c>
      <c r="E83" s="48" t="n">
        <f aca="false">PopActBIT!E35*(Scénarios!$D22/100)*Choix_ref!C$3</f>
        <v>77.8524327231739</v>
      </c>
      <c r="F83" s="48" t="n">
        <f aca="false">PopActBIT!F35*(Scénarios!$D22/100)*Choix_ref!D$3</f>
        <v>245.769536672348</v>
      </c>
      <c r="G83" s="48" t="n">
        <f aca="false">PopActBIT!G35*(Scénarios!$D22/100)*Choix_ref!E$3</f>
        <v>209.184960249912</v>
      </c>
      <c r="H83" s="48" t="n">
        <f aca="false">PopActBIT!H35*(Scénarios!$D22/100)*Choix_ref!F$3</f>
        <v>197.118962550897</v>
      </c>
      <c r="I83" s="48" t="n">
        <f aca="false">PopActBIT!I35*(Scénarios!$D22/100)*Choix_ref!G$3</f>
        <v>175.921830207397</v>
      </c>
      <c r="J83" s="48" t="n">
        <f aca="false">PopActBIT!J35*(Scénarios!$D22/100)*Choix_ref!H$3</f>
        <v>171.792817337283</v>
      </c>
      <c r="K83" s="48" t="n">
        <f aca="false">PopActBIT!K35*(Scénarios!$D22/100)*Choix_ref!I$3</f>
        <v>155.830440517019</v>
      </c>
      <c r="L83" s="48" t="n">
        <f aca="false">PopActBIT!L35*(Scénarios!$D22/100)*Choix_ref!J$3</f>
        <v>127.252886940084</v>
      </c>
      <c r="M83" s="48" t="n">
        <f aca="false">PopActBIT!M35*(Scénarios!$D22/100)*Choix_ref!K$3</f>
        <v>104.140091117246</v>
      </c>
      <c r="N83" s="48" t="n">
        <f aca="false">PopActBIT!N35*(Scénarios!$D22/100)*Choix_ref!L$3</f>
        <v>46.9511172565715</v>
      </c>
      <c r="O83" s="48" t="n">
        <f aca="false">PopActBIT!O35*(Scénarios!$D22/100)*Choix_ref!M$3</f>
        <v>4.09812340186745</v>
      </c>
      <c r="P83" s="48" t="n">
        <f aca="false">PopActBIT!P35*(Scénarios!$D22/100)*Choix_ref!N$3</f>
        <v>0.474553434720181</v>
      </c>
      <c r="Q83" s="48" t="n">
        <f aca="false">PopActBIT!Q35*(Scénarios!$D22/100)*Choix_ref!O$3</f>
        <v>89.8621271473474</v>
      </c>
      <c r="R83" s="48" t="n">
        <f aca="false">PopActBIT!R35*(Scénarios!$D22/100)*Choix_ref!P$3</f>
        <v>275.030130288428</v>
      </c>
      <c r="S83" s="48" t="n">
        <f aca="false">PopActBIT!S35*(Scénarios!$D22/100)*Choix_ref!Q$3</f>
        <v>207.751677622042</v>
      </c>
      <c r="T83" s="48" t="n">
        <f aca="false">PopActBIT!T35*(Scénarios!$D22/100)*Choix_ref!R$3</f>
        <v>151.337516282189</v>
      </c>
      <c r="U83" s="48" t="n">
        <f aca="false">PopActBIT!U35*(Scénarios!$D22/100)*Choix_ref!S$3</f>
        <v>132.867086853244</v>
      </c>
      <c r="V83" s="48" t="n">
        <f aca="false">PopActBIT!V35*(Scénarios!$D22/100)*Choix_ref!T$3</f>
        <v>130.130383156091</v>
      </c>
      <c r="W83" s="48" t="n">
        <f aca="false">PopActBIT!W35*(Scénarios!$D22/100)*Choix_ref!U$3</f>
        <v>118.270886172276</v>
      </c>
      <c r="X83" s="48" t="n">
        <f aca="false">PopActBIT!X35*(Scénarios!$D22/100)*Choix_ref!V$3</f>
        <v>118.708238220207</v>
      </c>
      <c r="Y83" s="48" t="n">
        <f aca="false">PopActBIT!Y35*(Scénarios!$D22/100)*Choix_ref!W$3</f>
        <v>97.4615179980632</v>
      </c>
      <c r="Z83" s="48" t="n">
        <f aca="false">PopActBIT!Z35*(Scénarios!$D22/100)*Choix_ref!X$3</f>
        <v>49.871613009008</v>
      </c>
      <c r="AA83" s="48" t="n">
        <f aca="false">PopActBIT!AA35*(Scénarios!$D22/100)*Choix_ref!Y$3</f>
        <v>3.25785364939123</v>
      </c>
      <c r="AB83" s="48" t="n">
        <f aca="false">PopActBIT!AB35*(Scénarios!$D22/100)*Choix_ref!Z$3</f>
        <v>0.651730102711428</v>
      </c>
      <c r="AC83" s="47"/>
      <c r="AD83" s="47" t="n">
        <f aca="false">E83+F83</f>
        <v>323.621969395522</v>
      </c>
      <c r="AE83" s="47" t="n">
        <f aca="false">G83+H83</f>
        <v>406.303922800809</v>
      </c>
      <c r="AF83" s="47" t="n">
        <f aca="false">I83+J83</f>
        <v>347.71464754468</v>
      </c>
      <c r="AG83" s="47" t="n">
        <f aca="false">K83+L83</f>
        <v>283.083327457103</v>
      </c>
      <c r="AH83" s="47" t="n">
        <f aca="false">M83+N83+O83+P83</f>
        <v>155.663885210406</v>
      </c>
      <c r="AI83" s="47" t="n">
        <f aca="false">Q83+R83</f>
        <v>364.892257435775</v>
      </c>
      <c r="AJ83" s="47" t="n">
        <f aca="false">S83+T83</f>
        <v>359.089193904231</v>
      </c>
      <c r="AK83" s="47" t="n">
        <f aca="false">U83+V83</f>
        <v>262.997470009335</v>
      </c>
      <c r="AL83" s="47" t="n">
        <f aca="false">W83+X83</f>
        <v>236.979124392483</v>
      </c>
      <c r="AM83" s="47" t="n">
        <f aca="false">Y83+Z83+AA83+AB83</f>
        <v>151.242714759174</v>
      </c>
      <c r="AO83" s="49" t="n">
        <f aca="false">SUM(E83:F83)</f>
        <v>323.621969395522</v>
      </c>
      <c r="AP83" s="49" t="n">
        <f aca="false">SUM(G83:L83)</f>
        <v>1037.10189780259</v>
      </c>
      <c r="AQ83" s="49" t="n">
        <f aca="false">SUM(M83:N83)</f>
        <v>151.091208373818</v>
      </c>
      <c r="AR83" s="49" t="n">
        <f aca="false">SUM(Q83:R83)</f>
        <v>364.892257435775</v>
      </c>
      <c r="AS83" s="49" t="n">
        <f aca="false">SUM(S83:X83)</f>
        <v>859.065788306049</v>
      </c>
      <c r="AT83" s="49" t="n">
        <f aca="false">SUM(Y83:Z83)</f>
        <v>147.333131007071</v>
      </c>
      <c r="AU83" s="49" t="n">
        <f aca="false">AO83+AR83</f>
        <v>688.514226831297</v>
      </c>
      <c r="AV83" s="49" t="n">
        <f aca="false">AP83+AS83</f>
        <v>1896.16768610864</v>
      </c>
      <c r="AW83" s="49" t="n">
        <f aca="false">AQ83+AT83</f>
        <v>298.424339380889</v>
      </c>
    </row>
    <row r="84" customFormat="false" ht="15" hidden="false" customHeight="false" outlineLevel="0" collapsed="false">
      <c r="A84" s="0" t="n">
        <v>2033</v>
      </c>
      <c r="B84" s="47" t="n">
        <f aca="false">SUM(E84:AB84)</f>
        <v>2893.49915448737</v>
      </c>
      <c r="C84" s="47" t="n">
        <f aca="false">SUM(E84:P84)</f>
        <v>1517.34109951868</v>
      </c>
      <c r="D84" s="47" t="n">
        <f aca="false">SUM(Q84:AB84)</f>
        <v>1376.15805496869</v>
      </c>
      <c r="E84" s="48" t="n">
        <f aca="false">PopActBIT!E36*(Scénarios!$D23/100)*Choix_ref!C$3</f>
        <v>77.426474347012</v>
      </c>
      <c r="F84" s="48" t="n">
        <f aca="false">PopActBIT!F36*(Scénarios!$D23/100)*Choix_ref!D$3</f>
        <v>244.623842821582</v>
      </c>
      <c r="G84" s="48" t="n">
        <f aca="false">PopActBIT!G36*(Scénarios!$D23/100)*Choix_ref!E$3</f>
        <v>210.846441173437</v>
      </c>
      <c r="H84" s="48" t="n">
        <f aca="false">PopActBIT!H36*(Scénarios!$D23/100)*Choix_ref!F$3</f>
        <v>198.795932755329</v>
      </c>
      <c r="I84" s="48" t="n">
        <f aca="false">PopActBIT!I36*(Scénarios!$D23/100)*Choix_ref!G$3</f>
        <v>176.857815433679</v>
      </c>
      <c r="J84" s="48" t="n">
        <f aca="false">PopActBIT!J36*(Scénarios!$D23/100)*Choix_ref!H$3</f>
        <v>169.452176639712</v>
      </c>
      <c r="K84" s="48" t="n">
        <f aca="false">PopActBIT!K36*(Scénarios!$D23/100)*Choix_ref!I$3</f>
        <v>155.844686700656</v>
      </c>
      <c r="L84" s="48" t="n">
        <f aca="false">PopActBIT!L36*(Scénarios!$D23/100)*Choix_ref!J$3</f>
        <v>128.467166657823</v>
      </c>
      <c r="M84" s="48" t="n">
        <f aca="false">PopActBIT!M36*(Scénarios!$D23/100)*Choix_ref!K$3</f>
        <v>101.836944508287</v>
      </c>
      <c r="N84" s="48" t="n">
        <f aca="false">PopActBIT!N36*(Scénarios!$D23/100)*Choix_ref!L$3</f>
        <v>48.5077103583483</v>
      </c>
      <c r="O84" s="48" t="n">
        <f aca="false">PopActBIT!O36*(Scénarios!$D23/100)*Choix_ref!M$3</f>
        <v>4.18965689964223</v>
      </c>
      <c r="P84" s="48" t="n">
        <f aca="false">PopActBIT!P36*(Scénarios!$D23/100)*Choix_ref!N$3</f>
        <v>0.492251223170116</v>
      </c>
      <c r="Q84" s="48" t="n">
        <f aca="false">PopActBIT!Q36*(Scénarios!$D23/100)*Choix_ref!O$3</f>
        <v>89.364409344572</v>
      </c>
      <c r="R84" s="48" t="n">
        <f aca="false">PopActBIT!R36*(Scénarios!$D23/100)*Choix_ref!P$3</f>
        <v>273.944273949534</v>
      </c>
      <c r="S84" s="48" t="n">
        <f aca="false">PopActBIT!S36*(Scénarios!$D23/100)*Choix_ref!Q$3</f>
        <v>209.448471295499</v>
      </c>
      <c r="T84" s="48" t="n">
        <f aca="false">PopActBIT!T36*(Scénarios!$D23/100)*Choix_ref!R$3</f>
        <v>152.696660067184</v>
      </c>
      <c r="U84" s="48" t="n">
        <f aca="false">PopActBIT!U36*(Scénarios!$D23/100)*Choix_ref!S$3</f>
        <v>133.529981068205</v>
      </c>
      <c r="V84" s="48" t="n">
        <f aca="false">PopActBIT!V36*(Scénarios!$D23/100)*Choix_ref!T$3</f>
        <v>128.493242617981</v>
      </c>
      <c r="W84" s="48" t="n">
        <f aca="false">PopActBIT!W36*(Scénarios!$D23/100)*Choix_ref!U$3</f>
        <v>118.254455171456</v>
      </c>
      <c r="X84" s="48" t="n">
        <f aca="false">PopActBIT!X36*(Scénarios!$D23/100)*Choix_ref!V$3</f>
        <v>119.506098287248</v>
      </c>
      <c r="Y84" s="48" t="n">
        <f aca="false">PopActBIT!Y36*(Scénarios!$D23/100)*Choix_ref!W$3</f>
        <v>95.289566250164</v>
      </c>
      <c r="Z84" s="48" t="n">
        <f aca="false">PopActBIT!Z36*(Scénarios!$D23/100)*Choix_ref!X$3</f>
        <v>51.5005553333613</v>
      </c>
      <c r="AA84" s="48" t="n">
        <f aca="false">PopActBIT!AA36*(Scénarios!$D23/100)*Choix_ref!Y$3</f>
        <v>3.46500702453838</v>
      </c>
      <c r="AB84" s="48" t="n">
        <f aca="false">PopActBIT!AB36*(Scénarios!$D23/100)*Choix_ref!Z$3</f>
        <v>0.665334558945875</v>
      </c>
      <c r="AC84" s="47"/>
      <c r="AD84" s="47" t="n">
        <f aca="false">E84+F84</f>
        <v>322.050317168594</v>
      </c>
      <c r="AE84" s="47" t="n">
        <f aca="false">G84+H84</f>
        <v>409.642373928766</v>
      </c>
      <c r="AF84" s="47" t="n">
        <f aca="false">I84+J84</f>
        <v>346.309992073391</v>
      </c>
      <c r="AG84" s="47" t="n">
        <f aca="false">K84+L84</f>
        <v>284.311853358478</v>
      </c>
      <c r="AH84" s="47" t="n">
        <f aca="false">M84+N84+O84+P84</f>
        <v>155.026562989447</v>
      </c>
      <c r="AI84" s="47" t="n">
        <f aca="false">Q84+R84</f>
        <v>363.308683294106</v>
      </c>
      <c r="AJ84" s="47" t="n">
        <f aca="false">S84+T84</f>
        <v>362.145131362682</v>
      </c>
      <c r="AK84" s="47" t="n">
        <f aca="false">U84+V84</f>
        <v>262.023223686187</v>
      </c>
      <c r="AL84" s="47" t="n">
        <f aca="false">W84+X84</f>
        <v>237.760553458704</v>
      </c>
      <c r="AM84" s="47" t="n">
        <f aca="false">Y84+Z84+AA84+AB84</f>
        <v>150.92046316701</v>
      </c>
      <c r="AO84" s="49" t="n">
        <f aca="false">SUM(E84:F84)</f>
        <v>322.050317168594</v>
      </c>
      <c r="AP84" s="49" t="n">
        <f aca="false">SUM(G84:L84)</f>
        <v>1040.26421936064</v>
      </c>
      <c r="AQ84" s="49" t="n">
        <f aca="false">SUM(M84:N84)</f>
        <v>150.344654866635</v>
      </c>
      <c r="AR84" s="49" t="n">
        <f aca="false">SUM(Q84:R84)</f>
        <v>363.308683294106</v>
      </c>
      <c r="AS84" s="49" t="n">
        <f aca="false">SUM(S84:X84)</f>
        <v>861.928908507573</v>
      </c>
      <c r="AT84" s="49" t="n">
        <f aca="false">SUM(Y84:Z84)</f>
        <v>146.790121583525</v>
      </c>
      <c r="AU84" s="49" t="n">
        <f aca="false">AO84+AR84</f>
        <v>685.3590004627</v>
      </c>
      <c r="AV84" s="49" t="n">
        <f aca="false">AP84+AS84</f>
        <v>1902.19312786821</v>
      </c>
      <c r="AW84" s="49" t="n">
        <f aca="false">AQ84+AT84</f>
        <v>297.13477645016</v>
      </c>
    </row>
    <row r="85" customFormat="false" ht="15" hidden="false" customHeight="false" outlineLevel="0" collapsed="false">
      <c r="A85" s="0" t="n">
        <v>2034</v>
      </c>
      <c r="B85" s="47" t="n">
        <f aca="false">SUM(E85:AB85)</f>
        <v>2896.01291461036</v>
      </c>
      <c r="C85" s="47" t="n">
        <f aca="false">SUM(E85:P85)</f>
        <v>1518.62790015931</v>
      </c>
      <c r="D85" s="47" t="n">
        <f aca="false">SUM(Q85:AB85)</f>
        <v>1377.38501445104</v>
      </c>
      <c r="E85" s="48" t="n">
        <f aca="false">PopActBIT!E37*(Scénarios!$D24/100)*Choix_ref!C$3</f>
        <v>76.9146352072124</v>
      </c>
      <c r="F85" s="48" t="n">
        <f aca="false">PopActBIT!F37*(Scénarios!$D24/100)*Choix_ref!D$3</f>
        <v>243.392828839639</v>
      </c>
      <c r="G85" s="48" t="n">
        <f aca="false">PopActBIT!G37*(Scénarios!$D24/100)*Choix_ref!E$3</f>
        <v>212.507356952317</v>
      </c>
      <c r="H85" s="48" t="n">
        <f aca="false">PopActBIT!H37*(Scénarios!$D24/100)*Choix_ref!F$3</f>
        <v>200.066469680856</v>
      </c>
      <c r="I85" s="48" t="n">
        <f aca="false">PopActBIT!I37*(Scénarios!$D24/100)*Choix_ref!G$3</f>
        <v>179.072675952241</v>
      </c>
      <c r="J85" s="48" t="n">
        <f aca="false">PopActBIT!J37*(Scénarios!$D24/100)*Choix_ref!H$3</f>
        <v>166.500257821105</v>
      </c>
      <c r="K85" s="48" t="n">
        <f aca="false">PopActBIT!K37*(Scénarios!$D24/100)*Choix_ref!I$3</f>
        <v>156.266709666369</v>
      </c>
      <c r="L85" s="48" t="n">
        <f aca="false">PopActBIT!L37*(Scénarios!$D24/100)*Choix_ref!J$3</f>
        <v>128.987025991666</v>
      </c>
      <c r="M85" s="48" t="n">
        <f aca="false">PopActBIT!M37*(Scénarios!$D24/100)*Choix_ref!K$3</f>
        <v>100.604425342841</v>
      </c>
      <c r="N85" s="48" t="n">
        <f aca="false">PopActBIT!N37*(Scénarios!$D24/100)*Choix_ref!L$3</f>
        <v>49.5654421230379</v>
      </c>
      <c r="O85" s="48" t="n">
        <f aca="false">PopActBIT!O37*(Scénarios!$D24/100)*Choix_ref!M$3</f>
        <v>4.24896963744128</v>
      </c>
      <c r="P85" s="48" t="n">
        <f aca="false">PopActBIT!P37*(Scénarios!$D24/100)*Choix_ref!N$3</f>
        <v>0.501102944590412</v>
      </c>
      <c r="Q85" s="48" t="n">
        <f aca="false">PopActBIT!Q37*(Scénarios!$D24/100)*Choix_ref!O$3</f>
        <v>88.776020018448</v>
      </c>
      <c r="R85" s="48" t="n">
        <f aca="false">PopActBIT!R37*(Scénarios!$D24/100)*Choix_ref!P$3</f>
        <v>272.653821107885</v>
      </c>
      <c r="S85" s="48" t="n">
        <f aca="false">PopActBIT!S37*(Scénarios!$D24/100)*Choix_ref!Q$3</f>
        <v>211.291200571247</v>
      </c>
      <c r="T85" s="48" t="n">
        <f aca="false">PopActBIT!T37*(Scénarios!$D24/100)*Choix_ref!R$3</f>
        <v>153.64367024338</v>
      </c>
      <c r="U85" s="48" t="n">
        <f aca="false">PopActBIT!U37*(Scénarios!$D24/100)*Choix_ref!S$3</f>
        <v>135.384901931494</v>
      </c>
      <c r="V85" s="48" t="n">
        <f aca="false">PopActBIT!V37*(Scénarios!$D24/100)*Choix_ref!T$3</f>
        <v>126.288190041642</v>
      </c>
      <c r="W85" s="48" t="n">
        <f aca="false">PopActBIT!W37*(Scénarios!$D24/100)*Choix_ref!U$3</f>
        <v>118.634126177945</v>
      </c>
      <c r="X85" s="48" t="n">
        <f aca="false">PopActBIT!X37*(Scénarios!$D24/100)*Choix_ref!V$3</f>
        <v>119.72372449935</v>
      </c>
      <c r="Y85" s="48" t="n">
        <f aca="false">PopActBIT!Y37*(Scénarios!$D24/100)*Choix_ref!W$3</f>
        <v>93.9532840704542</v>
      </c>
      <c r="Z85" s="48" t="n">
        <f aca="false">PopActBIT!Z37*(Scénarios!$D24/100)*Choix_ref!X$3</f>
        <v>52.6819285170526</v>
      </c>
      <c r="AA85" s="48" t="n">
        <f aca="false">PopActBIT!AA37*(Scénarios!$D24/100)*Choix_ref!Y$3</f>
        <v>3.67466642626679</v>
      </c>
      <c r="AB85" s="48" t="n">
        <f aca="false">PopActBIT!AB37*(Scénarios!$D24/100)*Choix_ref!Z$3</f>
        <v>0.679480845876914</v>
      </c>
      <c r="AC85" s="47"/>
      <c r="AD85" s="47" t="n">
        <f aca="false">E85+F85</f>
        <v>320.307464046851</v>
      </c>
      <c r="AE85" s="47" t="n">
        <f aca="false">G85+H85</f>
        <v>412.573826633173</v>
      </c>
      <c r="AF85" s="47" t="n">
        <f aca="false">I85+J85</f>
        <v>345.572933773346</v>
      </c>
      <c r="AG85" s="47" t="n">
        <f aca="false">K85+L85</f>
        <v>285.253735658035</v>
      </c>
      <c r="AH85" s="47" t="n">
        <f aca="false">M85+N85+O85+P85</f>
        <v>154.91994004791</v>
      </c>
      <c r="AI85" s="47" t="n">
        <f aca="false">Q85+R85</f>
        <v>361.429841126333</v>
      </c>
      <c r="AJ85" s="47" t="n">
        <f aca="false">S85+T85</f>
        <v>364.934870814626</v>
      </c>
      <c r="AK85" s="47" t="n">
        <f aca="false">U85+V85</f>
        <v>261.673091973136</v>
      </c>
      <c r="AL85" s="47" t="n">
        <f aca="false">W85+X85</f>
        <v>238.357850677295</v>
      </c>
      <c r="AM85" s="47" t="n">
        <f aca="false">Y85+Z85+AA85+AB85</f>
        <v>150.989359859651</v>
      </c>
      <c r="AO85" s="49" t="n">
        <f aca="false">SUM(E85:F85)</f>
        <v>320.307464046851</v>
      </c>
      <c r="AP85" s="49" t="n">
        <f aca="false">SUM(G85:L85)</f>
        <v>1043.40049606455</v>
      </c>
      <c r="AQ85" s="49" t="n">
        <f aca="false">SUM(M85:N85)</f>
        <v>150.169867465879</v>
      </c>
      <c r="AR85" s="49" t="n">
        <f aca="false">SUM(Q85:R85)</f>
        <v>361.429841126333</v>
      </c>
      <c r="AS85" s="49" t="n">
        <f aca="false">SUM(S85:X85)</f>
        <v>864.965813465057</v>
      </c>
      <c r="AT85" s="49" t="n">
        <f aca="false">SUM(Y85:Z85)</f>
        <v>146.635212587507</v>
      </c>
      <c r="AU85" s="49" t="n">
        <f aca="false">AO85+AR85</f>
        <v>681.737305173185</v>
      </c>
      <c r="AV85" s="49" t="n">
        <f aca="false">AP85+AS85</f>
        <v>1908.36630952961</v>
      </c>
      <c r="AW85" s="49" t="n">
        <f aca="false">AQ85+AT85</f>
        <v>296.805080053385</v>
      </c>
    </row>
    <row r="86" customFormat="false" ht="15" hidden="false" customHeight="false" outlineLevel="0" collapsed="false">
      <c r="A86" s="0" t="n">
        <v>2035</v>
      </c>
      <c r="B86" s="47" t="n">
        <f aca="false">SUM(E86:AB86)</f>
        <v>2897.42000114041</v>
      </c>
      <c r="C86" s="47" t="n">
        <f aca="false">SUM(E86:P86)</f>
        <v>1518.94372954547</v>
      </c>
      <c r="D86" s="47" t="n">
        <f aca="false">SUM(Q86:AB86)</f>
        <v>1378.47627159494</v>
      </c>
      <c r="E86" s="48" t="n">
        <f aca="false">PopActBIT!E38*(Scénarios!$D25/100)*Choix_ref!C$3</f>
        <v>76.4881227020407</v>
      </c>
      <c r="F86" s="48" t="n">
        <f aca="false">PopActBIT!F38*(Scénarios!$D25/100)*Choix_ref!D$3</f>
        <v>241.549254007581</v>
      </c>
      <c r="G86" s="48" t="n">
        <f aca="false">PopActBIT!G38*(Scénarios!$D25/100)*Choix_ref!E$3</f>
        <v>213.941712408908</v>
      </c>
      <c r="H86" s="48" t="n">
        <f aca="false">PopActBIT!H38*(Scénarios!$D25/100)*Choix_ref!F$3</f>
        <v>200.55429279647</v>
      </c>
      <c r="I86" s="48" t="n">
        <f aca="false">PopActBIT!I38*(Scénarios!$D25/100)*Choix_ref!G$3</f>
        <v>181.782320779072</v>
      </c>
      <c r="J86" s="48" t="n">
        <f aca="false">PopActBIT!J38*(Scénarios!$D25/100)*Choix_ref!H$3</f>
        <v>164.278380873134</v>
      </c>
      <c r="K86" s="48" t="n">
        <f aca="false">PopActBIT!K38*(Scénarios!$D25/100)*Choix_ref!I$3</f>
        <v>156.111658134416</v>
      </c>
      <c r="L86" s="48" t="n">
        <f aca="false">PopActBIT!L38*(Scénarios!$D25/100)*Choix_ref!J$3</f>
        <v>128.787973184347</v>
      </c>
      <c r="M86" s="48" t="n">
        <f aca="false">PopActBIT!M38*(Scénarios!$D25/100)*Choix_ref!K$3</f>
        <v>101.293549527846</v>
      </c>
      <c r="N86" s="48" t="n">
        <f aca="false">PopActBIT!N38*(Scénarios!$D25/100)*Choix_ref!L$3</f>
        <v>49.3776953251826</v>
      </c>
      <c r="O86" s="48" t="n">
        <f aca="false">PopActBIT!O38*(Scénarios!$D25/100)*Choix_ref!M$3</f>
        <v>4.2692202372712</v>
      </c>
      <c r="P86" s="48" t="n">
        <f aca="false">PopActBIT!P38*(Scénarios!$D25/100)*Choix_ref!N$3</f>
        <v>0.509549569204121</v>
      </c>
      <c r="Q86" s="48" t="n">
        <f aca="false">PopActBIT!Q38*(Scénarios!$D25/100)*Choix_ref!O$3</f>
        <v>88.2870088657109</v>
      </c>
      <c r="R86" s="48" t="n">
        <f aca="false">PopActBIT!R38*(Scénarios!$D25/100)*Choix_ref!P$3</f>
        <v>270.670664687281</v>
      </c>
      <c r="S86" s="48" t="n">
        <f aca="false">PopActBIT!S38*(Scénarios!$D25/100)*Choix_ref!Q$3</f>
        <v>212.901237220771</v>
      </c>
      <c r="T86" s="48" t="n">
        <f aca="false">PopActBIT!T38*(Scénarios!$D25/100)*Choix_ref!R$3</f>
        <v>153.929110454798</v>
      </c>
      <c r="U86" s="48" t="n">
        <f aca="false">PopActBIT!U38*(Scénarios!$D25/100)*Choix_ref!S$3</f>
        <v>137.734316416731</v>
      </c>
      <c r="V86" s="48" t="n">
        <f aca="false">PopActBIT!V38*(Scénarios!$D25/100)*Choix_ref!T$3</f>
        <v>124.469768583282</v>
      </c>
      <c r="W86" s="48" t="n">
        <f aca="false">PopActBIT!W38*(Scénarios!$D25/100)*Choix_ref!U$3</f>
        <v>118.672541940705</v>
      </c>
      <c r="X86" s="48" t="n">
        <f aca="false">PopActBIT!X38*(Scénarios!$D25/100)*Choix_ref!V$3</f>
        <v>119.355905929289</v>
      </c>
      <c r="Y86" s="48" t="n">
        <f aca="false">PopActBIT!Y38*(Scénarios!$D25/100)*Choix_ref!W$3</f>
        <v>94.354355623434</v>
      </c>
      <c r="Z86" s="48" t="n">
        <f aca="false">PopActBIT!Z38*(Scénarios!$D25/100)*Choix_ref!X$3</f>
        <v>53.5183785678941</v>
      </c>
      <c r="AA86" s="48" t="n">
        <f aca="false">PopActBIT!AA38*(Scénarios!$D25/100)*Choix_ref!Y$3</f>
        <v>3.88976003572241</v>
      </c>
      <c r="AB86" s="48" t="n">
        <f aca="false">PopActBIT!AB38*(Scénarios!$D25/100)*Choix_ref!Z$3</f>
        <v>0.693223269317157</v>
      </c>
      <c r="AC86" s="47"/>
      <c r="AD86" s="47" t="n">
        <f aca="false">E86+F86</f>
        <v>318.037376709622</v>
      </c>
      <c r="AE86" s="47" t="n">
        <f aca="false">G86+H86</f>
        <v>414.496005205377</v>
      </c>
      <c r="AF86" s="47" t="n">
        <f aca="false">I86+J86</f>
        <v>346.060701652206</v>
      </c>
      <c r="AG86" s="47" t="n">
        <f aca="false">K86+L86</f>
        <v>284.899631318763</v>
      </c>
      <c r="AH86" s="47" t="n">
        <f aca="false">M86+N86+O86+P86</f>
        <v>155.450014659504</v>
      </c>
      <c r="AI86" s="47" t="n">
        <f aca="false">Q86+R86</f>
        <v>358.957673552992</v>
      </c>
      <c r="AJ86" s="47" t="n">
        <f aca="false">S86+T86</f>
        <v>366.830347675569</v>
      </c>
      <c r="AK86" s="47" t="n">
        <f aca="false">U86+V86</f>
        <v>262.204085000013</v>
      </c>
      <c r="AL86" s="47" t="n">
        <f aca="false">W86+X86</f>
        <v>238.028447869994</v>
      </c>
      <c r="AM86" s="47" t="n">
        <f aca="false">Y86+Z86+AA86+AB86</f>
        <v>152.455717496368</v>
      </c>
      <c r="AO86" s="49" t="n">
        <f aca="false">SUM(E86:F86)</f>
        <v>318.037376709622</v>
      </c>
      <c r="AP86" s="49" t="n">
        <f aca="false">SUM(G86:L86)</f>
        <v>1045.45633817635</v>
      </c>
      <c r="AQ86" s="49" t="n">
        <f aca="false">SUM(M86:N86)</f>
        <v>150.671244853029</v>
      </c>
      <c r="AR86" s="49" t="n">
        <f aca="false">SUM(Q86:R86)</f>
        <v>358.957673552992</v>
      </c>
      <c r="AS86" s="49" t="n">
        <f aca="false">SUM(S86:X86)</f>
        <v>867.062880545576</v>
      </c>
      <c r="AT86" s="49" t="n">
        <f aca="false">SUM(Y86:Z86)</f>
        <v>147.872734191328</v>
      </c>
      <c r="AU86" s="49" t="n">
        <f aca="false">AO86+AR86</f>
        <v>676.995050262614</v>
      </c>
      <c r="AV86" s="49" t="n">
        <f aca="false">AP86+AS86</f>
        <v>1912.51921872192</v>
      </c>
      <c r="AW86" s="49" t="n">
        <f aca="false">AQ86+AT86</f>
        <v>298.543979044357</v>
      </c>
    </row>
    <row r="87" customFormat="false" ht="15" hidden="false" customHeight="false" outlineLevel="0" collapsed="false">
      <c r="A87" s="0" t="n">
        <v>2036</v>
      </c>
      <c r="B87" s="47" t="n">
        <f aca="false">SUM(E87:AB87)</f>
        <v>2897.38980973976</v>
      </c>
      <c r="C87" s="47" t="n">
        <f aca="false">SUM(E87:P87)</f>
        <v>1518.65202075236</v>
      </c>
      <c r="D87" s="47" t="n">
        <f aca="false">SUM(Q87:AB87)</f>
        <v>1378.7377889874</v>
      </c>
      <c r="E87" s="48" t="n">
        <f aca="false">PopActBIT!E39*(Scénarios!$D26/100)*Choix_ref!C$3</f>
        <v>76.2447309891926</v>
      </c>
      <c r="F87" s="48" t="n">
        <f aca="false">PopActBIT!F39*(Scénarios!$D26/100)*Choix_ref!D$3</f>
        <v>239.104313646178</v>
      </c>
      <c r="G87" s="48" t="n">
        <f aca="false">PopActBIT!G39*(Scénarios!$D26/100)*Choix_ref!E$3</f>
        <v>214.5542535844</v>
      </c>
      <c r="H87" s="48" t="n">
        <f aca="false">PopActBIT!H39*(Scénarios!$D26/100)*Choix_ref!F$3</f>
        <v>200.982075890864</v>
      </c>
      <c r="I87" s="48" t="n">
        <f aca="false">PopActBIT!I39*(Scénarios!$D26/100)*Choix_ref!G$3</f>
        <v>184.489231989681</v>
      </c>
      <c r="J87" s="48" t="n">
        <f aca="false">PopActBIT!J39*(Scénarios!$D26/100)*Choix_ref!H$3</f>
        <v>163.064027442227</v>
      </c>
      <c r="K87" s="48" t="n">
        <f aca="false">PopActBIT!K39*(Scénarios!$D26/100)*Choix_ref!I$3</f>
        <v>155.391915670675</v>
      </c>
      <c r="L87" s="48" t="n">
        <f aca="false">PopActBIT!L39*(Scénarios!$D26/100)*Choix_ref!J$3</f>
        <v>128.097279457867</v>
      </c>
      <c r="M87" s="48" t="n">
        <f aca="false">PopActBIT!M39*(Scénarios!$D26/100)*Choix_ref!K$3</f>
        <v>103.25292157326</v>
      </c>
      <c r="N87" s="48" t="n">
        <f aca="false">PopActBIT!N39*(Scénarios!$D26/100)*Choix_ref!L$3</f>
        <v>48.6475462964217</v>
      </c>
      <c r="O87" s="48" t="n">
        <f aca="false">PopActBIT!O39*(Scénarios!$D26/100)*Choix_ref!M$3</f>
        <v>4.30632568626615</v>
      </c>
      <c r="P87" s="48" t="n">
        <f aca="false">PopActBIT!P39*(Scénarios!$D26/100)*Choix_ref!N$3</f>
        <v>0.517398525329652</v>
      </c>
      <c r="Q87" s="48" t="n">
        <f aca="false">PopActBIT!Q39*(Scénarios!$D26/100)*Choix_ref!O$3</f>
        <v>88.0090980297335</v>
      </c>
      <c r="R87" s="48" t="n">
        <f aca="false">PopActBIT!R39*(Scénarios!$D26/100)*Choix_ref!P$3</f>
        <v>268.187548022922</v>
      </c>
      <c r="S87" s="48" t="n">
        <f aca="false">PopActBIT!S39*(Scénarios!$D26/100)*Choix_ref!Q$3</f>
        <v>213.467951207339</v>
      </c>
      <c r="T87" s="48" t="n">
        <f aca="false">PopActBIT!T39*(Scénarios!$D26/100)*Choix_ref!R$3</f>
        <v>154.306092184775</v>
      </c>
      <c r="U87" s="48" t="n">
        <f aca="false">PopActBIT!U39*(Scénarios!$D26/100)*Choix_ref!S$3</f>
        <v>139.942450164892</v>
      </c>
      <c r="V87" s="48" t="n">
        <f aca="false">PopActBIT!V39*(Scénarios!$D26/100)*Choix_ref!T$3</f>
        <v>123.411850437973</v>
      </c>
      <c r="W87" s="48" t="n">
        <f aca="false">PopActBIT!W39*(Scénarios!$D26/100)*Choix_ref!U$3</f>
        <v>118.293193356392</v>
      </c>
      <c r="X87" s="48" t="n">
        <f aca="false">PopActBIT!X39*(Scénarios!$D26/100)*Choix_ref!V$3</f>
        <v>118.686526004603</v>
      </c>
      <c r="Y87" s="48" t="n">
        <f aca="false">PopActBIT!Y39*(Scénarios!$D26/100)*Choix_ref!W$3</f>
        <v>95.928530319035</v>
      </c>
      <c r="Z87" s="48" t="n">
        <f aca="false">PopActBIT!Z39*(Scénarios!$D26/100)*Choix_ref!X$3</f>
        <v>53.6957455865181</v>
      </c>
      <c r="AA87" s="48" t="n">
        <f aca="false">PopActBIT!AA39*(Scénarios!$D26/100)*Choix_ref!Y$3</f>
        <v>4.10253306368678</v>
      </c>
      <c r="AB87" s="48" t="n">
        <f aca="false">PopActBIT!AB39*(Scénarios!$D26/100)*Choix_ref!Z$3</f>
        <v>0.706270609525889</v>
      </c>
      <c r="AC87" s="47"/>
      <c r="AD87" s="47" t="n">
        <f aca="false">E87+F87</f>
        <v>315.349044635371</v>
      </c>
      <c r="AE87" s="47" t="n">
        <f aca="false">G87+H87</f>
        <v>415.536329475264</v>
      </c>
      <c r="AF87" s="47" t="n">
        <f aca="false">I87+J87</f>
        <v>347.553259431908</v>
      </c>
      <c r="AG87" s="47" t="n">
        <f aca="false">K87+L87</f>
        <v>283.489195128542</v>
      </c>
      <c r="AH87" s="47" t="n">
        <f aca="false">M87+N87+O87+P87</f>
        <v>156.724192081278</v>
      </c>
      <c r="AI87" s="47" t="n">
        <f aca="false">Q87+R87</f>
        <v>356.196646052656</v>
      </c>
      <c r="AJ87" s="47" t="n">
        <f aca="false">S87+T87</f>
        <v>367.774043392114</v>
      </c>
      <c r="AK87" s="47" t="n">
        <f aca="false">U87+V87</f>
        <v>263.354300602866</v>
      </c>
      <c r="AL87" s="47" t="n">
        <f aca="false">W87+X87</f>
        <v>236.979719360995</v>
      </c>
      <c r="AM87" s="47" t="n">
        <f aca="false">Y87+Z87+AA87+AB87</f>
        <v>154.433079578766</v>
      </c>
      <c r="AO87" s="49" t="n">
        <f aca="false">SUM(E87:F87)</f>
        <v>315.349044635371</v>
      </c>
      <c r="AP87" s="49" t="n">
        <f aca="false">SUM(G87:L87)</f>
        <v>1046.57878403571</v>
      </c>
      <c r="AQ87" s="49" t="n">
        <f aca="false">SUM(M87:N87)</f>
        <v>151.900467869682</v>
      </c>
      <c r="AR87" s="49" t="n">
        <f aca="false">SUM(Q87:R87)</f>
        <v>356.196646052656</v>
      </c>
      <c r="AS87" s="49" t="n">
        <f aca="false">SUM(S87:X87)</f>
        <v>868.108063355974</v>
      </c>
      <c r="AT87" s="49" t="n">
        <f aca="false">SUM(Y87:Z87)</f>
        <v>149.624275905553</v>
      </c>
      <c r="AU87" s="49" t="n">
        <f aca="false">AO87+AR87</f>
        <v>671.545690688027</v>
      </c>
      <c r="AV87" s="49" t="n">
        <f aca="false">AP87+AS87</f>
        <v>1914.68684739169</v>
      </c>
      <c r="AW87" s="49" t="n">
        <f aca="false">AQ87+AT87</f>
        <v>301.524743775235</v>
      </c>
    </row>
    <row r="88" customFormat="false" ht="15" hidden="false" customHeight="false" outlineLevel="0" collapsed="false">
      <c r="A88" s="0" t="n">
        <v>2037</v>
      </c>
      <c r="B88" s="47" t="n">
        <f aca="false">SUM(E88:AB88)</f>
        <v>2896.93587840848</v>
      </c>
      <c r="C88" s="47" t="n">
        <f aca="false">SUM(E88:P88)</f>
        <v>1518.43018798092</v>
      </c>
      <c r="D88" s="47" t="n">
        <f aca="false">SUM(Q88:AB88)</f>
        <v>1378.50569042756</v>
      </c>
      <c r="E88" s="48" t="n">
        <f aca="false">PopActBIT!E40*(Scénarios!$D27/100)*Choix_ref!C$3</f>
        <v>76.0390982609951</v>
      </c>
      <c r="F88" s="48" t="n">
        <f aca="false">PopActBIT!F40*(Scénarios!$D27/100)*Choix_ref!D$3</f>
        <v>237.341639743848</v>
      </c>
      <c r="G88" s="48" t="n">
        <f aca="false">PopActBIT!G40*(Scénarios!$D27/100)*Choix_ref!E$3</f>
        <v>214.046876550149</v>
      </c>
      <c r="H88" s="48" t="n">
        <f aca="false">PopActBIT!H40*(Scénarios!$D27/100)*Choix_ref!F$3</f>
        <v>202.265149339766</v>
      </c>
      <c r="I88" s="48" t="n">
        <f aca="false">PopActBIT!I40*(Scénarios!$D27/100)*Choix_ref!G$3</f>
        <v>186.61039195666</v>
      </c>
      <c r="J88" s="48" t="n">
        <f aca="false">PopActBIT!J40*(Scénarios!$D27/100)*Choix_ref!H$3</f>
        <v>162.568048520607</v>
      </c>
      <c r="K88" s="48" t="n">
        <f aca="false">PopActBIT!K40*(Scénarios!$D27/100)*Choix_ref!I$3</f>
        <v>154.154433859559</v>
      </c>
      <c r="L88" s="48" t="n">
        <f aca="false">PopActBIT!L40*(Scénarios!$D27/100)*Choix_ref!J$3</f>
        <v>127.486204457572</v>
      </c>
      <c r="M88" s="48" t="n">
        <f aca="false">PopActBIT!M40*(Scénarios!$D27/100)*Choix_ref!K$3</f>
        <v>105.083017711399</v>
      </c>
      <c r="N88" s="48" t="n">
        <f aca="false">PopActBIT!N40*(Scénarios!$D27/100)*Choix_ref!L$3</f>
        <v>47.9035252799972</v>
      </c>
      <c r="O88" s="48" t="n">
        <f aca="false">PopActBIT!O40*(Scénarios!$D27/100)*Choix_ref!M$3</f>
        <v>4.40727414215642</v>
      </c>
      <c r="P88" s="48" t="n">
        <f aca="false">PopActBIT!P40*(Scénarios!$D27/100)*Choix_ref!N$3</f>
        <v>0.524528158208665</v>
      </c>
      <c r="Q88" s="48" t="n">
        <f aca="false">PopActBIT!Q40*(Scénarios!$D27/100)*Choix_ref!O$3</f>
        <v>87.7751898634524</v>
      </c>
      <c r="R88" s="48" t="n">
        <f aca="false">PopActBIT!R40*(Scénarios!$D27/100)*Choix_ref!P$3</f>
        <v>266.374910224359</v>
      </c>
      <c r="S88" s="48" t="n">
        <f aca="false">PopActBIT!S40*(Scénarios!$D27/100)*Choix_ref!Q$3</f>
        <v>212.953199000843</v>
      </c>
      <c r="T88" s="48" t="n">
        <f aca="false">PopActBIT!T40*(Scénarios!$D27/100)*Choix_ref!R$3</f>
        <v>155.330135845927</v>
      </c>
      <c r="U88" s="48" t="n">
        <f aca="false">PopActBIT!U40*(Scénarios!$D27/100)*Choix_ref!S$3</f>
        <v>141.595504388476</v>
      </c>
      <c r="V88" s="48" t="n">
        <f aca="false">PopActBIT!V40*(Scénarios!$D27/100)*Choix_ref!T$3</f>
        <v>122.977717607759</v>
      </c>
      <c r="W88" s="48" t="n">
        <f aca="false">PopActBIT!W40*(Scénarios!$D27/100)*Choix_ref!U$3</f>
        <v>117.532831629529</v>
      </c>
      <c r="X88" s="48" t="n">
        <f aca="false">PopActBIT!X40*(Scénarios!$D27/100)*Choix_ref!V$3</f>
        <v>118.167954774566</v>
      </c>
      <c r="Y88" s="48" t="n">
        <f aca="false">PopActBIT!Y40*(Scénarios!$D27/100)*Choix_ref!W$3</f>
        <v>97.3187824885285</v>
      </c>
      <c r="Z88" s="48" t="n">
        <f aca="false">PopActBIT!Z40*(Scénarios!$D27/100)*Choix_ref!X$3</f>
        <v>53.504744198686</v>
      </c>
      <c r="AA88" s="48" t="n">
        <f aca="false">PopActBIT!AA40*(Scénarios!$D27/100)*Choix_ref!Y$3</f>
        <v>4.25643233326922</v>
      </c>
      <c r="AB88" s="48" t="n">
        <f aca="false">PopActBIT!AB40*(Scénarios!$D27/100)*Choix_ref!Z$3</f>
        <v>0.718288072167425</v>
      </c>
      <c r="AC88" s="47"/>
      <c r="AD88" s="47" t="n">
        <f aca="false">E88+F88</f>
        <v>313.380738004843</v>
      </c>
      <c r="AE88" s="47" t="n">
        <f aca="false">G88+H88</f>
        <v>416.312025889915</v>
      </c>
      <c r="AF88" s="47" t="n">
        <f aca="false">I88+J88</f>
        <v>349.178440477267</v>
      </c>
      <c r="AG88" s="47" t="n">
        <f aca="false">K88+L88</f>
        <v>281.640638317131</v>
      </c>
      <c r="AH88" s="47" t="n">
        <f aca="false">M88+N88+O88+P88</f>
        <v>157.918345291762</v>
      </c>
      <c r="AI88" s="47" t="n">
        <f aca="false">Q88+R88</f>
        <v>354.150100087812</v>
      </c>
      <c r="AJ88" s="47" t="n">
        <f aca="false">S88+T88</f>
        <v>368.28333484677</v>
      </c>
      <c r="AK88" s="47" t="n">
        <f aca="false">U88+V88</f>
        <v>264.573221996235</v>
      </c>
      <c r="AL88" s="47" t="n">
        <f aca="false">W88+X88</f>
        <v>235.700786404095</v>
      </c>
      <c r="AM88" s="47" t="n">
        <f aca="false">Y88+Z88+AA88+AB88</f>
        <v>155.798247092651</v>
      </c>
      <c r="AO88" s="49" t="n">
        <f aca="false">SUM(E88:F88)</f>
        <v>313.380738004843</v>
      </c>
      <c r="AP88" s="49" t="n">
        <f aca="false">SUM(G88:L88)</f>
        <v>1047.13110468431</v>
      </c>
      <c r="AQ88" s="49" t="n">
        <f aca="false">SUM(M88:N88)</f>
        <v>152.986542991397</v>
      </c>
      <c r="AR88" s="49" t="n">
        <f aca="false">SUM(Q88:R88)</f>
        <v>354.150100087812</v>
      </c>
      <c r="AS88" s="49" t="n">
        <f aca="false">SUM(S88:X88)</f>
        <v>868.5573432471</v>
      </c>
      <c r="AT88" s="49" t="n">
        <f aca="false">SUM(Y88:Z88)</f>
        <v>150.823526687215</v>
      </c>
      <c r="AU88" s="49" t="n">
        <f aca="false">AO88+AR88</f>
        <v>667.530838092655</v>
      </c>
      <c r="AV88" s="49" t="n">
        <f aca="false">AP88+AS88</f>
        <v>1915.68844793141</v>
      </c>
      <c r="AW88" s="49" t="n">
        <f aca="false">AQ88+AT88</f>
        <v>303.810069678611</v>
      </c>
    </row>
    <row r="89" customFormat="false" ht="15" hidden="false" customHeight="false" outlineLevel="0" collapsed="false">
      <c r="A89" s="0" t="n">
        <v>2038</v>
      </c>
      <c r="B89" s="47" t="n">
        <f aca="false">SUM(E89:AB89)</f>
        <v>2896.68331671231</v>
      </c>
      <c r="C89" s="47" t="n">
        <f aca="false">SUM(E89:P89)</f>
        <v>1518.50175671109</v>
      </c>
      <c r="D89" s="47" t="n">
        <f aca="false">SUM(Q89:AB89)</f>
        <v>1378.18156000122</v>
      </c>
      <c r="E89" s="48" t="n">
        <f aca="false">PopActBIT!E41*(Scénarios!$D28/100)*Choix_ref!C$3</f>
        <v>75.8390629591201</v>
      </c>
      <c r="F89" s="48" t="n">
        <f aca="false">PopActBIT!F41*(Scénarios!$D28/100)*Choix_ref!D$3</f>
        <v>236.01310862328</v>
      </c>
      <c r="G89" s="48" t="n">
        <f aca="false">PopActBIT!G41*(Scénarios!$D28/100)*Choix_ref!E$3</f>
        <v>213.050877983452</v>
      </c>
      <c r="H89" s="48" t="n">
        <f aca="false">PopActBIT!H41*(Scénarios!$D28/100)*Choix_ref!F$3</f>
        <v>203.8210462268</v>
      </c>
      <c r="I89" s="48" t="n">
        <f aca="false">PopActBIT!I41*(Scénarios!$D28/100)*Choix_ref!G$3</f>
        <v>188.155889734457</v>
      </c>
      <c r="J89" s="48" t="n">
        <f aca="false">PopActBIT!J41*(Scénarios!$D28/100)*Choix_ref!H$3</f>
        <v>163.414940709765</v>
      </c>
      <c r="K89" s="48" t="n">
        <f aca="false">PopActBIT!K41*(Scénarios!$D28/100)*Choix_ref!I$3</f>
        <v>152.112824440296</v>
      </c>
      <c r="L89" s="48" t="n">
        <f aca="false">PopActBIT!L41*(Scénarios!$D28/100)*Choix_ref!J$3</f>
        <v>127.490475939975</v>
      </c>
      <c r="M89" s="48" t="n">
        <f aca="false">PopActBIT!M41*(Scénarios!$D28/100)*Choix_ref!K$3</f>
        <v>106.051387548784</v>
      </c>
      <c r="N89" s="48" t="n">
        <f aca="false">PopActBIT!N41*(Scénarios!$D28/100)*Choix_ref!L$3</f>
        <v>47.4994187211558</v>
      </c>
      <c r="O89" s="48" t="n">
        <f aca="false">PopActBIT!O41*(Scénarios!$D28/100)*Choix_ref!M$3</f>
        <v>4.52164532747308</v>
      </c>
      <c r="P89" s="48" t="n">
        <f aca="false">PopActBIT!P41*(Scénarios!$D28/100)*Choix_ref!N$3</f>
        <v>0.531078496529615</v>
      </c>
      <c r="Q89" s="48" t="n">
        <f aca="false">PopActBIT!Q41*(Scénarios!$D28/100)*Choix_ref!O$3</f>
        <v>87.5475679312323</v>
      </c>
      <c r="R89" s="48" t="n">
        <f aca="false">PopActBIT!R41*(Scénarios!$D28/100)*Choix_ref!P$3</f>
        <v>264.837666082084</v>
      </c>
      <c r="S89" s="48" t="n">
        <f aca="false">PopActBIT!S41*(Scénarios!$D28/100)*Choix_ref!Q$3</f>
        <v>212.08821860061</v>
      </c>
      <c r="T89" s="48" t="n">
        <f aca="false">PopActBIT!T41*(Scénarios!$D28/100)*Choix_ref!R$3</f>
        <v>156.555644983231</v>
      </c>
      <c r="U89" s="48" t="n">
        <f aca="false">PopActBIT!U41*(Scénarios!$D28/100)*Choix_ref!S$3</f>
        <v>142.849537655095</v>
      </c>
      <c r="V89" s="48" t="n">
        <f aca="false">PopActBIT!V41*(Scénarios!$D28/100)*Choix_ref!T$3</f>
        <v>123.604879172887</v>
      </c>
      <c r="W89" s="48" t="n">
        <f aca="false">PopActBIT!W41*(Scénarios!$D28/100)*Choix_ref!U$3</f>
        <v>116.088914037782</v>
      </c>
      <c r="X89" s="48" t="n">
        <f aca="false">PopActBIT!X41*(Scénarios!$D28/100)*Choix_ref!V$3</f>
        <v>118.209894326353</v>
      </c>
      <c r="Y89" s="48" t="n">
        <f aca="false">PopActBIT!Y41*(Scénarios!$D28/100)*Choix_ref!W$3</f>
        <v>98.0105859231988</v>
      </c>
      <c r="Z89" s="48" t="n">
        <f aca="false">PopActBIT!Z41*(Scénarios!$D28/100)*Choix_ref!X$3</f>
        <v>53.2797101428749</v>
      </c>
      <c r="AA89" s="48" t="n">
        <f aca="false">PopActBIT!AA41*(Scénarios!$D28/100)*Choix_ref!Y$3</f>
        <v>4.37939696874305</v>
      </c>
      <c r="AB89" s="48" t="n">
        <f aca="false">PopActBIT!AB41*(Scénarios!$D28/100)*Choix_ref!Z$3</f>
        <v>0.729544177128036</v>
      </c>
      <c r="AC89" s="47"/>
      <c r="AD89" s="47" t="n">
        <f aca="false">E89+F89</f>
        <v>311.8521715824</v>
      </c>
      <c r="AE89" s="47" t="n">
        <f aca="false">G89+H89</f>
        <v>416.871924210252</v>
      </c>
      <c r="AF89" s="47" t="n">
        <f aca="false">I89+J89</f>
        <v>351.570830444222</v>
      </c>
      <c r="AG89" s="47" t="n">
        <f aca="false">K89+L89</f>
        <v>279.603300380271</v>
      </c>
      <c r="AH89" s="47" t="n">
        <f aca="false">M89+N89+O89+P89</f>
        <v>158.603530093942</v>
      </c>
      <c r="AI89" s="47" t="n">
        <f aca="false">Q89+R89</f>
        <v>352.385234013316</v>
      </c>
      <c r="AJ89" s="47" t="n">
        <f aca="false">S89+T89</f>
        <v>368.643863583841</v>
      </c>
      <c r="AK89" s="47" t="n">
        <f aca="false">U89+V89</f>
        <v>266.454416827982</v>
      </c>
      <c r="AL89" s="47" t="n">
        <f aca="false">W89+X89</f>
        <v>234.298808364136</v>
      </c>
      <c r="AM89" s="47" t="n">
        <f aca="false">Y89+Z89+AA89+AB89</f>
        <v>156.399237211945</v>
      </c>
      <c r="AO89" s="49" t="n">
        <f aca="false">SUM(E89:F89)</f>
        <v>311.8521715824</v>
      </c>
      <c r="AP89" s="49" t="n">
        <f aca="false">SUM(G89:L89)</f>
        <v>1048.04605503475</v>
      </c>
      <c r="AQ89" s="49" t="n">
        <f aca="false">SUM(M89:N89)</f>
        <v>153.550806269939</v>
      </c>
      <c r="AR89" s="49" t="n">
        <f aca="false">SUM(Q89:R89)</f>
        <v>352.385234013316</v>
      </c>
      <c r="AS89" s="49" t="n">
        <f aca="false">SUM(S89:X89)</f>
        <v>869.397088775959</v>
      </c>
      <c r="AT89" s="49" t="n">
        <f aca="false">SUM(Y89:Z89)</f>
        <v>151.290296066074</v>
      </c>
      <c r="AU89" s="49" t="n">
        <f aca="false">AO89+AR89</f>
        <v>664.237405595716</v>
      </c>
      <c r="AV89" s="49" t="n">
        <f aca="false">AP89+AS89</f>
        <v>1917.4431438107</v>
      </c>
      <c r="AW89" s="49" t="n">
        <f aca="false">AQ89+AT89</f>
        <v>304.841102336013</v>
      </c>
    </row>
    <row r="90" customFormat="false" ht="15" hidden="false" customHeight="false" outlineLevel="0" collapsed="false">
      <c r="A90" s="0" t="n">
        <v>2039</v>
      </c>
      <c r="B90" s="47" t="n">
        <f aca="false">SUM(E90:AB90)</f>
        <v>2896.98693872772</v>
      </c>
      <c r="C90" s="47" t="n">
        <f aca="false">SUM(E90:P90)</f>
        <v>1519.55228392947</v>
      </c>
      <c r="D90" s="47" t="n">
        <f aca="false">SUM(Q90:AB90)</f>
        <v>1377.43465479825</v>
      </c>
      <c r="E90" s="48" t="n">
        <f aca="false">PopActBIT!E42*(Scénarios!$D29/100)*Choix_ref!C$3</f>
        <v>75.6565236536595</v>
      </c>
      <c r="F90" s="48" t="n">
        <f aca="false">PopActBIT!F42*(Scénarios!$D29/100)*Choix_ref!D$3</f>
        <v>234.415771942515</v>
      </c>
      <c r="G90" s="48" t="n">
        <f aca="false">PopActBIT!G42*(Scénarios!$D29/100)*Choix_ref!E$3</f>
        <v>211.979568706613</v>
      </c>
      <c r="H90" s="48" t="n">
        <f aca="false">PopActBIT!H42*(Scénarios!$D29/100)*Choix_ref!F$3</f>
        <v>205.376124859867</v>
      </c>
      <c r="I90" s="48" t="n">
        <f aca="false">PopActBIT!I42*(Scénarios!$D29/100)*Choix_ref!G$3</f>
        <v>189.328832643867</v>
      </c>
      <c r="J90" s="48" t="n">
        <f aca="false">PopActBIT!J42*(Scénarios!$D29/100)*Choix_ref!H$3</f>
        <v>165.420788528672</v>
      </c>
      <c r="K90" s="48" t="n">
        <f aca="false">PopActBIT!K42*(Scénarios!$D29/100)*Choix_ref!I$3</f>
        <v>149.522469704347</v>
      </c>
      <c r="L90" s="48" t="n">
        <f aca="false">PopActBIT!L42*(Scénarios!$D29/100)*Choix_ref!J$3</f>
        <v>127.827508434605</v>
      </c>
      <c r="M90" s="48" t="n">
        <f aca="false">PopActBIT!M42*(Scénarios!$D29/100)*Choix_ref!K$3</f>
        <v>106.453681571761</v>
      </c>
      <c r="N90" s="48" t="n">
        <f aca="false">PopActBIT!N42*(Scénarios!$D29/100)*Choix_ref!L$3</f>
        <v>48.4765512389414</v>
      </c>
      <c r="O90" s="48" t="n">
        <f aca="false">PopActBIT!O42*(Scénarios!$D29/100)*Choix_ref!M$3</f>
        <v>4.55706844808613</v>
      </c>
      <c r="P90" s="48" t="n">
        <f aca="false">PopActBIT!P42*(Scénarios!$D29/100)*Choix_ref!N$3</f>
        <v>0.5373941965395</v>
      </c>
      <c r="Q90" s="48" t="n">
        <f aca="false">PopActBIT!Q42*(Scénarios!$D29/100)*Choix_ref!O$3</f>
        <v>87.3399415803176</v>
      </c>
      <c r="R90" s="48" t="n">
        <f aca="false">PopActBIT!R42*(Scénarios!$D29/100)*Choix_ref!P$3</f>
        <v>263.017942141983</v>
      </c>
      <c r="S90" s="48" t="n">
        <f aca="false">PopActBIT!S42*(Scénarios!$D29/100)*Choix_ref!Q$3</f>
        <v>211.057715280335</v>
      </c>
      <c r="T90" s="48" t="n">
        <f aca="false">PopActBIT!T42*(Scénarios!$D29/100)*Choix_ref!R$3</f>
        <v>157.888564056508</v>
      </c>
      <c r="U90" s="48" t="n">
        <f aca="false">PopActBIT!U42*(Scénarios!$D29/100)*Choix_ref!S$3</f>
        <v>143.73083896962</v>
      </c>
      <c r="V90" s="48" t="n">
        <f aca="false">PopActBIT!V42*(Scénarios!$D29/100)*Choix_ref!T$3</f>
        <v>125.306097594079</v>
      </c>
      <c r="W90" s="48" t="n">
        <f aca="false">PopActBIT!W42*(Scénarios!$D29/100)*Choix_ref!U$3</f>
        <v>114.137524073795</v>
      </c>
      <c r="X90" s="48" t="n">
        <f aca="false">PopActBIT!X42*(Scénarios!$D29/100)*Choix_ref!V$3</f>
        <v>118.638422985856</v>
      </c>
      <c r="Y90" s="48" t="n">
        <f aca="false">PopActBIT!Y42*(Scénarios!$D29/100)*Choix_ref!W$3</f>
        <v>98.2297885324099</v>
      </c>
      <c r="Z90" s="48" t="n">
        <f aca="false">PopActBIT!Z42*(Scénarios!$D29/100)*Choix_ref!X$3</f>
        <v>52.9120516529069</v>
      </c>
      <c r="AA90" s="48" t="n">
        <f aca="false">PopActBIT!AA42*(Scénarios!$D29/100)*Choix_ref!Y$3</f>
        <v>4.43495338964458</v>
      </c>
      <c r="AB90" s="48" t="n">
        <f aca="false">PopActBIT!AB42*(Scénarios!$D29/100)*Choix_ref!Z$3</f>
        <v>0.740814540791188</v>
      </c>
      <c r="AC90" s="47"/>
      <c r="AD90" s="47" t="n">
        <f aca="false">E90+F90</f>
        <v>310.072295596175</v>
      </c>
      <c r="AE90" s="47" t="n">
        <f aca="false">G90+H90</f>
        <v>417.35569356648</v>
      </c>
      <c r="AF90" s="47" t="n">
        <f aca="false">I90+J90</f>
        <v>354.749621172539</v>
      </c>
      <c r="AG90" s="47" t="n">
        <f aca="false">K90+L90</f>
        <v>277.349978138952</v>
      </c>
      <c r="AH90" s="47" t="n">
        <f aca="false">M90+N90+O90+P90</f>
        <v>160.024695455328</v>
      </c>
      <c r="AI90" s="47" t="n">
        <f aca="false">Q90+R90</f>
        <v>350.357883722301</v>
      </c>
      <c r="AJ90" s="47" t="n">
        <f aca="false">S90+T90</f>
        <v>368.946279336843</v>
      </c>
      <c r="AK90" s="47" t="n">
        <f aca="false">U90+V90</f>
        <v>269.036936563699</v>
      </c>
      <c r="AL90" s="47" t="n">
        <f aca="false">W90+X90</f>
        <v>232.775947059651</v>
      </c>
      <c r="AM90" s="47" t="n">
        <f aca="false">Y90+Z90+AA90+AB90</f>
        <v>156.317608115753</v>
      </c>
      <c r="AO90" s="49" t="n">
        <f aca="false">SUM(E90:F90)</f>
        <v>310.072295596175</v>
      </c>
      <c r="AP90" s="49" t="n">
        <f aca="false">SUM(G90:L90)</f>
        <v>1049.45529287797</v>
      </c>
      <c r="AQ90" s="49" t="n">
        <f aca="false">SUM(M90:N90)</f>
        <v>154.930232810703</v>
      </c>
      <c r="AR90" s="49" t="n">
        <f aca="false">SUM(Q90:R90)</f>
        <v>350.357883722301</v>
      </c>
      <c r="AS90" s="49" t="n">
        <f aca="false">SUM(S90:X90)</f>
        <v>870.759162960193</v>
      </c>
      <c r="AT90" s="49" t="n">
        <f aca="false">SUM(Y90:Z90)</f>
        <v>151.141840185317</v>
      </c>
      <c r="AU90" s="49" t="n">
        <f aca="false">AO90+AR90</f>
        <v>660.430179318476</v>
      </c>
      <c r="AV90" s="49" t="n">
        <f aca="false">AP90+AS90</f>
        <v>1920.21445583816</v>
      </c>
      <c r="AW90" s="49" t="n">
        <f aca="false">AQ90+AT90</f>
        <v>306.072072996019</v>
      </c>
    </row>
    <row r="91" customFormat="false" ht="15" hidden="false" customHeight="false" outlineLevel="0" collapsed="false">
      <c r="A91" s="0" t="n">
        <v>2040</v>
      </c>
      <c r="B91" s="47" t="n">
        <f aca="false">SUM(E91:AB91)</f>
        <v>2896.7626731466</v>
      </c>
      <c r="C91" s="47" t="n">
        <f aca="false">SUM(E91:P91)</f>
        <v>1520.43018479861</v>
      </c>
      <c r="D91" s="47" t="n">
        <f aca="false">SUM(Q91:AB91)</f>
        <v>1376.33248834799</v>
      </c>
      <c r="E91" s="48" t="n">
        <f aca="false">PopActBIT!E43*(Scénarios!$D30/100)*Choix_ref!C$3</f>
        <v>75.507691055401</v>
      </c>
      <c r="F91" s="48" t="n">
        <f aca="false">PopActBIT!F43*(Scénarios!$D30/100)*Choix_ref!D$3</f>
        <v>233.085060680698</v>
      </c>
      <c r="G91" s="48" t="n">
        <f aca="false">PopActBIT!G43*(Scénarios!$D30/100)*Choix_ref!E$3</f>
        <v>210.371243178256</v>
      </c>
      <c r="H91" s="48" t="n">
        <f aca="false">PopActBIT!H43*(Scénarios!$D30/100)*Choix_ref!F$3</f>
        <v>206.719600098841</v>
      </c>
      <c r="I91" s="48" t="n">
        <f aca="false">PopActBIT!I43*(Scénarios!$D30/100)*Choix_ref!G$3</f>
        <v>189.784890631876</v>
      </c>
      <c r="J91" s="48" t="n">
        <f aca="false">PopActBIT!J43*(Scénarios!$D30/100)*Choix_ref!H$3</f>
        <v>167.875985029179</v>
      </c>
      <c r="K91" s="48" t="n">
        <f aca="false">PopActBIT!K43*(Scénarios!$D30/100)*Choix_ref!I$3</f>
        <v>147.579977545238</v>
      </c>
      <c r="L91" s="48" t="n">
        <f aca="false">PopActBIT!L43*(Scénarios!$D30/100)*Choix_ref!J$3</f>
        <v>127.695723733598</v>
      </c>
      <c r="M91" s="48" t="n">
        <f aca="false">PopActBIT!M43*(Scénarios!$D30/100)*Choix_ref!K$3</f>
        <v>106.271507950225</v>
      </c>
      <c r="N91" s="48" t="n">
        <f aca="false">PopActBIT!N43*(Scénarios!$D30/100)*Choix_ref!L$3</f>
        <v>50.415031599496</v>
      </c>
      <c r="O91" s="48" t="n">
        <f aca="false">PopActBIT!O43*(Scénarios!$D30/100)*Choix_ref!M$3</f>
        <v>4.57997173383268</v>
      </c>
      <c r="P91" s="48" t="n">
        <f aca="false">PopActBIT!P43*(Scénarios!$D30/100)*Choix_ref!N$3</f>
        <v>0.543501561969853</v>
      </c>
      <c r="Q91" s="48" t="n">
        <f aca="false">PopActBIT!Q43*(Scénarios!$D30/100)*Choix_ref!O$3</f>
        <v>87.1711069196374</v>
      </c>
      <c r="R91" s="48" t="n">
        <f aca="false">PopActBIT!R43*(Scénarios!$D30/100)*Choix_ref!P$3</f>
        <v>261.506659092067</v>
      </c>
      <c r="S91" s="48" t="n">
        <f aca="false">PopActBIT!S43*(Scénarios!$D30/100)*Choix_ref!Q$3</f>
        <v>209.468169124099</v>
      </c>
      <c r="T91" s="48" t="n">
        <f aca="false">PopActBIT!T43*(Scénarios!$D30/100)*Choix_ref!R$3</f>
        <v>159.052559167215</v>
      </c>
      <c r="U91" s="48" t="n">
        <f aca="false">PopActBIT!U43*(Scénarios!$D30/100)*Choix_ref!S$3</f>
        <v>144.014282828458</v>
      </c>
      <c r="V91" s="48" t="n">
        <f aca="false">PopActBIT!V43*(Scénarios!$D30/100)*Choix_ref!T$3</f>
        <v>127.453385810014</v>
      </c>
      <c r="W91" s="48" t="n">
        <f aca="false">PopActBIT!W43*(Scénarios!$D30/100)*Choix_ref!U$3</f>
        <v>112.531886302259</v>
      </c>
      <c r="X91" s="48" t="n">
        <f aca="false">PopActBIT!X43*(Scénarios!$D30/100)*Choix_ref!V$3</f>
        <v>118.727316907786</v>
      </c>
      <c r="Y91" s="48" t="n">
        <f aca="false">PopActBIT!Y43*(Scénarios!$D30/100)*Choix_ref!W$3</f>
        <v>97.9762057244909</v>
      </c>
      <c r="Z91" s="48" t="n">
        <f aca="false">PopActBIT!Z43*(Scénarios!$D30/100)*Choix_ref!X$3</f>
        <v>53.2547742621368</v>
      </c>
      <c r="AA91" s="48" t="n">
        <f aca="false">PopActBIT!AA43*(Scénarios!$D30/100)*Choix_ref!Y$3</f>
        <v>4.42373984961363</v>
      </c>
      <c r="AB91" s="48" t="n">
        <f aca="false">PopActBIT!AB43*(Scénarios!$D30/100)*Choix_ref!Z$3</f>
        <v>0.752402360207732</v>
      </c>
      <c r="AC91" s="47"/>
      <c r="AD91" s="47" t="n">
        <f aca="false">E91+F91</f>
        <v>308.592751736099</v>
      </c>
      <c r="AE91" s="47" t="n">
        <f aca="false">G91+H91</f>
        <v>417.090843277098</v>
      </c>
      <c r="AF91" s="47" t="n">
        <f aca="false">I91+J91</f>
        <v>357.660875661055</v>
      </c>
      <c r="AG91" s="47" t="n">
        <f aca="false">K91+L91</f>
        <v>275.275701278836</v>
      </c>
      <c r="AH91" s="47" t="n">
        <f aca="false">M91+N91+O91+P91</f>
        <v>161.810012845523</v>
      </c>
      <c r="AI91" s="47" t="n">
        <f aca="false">Q91+R91</f>
        <v>348.677766011705</v>
      </c>
      <c r="AJ91" s="47" t="n">
        <f aca="false">S91+T91</f>
        <v>368.520728291314</v>
      </c>
      <c r="AK91" s="47" t="n">
        <f aca="false">U91+V91</f>
        <v>271.467668638472</v>
      </c>
      <c r="AL91" s="47" t="n">
        <f aca="false">W91+X91</f>
        <v>231.259203210045</v>
      </c>
      <c r="AM91" s="47" t="n">
        <f aca="false">Y91+Z91+AA91+AB91</f>
        <v>156.407122196449</v>
      </c>
      <c r="AO91" s="49" t="n">
        <f aca="false">SUM(E91:F91)</f>
        <v>308.592751736099</v>
      </c>
      <c r="AP91" s="49" t="n">
        <f aca="false">SUM(G91:L91)</f>
        <v>1050.02742021699</v>
      </c>
      <c r="AQ91" s="49" t="n">
        <f aca="false">SUM(M91:N91)</f>
        <v>156.686539549721</v>
      </c>
      <c r="AR91" s="49" t="n">
        <f aca="false">SUM(Q91:R91)</f>
        <v>348.677766011705</v>
      </c>
      <c r="AS91" s="49" t="n">
        <f aca="false">SUM(S91:X91)</f>
        <v>871.247600139832</v>
      </c>
      <c r="AT91" s="49" t="n">
        <f aca="false">SUM(Y91:Z91)</f>
        <v>151.230979986628</v>
      </c>
      <c r="AU91" s="49" t="n">
        <f aca="false">AO91+AR91</f>
        <v>657.270517747804</v>
      </c>
      <c r="AV91" s="49" t="n">
        <f aca="false">AP91+AS91</f>
        <v>1921.27502035682</v>
      </c>
      <c r="AW91" s="49" t="n">
        <f aca="false">AQ91+AT91</f>
        <v>307.917519536349</v>
      </c>
    </row>
    <row r="92" customFormat="false" ht="15" hidden="false" customHeight="false" outlineLevel="0" collapsed="false">
      <c r="A92" s="0" t="n">
        <v>2041</v>
      </c>
      <c r="B92" s="47" t="n">
        <f aca="false">SUM(E92:AB92)</f>
        <v>2896.17620948373</v>
      </c>
      <c r="C92" s="47" t="n">
        <f aca="false">SUM(E92:P92)</f>
        <v>1520.8598058658</v>
      </c>
      <c r="D92" s="47" t="n">
        <f aca="false">SUM(Q92:AB92)</f>
        <v>1375.31640361794</v>
      </c>
      <c r="E92" s="48" t="n">
        <f aca="false">PopActBIT!E44*(Scénarios!$D31/100)*Choix_ref!C$3</f>
        <v>75.4094539563227</v>
      </c>
      <c r="F92" s="48" t="n">
        <f aca="false">PopActBIT!F44*(Scénarios!$D31/100)*Choix_ref!D$3</f>
        <v>232.327078495432</v>
      </c>
      <c r="G92" s="48" t="n">
        <f aca="false">PopActBIT!G44*(Scénarios!$D31/100)*Choix_ref!E$3</f>
        <v>208.235992247094</v>
      </c>
      <c r="H92" s="48" t="n">
        <f aca="false">PopActBIT!H44*(Scénarios!$D31/100)*Choix_ref!F$3</f>
        <v>207.295989498726</v>
      </c>
      <c r="I92" s="48" t="n">
        <f aca="false">PopActBIT!I44*(Scénarios!$D31/100)*Choix_ref!G$3</f>
        <v>190.186063691727</v>
      </c>
      <c r="J92" s="48" t="n">
        <f aca="false">PopActBIT!J44*(Scénarios!$D31/100)*Choix_ref!H$3</f>
        <v>170.329521370117</v>
      </c>
      <c r="K92" s="48" t="n">
        <f aca="false">PopActBIT!K44*(Scénarios!$D31/100)*Choix_ref!I$3</f>
        <v>146.533178874297</v>
      </c>
      <c r="L92" s="48" t="n">
        <f aca="false">PopActBIT!L44*(Scénarios!$D31/100)*Choix_ref!J$3</f>
        <v>127.105182845213</v>
      </c>
      <c r="M92" s="48" t="n">
        <f aca="false">PopActBIT!M44*(Scénarios!$D31/100)*Choix_ref!K$3</f>
        <v>105.69128084625</v>
      </c>
      <c r="N92" s="48" t="n">
        <f aca="false">PopActBIT!N44*(Scénarios!$D31/100)*Choix_ref!L$3</f>
        <v>52.4793186960244</v>
      </c>
      <c r="O92" s="48" t="n">
        <f aca="false">PopActBIT!O44*(Scénarios!$D31/100)*Choix_ref!M$3</f>
        <v>4.71707133480003</v>
      </c>
      <c r="P92" s="48" t="n">
        <f aca="false">PopActBIT!P44*(Scénarios!$D31/100)*Choix_ref!N$3</f>
        <v>0.549674009794772</v>
      </c>
      <c r="Q92" s="48" t="n">
        <f aca="false">PopActBIT!Q44*(Scénarios!$D31/100)*Choix_ref!O$3</f>
        <v>87.0603976927776</v>
      </c>
      <c r="R92" s="48" t="n">
        <f aca="false">PopActBIT!R44*(Scénarios!$D31/100)*Choix_ref!P$3</f>
        <v>260.651489335299</v>
      </c>
      <c r="S92" s="48" t="n">
        <f aca="false">PopActBIT!S44*(Scénarios!$D31/100)*Choix_ref!Q$3</f>
        <v>207.474564958412</v>
      </c>
      <c r="T92" s="48" t="n">
        <f aca="false">PopActBIT!T44*(Scénarios!$D31/100)*Choix_ref!R$3</f>
        <v>159.456545436952</v>
      </c>
      <c r="U92" s="48" t="n">
        <f aca="false">PopActBIT!U44*(Scénarios!$D31/100)*Choix_ref!S$3</f>
        <v>144.379720102124</v>
      </c>
      <c r="V92" s="48" t="n">
        <f aca="false">PopActBIT!V44*(Scénarios!$D31/100)*Choix_ref!T$3</f>
        <v>129.472474057926</v>
      </c>
      <c r="W92" s="48" t="n">
        <f aca="false">PopActBIT!W44*(Scénarios!$D31/100)*Choix_ref!U$3</f>
        <v>111.605834392695</v>
      </c>
      <c r="X92" s="48" t="n">
        <f aca="false">PopActBIT!X44*(Scénarios!$D31/100)*Choix_ref!V$3</f>
        <v>118.400037107993</v>
      </c>
      <c r="Y92" s="48" t="n">
        <f aca="false">PopActBIT!Y44*(Scénarios!$D31/100)*Choix_ref!W$3</f>
        <v>97.4794464641008</v>
      </c>
      <c r="Z92" s="48" t="n">
        <f aca="false">PopActBIT!Z44*(Scénarios!$D31/100)*Choix_ref!X$3</f>
        <v>54.1776073975772</v>
      </c>
      <c r="AA92" s="48" t="n">
        <f aca="false">PopActBIT!AA44*(Scénarios!$D31/100)*Choix_ref!Y$3</f>
        <v>4.39372163860303</v>
      </c>
      <c r="AB92" s="48" t="n">
        <f aca="false">PopActBIT!AB44*(Scénarios!$D31/100)*Choix_ref!Z$3</f>
        <v>0.764565033475956</v>
      </c>
      <c r="AC92" s="47"/>
      <c r="AD92" s="47" t="n">
        <f aca="false">E92+F92</f>
        <v>307.736532451755</v>
      </c>
      <c r="AE92" s="47" t="n">
        <f aca="false">G92+H92</f>
        <v>415.53198174582</v>
      </c>
      <c r="AF92" s="47" t="n">
        <f aca="false">I92+J92</f>
        <v>360.515585061843</v>
      </c>
      <c r="AG92" s="47" t="n">
        <f aca="false">K92+L92</f>
        <v>273.63836171951</v>
      </c>
      <c r="AH92" s="47" t="n">
        <f aca="false">M92+N92+O92+P92</f>
        <v>163.437344886869</v>
      </c>
      <c r="AI92" s="47" t="n">
        <f aca="false">Q92+R92</f>
        <v>347.711887028077</v>
      </c>
      <c r="AJ92" s="47" t="n">
        <f aca="false">S92+T92</f>
        <v>366.931110395364</v>
      </c>
      <c r="AK92" s="47" t="n">
        <f aca="false">U92+V92</f>
        <v>273.85219416005</v>
      </c>
      <c r="AL92" s="47" t="n">
        <f aca="false">W92+X92</f>
        <v>230.005871500688</v>
      </c>
      <c r="AM92" s="47" t="n">
        <f aca="false">Y92+Z92+AA92+AB92</f>
        <v>156.815340533757</v>
      </c>
      <c r="AO92" s="49" t="n">
        <f aca="false">SUM(E92:F92)</f>
        <v>307.736532451755</v>
      </c>
      <c r="AP92" s="49" t="n">
        <f aca="false">SUM(G92:L92)</f>
        <v>1049.68592852717</v>
      </c>
      <c r="AQ92" s="49" t="n">
        <f aca="false">SUM(M92:N92)</f>
        <v>158.170599542274</v>
      </c>
      <c r="AR92" s="49" t="n">
        <f aca="false">SUM(Q92:R92)</f>
        <v>347.711887028077</v>
      </c>
      <c r="AS92" s="49" t="n">
        <f aca="false">SUM(S92:X92)</f>
        <v>870.789176056103</v>
      </c>
      <c r="AT92" s="49" t="n">
        <f aca="false">SUM(Y92:Z92)</f>
        <v>151.657053861678</v>
      </c>
      <c r="AU92" s="49" t="n">
        <f aca="false">AO92+AR92</f>
        <v>655.448419479832</v>
      </c>
      <c r="AV92" s="49" t="n">
        <f aca="false">AP92+AS92</f>
        <v>1920.47510458328</v>
      </c>
      <c r="AW92" s="49" t="n">
        <f aca="false">AQ92+AT92</f>
        <v>309.827653403952</v>
      </c>
    </row>
    <row r="93" customFormat="false" ht="15" hidden="false" customHeight="false" outlineLevel="0" collapsed="false">
      <c r="A93" s="0" t="n">
        <v>2042</v>
      </c>
      <c r="B93" s="47" t="n">
        <f aca="false">SUM(E93:AB93)</f>
        <v>2895.81276034986</v>
      </c>
      <c r="C93" s="47" t="n">
        <f aca="false">SUM(E93:P93)</f>
        <v>1521.28850901027</v>
      </c>
      <c r="D93" s="47" t="n">
        <f aca="false">SUM(Q93:AB93)</f>
        <v>1374.52425133959</v>
      </c>
      <c r="E93" s="48" t="n">
        <f aca="false">PopActBIT!E45*(Scénarios!$D32/100)*Choix_ref!C$3</f>
        <v>75.3750673506613</v>
      </c>
      <c r="F93" s="48" t="n">
        <f aca="false">PopActBIT!F45*(Scénarios!$D32/100)*Choix_ref!D$3</f>
        <v>231.686941799192</v>
      </c>
      <c r="G93" s="48" t="n">
        <f aca="false">PopActBIT!G45*(Scénarios!$D32/100)*Choix_ref!E$3</f>
        <v>206.697778886923</v>
      </c>
      <c r="H93" s="48" t="n">
        <f aca="false">PopActBIT!H45*(Scénarios!$D32/100)*Choix_ref!F$3</f>
        <v>206.827415436565</v>
      </c>
      <c r="I93" s="48" t="n">
        <f aca="false">PopActBIT!I45*(Scénarios!$D32/100)*Choix_ref!G$3</f>
        <v>191.369971709292</v>
      </c>
      <c r="J93" s="48" t="n">
        <f aca="false">PopActBIT!J45*(Scénarios!$D32/100)*Choix_ref!H$3</f>
        <v>172.252241421971</v>
      </c>
      <c r="K93" s="48" t="n">
        <f aca="false">PopActBIT!K45*(Scénarios!$D32/100)*Choix_ref!I$3</f>
        <v>146.124222563542</v>
      </c>
      <c r="L93" s="48" t="n">
        <f aca="false">PopActBIT!L45*(Scénarios!$D32/100)*Choix_ref!J$3</f>
        <v>126.093762571634</v>
      </c>
      <c r="M93" s="48" t="n">
        <f aca="false">PopActBIT!M45*(Scénarios!$D32/100)*Choix_ref!K$3</f>
        <v>105.238737721129</v>
      </c>
      <c r="N93" s="48" t="n">
        <f aca="false">PopActBIT!N45*(Scénarios!$D32/100)*Choix_ref!L$3</f>
        <v>54.1835981755607</v>
      </c>
      <c r="O93" s="48" t="n">
        <f aca="false">PopActBIT!O45*(Scénarios!$D32/100)*Choix_ref!M$3</f>
        <v>4.88289835456604</v>
      </c>
      <c r="P93" s="48" t="n">
        <f aca="false">PopActBIT!P45*(Scénarios!$D32/100)*Choix_ref!N$3</f>
        <v>0.555873019230944</v>
      </c>
      <c r="Q93" s="48" t="n">
        <f aca="false">PopActBIT!Q45*(Scénarios!$D32/100)*Choix_ref!O$3</f>
        <v>87.0231981859244</v>
      </c>
      <c r="R93" s="48" t="n">
        <f aca="false">PopActBIT!R45*(Scénarios!$D32/100)*Choix_ref!P$3</f>
        <v>259.933082320629</v>
      </c>
      <c r="S93" s="48" t="n">
        <f aca="false">PopActBIT!S45*(Scénarios!$D32/100)*Choix_ref!Q$3</f>
        <v>206.021824379179</v>
      </c>
      <c r="T93" s="48" t="n">
        <f aca="false">PopActBIT!T45*(Scénarios!$D32/100)*Choix_ref!R$3</f>
        <v>159.072883931907</v>
      </c>
      <c r="U93" s="48" t="n">
        <f aca="false">PopActBIT!U45*(Scénarios!$D32/100)*Choix_ref!S$3</f>
        <v>145.328444777914</v>
      </c>
      <c r="V93" s="48" t="n">
        <f aca="false">PopActBIT!V45*(Scénarios!$D32/100)*Choix_ref!T$3</f>
        <v>130.988936244461</v>
      </c>
      <c r="W93" s="48" t="n">
        <f aca="false">PopActBIT!W45*(Scénarios!$D32/100)*Choix_ref!U$3</f>
        <v>111.236343615898</v>
      </c>
      <c r="X93" s="48" t="n">
        <f aca="false">PopActBIT!X45*(Scénarios!$D32/100)*Choix_ref!V$3</f>
        <v>117.692191583762</v>
      </c>
      <c r="Y93" s="48" t="n">
        <f aca="false">PopActBIT!Y45*(Scénarios!$D32/100)*Choix_ref!W$3</f>
        <v>97.1032486387768</v>
      </c>
      <c r="Z93" s="48" t="n">
        <f aca="false">PopActBIT!Z45*(Scénarios!$D32/100)*Choix_ref!X$3</f>
        <v>54.9951891208298</v>
      </c>
      <c r="AA93" s="48" t="n">
        <f aca="false">PopActBIT!AA45*(Scénarios!$D32/100)*Choix_ref!Y$3</f>
        <v>4.35179801591931</v>
      </c>
      <c r="AB93" s="48" t="n">
        <f aca="false">PopActBIT!AB45*(Scénarios!$D32/100)*Choix_ref!Z$3</f>
        <v>0.777110524390023</v>
      </c>
      <c r="AC93" s="47"/>
      <c r="AD93" s="47" t="n">
        <f aca="false">E93+F93</f>
        <v>307.062009149853</v>
      </c>
      <c r="AE93" s="47" t="n">
        <f aca="false">G93+H93</f>
        <v>413.525194323488</v>
      </c>
      <c r="AF93" s="47" t="n">
        <f aca="false">I93+J93</f>
        <v>363.622213131263</v>
      </c>
      <c r="AG93" s="47" t="n">
        <f aca="false">K93+L93</f>
        <v>272.217985135176</v>
      </c>
      <c r="AH93" s="47" t="n">
        <f aca="false">M93+N93+O93+P93</f>
        <v>164.861107270487</v>
      </c>
      <c r="AI93" s="47" t="n">
        <f aca="false">Q93+R93</f>
        <v>346.956280506554</v>
      </c>
      <c r="AJ93" s="47" t="n">
        <f aca="false">S93+T93</f>
        <v>365.094708311086</v>
      </c>
      <c r="AK93" s="47" t="n">
        <f aca="false">U93+V93</f>
        <v>276.317381022375</v>
      </c>
      <c r="AL93" s="47" t="n">
        <f aca="false">W93+X93</f>
        <v>228.928535199659</v>
      </c>
      <c r="AM93" s="47" t="n">
        <f aca="false">Y93+Z93+AA93+AB93</f>
        <v>157.227346299916</v>
      </c>
      <c r="AO93" s="49" t="n">
        <f aca="false">SUM(E93:F93)</f>
        <v>307.062009149853</v>
      </c>
      <c r="AP93" s="49" t="n">
        <f aca="false">SUM(G93:L93)</f>
        <v>1049.36539258993</v>
      </c>
      <c r="AQ93" s="49" t="n">
        <f aca="false">SUM(M93:N93)</f>
        <v>159.42233589669</v>
      </c>
      <c r="AR93" s="49" t="n">
        <f aca="false">SUM(Q93:R93)</f>
        <v>346.956280506554</v>
      </c>
      <c r="AS93" s="49" t="n">
        <f aca="false">SUM(S93:X93)</f>
        <v>870.34062453312</v>
      </c>
      <c r="AT93" s="49" t="n">
        <f aca="false">SUM(Y93:Z93)</f>
        <v>152.098437759607</v>
      </c>
      <c r="AU93" s="49" t="n">
        <f aca="false">AO93+AR93</f>
        <v>654.018289656407</v>
      </c>
      <c r="AV93" s="49" t="n">
        <f aca="false">AP93+AS93</f>
        <v>1919.70601712305</v>
      </c>
      <c r="AW93" s="49" t="n">
        <f aca="false">AQ93+AT93</f>
        <v>311.520773656297</v>
      </c>
    </row>
    <row r="94" customFormat="false" ht="15" hidden="false" customHeight="false" outlineLevel="0" collapsed="false">
      <c r="A94" s="0" t="n">
        <v>2043</v>
      </c>
      <c r="B94" s="47" t="n">
        <f aca="false">SUM(E94:AB94)</f>
        <v>2895.57535009896</v>
      </c>
      <c r="C94" s="47" t="n">
        <f aca="false">SUM(E94:P94)</f>
        <v>1521.62027449176</v>
      </c>
      <c r="D94" s="47" t="n">
        <f aca="false">SUM(Q94:AB94)</f>
        <v>1373.95507560721</v>
      </c>
      <c r="E94" s="48" t="n">
        <f aca="false">PopActBIT!E46*(Scénarios!$D33/100)*Choix_ref!C$3</f>
        <v>75.4127967100299</v>
      </c>
      <c r="F94" s="48" t="n">
        <f aca="false">PopActBIT!F46*(Scénarios!$D33/100)*Choix_ref!D$3</f>
        <v>231.064128389854</v>
      </c>
      <c r="G94" s="48" t="n">
        <f aca="false">PopActBIT!G46*(Scénarios!$D33/100)*Choix_ref!E$3</f>
        <v>205.539241278296</v>
      </c>
      <c r="H94" s="48" t="n">
        <f aca="false">PopActBIT!H46*(Scénarios!$D33/100)*Choix_ref!F$3</f>
        <v>205.902475597899</v>
      </c>
      <c r="I94" s="48" t="n">
        <f aca="false">PopActBIT!I46*(Scénarios!$D33/100)*Choix_ref!G$3</f>
        <v>192.802880148882</v>
      </c>
      <c r="J94" s="48" t="n">
        <f aca="false">PopActBIT!J46*(Scénarios!$D33/100)*Choix_ref!H$3</f>
        <v>173.653334765583</v>
      </c>
      <c r="K94" s="48" t="n">
        <f aca="false">PopActBIT!K46*(Scénarios!$D33/100)*Choix_ref!I$3</f>
        <v>146.910705082396</v>
      </c>
      <c r="L94" s="48" t="n">
        <f aca="false">PopActBIT!L46*(Scénarios!$D33/100)*Choix_ref!J$3</f>
        <v>124.427911344072</v>
      </c>
      <c r="M94" s="48" t="n">
        <f aca="false">PopActBIT!M46*(Scénarios!$D33/100)*Choix_ref!K$3</f>
        <v>105.517774169924</v>
      </c>
      <c r="N94" s="48" t="n">
        <f aca="false">PopActBIT!N46*(Scénarios!$D33/100)*Choix_ref!L$3</f>
        <v>54.726674911281</v>
      </c>
      <c r="O94" s="48" t="n">
        <f aca="false">PopActBIT!O46*(Scénarios!$D33/100)*Choix_ref!M$3</f>
        <v>5.10079140812423</v>
      </c>
      <c r="P94" s="48" t="n">
        <f aca="false">PopActBIT!P46*(Scénarios!$D33/100)*Choix_ref!N$3</f>
        <v>0.561560685415514</v>
      </c>
      <c r="Q94" s="48" t="n">
        <f aca="false">PopActBIT!Q46*(Scénarios!$D33/100)*Choix_ref!O$3</f>
        <v>87.0689788318645</v>
      </c>
      <c r="R94" s="48" t="n">
        <f aca="false">PopActBIT!R46*(Scénarios!$D33/100)*Choix_ref!P$3</f>
        <v>259.233936757182</v>
      </c>
      <c r="S94" s="48" t="n">
        <f aca="false">PopActBIT!S46*(Scénarios!$D33/100)*Choix_ref!Q$3</f>
        <v>204.790584297648</v>
      </c>
      <c r="T94" s="48" t="n">
        <f aca="false">PopActBIT!T46*(Scénarios!$D33/100)*Choix_ref!R$3</f>
        <v>158.434784897204</v>
      </c>
      <c r="U94" s="48" t="n">
        <f aca="false">PopActBIT!U46*(Scénarios!$D33/100)*Choix_ref!S$3</f>
        <v>146.458108516305</v>
      </c>
      <c r="V94" s="48" t="n">
        <f aca="false">PopActBIT!V46*(Scénarios!$D33/100)*Choix_ref!T$3</f>
        <v>132.143801634195</v>
      </c>
      <c r="W94" s="48" t="n">
        <f aca="false">PopActBIT!W46*(Scénarios!$D33/100)*Choix_ref!U$3</f>
        <v>111.813938846215</v>
      </c>
      <c r="X94" s="48" t="n">
        <f aca="false">PopActBIT!X46*(Scénarios!$D33/100)*Choix_ref!V$3</f>
        <v>116.303143498301</v>
      </c>
      <c r="Y94" s="48" t="n">
        <f aca="false">PopActBIT!Y46*(Scénarios!$D33/100)*Choix_ref!W$3</f>
        <v>97.1796465165766</v>
      </c>
      <c r="Z94" s="48" t="n">
        <f aca="false">PopActBIT!Z46*(Scénarios!$D33/100)*Choix_ref!X$3</f>
        <v>55.4179321605839</v>
      </c>
      <c r="AA94" s="48" t="n">
        <f aca="false">PopActBIT!AA46*(Scénarios!$D33/100)*Choix_ref!Y$3</f>
        <v>4.32121058167899</v>
      </c>
      <c r="AB94" s="48" t="n">
        <f aca="false">PopActBIT!AB46*(Scénarios!$D33/100)*Choix_ref!Z$3</f>
        <v>0.78900906945236</v>
      </c>
      <c r="AC94" s="47"/>
      <c r="AD94" s="47" t="n">
        <f aca="false">E94+F94</f>
        <v>306.476925099884</v>
      </c>
      <c r="AE94" s="47" t="n">
        <f aca="false">G94+H94</f>
        <v>411.441716876195</v>
      </c>
      <c r="AF94" s="47" t="n">
        <f aca="false">I94+J94</f>
        <v>366.456214914465</v>
      </c>
      <c r="AG94" s="47" t="n">
        <f aca="false">K94+L94</f>
        <v>271.338616426468</v>
      </c>
      <c r="AH94" s="47" t="n">
        <f aca="false">M94+N94+O94+P94</f>
        <v>165.906801174745</v>
      </c>
      <c r="AI94" s="47" t="n">
        <f aca="false">Q94+R94</f>
        <v>346.302915589047</v>
      </c>
      <c r="AJ94" s="47" t="n">
        <f aca="false">S94+T94</f>
        <v>363.225369194852</v>
      </c>
      <c r="AK94" s="47" t="n">
        <f aca="false">U94+V94</f>
        <v>278.6019101505</v>
      </c>
      <c r="AL94" s="47" t="n">
        <f aca="false">W94+X94</f>
        <v>228.117082344516</v>
      </c>
      <c r="AM94" s="47" t="n">
        <f aca="false">Y94+Z94+AA94+AB94</f>
        <v>157.707798328292</v>
      </c>
      <c r="AO94" s="49" t="n">
        <f aca="false">SUM(E94:F94)</f>
        <v>306.476925099884</v>
      </c>
      <c r="AP94" s="49" t="n">
        <f aca="false">SUM(G94:L94)</f>
        <v>1049.23654821713</v>
      </c>
      <c r="AQ94" s="49" t="n">
        <f aca="false">SUM(M94:N94)</f>
        <v>160.244449081205</v>
      </c>
      <c r="AR94" s="49" t="n">
        <f aca="false">SUM(Q94:R94)</f>
        <v>346.302915589047</v>
      </c>
      <c r="AS94" s="49" t="n">
        <f aca="false">SUM(S94:X94)</f>
        <v>869.944361689868</v>
      </c>
      <c r="AT94" s="49" t="n">
        <f aca="false">SUM(Y94:Z94)</f>
        <v>152.59757867716</v>
      </c>
      <c r="AU94" s="49" t="n">
        <f aca="false">AO94+AR94</f>
        <v>652.779840688931</v>
      </c>
      <c r="AV94" s="49" t="n">
        <f aca="false">AP94+AS94</f>
        <v>1919.180909907</v>
      </c>
      <c r="AW94" s="49" t="n">
        <f aca="false">AQ94+AT94</f>
        <v>312.842027758365</v>
      </c>
    </row>
    <row r="95" customFormat="false" ht="15" hidden="false" customHeight="false" outlineLevel="0" collapsed="false">
      <c r="A95" s="0" t="n">
        <v>2044</v>
      </c>
      <c r="B95" s="47" t="n">
        <f aca="false">SUM(E95:AB95)</f>
        <v>2895.48410697767</v>
      </c>
      <c r="C95" s="47" t="n">
        <f aca="false">SUM(E95:P95)</f>
        <v>1522.02004736515</v>
      </c>
      <c r="D95" s="47" t="n">
        <f aca="false">SUM(Q95:AB95)</f>
        <v>1373.46405961252</v>
      </c>
      <c r="E95" s="48" t="n">
        <f aca="false">PopActBIT!E47*(Scénarios!$D34/100)*Choix_ref!C$3</f>
        <v>75.5248823601642</v>
      </c>
      <c r="F95" s="48" t="n">
        <f aca="false">PopActBIT!F47*(Scénarios!$D34/100)*Choix_ref!D$3</f>
        <v>230.495818519186</v>
      </c>
      <c r="G95" s="48" t="n">
        <f aca="false">PopActBIT!G47*(Scénarios!$D34/100)*Choix_ref!E$3</f>
        <v>204.145040356415</v>
      </c>
      <c r="H95" s="48" t="n">
        <f aca="false">PopActBIT!H47*(Scénarios!$D34/100)*Choix_ref!F$3</f>
        <v>204.907047167107</v>
      </c>
      <c r="I95" s="48" t="n">
        <f aca="false">PopActBIT!I47*(Scénarios!$D34/100)*Choix_ref!G$3</f>
        <v>194.234904189728</v>
      </c>
      <c r="J95" s="48" t="n">
        <f aca="false">PopActBIT!J47*(Scénarios!$D34/100)*Choix_ref!H$3</f>
        <v>174.717245134033</v>
      </c>
      <c r="K95" s="48" t="n">
        <f aca="false">PopActBIT!K47*(Scénarios!$D34/100)*Choix_ref!I$3</f>
        <v>148.729119492484</v>
      </c>
      <c r="L95" s="48" t="n">
        <f aca="false">PopActBIT!L47*(Scénarios!$D34/100)*Choix_ref!J$3</f>
        <v>122.316448469824</v>
      </c>
      <c r="M95" s="48" t="n">
        <f aca="false">PopActBIT!M47*(Scénarios!$D34/100)*Choix_ref!K$3</f>
        <v>106.090244936147</v>
      </c>
      <c r="N95" s="48" t="n">
        <f aca="false">PopActBIT!N47*(Scénarios!$D34/100)*Choix_ref!L$3</f>
        <v>54.94725368707</v>
      </c>
      <c r="O95" s="48" t="n">
        <f aca="false">PopActBIT!O47*(Scénarios!$D34/100)*Choix_ref!M$3</f>
        <v>5.34612342665719</v>
      </c>
      <c r="P95" s="48" t="n">
        <f aca="false">PopActBIT!P47*(Scénarios!$D34/100)*Choix_ref!N$3</f>
        <v>0.565919626338085</v>
      </c>
      <c r="Q95" s="48" t="n">
        <f aca="false">PopActBIT!Q47*(Scénarios!$D34/100)*Choix_ref!O$3</f>
        <v>87.2002416391103</v>
      </c>
      <c r="R95" s="48" t="n">
        <f aca="false">PopActBIT!R47*(Scénarios!$D34/100)*Choix_ref!P$3</f>
        <v>258.596698398177</v>
      </c>
      <c r="S95" s="48" t="n">
        <f aca="false">PopActBIT!S47*(Scénarios!$D34/100)*Choix_ref!Q$3</f>
        <v>203.331213744973</v>
      </c>
      <c r="T95" s="48" t="n">
        <f aca="false">PopActBIT!T47*(Scénarios!$D34/100)*Choix_ref!R$3</f>
        <v>157.676964526198</v>
      </c>
      <c r="U95" s="48" t="n">
        <f aca="false">PopActBIT!U47*(Scénarios!$D34/100)*Choix_ref!S$3</f>
        <v>147.683983508486</v>
      </c>
      <c r="V95" s="48" t="n">
        <f aca="false">PopActBIT!V47*(Scénarios!$D34/100)*Choix_ref!T$3</f>
        <v>132.96098806604</v>
      </c>
      <c r="W95" s="48" t="n">
        <f aca="false">PopActBIT!W47*(Scénarios!$D34/100)*Choix_ref!U$3</f>
        <v>113.349954033874</v>
      </c>
      <c r="X95" s="48" t="n">
        <f aca="false">PopActBIT!X47*(Scénarios!$D34/100)*Choix_ref!V$3</f>
        <v>114.408075233484</v>
      </c>
      <c r="Y95" s="48" t="n">
        <f aca="false">PopActBIT!Y47*(Scénarios!$D34/100)*Choix_ref!W$3</f>
        <v>97.5669659900732</v>
      </c>
      <c r="Z95" s="48" t="n">
        <f aca="false">PopActBIT!Z47*(Scénarios!$D34/100)*Choix_ref!X$3</f>
        <v>55.5728782604567</v>
      </c>
      <c r="AA95" s="48" t="n">
        <f aca="false">PopActBIT!AA47*(Scénarios!$D34/100)*Choix_ref!Y$3</f>
        <v>4.31706555569738</v>
      </c>
      <c r="AB95" s="48" t="n">
        <f aca="false">PopActBIT!AB47*(Scénarios!$D34/100)*Choix_ref!Z$3</f>
        <v>0.799030655946894</v>
      </c>
      <c r="AC95" s="47"/>
      <c r="AD95" s="47" t="n">
        <f aca="false">E95+F95</f>
        <v>306.02070087935</v>
      </c>
      <c r="AE95" s="47" t="n">
        <f aca="false">G95+H95</f>
        <v>409.052087523523</v>
      </c>
      <c r="AF95" s="47" t="n">
        <f aca="false">I95+J95</f>
        <v>368.95214932376</v>
      </c>
      <c r="AG95" s="47" t="n">
        <f aca="false">K95+L95</f>
        <v>271.045567962309</v>
      </c>
      <c r="AH95" s="47" t="n">
        <f aca="false">M95+N95+O95+P95</f>
        <v>166.949541676212</v>
      </c>
      <c r="AI95" s="47" t="n">
        <f aca="false">Q95+R95</f>
        <v>345.796940037287</v>
      </c>
      <c r="AJ95" s="47" t="n">
        <f aca="false">S95+T95</f>
        <v>361.008178271171</v>
      </c>
      <c r="AK95" s="47" t="n">
        <f aca="false">U95+V95</f>
        <v>280.644971574525</v>
      </c>
      <c r="AL95" s="47" t="n">
        <f aca="false">W95+X95</f>
        <v>227.758029267358</v>
      </c>
      <c r="AM95" s="47" t="n">
        <f aca="false">Y95+Z95+AA95+AB95</f>
        <v>158.255940462174</v>
      </c>
      <c r="AO95" s="49" t="n">
        <f aca="false">SUM(E95:F95)</f>
        <v>306.02070087935</v>
      </c>
      <c r="AP95" s="49" t="n">
        <f aca="false">SUM(G95:L95)</f>
        <v>1049.04980480959</v>
      </c>
      <c r="AQ95" s="49" t="n">
        <f aca="false">SUM(M95:N95)</f>
        <v>161.037498623217</v>
      </c>
      <c r="AR95" s="49" t="n">
        <f aca="false">SUM(Q95:R95)</f>
        <v>345.796940037287</v>
      </c>
      <c r="AS95" s="49" t="n">
        <f aca="false">SUM(S95:X95)</f>
        <v>869.411179113054</v>
      </c>
      <c r="AT95" s="49" t="n">
        <f aca="false">SUM(Y95:Z95)</f>
        <v>153.13984425053</v>
      </c>
      <c r="AU95" s="49" t="n">
        <f aca="false">AO95+AR95</f>
        <v>651.817640916638</v>
      </c>
      <c r="AV95" s="49" t="n">
        <f aca="false">AP95+AS95</f>
        <v>1918.46098392265</v>
      </c>
      <c r="AW95" s="49" t="n">
        <f aca="false">AQ95+AT95</f>
        <v>314.177342873747</v>
      </c>
    </row>
    <row r="96" customFormat="false" ht="15" hidden="false" customHeight="false" outlineLevel="0" collapsed="false">
      <c r="A96" s="0" t="n">
        <v>2045</v>
      </c>
      <c r="B96" s="47" t="n">
        <f aca="false">SUM(E96:AB96)</f>
        <v>2894.34381189264</v>
      </c>
      <c r="C96" s="47" t="n">
        <f aca="false">SUM(E96:P96)</f>
        <v>1521.77347039267</v>
      </c>
      <c r="D96" s="47" t="n">
        <f aca="false">SUM(Q96:AB96)</f>
        <v>1372.57034149997</v>
      </c>
      <c r="E96" s="48" t="n">
        <f aca="false">PopActBIT!E48*(Scénarios!$D35/100)*Choix_ref!C$3</f>
        <v>75.7078595469009</v>
      </c>
      <c r="F96" s="48" t="n">
        <f aca="false">PopActBIT!F48*(Scénarios!$D35/100)*Choix_ref!D$3</f>
        <v>230.032980361171</v>
      </c>
      <c r="G96" s="48" t="n">
        <f aca="false">PopActBIT!G48*(Scénarios!$D35/100)*Choix_ref!E$3</f>
        <v>202.984032726069</v>
      </c>
      <c r="H96" s="48" t="n">
        <f aca="false">PopActBIT!H48*(Scénarios!$D35/100)*Choix_ref!F$3</f>
        <v>203.41020448802</v>
      </c>
      <c r="I96" s="48" t="n">
        <f aca="false">PopActBIT!I48*(Scénarios!$D35/100)*Choix_ref!G$3</f>
        <v>195.473013493468</v>
      </c>
      <c r="J96" s="48" t="n">
        <f aca="false">PopActBIT!J48*(Scénarios!$D35/100)*Choix_ref!H$3</f>
        <v>175.132378928293</v>
      </c>
      <c r="K96" s="48" t="n">
        <f aca="false">PopActBIT!K48*(Scénarios!$D35/100)*Choix_ref!I$3</f>
        <v>150.947858196415</v>
      </c>
      <c r="L96" s="48" t="n">
        <f aca="false">PopActBIT!L48*(Scénarios!$D35/100)*Choix_ref!J$3</f>
        <v>120.734620392349</v>
      </c>
      <c r="M96" s="48" t="n">
        <f aca="false">PopActBIT!M48*(Scénarios!$D35/100)*Choix_ref!K$3</f>
        <v>106.263421455946</v>
      </c>
      <c r="N96" s="48" t="n">
        <f aca="false">PopActBIT!N48*(Scénarios!$D35/100)*Choix_ref!L$3</f>
        <v>54.8677252849147</v>
      </c>
      <c r="O96" s="48" t="n">
        <f aca="false">PopActBIT!O48*(Scénarios!$D35/100)*Choix_ref!M$3</f>
        <v>5.65069983550241</v>
      </c>
      <c r="P96" s="48" t="n">
        <f aca="false">PopActBIT!P48*(Scénarios!$D35/100)*Choix_ref!N$3</f>
        <v>0.568675683620365</v>
      </c>
      <c r="Q96" s="48" t="n">
        <f aca="false">PopActBIT!Q48*(Scénarios!$D35/100)*Choix_ref!O$3</f>
        <v>87.4131818812482</v>
      </c>
      <c r="R96" s="48" t="n">
        <f aca="false">PopActBIT!R48*(Scénarios!$D35/100)*Choix_ref!P$3</f>
        <v>258.079409273474</v>
      </c>
      <c r="S96" s="48" t="n">
        <f aca="false">PopActBIT!S48*(Scénarios!$D35/100)*Choix_ref!Q$3</f>
        <v>202.12038608994</v>
      </c>
      <c r="T96" s="48" t="n">
        <f aca="false">PopActBIT!T48*(Scénarios!$D35/100)*Choix_ref!R$3</f>
        <v>156.512303998897</v>
      </c>
      <c r="U96" s="48" t="n">
        <f aca="false">PopActBIT!U48*(Scénarios!$D35/100)*Choix_ref!S$3</f>
        <v>148.756550924626</v>
      </c>
      <c r="V96" s="48" t="n">
        <f aca="false">PopActBIT!V48*(Scénarios!$D35/100)*Choix_ref!T$3</f>
        <v>133.237444977362</v>
      </c>
      <c r="W96" s="48" t="n">
        <f aca="false">PopActBIT!W48*(Scénarios!$D35/100)*Choix_ref!U$3</f>
        <v>115.284939444401</v>
      </c>
      <c r="X96" s="48" t="n">
        <f aca="false">PopActBIT!X48*(Scénarios!$D35/100)*Choix_ref!V$3</f>
        <v>112.854630823651</v>
      </c>
      <c r="Y96" s="48" t="n">
        <f aca="false">PopActBIT!Y48*(Scénarios!$D35/100)*Choix_ref!W$3</f>
        <v>97.6777440665808</v>
      </c>
      <c r="Z96" s="48" t="n">
        <f aca="false">PopActBIT!Z48*(Scénarios!$D35/100)*Choix_ref!X$3</f>
        <v>55.4627860260097</v>
      </c>
      <c r="AA96" s="48" t="n">
        <f aca="false">PopActBIT!AA48*(Scénarios!$D35/100)*Choix_ref!Y$3</f>
        <v>4.36432090172333</v>
      </c>
      <c r="AB96" s="48" t="n">
        <f aca="false">PopActBIT!AB48*(Scénarios!$D35/100)*Choix_ref!Z$3</f>
        <v>0.806643092059953</v>
      </c>
      <c r="AC96" s="47"/>
      <c r="AD96" s="47" t="n">
        <f aca="false">E96+F96</f>
        <v>305.740839908072</v>
      </c>
      <c r="AE96" s="47" t="n">
        <f aca="false">G96+H96</f>
        <v>406.394237214089</v>
      </c>
      <c r="AF96" s="47" t="n">
        <f aca="false">I96+J96</f>
        <v>370.605392421761</v>
      </c>
      <c r="AG96" s="47" t="n">
        <f aca="false">K96+L96</f>
        <v>271.682478588764</v>
      </c>
      <c r="AH96" s="47" t="n">
        <f aca="false">M96+N96+O96+P96</f>
        <v>167.350522259984</v>
      </c>
      <c r="AI96" s="47" t="n">
        <f aca="false">Q96+R96</f>
        <v>345.492591154722</v>
      </c>
      <c r="AJ96" s="47" t="n">
        <f aca="false">S96+T96</f>
        <v>358.632690088837</v>
      </c>
      <c r="AK96" s="47" t="n">
        <f aca="false">U96+V96</f>
        <v>281.993995901988</v>
      </c>
      <c r="AL96" s="47" t="n">
        <f aca="false">W96+X96</f>
        <v>228.139570268052</v>
      </c>
      <c r="AM96" s="47" t="n">
        <f aca="false">Y96+Z96+AA96+AB96</f>
        <v>158.311494086374</v>
      </c>
      <c r="AO96" s="49" t="n">
        <f aca="false">SUM(E96:F96)</f>
        <v>305.740839908072</v>
      </c>
      <c r="AP96" s="49" t="n">
        <f aca="false">SUM(G96:L96)</f>
        <v>1048.68210822461</v>
      </c>
      <c r="AQ96" s="49" t="n">
        <f aca="false">SUM(M96:N96)</f>
        <v>161.131146740861</v>
      </c>
      <c r="AR96" s="49" t="n">
        <f aca="false">SUM(Q96:R96)</f>
        <v>345.492591154722</v>
      </c>
      <c r="AS96" s="49" t="n">
        <f aca="false">SUM(S96:X96)</f>
        <v>868.766256258876</v>
      </c>
      <c r="AT96" s="49" t="n">
        <f aca="false">SUM(Y96:Z96)</f>
        <v>153.140530092591</v>
      </c>
      <c r="AU96" s="49" t="n">
        <f aca="false">AO96+AR96</f>
        <v>651.233431062794</v>
      </c>
      <c r="AV96" s="49" t="n">
        <f aca="false">AP96+AS96</f>
        <v>1917.44836448349</v>
      </c>
      <c r="AW96" s="49" t="n">
        <f aca="false">AQ96+AT96</f>
        <v>314.271676833452</v>
      </c>
    </row>
    <row r="97" customFormat="false" ht="15" hidden="false" customHeight="false" outlineLevel="0" collapsed="false">
      <c r="A97" s="0" t="n">
        <v>2046</v>
      </c>
      <c r="B97" s="47" t="n">
        <f aca="false">SUM(E97:AB97)</f>
        <v>2892.89175093529</v>
      </c>
      <c r="C97" s="47" t="n">
        <f aca="false">SUM(E97:P97)</f>
        <v>1520.87001230633</v>
      </c>
      <c r="D97" s="47" t="n">
        <f aca="false">SUM(Q97:AB97)</f>
        <v>1372.02173862896</v>
      </c>
      <c r="E97" s="48" t="n">
        <f aca="false">PopActBIT!E49*(Scénarios!$D36/100)*Choix_ref!C$3</f>
        <v>75.9535186909284</v>
      </c>
      <c r="F97" s="48" t="n">
        <f aca="false">PopActBIT!F49*(Scénarios!$D36/100)*Choix_ref!D$3</f>
        <v>229.728408694872</v>
      </c>
      <c r="G97" s="48" t="n">
        <f aca="false">PopActBIT!G49*(Scénarios!$D36/100)*Choix_ref!E$3</f>
        <v>202.324136054576</v>
      </c>
      <c r="H97" s="48" t="n">
        <f aca="false">PopActBIT!H49*(Scénarios!$D36/100)*Choix_ref!F$3</f>
        <v>201.421608844154</v>
      </c>
      <c r="I97" s="48" t="n">
        <f aca="false">PopActBIT!I49*(Scénarios!$D36/100)*Choix_ref!G$3</f>
        <v>196.008151351692</v>
      </c>
      <c r="J97" s="48" t="n">
        <f aca="false">PopActBIT!J49*(Scénarios!$D36/100)*Choix_ref!H$3</f>
        <v>175.498753376126</v>
      </c>
      <c r="K97" s="48" t="n">
        <f aca="false">PopActBIT!K49*(Scénarios!$D36/100)*Choix_ref!I$3</f>
        <v>153.164177659817</v>
      </c>
      <c r="L97" s="48" t="n">
        <f aca="false">PopActBIT!L49*(Scénarios!$D36/100)*Choix_ref!J$3</f>
        <v>119.883966246426</v>
      </c>
      <c r="M97" s="48" t="n">
        <f aca="false">PopActBIT!M49*(Scénarios!$D36/100)*Choix_ref!K$3</f>
        <v>105.9687286657</v>
      </c>
      <c r="N97" s="48" t="n">
        <f aca="false">PopActBIT!N49*(Scénarios!$D36/100)*Choix_ref!L$3</f>
        <v>54.583972687214</v>
      </c>
      <c r="O97" s="48" t="n">
        <f aca="false">PopActBIT!O49*(Scénarios!$D36/100)*Choix_ref!M$3</f>
        <v>5.76426169677767</v>
      </c>
      <c r="P97" s="48" t="n">
        <f aca="false">PopActBIT!P49*(Scénarios!$D36/100)*Choix_ref!N$3</f>
        <v>0.570328338046793</v>
      </c>
      <c r="Q97" s="48" t="n">
        <f aca="false">PopActBIT!Q49*(Scénarios!$D36/100)*Choix_ref!O$3</f>
        <v>87.6984531757739</v>
      </c>
      <c r="R97" s="48" t="n">
        <f aca="false">PopActBIT!R49*(Scénarios!$D36/100)*Choix_ref!P$3</f>
        <v>257.742817034806</v>
      </c>
      <c r="S97" s="48" t="n">
        <f aca="false">PopActBIT!S49*(Scénarios!$D36/100)*Choix_ref!Q$3</f>
        <v>201.438840770679</v>
      </c>
      <c r="T97" s="48" t="n">
        <f aca="false">PopActBIT!T49*(Scénarios!$D36/100)*Choix_ref!R$3</f>
        <v>155.053899904095</v>
      </c>
      <c r="U97" s="48" t="n">
        <f aca="false">PopActBIT!U49*(Scénarios!$D36/100)*Choix_ref!S$3</f>
        <v>149.14155090386</v>
      </c>
      <c r="V97" s="48" t="n">
        <f aca="false">PopActBIT!V49*(Scénarios!$D36/100)*Choix_ref!T$3</f>
        <v>133.587695094785</v>
      </c>
      <c r="W97" s="48" t="n">
        <f aca="false">PopActBIT!W49*(Scénarios!$D36/100)*Choix_ref!U$3</f>
        <v>117.105680770601</v>
      </c>
      <c r="X97" s="48" t="n">
        <f aca="false">PopActBIT!X49*(Scénarios!$D36/100)*Choix_ref!V$3</f>
        <v>111.974124333774</v>
      </c>
      <c r="Y97" s="48" t="n">
        <f aca="false">PopActBIT!Y49*(Scénarios!$D36/100)*Choix_ref!W$3</f>
        <v>97.4491503561119</v>
      </c>
      <c r="Z97" s="48" t="n">
        <f aca="false">PopActBIT!Z49*(Scénarios!$D36/100)*Choix_ref!X$3</f>
        <v>55.5728695086984</v>
      </c>
      <c r="AA97" s="48" t="n">
        <f aca="false">PopActBIT!AA49*(Scénarios!$D36/100)*Choix_ref!Y$3</f>
        <v>4.44418432687553</v>
      </c>
      <c r="AB97" s="48" t="n">
        <f aca="false">PopActBIT!AB49*(Scénarios!$D36/100)*Choix_ref!Z$3</f>
        <v>0.812472448902744</v>
      </c>
      <c r="AC97" s="47"/>
      <c r="AD97" s="47" t="n">
        <f aca="false">E97+F97</f>
        <v>305.681927385801</v>
      </c>
      <c r="AE97" s="47" t="n">
        <f aca="false">G97+H97</f>
        <v>403.74574489873</v>
      </c>
      <c r="AF97" s="47" t="n">
        <f aca="false">I97+J97</f>
        <v>371.506904727818</v>
      </c>
      <c r="AG97" s="47" t="n">
        <f aca="false">K97+L97</f>
        <v>273.048143906242</v>
      </c>
      <c r="AH97" s="47" t="n">
        <f aca="false">M97+N97+O97+P97</f>
        <v>166.887291387739</v>
      </c>
      <c r="AI97" s="47" t="n">
        <f aca="false">Q97+R97</f>
        <v>345.44127021058</v>
      </c>
      <c r="AJ97" s="47" t="n">
        <f aca="false">S97+T97</f>
        <v>356.492740674774</v>
      </c>
      <c r="AK97" s="47" t="n">
        <f aca="false">U97+V97</f>
        <v>282.729245998645</v>
      </c>
      <c r="AL97" s="47" t="n">
        <f aca="false">W97+X97</f>
        <v>229.079805104375</v>
      </c>
      <c r="AM97" s="47" t="n">
        <f aca="false">Y97+Z97+AA97+AB97</f>
        <v>158.278676640589</v>
      </c>
      <c r="AO97" s="49" t="n">
        <f aca="false">SUM(E97:F97)</f>
        <v>305.681927385801</v>
      </c>
      <c r="AP97" s="49" t="n">
        <f aca="false">SUM(G97:L97)</f>
        <v>1048.30079353279</v>
      </c>
      <c r="AQ97" s="49" t="n">
        <f aca="false">SUM(M97:N97)</f>
        <v>160.552701352914</v>
      </c>
      <c r="AR97" s="49" t="n">
        <f aca="false">SUM(Q97:R97)</f>
        <v>345.44127021058</v>
      </c>
      <c r="AS97" s="49" t="n">
        <f aca="false">SUM(S97:X97)</f>
        <v>868.301791777794</v>
      </c>
      <c r="AT97" s="49" t="n">
        <f aca="false">SUM(Y97:Z97)</f>
        <v>153.02201986481</v>
      </c>
      <c r="AU97" s="49" t="n">
        <f aca="false">AO97+AR97</f>
        <v>651.12319759638</v>
      </c>
      <c r="AV97" s="49" t="n">
        <f aca="false">AP97+AS97</f>
        <v>1916.60258531058</v>
      </c>
      <c r="AW97" s="49" t="n">
        <f aca="false">AQ97+AT97</f>
        <v>313.574721217725</v>
      </c>
    </row>
    <row r="98" customFormat="false" ht="15" hidden="false" customHeight="false" outlineLevel="0" collapsed="false">
      <c r="A98" s="0" t="n">
        <v>2047</v>
      </c>
      <c r="B98" s="47" t="n">
        <f aca="false">SUM(E98:AB98)</f>
        <v>2892.26151647057</v>
      </c>
      <c r="C98" s="47" t="n">
        <f aca="false">SUM(E98:P98)</f>
        <v>1520.32136452537</v>
      </c>
      <c r="D98" s="47" t="n">
        <f aca="false">SUM(Q98:AB98)</f>
        <v>1371.9401519452</v>
      </c>
      <c r="E98" s="48" t="n">
        <f aca="false">PopActBIT!E50*(Scénarios!$D37/100)*Choix_ref!C$3</f>
        <v>76.2493949244418</v>
      </c>
      <c r="F98" s="48" t="n">
        <f aca="false">PopActBIT!F50*(Scénarios!$D37/100)*Choix_ref!D$3</f>
        <v>229.623526209669</v>
      </c>
      <c r="G98" s="48" t="n">
        <f aca="false">PopActBIT!G50*(Scénarios!$D37/100)*Choix_ref!E$3</f>
        <v>201.767197911051</v>
      </c>
      <c r="H98" s="48" t="n">
        <f aca="false">PopActBIT!H50*(Scénarios!$D37/100)*Choix_ref!F$3</f>
        <v>199.989846313784</v>
      </c>
      <c r="I98" s="48" t="n">
        <f aca="false">PopActBIT!I50*(Scénarios!$D37/100)*Choix_ref!G$3</f>
        <v>195.585717476974</v>
      </c>
      <c r="J98" s="48" t="n">
        <f aca="false">PopActBIT!J50*(Scénarios!$D37/100)*Choix_ref!H$3</f>
        <v>176.574524499461</v>
      </c>
      <c r="K98" s="48" t="n">
        <f aca="false">PopActBIT!K50*(Scénarios!$D37/100)*Choix_ref!I$3</f>
        <v>154.904784750197</v>
      </c>
      <c r="L98" s="48" t="n">
        <f aca="false">PopActBIT!L50*(Scénarios!$D37/100)*Choix_ref!J$3</f>
        <v>119.553355280508</v>
      </c>
      <c r="M98" s="48" t="n">
        <f aca="false">PopActBIT!M50*(Scénarios!$D37/100)*Choix_ref!K$3</f>
        <v>105.295672305383</v>
      </c>
      <c r="N98" s="48" t="n">
        <f aca="false">PopActBIT!N50*(Scénarios!$D37/100)*Choix_ref!L$3</f>
        <v>54.3354259399678</v>
      </c>
      <c r="O98" s="48" t="n">
        <f aca="false">PopActBIT!O50*(Scénarios!$D37/100)*Choix_ref!M$3</f>
        <v>5.87004803610349</v>
      </c>
      <c r="P98" s="48" t="n">
        <f aca="false">PopActBIT!P50*(Scénarios!$D37/100)*Choix_ref!N$3</f>
        <v>0.571870877832392</v>
      </c>
      <c r="Q98" s="48" t="n">
        <f aca="false">PopActBIT!Q50*(Scénarios!$D37/100)*Choix_ref!O$3</f>
        <v>88.0414362952925</v>
      </c>
      <c r="R98" s="48" t="n">
        <f aca="false">PopActBIT!R50*(Scénarios!$D37/100)*Choix_ref!P$3</f>
        <v>257.634914259646</v>
      </c>
      <c r="S98" s="48" t="n">
        <f aca="false">PopActBIT!S50*(Scénarios!$D37/100)*Choix_ref!Q$3</f>
        <v>200.867415901849</v>
      </c>
      <c r="T98" s="48" t="n">
        <f aca="false">PopActBIT!T50*(Scénarios!$D37/100)*Choix_ref!R$3</f>
        <v>153.990107441253</v>
      </c>
      <c r="U98" s="48" t="n">
        <f aca="false">PopActBIT!U50*(Scénarios!$D37/100)*Choix_ref!S$3</f>
        <v>148.813791333308</v>
      </c>
      <c r="V98" s="48" t="n">
        <f aca="false">PopActBIT!V50*(Scénarios!$D37/100)*Choix_ref!T$3</f>
        <v>134.463959960212</v>
      </c>
      <c r="W98" s="48" t="n">
        <f aca="false">PopActBIT!W50*(Scénarios!$D37/100)*Choix_ref!U$3</f>
        <v>118.476621798439</v>
      </c>
      <c r="X98" s="48" t="n">
        <f aca="false">PopActBIT!X50*(Scénarios!$D37/100)*Choix_ref!V$3</f>
        <v>111.643370583414</v>
      </c>
      <c r="Y98" s="48" t="n">
        <f aca="false">PopActBIT!Y50*(Scénarios!$D37/100)*Choix_ref!W$3</f>
        <v>96.9092197186867</v>
      </c>
      <c r="Z98" s="48" t="n">
        <f aca="false">PopActBIT!Z50*(Scénarios!$D37/100)*Choix_ref!X$3</f>
        <v>55.7657653356887</v>
      </c>
      <c r="AA98" s="48" t="n">
        <f aca="false">PopActBIT!AA50*(Scénarios!$D37/100)*Choix_ref!Y$3</f>
        <v>4.51519623737248</v>
      </c>
      <c r="AB98" s="48" t="n">
        <f aca="false">PopActBIT!AB50*(Scénarios!$D37/100)*Choix_ref!Z$3</f>
        <v>0.818353080039876</v>
      </c>
      <c r="AC98" s="47"/>
      <c r="AD98" s="47" t="n">
        <f aca="false">E98+F98</f>
        <v>305.87292113411</v>
      </c>
      <c r="AE98" s="47" t="n">
        <f aca="false">G98+H98</f>
        <v>401.757044224835</v>
      </c>
      <c r="AF98" s="47" t="n">
        <f aca="false">I98+J98</f>
        <v>372.160241976435</v>
      </c>
      <c r="AG98" s="47" t="n">
        <f aca="false">K98+L98</f>
        <v>274.458140030704</v>
      </c>
      <c r="AH98" s="47" t="n">
        <f aca="false">M98+N98+O98+P98</f>
        <v>166.073017159287</v>
      </c>
      <c r="AI98" s="47" t="n">
        <f aca="false">Q98+R98</f>
        <v>345.676350554938</v>
      </c>
      <c r="AJ98" s="47" t="n">
        <f aca="false">S98+T98</f>
        <v>354.857523343102</v>
      </c>
      <c r="AK98" s="47" t="n">
        <f aca="false">U98+V98</f>
        <v>283.27775129352</v>
      </c>
      <c r="AL98" s="47" t="n">
        <f aca="false">W98+X98</f>
        <v>230.119992381853</v>
      </c>
      <c r="AM98" s="47" t="n">
        <f aca="false">Y98+Z98+AA98+AB98</f>
        <v>158.008534371788</v>
      </c>
      <c r="AO98" s="49" t="n">
        <f aca="false">SUM(E98:F98)</f>
        <v>305.87292113411</v>
      </c>
      <c r="AP98" s="49" t="n">
        <f aca="false">SUM(G98:L98)</f>
        <v>1048.37542623197</v>
      </c>
      <c r="AQ98" s="49" t="n">
        <f aca="false">SUM(M98:N98)</f>
        <v>159.631098245351</v>
      </c>
      <c r="AR98" s="49" t="n">
        <f aca="false">SUM(Q98:R98)</f>
        <v>345.676350554938</v>
      </c>
      <c r="AS98" s="49" t="n">
        <f aca="false">SUM(S98:X98)</f>
        <v>868.255267018474</v>
      </c>
      <c r="AT98" s="49" t="n">
        <f aca="false">SUM(Y98:Z98)</f>
        <v>152.674985054375</v>
      </c>
      <c r="AU98" s="49" t="n">
        <f aca="false">AO98+AR98</f>
        <v>651.549271689049</v>
      </c>
      <c r="AV98" s="49" t="n">
        <f aca="false">AP98+AS98</f>
        <v>1916.63069325045</v>
      </c>
      <c r="AW98" s="49" t="n">
        <f aca="false">AQ98+AT98</f>
        <v>312.306083299726</v>
      </c>
    </row>
    <row r="99" customFormat="false" ht="15" hidden="false" customHeight="false" outlineLevel="0" collapsed="false">
      <c r="A99" s="0" t="n">
        <v>2048</v>
      </c>
      <c r="B99" s="47" t="n">
        <f aca="false">SUM(E99:AB99)</f>
        <v>2892.832698646</v>
      </c>
      <c r="C99" s="47" t="n">
        <f aca="false">SUM(E99:P99)</f>
        <v>1520.36197319669</v>
      </c>
      <c r="D99" s="47" t="n">
        <f aca="false">SUM(Q99:AB99)</f>
        <v>1372.47072544931</v>
      </c>
      <c r="E99" s="48" t="n">
        <f aca="false">PopActBIT!E51*(Scénarios!$D38/100)*Choix_ref!C$3</f>
        <v>76.5814417847536</v>
      </c>
      <c r="F99" s="48" t="n">
        <f aca="false">PopActBIT!F51*(Scénarios!$D38/100)*Choix_ref!D$3</f>
        <v>229.744199990392</v>
      </c>
      <c r="G99" s="48" t="n">
        <f aca="false">PopActBIT!G51*(Scénarios!$D38/100)*Choix_ref!E$3</f>
        <v>201.225278058466</v>
      </c>
      <c r="H99" s="48" t="n">
        <f aca="false">PopActBIT!H51*(Scénarios!$D38/100)*Choix_ref!F$3</f>
        <v>198.912246413913</v>
      </c>
      <c r="I99" s="48" t="n">
        <f aca="false">PopActBIT!I51*(Scénarios!$D38/100)*Choix_ref!G$3</f>
        <v>194.744729536914</v>
      </c>
      <c r="J99" s="48" t="n">
        <f aca="false">PopActBIT!J51*(Scénarios!$D38/100)*Choix_ref!H$3</f>
        <v>177.875989277396</v>
      </c>
      <c r="K99" s="48" t="n">
        <f aca="false">PopActBIT!K51*(Scénarios!$D38/100)*Choix_ref!I$3</f>
        <v>156.178428410551</v>
      </c>
      <c r="L99" s="48" t="n">
        <f aca="false">PopActBIT!L51*(Scénarios!$D38/100)*Choix_ref!J$3</f>
        <v>120.196562722133</v>
      </c>
      <c r="M99" s="48" t="n">
        <f aca="false">PopActBIT!M51*(Scénarios!$D38/100)*Choix_ref!K$3</f>
        <v>104.054268555588</v>
      </c>
      <c r="N99" s="48" t="n">
        <f aca="false">PopActBIT!N51*(Scénarios!$D38/100)*Choix_ref!L$3</f>
        <v>54.3476067607197</v>
      </c>
      <c r="O99" s="48" t="n">
        <f aca="false">PopActBIT!O51*(Scénarios!$D38/100)*Choix_ref!M$3</f>
        <v>5.92755760915732</v>
      </c>
      <c r="P99" s="48" t="n">
        <f aca="false">PopActBIT!P51*(Scénarios!$D38/100)*Choix_ref!N$3</f>
        <v>0.573664076706717</v>
      </c>
      <c r="Q99" s="48" t="n">
        <f aca="false">PopActBIT!Q51*(Scénarios!$D38/100)*Choix_ref!O$3</f>
        <v>88.4259198205315</v>
      </c>
      <c r="R99" s="48" t="n">
        <f aca="false">PopActBIT!R51*(Scénarios!$D38/100)*Choix_ref!P$3</f>
        <v>257.785140690148</v>
      </c>
      <c r="S99" s="48" t="n">
        <f aca="false">PopActBIT!S51*(Scénarios!$D38/100)*Choix_ref!Q$3</f>
        <v>200.310922338551</v>
      </c>
      <c r="T99" s="48" t="n">
        <f aca="false">PopActBIT!T51*(Scénarios!$D38/100)*Choix_ref!R$3</f>
        <v>153.088792637533</v>
      </c>
      <c r="U99" s="48" t="n">
        <f aca="false">PopActBIT!U51*(Scénarios!$D38/100)*Choix_ref!S$3</f>
        <v>148.254994239988</v>
      </c>
      <c r="V99" s="48" t="n">
        <f aca="false">PopActBIT!V51*(Scénarios!$D38/100)*Choix_ref!T$3</f>
        <v>135.50290194042</v>
      </c>
      <c r="W99" s="48" t="n">
        <f aca="false">PopActBIT!W51*(Scénarios!$D38/100)*Choix_ref!U$3</f>
        <v>119.523631887006</v>
      </c>
      <c r="X99" s="48" t="n">
        <f aca="false">PopActBIT!X51*(Scénarios!$D38/100)*Choix_ref!V$3</f>
        <v>112.250051293459</v>
      </c>
      <c r="Y99" s="48" t="n">
        <f aca="false">PopActBIT!Y51*(Scénarios!$D38/100)*Choix_ref!W$3</f>
        <v>95.8121221965645</v>
      </c>
      <c r="Z99" s="48" t="n">
        <f aca="false">PopActBIT!Z51*(Scénarios!$D38/100)*Choix_ref!X$3</f>
        <v>56.1381430087231</v>
      </c>
      <c r="AA99" s="48" t="n">
        <f aca="false">PopActBIT!AA51*(Scénarios!$D38/100)*Choix_ref!Y$3</f>
        <v>4.55350940009658</v>
      </c>
      <c r="AB99" s="48" t="n">
        <f aca="false">PopActBIT!AB51*(Scénarios!$D38/100)*Choix_ref!Z$3</f>
        <v>0.824595996291192</v>
      </c>
      <c r="AC99" s="47"/>
      <c r="AD99" s="47" t="n">
        <f aca="false">E99+F99</f>
        <v>306.325641775145</v>
      </c>
      <c r="AE99" s="47" t="n">
        <f aca="false">G99+H99</f>
        <v>400.137524472379</v>
      </c>
      <c r="AF99" s="47" t="n">
        <f aca="false">I99+J99</f>
        <v>372.62071881431</v>
      </c>
      <c r="AG99" s="47" t="n">
        <f aca="false">K99+L99</f>
        <v>276.374991132684</v>
      </c>
      <c r="AH99" s="47" t="n">
        <f aca="false">M99+N99+O99+P99</f>
        <v>164.903097002172</v>
      </c>
      <c r="AI99" s="47" t="n">
        <f aca="false">Q99+R99</f>
        <v>346.21106051068</v>
      </c>
      <c r="AJ99" s="47" t="n">
        <f aca="false">S99+T99</f>
        <v>353.399714976084</v>
      </c>
      <c r="AK99" s="47" t="n">
        <f aca="false">U99+V99</f>
        <v>283.757896180408</v>
      </c>
      <c r="AL99" s="47" t="n">
        <f aca="false">W99+X99</f>
        <v>231.773683180465</v>
      </c>
      <c r="AM99" s="47" t="n">
        <f aca="false">Y99+Z99+AA99+AB99</f>
        <v>157.328370601675</v>
      </c>
      <c r="AO99" s="49" t="n">
        <f aca="false">SUM(E99:F99)</f>
        <v>306.325641775145</v>
      </c>
      <c r="AP99" s="49" t="n">
        <f aca="false">SUM(G99:L99)</f>
        <v>1049.13323441937</v>
      </c>
      <c r="AQ99" s="49" t="n">
        <f aca="false">SUM(M99:N99)</f>
        <v>158.401875316308</v>
      </c>
      <c r="AR99" s="49" t="n">
        <f aca="false">SUM(Q99:R99)</f>
        <v>346.21106051068</v>
      </c>
      <c r="AS99" s="49" t="n">
        <f aca="false">SUM(S99:X99)</f>
        <v>868.931294336957</v>
      </c>
      <c r="AT99" s="49" t="n">
        <f aca="false">SUM(Y99:Z99)</f>
        <v>151.950265205288</v>
      </c>
      <c r="AU99" s="49" t="n">
        <f aca="false">AO99+AR99</f>
        <v>652.536702285825</v>
      </c>
      <c r="AV99" s="49" t="n">
        <f aca="false">AP99+AS99</f>
        <v>1918.06452875633</v>
      </c>
      <c r="AW99" s="49" t="n">
        <f aca="false">AQ99+AT99</f>
        <v>310.352140521595</v>
      </c>
    </row>
    <row r="100" customFormat="false" ht="15" hidden="false" customHeight="false" outlineLevel="0" collapsed="false">
      <c r="A100" s="0" t="n">
        <v>2049</v>
      </c>
      <c r="B100" s="47" t="n">
        <f aca="false">SUM(E100:AB100)</f>
        <v>2894.13892154551</v>
      </c>
      <c r="C100" s="47" t="n">
        <f aca="false">SUM(E100:P100)</f>
        <v>1520.69721739643</v>
      </c>
      <c r="D100" s="47" t="n">
        <f aca="false">SUM(Q100:AB100)</f>
        <v>1373.44170414908</v>
      </c>
      <c r="E100" s="48" t="n">
        <f aca="false">PopActBIT!E52*(Scénarios!$D39/100)*Choix_ref!C$3</f>
        <v>76.9356316628663</v>
      </c>
      <c r="F100" s="48" t="n">
        <f aca="false">PopActBIT!F52*(Scénarios!$D39/100)*Choix_ref!D$3</f>
        <v>230.097323998147</v>
      </c>
      <c r="G100" s="48" t="n">
        <f aca="false">PopActBIT!G52*(Scénarios!$D39/100)*Choix_ref!E$3</f>
        <v>200.730960483663</v>
      </c>
      <c r="H100" s="48" t="n">
        <f aca="false">PopActBIT!H52*(Scénarios!$D39/100)*Choix_ref!F$3</f>
        <v>197.614476439233</v>
      </c>
      <c r="I100" s="48" t="n">
        <f aca="false">PopActBIT!I52*(Scénarios!$D39/100)*Choix_ref!G$3</f>
        <v>193.839010796018</v>
      </c>
      <c r="J100" s="48" t="n">
        <f aca="false">PopActBIT!J52*(Scénarios!$D39/100)*Choix_ref!H$3</f>
        <v>179.176572316962</v>
      </c>
      <c r="K100" s="48" t="n">
        <f aca="false">PopActBIT!K52*(Scénarios!$D39/100)*Choix_ref!I$3</f>
        <v>157.150027601754</v>
      </c>
      <c r="L100" s="48" t="n">
        <f aca="false">PopActBIT!L52*(Scénarios!$D39/100)*Choix_ref!J$3</f>
        <v>121.680473422658</v>
      </c>
      <c r="M100" s="48" t="n">
        <f aca="false">PopActBIT!M52*(Scénarios!$D39/100)*Choix_ref!K$3</f>
        <v>102.443082402116</v>
      </c>
      <c r="N100" s="48" t="n">
        <f aca="false">PopActBIT!N52*(Scénarios!$D39/100)*Choix_ref!L$3</f>
        <v>54.5005479355636</v>
      </c>
      <c r="O100" s="48" t="n">
        <f aca="false">PopActBIT!O52*(Scénarios!$D39/100)*Choix_ref!M$3</f>
        <v>5.95336926523411</v>
      </c>
      <c r="P100" s="48" t="n">
        <f aca="false">PopActBIT!P52*(Scénarios!$D39/100)*Choix_ref!N$3</f>
        <v>0.575741072213905</v>
      </c>
      <c r="Q100" s="48" t="n">
        <f aca="false">PopActBIT!Q52*(Scénarios!$D39/100)*Choix_ref!O$3</f>
        <v>88.8360231780843</v>
      </c>
      <c r="R100" s="48" t="n">
        <f aca="false">PopActBIT!R52*(Scénarios!$D39/100)*Choix_ref!P$3</f>
        <v>258.201226674347</v>
      </c>
      <c r="S100" s="48" t="n">
        <f aca="false">PopActBIT!S52*(Scénarios!$D39/100)*Choix_ref!Q$3</f>
        <v>199.804239134167</v>
      </c>
      <c r="T100" s="48" t="n">
        <f aca="false">PopActBIT!T52*(Scénarios!$D39/100)*Choix_ref!R$3</f>
        <v>152.02171816908</v>
      </c>
      <c r="U100" s="48" t="n">
        <f aca="false">PopActBIT!U52*(Scénarios!$D39/100)*Choix_ref!S$3</f>
        <v>147.587130620616</v>
      </c>
      <c r="V100" s="48" t="n">
        <f aca="false">PopActBIT!V52*(Scénarios!$D39/100)*Choix_ref!T$3</f>
        <v>136.627962317973</v>
      </c>
      <c r="W100" s="48" t="n">
        <f aca="false">PopActBIT!W52*(Scénarios!$D39/100)*Choix_ref!U$3</f>
        <v>120.26867702431</v>
      </c>
      <c r="X100" s="48" t="n">
        <f aca="false">PopActBIT!X52*(Scénarios!$D39/100)*Choix_ref!V$3</f>
        <v>113.805316725859</v>
      </c>
      <c r="Y100" s="48" t="n">
        <f aca="false">PopActBIT!Y52*(Scénarios!$D39/100)*Choix_ref!W$3</f>
        <v>94.3014931836758</v>
      </c>
      <c r="Z100" s="48" t="n">
        <f aca="false">PopActBIT!Z52*(Scénarios!$D39/100)*Choix_ref!X$3</f>
        <v>56.5873159986308</v>
      </c>
      <c r="AA100" s="48" t="n">
        <f aca="false">PopActBIT!AA52*(Scénarios!$D39/100)*Choix_ref!Y$3</f>
        <v>4.56959612442311</v>
      </c>
      <c r="AB100" s="48" t="n">
        <f aca="false">PopActBIT!AB52*(Scénarios!$D39/100)*Choix_ref!Z$3</f>
        <v>0.831004997909716</v>
      </c>
      <c r="AC100" s="47"/>
      <c r="AD100" s="47" t="n">
        <f aca="false">E100+F100</f>
        <v>307.032955661013</v>
      </c>
      <c r="AE100" s="47" t="n">
        <f aca="false">G100+H100</f>
        <v>398.345436922896</v>
      </c>
      <c r="AF100" s="47" t="n">
        <f aca="false">I100+J100</f>
        <v>373.01558311298</v>
      </c>
      <c r="AG100" s="47" t="n">
        <f aca="false">K100+L100</f>
        <v>278.830501024412</v>
      </c>
      <c r="AH100" s="47" t="n">
        <f aca="false">M100+N100+O100+P100</f>
        <v>163.472740675127</v>
      </c>
      <c r="AI100" s="47" t="n">
        <f aca="false">Q100+R100</f>
        <v>347.037249852431</v>
      </c>
      <c r="AJ100" s="47" t="n">
        <f aca="false">S100+T100</f>
        <v>351.825957303248</v>
      </c>
      <c r="AK100" s="47" t="n">
        <f aca="false">U100+V100</f>
        <v>284.215092938589</v>
      </c>
      <c r="AL100" s="47" t="n">
        <f aca="false">W100+X100</f>
        <v>234.07399375017</v>
      </c>
      <c r="AM100" s="47" t="n">
        <f aca="false">Y100+Z100+AA100+AB100</f>
        <v>156.289410304639</v>
      </c>
      <c r="AO100" s="49" t="n">
        <f aca="false">SUM(E100:F100)</f>
        <v>307.032955661013</v>
      </c>
      <c r="AP100" s="49" t="n">
        <f aca="false">SUM(G100:L100)</f>
        <v>1050.19152106029</v>
      </c>
      <c r="AQ100" s="49" t="n">
        <f aca="false">SUM(M100:N100)</f>
        <v>156.943630337679</v>
      </c>
      <c r="AR100" s="49" t="n">
        <f aca="false">SUM(Q100:R100)</f>
        <v>347.037249852431</v>
      </c>
      <c r="AS100" s="49" t="n">
        <f aca="false">SUM(S100:X100)</f>
        <v>870.115043992006</v>
      </c>
      <c r="AT100" s="49" t="n">
        <f aca="false">SUM(Y100:Z100)</f>
        <v>150.888809182307</v>
      </c>
      <c r="AU100" s="49" t="n">
        <f aca="false">AO100+AR100</f>
        <v>654.070205513444</v>
      </c>
      <c r="AV100" s="49" t="n">
        <f aca="false">AP100+AS100</f>
        <v>1920.30656505229</v>
      </c>
      <c r="AW100" s="49" t="n">
        <f aca="false">AQ100+AT100</f>
        <v>307.832439519986</v>
      </c>
    </row>
    <row r="101" customFormat="false" ht="15" hidden="false" customHeight="false" outlineLevel="0" collapsed="false">
      <c r="A101" s="0" t="n">
        <v>2050</v>
      </c>
      <c r="B101" s="47" t="n">
        <f aca="false">SUM(E101:AB101)</f>
        <v>2895.2181843802</v>
      </c>
      <c r="C101" s="47" t="n">
        <f aca="false">SUM(E101:P101)</f>
        <v>1520.9543699448</v>
      </c>
      <c r="D101" s="47" t="n">
        <f aca="false">SUM(Q101:AB101)</f>
        <v>1374.26381443539</v>
      </c>
      <c r="E101" s="48" t="n">
        <f aca="false">PopActBIT!E53*(Scénarios!$D40/100)*Choix_ref!C$3</f>
        <v>77.2998575167268</v>
      </c>
      <c r="F101" s="48" t="n">
        <f aca="false">PopActBIT!F53*(Scénarios!$D40/100)*Choix_ref!D$3</f>
        <v>230.671997525202</v>
      </c>
      <c r="G101" s="48" t="n">
        <f aca="false">PopActBIT!G53*(Scénarios!$D40/100)*Choix_ref!E$3</f>
        <v>200.328854872465</v>
      </c>
      <c r="H101" s="48" t="n">
        <f aca="false">PopActBIT!H53*(Scénarios!$D40/100)*Choix_ref!F$3</f>
        <v>196.534237727535</v>
      </c>
      <c r="I101" s="48" t="n">
        <f aca="false">PopActBIT!I53*(Scénarios!$D40/100)*Choix_ref!G$3</f>
        <v>192.473764202403</v>
      </c>
      <c r="J101" s="48" t="n">
        <f aca="false">PopActBIT!J53*(Scénarios!$D40/100)*Choix_ref!H$3</f>
        <v>180.301717786869</v>
      </c>
      <c r="K101" s="48" t="n">
        <f aca="false">PopActBIT!K53*(Scénarios!$D40/100)*Choix_ref!I$3</f>
        <v>157.541326784656</v>
      </c>
      <c r="L101" s="48" t="n">
        <f aca="false">PopActBIT!L53*(Scénarios!$D40/100)*Choix_ref!J$3</f>
        <v>123.491579772807</v>
      </c>
      <c r="M101" s="48" t="n">
        <f aca="false">PopActBIT!M53*(Scénarios!$D40/100)*Choix_ref!K$3</f>
        <v>101.329069950351</v>
      </c>
      <c r="N101" s="48" t="n">
        <f aca="false">PopActBIT!N53*(Scénarios!$D40/100)*Choix_ref!L$3</f>
        <v>54.4562758220442</v>
      </c>
      <c r="O101" s="48" t="n">
        <f aca="false">PopActBIT!O53*(Scénarios!$D40/100)*Choix_ref!M$3</f>
        <v>5.94679400959351</v>
      </c>
      <c r="P101" s="48" t="n">
        <f aca="false">PopActBIT!P53*(Scénarios!$D40/100)*Choix_ref!N$3</f>
        <v>0.578893974151703</v>
      </c>
      <c r="Q101" s="48" t="n">
        <f aca="false">PopActBIT!Q53*(Scénarios!$D40/100)*Choix_ref!O$3</f>
        <v>89.2574993433926</v>
      </c>
      <c r="R101" s="48" t="n">
        <f aca="false">PopActBIT!R53*(Scénarios!$D40/100)*Choix_ref!P$3</f>
        <v>258.871319011871</v>
      </c>
      <c r="S101" s="48" t="n">
        <f aca="false">PopActBIT!S53*(Scénarios!$D40/100)*Choix_ref!Q$3</f>
        <v>199.394378251781</v>
      </c>
      <c r="T101" s="48" t="n">
        <f aca="false">PopActBIT!T53*(Scénarios!$D40/100)*Choix_ref!R$3</f>
        <v>151.136438986505</v>
      </c>
      <c r="U101" s="48" t="n">
        <f aca="false">PopActBIT!U53*(Scénarios!$D40/100)*Choix_ref!S$3</f>
        <v>146.550328936369</v>
      </c>
      <c r="V101" s="48" t="n">
        <f aca="false">PopActBIT!V53*(Scénarios!$D40/100)*Choix_ref!T$3</f>
        <v>137.613678103165</v>
      </c>
      <c r="W101" s="48" t="n">
        <f aca="false">PopActBIT!W53*(Scénarios!$D40/100)*Choix_ref!U$3</f>
        <v>120.53064303974</v>
      </c>
      <c r="X101" s="48" t="n">
        <f aca="false">PopActBIT!X53*(Scénarios!$D40/100)*Choix_ref!V$3</f>
        <v>115.756836693629</v>
      </c>
      <c r="Y101" s="48" t="n">
        <f aca="false">PopActBIT!Y53*(Scénarios!$D40/100)*Choix_ref!W$3</f>
        <v>93.0692514844852</v>
      </c>
      <c r="Z101" s="48" t="n">
        <f aca="false">PopActBIT!Z53*(Scénarios!$D40/100)*Choix_ref!X$3</f>
        <v>56.6803832508284</v>
      </c>
      <c r="AA101" s="48" t="n">
        <f aca="false">PopActBIT!AA53*(Scénarios!$D40/100)*Choix_ref!Y$3</f>
        <v>4.56399742354809</v>
      </c>
      <c r="AB101" s="48" t="n">
        <f aca="false">PopActBIT!AB53*(Scénarios!$D40/100)*Choix_ref!Z$3</f>
        <v>0.839059910080054</v>
      </c>
      <c r="AC101" s="47"/>
      <c r="AD101" s="47" t="n">
        <f aca="false">E101+F101</f>
        <v>307.971855041929</v>
      </c>
      <c r="AE101" s="47" t="n">
        <f aca="false">G101+H101</f>
        <v>396.8630926</v>
      </c>
      <c r="AF101" s="47" t="n">
        <f aca="false">I101+J101</f>
        <v>372.775481989273</v>
      </c>
      <c r="AG101" s="47" t="n">
        <f aca="false">K101+L101</f>
        <v>281.032906557463</v>
      </c>
      <c r="AH101" s="47" t="n">
        <f aca="false">M101+N101+O101+P101</f>
        <v>162.31103375614</v>
      </c>
      <c r="AI101" s="47" t="n">
        <f aca="false">Q101+R101</f>
        <v>348.128818355264</v>
      </c>
      <c r="AJ101" s="47" t="n">
        <f aca="false">S101+T101</f>
        <v>350.530817238286</v>
      </c>
      <c r="AK101" s="47" t="n">
        <f aca="false">U101+V101</f>
        <v>284.164007039534</v>
      </c>
      <c r="AL101" s="47" t="n">
        <f aca="false">W101+X101</f>
        <v>236.287479733368</v>
      </c>
      <c r="AM101" s="47" t="n">
        <f aca="false">Y101+Z101+AA101+AB101</f>
        <v>155.152692068942</v>
      </c>
      <c r="AO101" s="49" t="n">
        <f aca="false">SUM(E101:F101)</f>
        <v>307.971855041929</v>
      </c>
      <c r="AP101" s="49" t="n">
        <f aca="false">SUM(G101:L101)</f>
        <v>1050.67148114674</v>
      </c>
      <c r="AQ101" s="49" t="n">
        <f aca="false">SUM(M101:N101)</f>
        <v>155.785345772395</v>
      </c>
      <c r="AR101" s="49" t="n">
        <f aca="false">SUM(Q101:R101)</f>
        <v>348.128818355264</v>
      </c>
      <c r="AS101" s="49" t="n">
        <f aca="false">SUM(S101:X101)</f>
        <v>870.982304011188</v>
      </c>
      <c r="AT101" s="49" t="n">
        <f aca="false">SUM(Y101:Z101)</f>
        <v>149.749634735314</v>
      </c>
      <c r="AU101" s="49" t="n">
        <f aca="false">AO101+AR101</f>
        <v>656.100673397193</v>
      </c>
      <c r="AV101" s="49" t="n">
        <f aca="false">AP101+AS101</f>
        <v>1921.65378515792</v>
      </c>
      <c r="AW101" s="49" t="n">
        <f aca="false">AQ101+AT101</f>
        <v>305.534980507708</v>
      </c>
    </row>
    <row r="102" customFormat="false" ht="15" hidden="false" customHeight="false" outlineLevel="0" collapsed="false">
      <c r="A102" s="0" t="n">
        <v>2051</v>
      </c>
      <c r="B102" s="47" t="n">
        <f aca="false">SUM(E102:AB102)</f>
        <v>2896.51384802623</v>
      </c>
      <c r="C102" s="47" t="n">
        <f aca="false">SUM(E102:P102)</f>
        <v>1521.2671115567</v>
      </c>
      <c r="D102" s="47" t="n">
        <f aca="false">SUM(Q102:AB102)</f>
        <v>1375.24673646953</v>
      </c>
      <c r="E102" s="48" t="n">
        <f aca="false">PopActBIT!E54*(Scénarios!$D41/100)*Choix_ref!C$3</f>
        <v>77.6635939461402</v>
      </c>
      <c r="F102" s="48" t="n">
        <f aca="false">PopActBIT!F54*(Scénarios!$D41/100)*Choix_ref!D$3</f>
        <v>231.442707023191</v>
      </c>
      <c r="G102" s="48" t="n">
        <f aca="false">PopActBIT!G54*(Scénarios!$D41/100)*Choix_ref!E$3</f>
        <v>200.064963536511</v>
      </c>
      <c r="H102" s="48" t="n">
        <f aca="false">PopActBIT!H54*(Scénarios!$D41/100)*Choix_ref!F$3</f>
        <v>195.921701857428</v>
      </c>
      <c r="I102" s="48" t="n">
        <f aca="false">PopActBIT!I54*(Scénarios!$D41/100)*Choix_ref!G$3</f>
        <v>190.657717181506</v>
      </c>
      <c r="J102" s="48" t="n">
        <f aca="false">PopActBIT!J54*(Scénarios!$D41/100)*Choix_ref!H$3</f>
        <v>180.789949691504</v>
      </c>
      <c r="K102" s="48" t="n">
        <f aca="false">PopActBIT!K54*(Scénarios!$D41/100)*Choix_ref!I$3</f>
        <v>157.888836169161</v>
      </c>
      <c r="L102" s="48" t="n">
        <f aca="false">PopActBIT!L54*(Scénarios!$D41/100)*Choix_ref!J$3</f>
        <v>125.301480471005</v>
      </c>
      <c r="M102" s="48" t="n">
        <f aca="false">PopActBIT!M54*(Scénarios!$D41/100)*Choix_ref!K$3</f>
        <v>100.816753353235</v>
      </c>
      <c r="N102" s="48" t="n">
        <f aca="false">PopActBIT!N54*(Scénarios!$D41/100)*Choix_ref!L$3</f>
        <v>54.2184345787507</v>
      </c>
      <c r="O102" s="48" t="n">
        <f aca="false">PopActBIT!O54*(Scénarios!$D41/100)*Choix_ref!M$3</f>
        <v>5.91822360194077</v>
      </c>
      <c r="P102" s="48" t="n">
        <f aca="false">PopActBIT!P54*(Scénarios!$D41/100)*Choix_ref!N$3</f>
        <v>0.582750146323392</v>
      </c>
      <c r="Q102" s="48" t="n">
        <f aca="false">PopActBIT!Q54*(Scénarios!$D41/100)*Choix_ref!O$3</f>
        <v>89.678272464148</v>
      </c>
      <c r="R102" s="48" t="n">
        <f aca="false">PopActBIT!R54*(Scénarios!$D41/100)*Choix_ref!P$3</f>
        <v>259.765849121387</v>
      </c>
      <c r="S102" s="48" t="n">
        <f aca="false">PopActBIT!S54*(Scénarios!$D41/100)*Choix_ref!Q$3</f>
        <v>199.130174884855</v>
      </c>
      <c r="T102" s="48" t="n">
        <f aca="false">PopActBIT!T54*(Scénarios!$D41/100)*Choix_ref!R$3</f>
        <v>150.637400688249</v>
      </c>
      <c r="U102" s="48" t="n">
        <f aca="false">PopActBIT!U54*(Scénarios!$D41/100)*Choix_ref!S$3</f>
        <v>145.247014884095</v>
      </c>
      <c r="V102" s="48" t="n">
        <f aca="false">PopActBIT!V54*(Scénarios!$D41/100)*Choix_ref!T$3</f>
        <v>137.976981307396</v>
      </c>
      <c r="W102" s="48" t="n">
        <f aca="false">PopActBIT!W54*(Scénarios!$D41/100)*Choix_ref!U$3</f>
        <v>120.859194368264</v>
      </c>
      <c r="X102" s="48" t="n">
        <f aca="false">PopActBIT!X54*(Scénarios!$D41/100)*Choix_ref!V$3</f>
        <v>117.594668814647</v>
      </c>
      <c r="Y102" s="48" t="n">
        <f aca="false">PopActBIT!Y54*(Scénarios!$D41/100)*Choix_ref!W$3</f>
        <v>92.3852239739522</v>
      </c>
      <c r="Z102" s="48" t="n">
        <f aca="false">PopActBIT!Z54*(Scénarios!$D41/100)*Choix_ref!X$3</f>
        <v>56.5766332608695</v>
      </c>
      <c r="AA102" s="48" t="n">
        <f aca="false">PopActBIT!AA54*(Scénarios!$D41/100)*Choix_ref!Y$3</f>
        <v>4.54729897268249</v>
      </c>
      <c r="AB102" s="48" t="n">
        <f aca="false">PopActBIT!AB54*(Scénarios!$D41/100)*Choix_ref!Z$3</f>
        <v>0.848023728985222</v>
      </c>
      <c r="AC102" s="47"/>
      <c r="AD102" s="47" t="n">
        <f aca="false">E102+F102</f>
        <v>309.106300969332</v>
      </c>
      <c r="AE102" s="47" t="n">
        <f aca="false">G102+H102</f>
        <v>395.986665393939</v>
      </c>
      <c r="AF102" s="47" t="n">
        <f aca="false">I102+J102</f>
        <v>371.44766687301</v>
      </c>
      <c r="AG102" s="47" t="n">
        <f aca="false">K102+L102</f>
        <v>283.190316640166</v>
      </c>
      <c r="AH102" s="47" t="n">
        <f aca="false">M102+N102+O102+P102</f>
        <v>161.53616168025</v>
      </c>
      <c r="AI102" s="47" t="n">
        <f aca="false">Q102+R102</f>
        <v>349.444121585534</v>
      </c>
      <c r="AJ102" s="47" t="n">
        <f aca="false">S102+T102</f>
        <v>349.767575573104</v>
      </c>
      <c r="AK102" s="47" t="n">
        <f aca="false">U102+V102</f>
        <v>283.223996191491</v>
      </c>
      <c r="AL102" s="47" t="n">
        <f aca="false">W102+X102</f>
        <v>238.453863182911</v>
      </c>
      <c r="AM102" s="47" t="n">
        <f aca="false">Y102+Z102+AA102+AB102</f>
        <v>154.357179936489</v>
      </c>
      <c r="AO102" s="49" t="n">
        <f aca="false">SUM(E102:F102)</f>
        <v>309.106300969332</v>
      </c>
      <c r="AP102" s="49" t="n">
        <f aca="false">SUM(G102:L102)</f>
        <v>1050.62464890711</v>
      </c>
      <c r="AQ102" s="49" t="n">
        <f aca="false">SUM(M102:N102)</f>
        <v>155.035187931986</v>
      </c>
      <c r="AR102" s="49" t="n">
        <f aca="false">SUM(Q102:R102)</f>
        <v>349.444121585534</v>
      </c>
      <c r="AS102" s="49" t="n">
        <f aca="false">SUM(S102:X102)</f>
        <v>871.445434947506</v>
      </c>
      <c r="AT102" s="49" t="n">
        <f aca="false">SUM(Y102:Z102)</f>
        <v>148.961857234822</v>
      </c>
      <c r="AU102" s="49" t="n">
        <f aca="false">AO102+AR102</f>
        <v>658.550422554866</v>
      </c>
      <c r="AV102" s="49" t="n">
        <f aca="false">AP102+AS102</f>
        <v>1922.07008385462</v>
      </c>
      <c r="AW102" s="49" t="n">
        <f aca="false">AQ102+AT102</f>
        <v>303.997045166807</v>
      </c>
    </row>
    <row r="103" customFormat="false" ht="15" hidden="false" customHeight="false" outlineLevel="0" collapsed="false">
      <c r="A103" s="0" t="n">
        <v>2052</v>
      </c>
      <c r="B103" s="47" t="n">
        <f aca="false">SUM(E103:AB103)</f>
        <v>2898.8525890156</v>
      </c>
      <c r="C103" s="47" t="n">
        <f aca="false">SUM(E103:P103)</f>
        <v>1522.18726491602</v>
      </c>
      <c r="D103" s="47" t="n">
        <f aca="false">SUM(Q103:AB103)</f>
        <v>1376.66532409959</v>
      </c>
      <c r="E103" s="48" t="n">
        <f aca="false">PopActBIT!E55*(Scénarios!$D42/100)*Choix_ref!C$3</f>
        <v>78.0179725049175</v>
      </c>
      <c r="F103" s="48" t="n">
        <f aca="false">PopActBIT!F55*(Scénarios!$D42/100)*Choix_ref!D$3</f>
        <v>232.370622403493</v>
      </c>
      <c r="G103" s="48" t="n">
        <f aca="false">PopActBIT!G55*(Scénarios!$D42/100)*Choix_ref!E$3</f>
        <v>199.975841675716</v>
      </c>
      <c r="H103" s="48" t="n">
        <f aca="false">PopActBIT!H55*(Scénarios!$D42/100)*Choix_ref!F$3</f>
        <v>195.404900614728</v>
      </c>
      <c r="I103" s="48" t="n">
        <f aca="false">PopActBIT!I55*(Scénarios!$D42/100)*Choix_ref!G$3</f>
        <v>189.351373882606</v>
      </c>
      <c r="J103" s="48" t="n">
        <f aca="false">PopActBIT!J55*(Scénarios!$D42/100)*Choix_ref!H$3</f>
        <v>180.410324936276</v>
      </c>
      <c r="K103" s="48" t="n">
        <f aca="false">PopActBIT!K55*(Scénarios!$D42/100)*Choix_ref!I$3</f>
        <v>158.868790991381</v>
      </c>
      <c r="L103" s="48" t="n">
        <f aca="false">PopActBIT!L55*(Scénarios!$D42/100)*Choix_ref!J$3</f>
        <v>126.723567350646</v>
      </c>
      <c r="M103" s="48" t="n">
        <f aca="false">PopActBIT!M55*(Scénarios!$D42/100)*Choix_ref!K$3</f>
        <v>100.781437367387</v>
      </c>
      <c r="N103" s="48" t="n">
        <f aca="false">PopActBIT!N55*(Scénarios!$D42/100)*Choix_ref!L$3</f>
        <v>53.8025591654827</v>
      </c>
      <c r="O103" s="48" t="n">
        <f aca="false">PopActBIT!O55*(Scénarios!$D42/100)*Choix_ref!M$3</f>
        <v>5.89340731452305</v>
      </c>
      <c r="P103" s="48" t="n">
        <f aca="false">PopActBIT!P55*(Scénarios!$D42/100)*Choix_ref!N$3</f>
        <v>0.586466708861172</v>
      </c>
      <c r="Q103" s="48" t="n">
        <f aca="false">PopActBIT!Q55*(Scénarios!$D42/100)*Choix_ref!O$3</f>
        <v>90.0882724375738</v>
      </c>
      <c r="R103" s="48" t="n">
        <f aca="false">PopActBIT!R55*(Scénarios!$D42/100)*Choix_ref!P$3</f>
        <v>260.840045403712</v>
      </c>
      <c r="S103" s="48" t="n">
        <f aca="false">PopActBIT!S55*(Scénarios!$D42/100)*Choix_ref!Q$3</f>
        <v>199.050207526018</v>
      </c>
      <c r="T103" s="48" t="n">
        <f aca="false">PopActBIT!T55*(Scénarios!$D42/100)*Choix_ref!R$3</f>
        <v>150.218907061025</v>
      </c>
      <c r="U103" s="48" t="n">
        <f aca="false">PopActBIT!U55*(Scénarios!$D42/100)*Choix_ref!S$3</f>
        <v>144.299643362553</v>
      </c>
      <c r="V103" s="48" t="n">
        <f aca="false">PopActBIT!V55*(Scénarios!$D42/100)*Choix_ref!T$3</f>
        <v>137.694722776659</v>
      </c>
      <c r="W103" s="48" t="n">
        <f aca="false">PopActBIT!W55*(Scénarios!$D42/100)*Choix_ref!U$3</f>
        <v>121.657590233188</v>
      </c>
      <c r="X103" s="48" t="n">
        <f aca="false">PopActBIT!X55*(Scénarios!$D42/100)*Choix_ref!V$3</f>
        <v>118.983969041496</v>
      </c>
      <c r="Y103" s="48" t="n">
        <f aca="false">PopActBIT!Y55*(Scénarios!$D42/100)*Choix_ref!W$3</f>
        <v>92.1477467893206</v>
      </c>
      <c r="Z103" s="48" t="n">
        <f aca="false">PopActBIT!Z55*(Scénarios!$D42/100)*Choix_ref!X$3</f>
        <v>56.2916563186342</v>
      </c>
      <c r="AA103" s="48" t="n">
        <f aca="false">PopActBIT!AA55*(Scénarios!$D42/100)*Choix_ref!Y$3</f>
        <v>4.5359960621349</v>
      </c>
      <c r="AB103" s="48" t="n">
        <f aca="false">PopActBIT!AB55*(Scénarios!$D42/100)*Choix_ref!Z$3</f>
        <v>0.856567087269835</v>
      </c>
      <c r="AC103" s="47"/>
      <c r="AD103" s="47" t="n">
        <f aca="false">E103+F103</f>
        <v>310.38859490841</v>
      </c>
      <c r="AE103" s="47" t="n">
        <f aca="false">G103+H103</f>
        <v>395.380742290445</v>
      </c>
      <c r="AF103" s="47" t="n">
        <f aca="false">I103+J103</f>
        <v>369.761698818883</v>
      </c>
      <c r="AG103" s="47" t="n">
        <f aca="false">K103+L103</f>
        <v>285.592358342027</v>
      </c>
      <c r="AH103" s="47" t="n">
        <f aca="false">M103+N103+O103+P103</f>
        <v>161.063870556254</v>
      </c>
      <c r="AI103" s="47" t="n">
        <f aca="false">Q103+R103</f>
        <v>350.928317841286</v>
      </c>
      <c r="AJ103" s="47" t="n">
        <f aca="false">S103+T103</f>
        <v>349.269114587043</v>
      </c>
      <c r="AK103" s="47" t="n">
        <f aca="false">U103+V103</f>
        <v>281.994366139212</v>
      </c>
      <c r="AL103" s="47" t="n">
        <f aca="false">W103+X103</f>
        <v>240.641559274684</v>
      </c>
      <c r="AM103" s="47" t="n">
        <f aca="false">Y103+Z103+AA103+AB103</f>
        <v>153.83196625736</v>
      </c>
      <c r="AO103" s="49" t="n">
        <f aca="false">SUM(E103:F103)</f>
        <v>310.38859490841</v>
      </c>
      <c r="AP103" s="49" t="n">
        <f aca="false">SUM(G103:L103)</f>
        <v>1050.73479945135</v>
      </c>
      <c r="AQ103" s="49" t="n">
        <f aca="false">SUM(M103:N103)</f>
        <v>154.58399653287</v>
      </c>
      <c r="AR103" s="49" t="n">
        <f aca="false">SUM(Q103:R103)</f>
        <v>350.928317841286</v>
      </c>
      <c r="AS103" s="49" t="n">
        <f aca="false">SUM(S103:X103)</f>
        <v>871.90504000094</v>
      </c>
      <c r="AT103" s="49" t="n">
        <f aca="false">SUM(Y103:Z103)</f>
        <v>148.439403107955</v>
      </c>
      <c r="AU103" s="49" t="n">
        <f aca="false">AO103+AR103</f>
        <v>661.316912749697</v>
      </c>
      <c r="AV103" s="49" t="n">
        <f aca="false">AP103+AS103</f>
        <v>1922.63983945229</v>
      </c>
      <c r="AW103" s="49" t="n">
        <f aca="false">AQ103+AT103</f>
        <v>303.023399640824</v>
      </c>
    </row>
    <row r="104" customFormat="false" ht="15" hidden="false" customHeight="false" outlineLevel="0" collapsed="false">
      <c r="A104" s="0" t="n">
        <v>2053</v>
      </c>
      <c r="B104" s="47" t="n">
        <f aca="false">SUM(E104:AB104)</f>
        <v>2902.29799986305</v>
      </c>
      <c r="C104" s="47" t="n">
        <f aca="false">SUM(E104:P104)</f>
        <v>1523.67155393961</v>
      </c>
      <c r="D104" s="47" t="n">
        <f aca="false">SUM(Q104:AB104)</f>
        <v>1378.62644592343</v>
      </c>
      <c r="E104" s="48" t="n">
        <f aca="false">PopActBIT!E56*(Scénarios!$D43/100)*Choix_ref!C$3</f>
        <v>78.3541624122896</v>
      </c>
      <c r="F104" s="48" t="n">
        <f aca="false">PopActBIT!F56*(Scénarios!$D43/100)*Choix_ref!D$3</f>
        <v>233.411256994012</v>
      </c>
      <c r="G104" s="48" t="n">
        <f aca="false">PopActBIT!G56*(Scénarios!$D43/100)*Choix_ref!E$3</f>
        <v>200.08400332651</v>
      </c>
      <c r="H104" s="48" t="n">
        <f aca="false">PopActBIT!H56*(Scénarios!$D43/100)*Choix_ref!F$3</f>
        <v>194.902105932389</v>
      </c>
      <c r="I104" s="48" t="n">
        <f aca="false">PopActBIT!I56*(Scénarios!$D43/100)*Choix_ref!G$3</f>
        <v>188.369183862617</v>
      </c>
      <c r="J104" s="48" t="n">
        <f aca="false">PopActBIT!J56*(Scénarios!$D43/100)*Choix_ref!H$3</f>
        <v>179.651568603151</v>
      </c>
      <c r="K104" s="48" t="n">
        <f aca="false">PopActBIT!K56*(Scénarios!$D43/100)*Choix_ref!I$3</f>
        <v>160.049240359384</v>
      </c>
      <c r="L104" s="48" t="n">
        <f aca="false">PopActBIT!L56*(Scénarios!$D43/100)*Choix_ref!J$3</f>
        <v>127.76507091486</v>
      </c>
      <c r="M104" s="48" t="n">
        <f aca="false">PopActBIT!M56*(Scénarios!$D43/100)*Choix_ref!K$3</f>
        <v>101.489770446113</v>
      </c>
      <c r="N104" s="48" t="n">
        <f aca="false">PopActBIT!N56*(Scénarios!$D43/100)*Choix_ref!L$3</f>
        <v>53.1090341744352</v>
      </c>
      <c r="O104" s="48" t="n">
        <f aca="false">PopActBIT!O56*(Scénarios!$D43/100)*Choix_ref!M$3</f>
        <v>5.8967344521021</v>
      </c>
      <c r="P104" s="48" t="n">
        <f aca="false">PopActBIT!P56*(Scénarios!$D43/100)*Choix_ref!N$3</f>
        <v>0.589422461752333</v>
      </c>
      <c r="Q104" s="48" t="n">
        <f aca="false">PopActBIT!Q56*(Scénarios!$D43/100)*Choix_ref!O$3</f>
        <v>90.4772017049292</v>
      </c>
      <c r="R104" s="48" t="n">
        <f aca="false">PopActBIT!R56*(Scénarios!$D43/100)*Choix_ref!P$3</f>
        <v>262.04327407906</v>
      </c>
      <c r="S104" s="48" t="n">
        <f aca="false">PopActBIT!S56*(Scénarios!$D43/100)*Choix_ref!Q$3</f>
        <v>199.178372093864</v>
      </c>
      <c r="T104" s="48" t="n">
        <f aca="false">PopActBIT!T56*(Scénarios!$D43/100)*Choix_ref!R$3</f>
        <v>149.811703824767</v>
      </c>
      <c r="U104" s="48" t="n">
        <f aca="false">PopActBIT!U56*(Scénarios!$D43/100)*Choix_ref!S$3</f>
        <v>143.498141295928</v>
      </c>
      <c r="V104" s="48" t="n">
        <f aca="false">PopActBIT!V56*(Scénarios!$D43/100)*Choix_ref!T$3</f>
        <v>137.202673478436</v>
      </c>
      <c r="W104" s="48" t="n">
        <f aca="false">PopActBIT!W56*(Scénarios!$D43/100)*Choix_ref!U$3</f>
        <v>122.600712126702</v>
      </c>
      <c r="X104" s="48" t="n">
        <f aca="false">PopActBIT!X56*(Scénarios!$D43/100)*Choix_ref!V$3</f>
        <v>120.049967703155</v>
      </c>
      <c r="Y104" s="48" t="n">
        <f aca="false">PopActBIT!Y56*(Scénarios!$D43/100)*Choix_ref!W$3</f>
        <v>92.6726332055663</v>
      </c>
      <c r="Z104" s="48" t="n">
        <f aca="false">PopActBIT!Z56*(Scénarios!$D43/100)*Choix_ref!X$3</f>
        <v>55.6825233578562</v>
      </c>
      <c r="AA104" s="48" t="n">
        <f aca="false">PopActBIT!AA56*(Scénarios!$D43/100)*Choix_ref!Y$3</f>
        <v>4.54544583412101</v>
      </c>
      <c r="AB104" s="48" t="n">
        <f aca="false">PopActBIT!AB56*(Scénarios!$D43/100)*Choix_ref!Z$3</f>
        <v>0.86379721905034</v>
      </c>
      <c r="AC104" s="47"/>
      <c r="AD104" s="47" t="n">
        <f aca="false">E104+F104</f>
        <v>311.765419406302</v>
      </c>
      <c r="AE104" s="47" t="n">
        <f aca="false">G104+H104</f>
        <v>394.986109258898</v>
      </c>
      <c r="AF104" s="47" t="n">
        <f aca="false">I104+J104</f>
        <v>368.020752465768</v>
      </c>
      <c r="AG104" s="47" t="n">
        <f aca="false">K104+L104</f>
        <v>287.814311274244</v>
      </c>
      <c r="AH104" s="47" t="n">
        <f aca="false">M104+N104+O104+P104</f>
        <v>161.084961534402</v>
      </c>
      <c r="AI104" s="47" t="n">
        <f aca="false">Q104+R104</f>
        <v>352.52047578399</v>
      </c>
      <c r="AJ104" s="47" t="n">
        <f aca="false">S104+T104</f>
        <v>348.990075918631</v>
      </c>
      <c r="AK104" s="47" t="n">
        <f aca="false">U104+V104</f>
        <v>280.700814774364</v>
      </c>
      <c r="AL104" s="47" t="n">
        <f aca="false">W104+X104</f>
        <v>242.650679829857</v>
      </c>
      <c r="AM104" s="47" t="n">
        <f aca="false">Y104+Z104+AA104+AB104</f>
        <v>153.764399616594</v>
      </c>
      <c r="AO104" s="49" t="n">
        <f aca="false">SUM(E104:F104)</f>
        <v>311.765419406302</v>
      </c>
      <c r="AP104" s="49" t="n">
        <f aca="false">SUM(G104:L104)</f>
        <v>1050.82117299891</v>
      </c>
      <c r="AQ104" s="49" t="n">
        <f aca="false">SUM(M104:N104)</f>
        <v>154.598804620548</v>
      </c>
      <c r="AR104" s="49" t="n">
        <f aca="false">SUM(Q104:R104)</f>
        <v>352.52047578399</v>
      </c>
      <c r="AS104" s="49" t="n">
        <f aca="false">SUM(S104:X104)</f>
        <v>872.341570522851</v>
      </c>
      <c r="AT104" s="49" t="n">
        <f aca="false">SUM(Y104:Z104)</f>
        <v>148.355156563422</v>
      </c>
      <c r="AU104" s="49" t="n">
        <f aca="false">AO104+AR104</f>
        <v>664.285895190291</v>
      </c>
      <c r="AV104" s="49" t="n">
        <f aca="false">AP104+AS104</f>
        <v>1923.16274352176</v>
      </c>
      <c r="AW104" s="49" t="n">
        <f aca="false">AQ104+AT104</f>
        <v>302.95396118397</v>
      </c>
    </row>
    <row r="105" customFormat="false" ht="15" hidden="false" customHeight="false" outlineLevel="0" collapsed="false">
      <c r="A105" s="0" t="n">
        <v>2054</v>
      </c>
      <c r="B105" s="47" t="n">
        <f aca="false">SUM(E105:AB105)</f>
        <v>2906.26770671791</v>
      </c>
      <c r="C105" s="47" t="n">
        <f aca="false">SUM(E105:P105)</f>
        <v>1525.31088344551</v>
      </c>
      <c r="D105" s="47" t="n">
        <f aca="false">SUM(Q105:AB105)</f>
        <v>1380.9568232724</v>
      </c>
      <c r="E105" s="48" t="n">
        <f aca="false">PopActBIT!E57*(Scénarios!$D44/100)*Choix_ref!C$3</f>
        <v>78.6625985658282</v>
      </c>
      <c r="F105" s="48" t="n">
        <f aca="false">PopActBIT!F57*(Scénarios!$D44/100)*Choix_ref!D$3</f>
        <v>234.521597191269</v>
      </c>
      <c r="G105" s="48" t="n">
        <f aca="false">PopActBIT!G57*(Scénarios!$D44/100)*Choix_ref!E$3</f>
        <v>200.395650126412</v>
      </c>
      <c r="H105" s="48" t="n">
        <f aca="false">PopActBIT!H57*(Scénarios!$D44/100)*Choix_ref!F$3</f>
        <v>194.443503458154</v>
      </c>
      <c r="I105" s="48" t="n">
        <f aca="false">PopActBIT!I57*(Scénarios!$D44/100)*Choix_ref!G$3</f>
        <v>187.185100962038</v>
      </c>
      <c r="J105" s="48" t="n">
        <f aca="false">PopActBIT!J57*(Scénarios!$D44/100)*Choix_ref!H$3</f>
        <v>178.834446577441</v>
      </c>
      <c r="K105" s="48" t="n">
        <f aca="false">PopActBIT!K57*(Scénarios!$D44/100)*Choix_ref!I$3</f>
        <v>161.227970405932</v>
      </c>
      <c r="L105" s="48" t="n">
        <f aca="false">PopActBIT!L57*(Scénarios!$D44/100)*Choix_ref!J$3</f>
        <v>128.561140765989</v>
      </c>
      <c r="M105" s="48" t="n">
        <f aca="false">PopActBIT!M57*(Scénarios!$D44/100)*Choix_ref!K$3</f>
        <v>102.744533322755</v>
      </c>
      <c r="N105" s="48" t="n">
        <f aca="false">PopActBIT!N57*(Scénarios!$D44/100)*Choix_ref!L$3</f>
        <v>52.2271730149097</v>
      </c>
      <c r="O105" s="48" t="n">
        <f aca="false">PopActBIT!O57*(Scénarios!$D44/100)*Choix_ref!M$3</f>
        <v>5.91518204367059</v>
      </c>
      <c r="P105" s="48" t="n">
        <f aca="false">PopActBIT!P57*(Scénarios!$D44/100)*Choix_ref!N$3</f>
        <v>0.59198701110687</v>
      </c>
      <c r="Q105" s="48" t="n">
        <f aca="false">PopActBIT!Q57*(Scénarios!$D44/100)*Choix_ref!O$3</f>
        <v>90.8339976279312</v>
      </c>
      <c r="R105" s="48" t="n">
        <f aca="false">PopActBIT!R57*(Scénarios!$D44/100)*Choix_ref!P$3</f>
        <v>263.326254178552</v>
      </c>
      <c r="S105" s="48" t="n">
        <f aca="false">PopActBIT!S57*(Scénarios!$D44/100)*Choix_ref!Q$3</f>
        <v>199.520966045677</v>
      </c>
      <c r="T105" s="48" t="n">
        <f aca="false">PopActBIT!T57*(Scénarios!$D44/100)*Choix_ref!R$3</f>
        <v>149.44112009101</v>
      </c>
      <c r="U105" s="48" t="n">
        <f aca="false">PopActBIT!U57*(Scénarios!$D44/100)*Choix_ref!S$3</f>
        <v>142.54593186295</v>
      </c>
      <c r="V105" s="48" t="n">
        <f aca="false">PopActBIT!V57*(Scénarios!$D44/100)*Choix_ref!T$3</f>
        <v>136.61134046763</v>
      </c>
      <c r="W105" s="48" t="n">
        <f aca="false">PopActBIT!W57*(Scénarios!$D44/100)*Choix_ref!U$3</f>
        <v>123.620580229721</v>
      </c>
      <c r="X105" s="48" t="n">
        <f aca="false">PopActBIT!X57*(Scénarios!$D44/100)*Choix_ref!V$3</f>
        <v>120.815497622467</v>
      </c>
      <c r="Y105" s="48" t="n">
        <f aca="false">PopActBIT!Y57*(Scénarios!$D44/100)*Choix_ref!W$3</f>
        <v>93.9692051020706</v>
      </c>
      <c r="Z105" s="48" t="n">
        <f aca="false">PopActBIT!Z57*(Scénarios!$D44/100)*Choix_ref!X$3</f>
        <v>54.8329067864835</v>
      </c>
      <c r="AA105" s="48" t="n">
        <f aca="false">PopActBIT!AA57*(Scénarios!$D44/100)*Choix_ref!Y$3</f>
        <v>4.56898215301601</v>
      </c>
      <c r="AB105" s="48" t="n">
        <f aca="false">PopActBIT!AB57*(Scénarios!$D44/100)*Choix_ref!Z$3</f>
        <v>0.870041104893429</v>
      </c>
      <c r="AC105" s="47"/>
      <c r="AD105" s="47" t="n">
        <f aca="false">E105+F105</f>
        <v>313.184195757097</v>
      </c>
      <c r="AE105" s="47" t="n">
        <f aca="false">G105+H105</f>
        <v>394.839153584566</v>
      </c>
      <c r="AF105" s="47" t="n">
        <f aca="false">I105+J105</f>
        <v>366.01954753948</v>
      </c>
      <c r="AG105" s="47" t="n">
        <f aca="false">K105+L105</f>
        <v>289.789111171921</v>
      </c>
      <c r="AH105" s="47" t="n">
        <f aca="false">M105+N105+O105+P105</f>
        <v>161.478875392442</v>
      </c>
      <c r="AI105" s="47" t="n">
        <f aca="false">Q105+R105</f>
        <v>354.160251806483</v>
      </c>
      <c r="AJ105" s="47" t="n">
        <f aca="false">S105+T105</f>
        <v>348.962086136687</v>
      </c>
      <c r="AK105" s="47" t="n">
        <f aca="false">U105+V105</f>
        <v>279.157272330581</v>
      </c>
      <c r="AL105" s="47" t="n">
        <f aca="false">W105+X105</f>
        <v>244.436077852188</v>
      </c>
      <c r="AM105" s="47" t="n">
        <f aca="false">Y105+Z105+AA105+AB105</f>
        <v>154.241135146464</v>
      </c>
      <c r="AO105" s="49" t="n">
        <f aca="false">SUM(E105:F105)</f>
        <v>313.184195757097</v>
      </c>
      <c r="AP105" s="49" t="n">
        <f aca="false">SUM(G105:L105)</f>
        <v>1050.64781229597</v>
      </c>
      <c r="AQ105" s="49" t="n">
        <f aca="false">SUM(M105:N105)</f>
        <v>154.971706337665</v>
      </c>
      <c r="AR105" s="49" t="n">
        <f aca="false">SUM(Q105:R105)</f>
        <v>354.160251806483</v>
      </c>
      <c r="AS105" s="49" t="n">
        <f aca="false">SUM(S105:X105)</f>
        <v>872.555436319456</v>
      </c>
      <c r="AT105" s="49" t="n">
        <f aca="false">SUM(Y105:Z105)</f>
        <v>148.802111888554</v>
      </c>
      <c r="AU105" s="49" t="n">
        <f aca="false">AO105+AR105</f>
        <v>667.34444756358</v>
      </c>
      <c r="AV105" s="49" t="n">
        <f aca="false">AP105+AS105</f>
        <v>1923.20324861542</v>
      </c>
      <c r="AW105" s="49" t="n">
        <f aca="false">AQ105+AT105</f>
        <v>303.773818226219</v>
      </c>
    </row>
    <row r="106" customFormat="false" ht="15" hidden="false" customHeight="false" outlineLevel="0" collapsed="false">
      <c r="A106" s="0" t="n">
        <v>2055</v>
      </c>
      <c r="B106" s="47" t="n">
        <f aca="false">SUM(E106:AB106)</f>
        <v>2910.10462686735</v>
      </c>
      <c r="C106" s="47" t="n">
        <f aca="false">SUM(E106:P106)</f>
        <v>1526.85544260487</v>
      </c>
      <c r="D106" s="47" t="n">
        <f aca="false">SUM(Q106:AB106)</f>
        <v>1383.24918426248</v>
      </c>
      <c r="E106" s="48" t="n">
        <f aca="false">PopActBIT!E58*(Scénarios!$D45/100)*Choix_ref!C$3</f>
        <v>78.9315693720088</v>
      </c>
      <c r="F106" s="48" t="n">
        <f aca="false">PopActBIT!F58*(Scénarios!$D45/100)*Choix_ref!D$3</f>
        <v>235.663048597619</v>
      </c>
      <c r="G106" s="48" t="n">
        <f aca="false">PopActBIT!G58*(Scénarios!$D45/100)*Choix_ref!E$3</f>
        <v>200.901187492205</v>
      </c>
      <c r="H106" s="48" t="n">
        <f aca="false">PopActBIT!H58*(Scénarios!$D45/100)*Choix_ref!F$3</f>
        <v>194.070845418574</v>
      </c>
      <c r="I106" s="48" t="n">
        <f aca="false">PopActBIT!I58*(Scénarios!$D45/100)*Choix_ref!G$3</f>
        <v>186.200162335116</v>
      </c>
      <c r="J106" s="48" t="n">
        <f aca="false">PopActBIT!J58*(Scénarios!$D45/100)*Choix_ref!H$3</f>
        <v>177.600900023387</v>
      </c>
      <c r="K106" s="48" t="n">
        <f aca="false">PopActBIT!K58*(Scénarios!$D45/100)*Choix_ref!I$3</f>
        <v>162.249204899852</v>
      </c>
      <c r="L106" s="48" t="n">
        <f aca="false">PopActBIT!L58*(Scénarios!$D45/100)*Choix_ref!J$3</f>
        <v>128.885176112495</v>
      </c>
      <c r="M106" s="48" t="n">
        <f aca="false">PopActBIT!M58*(Scénarios!$D45/100)*Choix_ref!K$3</f>
        <v>104.27535345147</v>
      </c>
      <c r="N106" s="48" t="n">
        <f aca="false">PopActBIT!N58*(Scénarios!$D45/100)*Choix_ref!L$3</f>
        <v>51.5708966206541</v>
      </c>
      <c r="O106" s="48" t="n">
        <f aca="false">PopActBIT!O58*(Scénarios!$D45/100)*Choix_ref!M$3</f>
        <v>5.91221257338129</v>
      </c>
      <c r="P106" s="48" t="n">
        <f aca="false">PopActBIT!P58*(Scénarios!$D45/100)*Choix_ref!N$3</f>
        <v>0.594885708109779</v>
      </c>
      <c r="Q106" s="48" t="n">
        <f aca="false">PopActBIT!Q58*(Scénarios!$D45/100)*Choix_ref!O$3</f>
        <v>91.1449921620237</v>
      </c>
      <c r="R106" s="48" t="n">
        <f aca="false">PopActBIT!R58*(Scénarios!$D45/100)*Choix_ref!P$3</f>
        <v>264.644342942147</v>
      </c>
      <c r="S106" s="48" t="n">
        <f aca="false">PopActBIT!S58*(Scénarios!$D45/100)*Choix_ref!Q$3</f>
        <v>200.068354488504</v>
      </c>
      <c r="T106" s="48" t="n">
        <f aca="false">PopActBIT!T58*(Scénarios!$D45/100)*Choix_ref!R$3</f>
        <v>149.141450254278</v>
      </c>
      <c r="U106" s="48" t="n">
        <f aca="false">PopActBIT!U58*(Scénarios!$D45/100)*Choix_ref!S$3</f>
        <v>141.757444802146</v>
      </c>
      <c r="V106" s="48" t="n">
        <f aca="false">PopActBIT!V58*(Scénarios!$D45/100)*Choix_ref!T$3</f>
        <v>135.685606289885</v>
      </c>
      <c r="W106" s="48" t="n">
        <f aca="false">PopActBIT!W58*(Scénarios!$D45/100)*Choix_ref!U$3</f>
        <v>124.515572799319</v>
      </c>
      <c r="X106" s="48" t="n">
        <f aca="false">PopActBIT!X58*(Scénarios!$D45/100)*Choix_ref!V$3</f>
        <v>121.101033978829</v>
      </c>
      <c r="Y106" s="48" t="n">
        <f aca="false">PopActBIT!Y58*(Scénarios!$D45/100)*Choix_ref!W$3</f>
        <v>95.5896430851946</v>
      </c>
      <c r="Z106" s="48" t="n">
        <f aca="false">PopActBIT!Z58*(Scénarios!$D45/100)*Choix_ref!X$3</f>
        <v>54.1444260286025</v>
      </c>
      <c r="AA106" s="48" t="n">
        <f aca="false">PopActBIT!AA58*(Scénarios!$D45/100)*Choix_ref!Y$3</f>
        <v>4.5795498692827</v>
      </c>
      <c r="AB106" s="48" t="n">
        <f aca="false">PopActBIT!AB58*(Scénarios!$D45/100)*Choix_ref!Z$3</f>
        <v>0.876767562265346</v>
      </c>
      <c r="AC106" s="47"/>
      <c r="AD106" s="47" t="n">
        <f aca="false">E106+F106</f>
        <v>314.594617969627</v>
      </c>
      <c r="AE106" s="47" t="n">
        <f aca="false">G106+H106</f>
        <v>394.972032910779</v>
      </c>
      <c r="AF106" s="47" t="n">
        <f aca="false">I106+J106</f>
        <v>363.801062358503</v>
      </c>
      <c r="AG106" s="47" t="n">
        <f aca="false">K106+L106</f>
        <v>291.134381012347</v>
      </c>
      <c r="AH106" s="47" t="n">
        <f aca="false">M106+N106+O106+P106</f>
        <v>162.353348353615</v>
      </c>
      <c r="AI106" s="47" t="n">
        <f aca="false">Q106+R106</f>
        <v>355.789335104171</v>
      </c>
      <c r="AJ106" s="47" t="n">
        <f aca="false">S106+T106</f>
        <v>349.209804742782</v>
      </c>
      <c r="AK106" s="47" t="n">
        <f aca="false">U106+V106</f>
        <v>277.443051092031</v>
      </c>
      <c r="AL106" s="47" t="n">
        <f aca="false">W106+X106</f>
        <v>245.616606778149</v>
      </c>
      <c r="AM106" s="47" t="n">
        <f aca="false">Y106+Z106+AA106+AB106</f>
        <v>155.190386545345</v>
      </c>
      <c r="AO106" s="49" t="n">
        <f aca="false">SUM(E106:F106)</f>
        <v>314.594617969627</v>
      </c>
      <c r="AP106" s="49" t="n">
        <f aca="false">SUM(G106:L106)</f>
        <v>1049.90747628163</v>
      </c>
      <c r="AQ106" s="49" t="n">
        <f aca="false">SUM(M106:N106)</f>
        <v>155.846250072124</v>
      </c>
      <c r="AR106" s="49" t="n">
        <f aca="false">SUM(Q106:R106)</f>
        <v>355.789335104171</v>
      </c>
      <c r="AS106" s="49" t="n">
        <f aca="false">SUM(S106:X106)</f>
        <v>872.269462612962</v>
      </c>
      <c r="AT106" s="49" t="n">
        <f aca="false">SUM(Y106:Z106)</f>
        <v>149.734069113797</v>
      </c>
      <c r="AU106" s="49" t="n">
        <f aca="false">AO106+AR106</f>
        <v>670.383953073799</v>
      </c>
      <c r="AV106" s="49" t="n">
        <f aca="false">AP106+AS106</f>
        <v>1922.17693889459</v>
      </c>
      <c r="AW106" s="49" t="n">
        <f aca="false">AQ106+AT106</f>
        <v>305.580319185921</v>
      </c>
    </row>
    <row r="107" customFormat="false" ht="15" hidden="false" customHeight="false" outlineLevel="0" collapsed="false">
      <c r="A107" s="0" t="n">
        <v>2056</v>
      </c>
      <c r="B107" s="47" t="n">
        <f aca="false">SUM(E107:AB107)</f>
        <v>2914.14074141504</v>
      </c>
      <c r="C107" s="47" t="n">
        <f aca="false">SUM(E107:P107)</f>
        <v>1528.55392660939</v>
      </c>
      <c r="D107" s="47" t="n">
        <f aca="false">SUM(Q107:AB107)</f>
        <v>1385.58681480566</v>
      </c>
      <c r="E107" s="48" t="n">
        <f aca="false">PopActBIT!E59*(Scénarios!$D46/100)*Choix_ref!C$3</f>
        <v>79.144260606751</v>
      </c>
      <c r="F107" s="48" t="n">
        <f aca="false">PopActBIT!F59*(Scénarios!$D46/100)*Choix_ref!D$3</f>
        <v>236.802909089867</v>
      </c>
      <c r="G107" s="48" t="n">
        <f aca="false">PopActBIT!G59*(Scénarios!$D46/100)*Choix_ref!E$3</f>
        <v>201.578476613963</v>
      </c>
      <c r="H107" s="48" t="n">
        <f aca="false">PopActBIT!H59*(Scénarios!$D46/100)*Choix_ref!F$3</f>
        <v>193.827039903595</v>
      </c>
      <c r="I107" s="48" t="n">
        <f aca="false">PopActBIT!I59*(Scénarios!$D46/100)*Choix_ref!G$3</f>
        <v>185.643276580219</v>
      </c>
      <c r="J107" s="48" t="n">
        <f aca="false">PopActBIT!J59*(Scénarios!$D46/100)*Choix_ref!H$3</f>
        <v>175.958757280393</v>
      </c>
      <c r="K107" s="48" t="n">
        <f aca="false">PopActBIT!K59*(Scénarios!$D46/100)*Choix_ref!I$3</f>
        <v>162.700603794082</v>
      </c>
      <c r="L107" s="48" t="n">
        <f aca="false">PopActBIT!L59*(Scénarios!$D46/100)*Choix_ref!J$3</f>
        <v>129.174450895594</v>
      </c>
      <c r="M107" s="48" t="n">
        <f aca="false">PopActBIT!M59*(Scénarios!$D46/100)*Choix_ref!K$3</f>
        <v>105.805776981816</v>
      </c>
      <c r="N107" s="48" t="n">
        <f aca="false">PopActBIT!N59*(Scénarios!$D46/100)*Choix_ref!L$3</f>
        <v>51.4322318429561</v>
      </c>
      <c r="O107" s="48" t="n">
        <f aca="false">PopActBIT!O59*(Scénarios!$D46/100)*Choix_ref!M$3</f>
        <v>5.88818093590929</v>
      </c>
      <c r="P107" s="48" t="n">
        <f aca="false">PopActBIT!P59*(Scénarios!$D46/100)*Choix_ref!N$3</f>
        <v>0.597962084240396</v>
      </c>
      <c r="Q107" s="48" t="n">
        <f aca="false">PopActBIT!Q59*(Scénarios!$D46/100)*Choix_ref!O$3</f>
        <v>91.3908101821378</v>
      </c>
      <c r="R107" s="48" t="n">
        <f aca="false">PopActBIT!R59*(Scénarios!$D46/100)*Choix_ref!P$3</f>
        <v>265.960241440461</v>
      </c>
      <c r="S107" s="48" t="n">
        <f aca="false">PopActBIT!S59*(Scénarios!$D46/100)*Choix_ref!Q$3</f>
        <v>200.796948699019</v>
      </c>
      <c r="T107" s="48" t="n">
        <f aca="false">PopActBIT!T59*(Scénarios!$D46/100)*Choix_ref!R$3</f>
        <v>148.94820281566</v>
      </c>
      <c r="U107" s="48" t="n">
        <f aca="false">PopActBIT!U59*(Scénarios!$D46/100)*Choix_ref!S$3</f>
        <v>141.317501592355</v>
      </c>
      <c r="V107" s="48" t="n">
        <f aca="false">PopActBIT!V59*(Scénarios!$D46/100)*Choix_ref!T$3</f>
        <v>134.517909495188</v>
      </c>
      <c r="W107" s="48" t="n">
        <f aca="false">PopActBIT!W59*(Scénarios!$D46/100)*Choix_ref!U$3</f>
        <v>124.853406005575</v>
      </c>
      <c r="X107" s="48" t="n">
        <f aca="false">PopActBIT!X59*(Scénarios!$D46/100)*Choix_ref!V$3</f>
        <v>121.45319174958</v>
      </c>
      <c r="Y107" s="48" t="n">
        <f aca="false">PopActBIT!Y59*(Scénarios!$D46/100)*Choix_ref!W$3</f>
        <v>97.1173006797252</v>
      </c>
      <c r="Z107" s="48" t="n">
        <f aca="false">PopActBIT!Z59*(Scénarios!$D46/100)*Choix_ref!X$3</f>
        <v>53.7733906862288</v>
      </c>
      <c r="AA107" s="48" t="n">
        <f aca="false">PopActBIT!AA59*(Scénarios!$D46/100)*Choix_ref!Y$3</f>
        <v>4.57411167647207</v>
      </c>
      <c r="AB107" s="48" t="n">
        <f aca="false">PopActBIT!AB59*(Scénarios!$D46/100)*Choix_ref!Z$3</f>
        <v>0.88379978325457</v>
      </c>
      <c r="AC107" s="47"/>
      <c r="AD107" s="47" t="n">
        <f aca="false">E107+F107</f>
        <v>315.947169696618</v>
      </c>
      <c r="AE107" s="47" t="n">
        <f aca="false">G107+H107</f>
        <v>395.405516517558</v>
      </c>
      <c r="AF107" s="47" t="n">
        <f aca="false">I107+J107</f>
        <v>361.602033860612</v>
      </c>
      <c r="AG107" s="47" t="n">
        <f aca="false">K107+L107</f>
        <v>291.875054689676</v>
      </c>
      <c r="AH107" s="47" t="n">
        <f aca="false">M107+N107+O107+P107</f>
        <v>163.724151844921</v>
      </c>
      <c r="AI107" s="47" t="n">
        <f aca="false">Q107+R107</f>
        <v>357.351051622599</v>
      </c>
      <c r="AJ107" s="47" t="n">
        <f aca="false">S107+T107</f>
        <v>349.745151514679</v>
      </c>
      <c r="AK107" s="47" t="n">
        <f aca="false">U107+V107</f>
        <v>275.835411087543</v>
      </c>
      <c r="AL107" s="47" t="n">
        <f aca="false">W107+X107</f>
        <v>246.306597755155</v>
      </c>
      <c r="AM107" s="47" t="n">
        <f aca="false">Y107+Z107+AA107+AB107</f>
        <v>156.348602825681</v>
      </c>
      <c r="AO107" s="49" t="n">
        <f aca="false">SUM(E107:F107)</f>
        <v>315.947169696618</v>
      </c>
      <c r="AP107" s="49" t="n">
        <f aca="false">SUM(G107:L107)</f>
        <v>1048.88260506785</v>
      </c>
      <c r="AQ107" s="49" t="n">
        <f aca="false">SUM(M107:N107)</f>
        <v>157.238008824772</v>
      </c>
      <c r="AR107" s="49" t="n">
        <f aca="false">SUM(Q107:R107)</f>
        <v>357.351051622599</v>
      </c>
      <c r="AS107" s="49" t="n">
        <f aca="false">SUM(S107:X107)</f>
        <v>871.887160357377</v>
      </c>
      <c r="AT107" s="49" t="n">
        <f aca="false">SUM(Y107:Z107)</f>
        <v>150.890691365954</v>
      </c>
      <c r="AU107" s="49" t="n">
        <f aca="false">AO107+AR107</f>
        <v>673.298221319217</v>
      </c>
      <c r="AV107" s="49" t="n">
        <f aca="false">AP107+AS107</f>
        <v>1920.76976542522</v>
      </c>
      <c r="AW107" s="49" t="n">
        <f aca="false">AQ107+AT107</f>
        <v>308.128700190726</v>
      </c>
    </row>
    <row r="108" customFormat="false" ht="15" hidden="false" customHeight="false" outlineLevel="0" collapsed="false">
      <c r="A108" s="0" t="n">
        <v>2057</v>
      </c>
      <c r="B108" s="47" t="n">
        <f aca="false">SUM(E108:AB108)</f>
        <v>2918.88377720081</v>
      </c>
      <c r="C108" s="47" t="n">
        <f aca="false">SUM(E108:P108)</f>
        <v>1530.64035702798</v>
      </c>
      <c r="D108" s="47" t="n">
        <f aca="false">SUM(Q108:AB108)</f>
        <v>1388.24342017282</v>
      </c>
      <c r="E108" s="48" t="n">
        <f aca="false">PopActBIT!E60*(Scénarios!$D47/100)*Choix_ref!C$3</f>
        <v>79.2850630985038</v>
      </c>
      <c r="F108" s="48" t="n">
        <f aca="false">PopActBIT!F60*(Scénarios!$D47/100)*Choix_ref!D$3</f>
        <v>237.913426055357</v>
      </c>
      <c r="G108" s="48" t="n">
        <f aca="false">PopActBIT!G60*(Scénarios!$D47/100)*Choix_ref!E$3</f>
        <v>202.393402326944</v>
      </c>
      <c r="H108" s="48" t="n">
        <f aca="false">PopActBIT!H60*(Scénarios!$D47/100)*Choix_ref!F$3</f>
        <v>193.746221911514</v>
      </c>
      <c r="I108" s="48" t="n">
        <f aca="false">PopActBIT!I60*(Scénarios!$D47/100)*Choix_ref!G$3</f>
        <v>185.173990917444</v>
      </c>
      <c r="J108" s="48" t="n">
        <f aca="false">PopActBIT!J60*(Scénarios!$D47/100)*Choix_ref!H$3</f>
        <v>174.778573890586</v>
      </c>
      <c r="K108" s="48" t="n">
        <f aca="false">PopActBIT!K60*(Scénarios!$D47/100)*Choix_ref!I$3</f>
        <v>162.375455628585</v>
      </c>
      <c r="L108" s="48" t="n">
        <f aca="false">PopActBIT!L60*(Scénarios!$D47/100)*Choix_ref!J$3</f>
        <v>129.979094716044</v>
      </c>
      <c r="M108" s="48" t="n">
        <f aca="false">PopActBIT!M60*(Scénarios!$D47/100)*Choix_ref!K$3</f>
        <v>107.010023141234</v>
      </c>
      <c r="N108" s="48" t="n">
        <f aca="false">PopActBIT!N60*(Scénarios!$D47/100)*Choix_ref!L$3</f>
        <v>51.5394011537456</v>
      </c>
      <c r="O108" s="48" t="n">
        <f aca="false">PopActBIT!O60*(Scénarios!$D47/100)*Choix_ref!M$3</f>
        <v>5.84474376850751</v>
      </c>
      <c r="P108" s="48" t="n">
        <f aca="false">PopActBIT!P60*(Scénarios!$D47/100)*Choix_ref!N$3</f>
        <v>0.600960419520472</v>
      </c>
      <c r="Q108" s="48" t="n">
        <f aca="false">PopActBIT!Q60*(Scénarios!$D47/100)*Choix_ref!O$3</f>
        <v>91.5533172329255</v>
      </c>
      <c r="R108" s="48" t="n">
        <f aca="false">PopActBIT!R60*(Scénarios!$D47/100)*Choix_ref!P$3</f>
        <v>267.242190826884</v>
      </c>
      <c r="S108" s="48" t="n">
        <f aca="false">PopActBIT!S60*(Scénarios!$D47/100)*Choix_ref!Q$3</f>
        <v>201.670455694161</v>
      </c>
      <c r="T108" s="48" t="n">
        <f aca="false">PopActBIT!T60*(Scénarios!$D47/100)*Choix_ref!R$3</f>
        <v>148.889515486574</v>
      </c>
      <c r="U108" s="48" t="n">
        <f aca="false">PopActBIT!U60*(Scénarios!$D47/100)*Choix_ref!S$3</f>
        <v>140.949954770528</v>
      </c>
      <c r="V108" s="48" t="n">
        <f aca="false">PopActBIT!V60*(Scénarios!$D47/100)*Choix_ref!T$3</f>
        <v>133.671482414898</v>
      </c>
      <c r="W108" s="48" t="n">
        <f aca="false">PopActBIT!W60*(Scénarios!$D47/100)*Choix_ref!U$3</f>
        <v>124.613069883681</v>
      </c>
      <c r="X108" s="48" t="n">
        <f aca="false">PopActBIT!X60*(Scénarios!$D47/100)*Choix_ref!V$3</f>
        <v>122.271111090637</v>
      </c>
      <c r="Y108" s="48" t="n">
        <f aca="false">PopActBIT!Y60*(Scénarios!$D47/100)*Choix_ref!W$3</f>
        <v>98.2776439230945</v>
      </c>
      <c r="Z108" s="48" t="n">
        <f aca="false">PopActBIT!Z60*(Scénarios!$D47/100)*Choix_ref!X$3</f>
        <v>53.6601373978299</v>
      </c>
      <c r="AA108" s="48" t="n">
        <f aca="false">PopActBIT!AA60*(Scénarios!$D47/100)*Choix_ref!Y$3</f>
        <v>4.55386184437781</v>
      </c>
      <c r="AB108" s="48" t="n">
        <f aca="false">PopActBIT!AB60*(Scénarios!$D47/100)*Choix_ref!Z$3</f>
        <v>0.890679607231027</v>
      </c>
      <c r="AC108" s="47"/>
      <c r="AD108" s="47" t="n">
        <f aca="false">E108+F108</f>
        <v>317.198489153861</v>
      </c>
      <c r="AE108" s="47" t="n">
        <f aca="false">G108+H108</f>
        <v>396.139624238458</v>
      </c>
      <c r="AF108" s="47" t="n">
        <f aca="false">I108+J108</f>
        <v>359.95256480803</v>
      </c>
      <c r="AG108" s="47" t="n">
        <f aca="false">K108+L108</f>
        <v>292.354550344628</v>
      </c>
      <c r="AH108" s="47" t="n">
        <f aca="false">M108+N108+O108+P108</f>
        <v>164.995128483007</v>
      </c>
      <c r="AI108" s="47" t="n">
        <f aca="false">Q108+R108</f>
        <v>358.795508059809</v>
      </c>
      <c r="AJ108" s="47" t="n">
        <f aca="false">S108+T108</f>
        <v>350.559971180735</v>
      </c>
      <c r="AK108" s="47" t="n">
        <f aca="false">U108+V108</f>
        <v>274.621437185426</v>
      </c>
      <c r="AL108" s="47" t="n">
        <f aca="false">W108+X108</f>
        <v>246.884180974318</v>
      </c>
      <c r="AM108" s="47" t="n">
        <f aca="false">Y108+Z108+AA108+AB108</f>
        <v>157.382322772533</v>
      </c>
      <c r="AO108" s="49" t="n">
        <f aca="false">SUM(E108:F108)</f>
        <v>317.198489153861</v>
      </c>
      <c r="AP108" s="49" t="n">
        <f aca="false">SUM(G108:L108)</f>
        <v>1048.44673939112</v>
      </c>
      <c r="AQ108" s="49" t="n">
        <f aca="false">SUM(M108:N108)</f>
        <v>158.549424294979</v>
      </c>
      <c r="AR108" s="49" t="n">
        <f aca="false">SUM(Q108:R108)</f>
        <v>358.795508059809</v>
      </c>
      <c r="AS108" s="49" t="n">
        <f aca="false">SUM(S108:X108)</f>
        <v>872.065589340479</v>
      </c>
      <c r="AT108" s="49" t="n">
        <f aca="false">SUM(Y108:Z108)</f>
        <v>151.937781320924</v>
      </c>
      <c r="AU108" s="49" t="n">
        <f aca="false">AO108+AR108</f>
        <v>675.993997213671</v>
      </c>
      <c r="AV108" s="49" t="n">
        <f aca="false">AP108+AS108</f>
        <v>1920.51232873159</v>
      </c>
      <c r="AW108" s="49" t="n">
        <f aca="false">AQ108+AT108</f>
        <v>310.487205615904</v>
      </c>
    </row>
    <row r="109" customFormat="false" ht="15" hidden="false" customHeight="false" outlineLevel="0" collapsed="false">
      <c r="A109" s="0" t="n">
        <v>2058</v>
      </c>
      <c r="B109" s="47" t="n">
        <f aca="false">SUM(E109:AB109)</f>
        <v>2924.26610912</v>
      </c>
      <c r="C109" s="47" t="n">
        <f aca="false">SUM(E109:P109)</f>
        <v>1532.89373625573</v>
      </c>
      <c r="D109" s="47" t="n">
        <f aca="false">SUM(Q109:AB109)</f>
        <v>1391.37237286426</v>
      </c>
      <c r="E109" s="48" t="n">
        <f aca="false">PopActBIT!E61*(Scénarios!$D48/100)*Choix_ref!C$3</f>
        <v>79.3468030279304</v>
      </c>
      <c r="F109" s="48" t="n">
        <f aca="false">PopActBIT!F61*(Scénarios!$D48/100)*Choix_ref!D$3</f>
        <v>238.966905804177</v>
      </c>
      <c r="G109" s="48" t="n">
        <f aca="false">PopActBIT!G61*(Scénarios!$D48/100)*Choix_ref!E$3</f>
        <v>203.30684169688</v>
      </c>
      <c r="H109" s="48" t="n">
        <f aca="false">PopActBIT!H61*(Scénarios!$D48/100)*Choix_ref!F$3</f>
        <v>193.849800944587</v>
      </c>
      <c r="I109" s="48" t="n">
        <f aca="false">PopActBIT!I61*(Scénarios!$D48/100)*Choix_ref!G$3</f>
        <v>184.717080411459</v>
      </c>
      <c r="J109" s="48" t="n">
        <f aca="false">PopActBIT!J61*(Scénarios!$D48/100)*Choix_ref!H$3</f>
        <v>173.891992284017</v>
      </c>
      <c r="K109" s="48" t="n">
        <f aca="false">PopActBIT!K61*(Scénarios!$D48/100)*Choix_ref!I$3</f>
        <v>161.710319895684</v>
      </c>
      <c r="L109" s="48" t="n">
        <f aca="false">PopActBIT!L61*(Scénarios!$D48/100)*Choix_ref!J$3</f>
        <v>130.946986782139</v>
      </c>
      <c r="M109" s="48" t="n">
        <f aca="false">PopActBIT!M61*(Scénarios!$D48/100)*Choix_ref!K$3</f>
        <v>107.894412716227</v>
      </c>
      <c r="N109" s="48" t="n">
        <f aca="false">PopActBIT!N61*(Scénarios!$D48/100)*Choix_ref!L$3</f>
        <v>51.8877635006541</v>
      </c>
      <c r="O109" s="48" t="n">
        <f aca="false">PopActBIT!O61*(Scénarios!$D48/100)*Choix_ref!M$3</f>
        <v>5.77100608191187</v>
      </c>
      <c r="P109" s="48" t="n">
        <f aca="false">PopActBIT!P61*(Scénarios!$D48/100)*Choix_ref!N$3</f>
        <v>0.603823110067348</v>
      </c>
      <c r="Q109" s="48" t="n">
        <f aca="false">PopActBIT!Q61*(Scénarios!$D48/100)*Choix_ref!O$3</f>
        <v>91.6241181161104</v>
      </c>
      <c r="R109" s="48" t="n">
        <f aca="false">PopActBIT!R61*(Scénarios!$D48/100)*Choix_ref!P$3</f>
        <v>268.458625513508</v>
      </c>
      <c r="S109" s="48" t="n">
        <f aca="false">PopActBIT!S61*(Scénarios!$D48/100)*Choix_ref!Q$3</f>
        <v>202.648104928255</v>
      </c>
      <c r="T109" s="48" t="n">
        <f aca="false">PopActBIT!T61*(Scénarios!$D48/100)*Choix_ref!R$3</f>
        <v>148.982776230346</v>
      </c>
      <c r="U109" s="48" t="n">
        <f aca="false">PopActBIT!U61*(Scénarios!$D48/100)*Choix_ref!S$3</f>
        <v>140.591930784666</v>
      </c>
      <c r="V109" s="48" t="n">
        <f aca="false">PopActBIT!V61*(Scénarios!$D48/100)*Choix_ref!T$3</f>
        <v>132.956459532025</v>
      </c>
      <c r="W109" s="48" t="n">
        <f aca="false">PopActBIT!W61*(Scénarios!$D48/100)*Choix_ref!U$3</f>
        <v>124.184406315905</v>
      </c>
      <c r="X109" s="48" t="n">
        <f aca="false">PopActBIT!X61*(Scénarios!$D48/100)*Choix_ref!V$3</f>
        <v>123.231798609876</v>
      </c>
      <c r="Y109" s="48" t="n">
        <f aca="false">PopActBIT!Y61*(Scénarios!$D48/100)*Choix_ref!W$3</f>
        <v>99.1730981187014</v>
      </c>
      <c r="Z109" s="48" t="n">
        <f aca="false">PopActBIT!Z61*(Scénarios!$D48/100)*Choix_ref!X$3</f>
        <v>54.116613266492</v>
      </c>
      <c r="AA109" s="48" t="n">
        <f aca="false">PopActBIT!AA61*(Scénarios!$D48/100)*Choix_ref!Y$3</f>
        <v>4.5071248143588</v>
      </c>
      <c r="AB109" s="48" t="n">
        <f aca="false">PopActBIT!AB61*(Scénarios!$D48/100)*Choix_ref!Z$3</f>
        <v>0.8973166340206</v>
      </c>
      <c r="AC109" s="47"/>
      <c r="AD109" s="47" t="n">
        <f aca="false">E109+F109</f>
        <v>318.313708832107</v>
      </c>
      <c r="AE109" s="47" t="n">
        <f aca="false">G109+H109</f>
        <v>397.156642641467</v>
      </c>
      <c r="AF109" s="47" t="n">
        <f aca="false">I109+J109</f>
        <v>358.609072695476</v>
      </c>
      <c r="AG109" s="47" t="n">
        <f aca="false">K109+L109</f>
        <v>292.657306677823</v>
      </c>
      <c r="AH109" s="47" t="n">
        <f aca="false">M109+N109+O109+P109</f>
        <v>166.15700540886</v>
      </c>
      <c r="AI109" s="47" t="n">
        <f aca="false">Q109+R109</f>
        <v>360.082743629619</v>
      </c>
      <c r="AJ109" s="47" t="n">
        <f aca="false">S109+T109</f>
        <v>351.630881158601</v>
      </c>
      <c r="AK109" s="47" t="n">
        <f aca="false">U109+V109</f>
        <v>273.548390316691</v>
      </c>
      <c r="AL109" s="47" t="n">
        <f aca="false">W109+X109</f>
        <v>247.416204925781</v>
      </c>
      <c r="AM109" s="47" t="n">
        <f aca="false">Y109+Z109+AA109+AB109</f>
        <v>158.694152833573</v>
      </c>
      <c r="AO109" s="49" t="n">
        <f aca="false">SUM(E109:F109)</f>
        <v>318.313708832107</v>
      </c>
      <c r="AP109" s="49" t="n">
        <f aca="false">SUM(G109:L109)</f>
        <v>1048.42302201477</v>
      </c>
      <c r="AQ109" s="49" t="n">
        <f aca="false">SUM(M109:N109)</f>
        <v>159.782176216881</v>
      </c>
      <c r="AR109" s="49" t="n">
        <f aca="false">SUM(Q109:R109)</f>
        <v>360.082743629619</v>
      </c>
      <c r="AS109" s="49" t="n">
        <f aca="false">SUM(S109:X109)</f>
        <v>872.595476401073</v>
      </c>
      <c r="AT109" s="49" t="n">
        <f aca="false">SUM(Y109:Z109)</f>
        <v>153.289711385193</v>
      </c>
      <c r="AU109" s="49" t="n">
        <f aca="false">AO109+AR109</f>
        <v>678.396452461726</v>
      </c>
      <c r="AV109" s="49" t="n">
        <f aca="false">AP109+AS109</f>
        <v>1921.01849841584</v>
      </c>
      <c r="AW109" s="49" t="n">
        <f aca="false">AQ109+AT109</f>
        <v>313.071887602074</v>
      </c>
    </row>
    <row r="110" customFormat="false" ht="15" hidden="false" customHeight="false" outlineLevel="0" collapsed="false">
      <c r="A110" s="0" t="n">
        <v>2059</v>
      </c>
      <c r="B110" s="47" t="n">
        <f aca="false">SUM(E110:AB110)</f>
        <v>2930.10925076183</v>
      </c>
      <c r="C110" s="47" t="n">
        <f aca="false">SUM(E110:P110)</f>
        <v>1535.10901362138</v>
      </c>
      <c r="D110" s="47" t="n">
        <f aca="false">SUM(Q110:AB110)</f>
        <v>1395.00023714045</v>
      </c>
      <c r="E110" s="48" t="n">
        <f aca="false">PopActBIT!E62*(Scénarios!$D49/100)*Choix_ref!C$3</f>
        <v>79.3284259718642</v>
      </c>
      <c r="F110" s="48" t="n">
        <f aca="false">PopActBIT!F62*(Scénarios!$D49/100)*Choix_ref!D$3</f>
        <v>239.9336512731</v>
      </c>
      <c r="G110" s="48" t="n">
        <f aca="false">PopActBIT!G62*(Scénarios!$D49/100)*Choix_ref!E$3</f>
        <v>204.281168074034</v>
      </c>
      <c r="H110" s="48" t="n">
        <f aca="false">PopActBIT!H62*(Scénarios!$D49/100)*Choix_ref!F$3</f>
        <v>194.143086988876</v>
      </c>
      <c r="I110" s="48" t="n">
        <f aca="false">PopActBIT!I62*(Scénarios!$D49/100)*Choix_ref!G$3</f>
        <v>184.300576884631</v>
      </c>
      <c r="J110" s="48" t="n">
        <f aca="false">PopActBIT!J62*(Scénarios!$D49/100)*Choix_ref!H$3</f>
        <v>172.822438911948</v>
      </c>
      <c r="K110" s="48" t="n">
        <f aca="false">PopActBIT!K62*(Scénarios!$D49/100)*Choix_ref!I$3</f>
        <v>160.992487219188</v>
      </c>
      <c r="L110" s="48" t="n">
        <f aca="false">PopActBIT!L62*(Scénarios!$D49/100)*Choix_ref!J$3</f>
        <v>131.913647910906</v>
      </c>
      <c r="M110" s="48" t="n">
        <f aca="false">PopActBIT!M62*(Scénarios!$D49/100)*Choix_ref!K$3</f>
        <v>108.572794226034</v>
      </c>
      <c r="N110" s="48" t="n">
        <f aca="false">PopActBIT!N62*(Scénarios!$D49/100)*Choix_ref!L$3</f>
        <v>52.5373570126345</v>
      </c>
      <c r="O110" s="48" t="n">
        <f aca="false">PopActBIT!O62*(Scénarios!$D49/100)*Choix_ref!M$3</f>
        <v>5.67675936475605</v>
      </c>
      <c r="P110" s="48" t="n">
        <f aca="false">PopActBIT!P62*(Scénarios!$D49/100)*Choix_ref!N$3</f>
        <v>0.606619783405671</v>
      </c>
      <c r="Q110" s="48" t="n">
        <f aca="false">PopActBIT!Q62*(Scénarios!$D49/100)*Choix_ref!O$3</f>
        <v>91.6021375845905</v>
      </c>
      <c r="R110" s="48" t="n">
        <f aca="false">PopActBIT!R62*(Scénarios!$D49/100)*Choix_ref!P$3</f>
        <v>269.57475893407</v>
      </c>
      <c r="S110" s="48" t="n">
        <f aca="false">PopActBIT!S62*(Scénarios!$D49/100)*Choix_ref!Q$3</f>
        <v>203.690011248652</v>
      </c>
      <c r="T110" s="48" t="n">
        <f aca="false">PopActBIT!T62*(Scénarios!$D49/100)*Choix_ref!R$3</f>
        <v>149.232384127045</v>
      </c>
      <c r="U110" s="48" t="n">
        <f aca="false">PopActBIT!U62*(Scénarios!$D49/100)*Choix_ref!S$3</f>
        <v>140.266536173917</v>
      </c>
      <c r="V110" s="48" t="n">
        <f aca="false">PopActBIT!V62*(Scénarios!$D49/100)*Choix_ref!T$3</f>
        <v>132.104709840478</v>
      </c>
      <c r="W110" s="48" t="n">
        <f aca="false">PopActBIT!W62*(Scénarios!$D49/100)*Choix_ref!U$3</f>
        <v>123.666836631902</v>
      </c>
      <c r="X110" s="48" t="n">
        <f aca="false">PopActBIT!X62*(Scénarios!$D49/100)*Choix_ref!V$3</f>
        <v>124.267904483838</v>
      </c>
      <c r="Y110" s="48" t="n">
        <f aca="false">PopActBIT!Y62*(Scénarios!$D49/100)*Choix_ref!W$3</f>
        <v>99.822837726362</v>
      </c>
      <c r="Z110" s="48" t="n">
        <f aca="false">PopActBIT!Z62*(Scénarios!$D49/100)*Choix_ref!X$3</f>
        <v>55.4276408683611</v>
      </c>
      <c r="AA110" s="48" t="n">
        <f aca="false">PopActBIT!AA62*(Scénarios!$D49/100)*Choix_ref!Y$3</f>
        <v>4.44075753582272</v>
      </c>
      <c r="AB110" s="48" t="n">
        <f aca="false">PopActBIT!AB62*(Scénarios!$D49/100)*Choix_ref!Z$3</f>
        <v>0.903721985411273</v>
      </c>
      <c r="AC110" s="47"/>
      <c r="AD110" s="47" t="n">
        <f aca="false">E110+F110</f>
        <v>319.262077244965</v>
      </c>
      <c r="AE110" s="47" t="n">
        <f aca="false">G110+H110</f>
        <v>398.42425506291</v>
      </c>
      <c r="AF110" s="47" t="n">
        <f aca="false">I110+J110</f>
        <v>357.123015796579</v>
      </c>
      <c r="AG110" s="47" t="n">
        <f aca="false">K110+L110</f>
        <v>292.906135130094</v>
      </c>
      <c r="AH110" s="47" t="n">
        <f aca="false">M110+N110+O110+P110</f>
        <v>167.39353038683</v>
      </c>
      <c r="AI110" s="47" t="n">
        <f aca="false">Q110+R110</f>
        <v>361.176896518661</v>
      </c>
      <c r="AJ110" s="47" t="n">
        <f aca="false">S110+T110</f>
        <v>352.922395375697</v>
      </c>
      <c r="AK110" s="47" t="n">
        <f aca="false">U110+V110</f>
        <v>272.371246014396</v>
      </c>
      <c r="AL110" s="47" t="n">
        <f aca="false">W110+X110</f>
        <v>247.93474111574</v>
      </c>
      <c r="AM110" s="47" t="n">
        <f aca="false">Y110+Z110+AA110+AB110</f>
        <v>160.594958115957</v>
      </c>
      <c r="AO110" s="49" t="n">
        <f aca="false">SUM(E110:F110)</f>
        <v>319.262077244965</v>
      </c>
      <c r="AP110" s="49" t="n">
        <f aca="false">SUM(G110:L110)</f>
        <v>1048.45340598958</v>
      </c>
      <c r="AQ110" s="49" t="n">
        <f aca="false">SUM(M110:N110)</f>
        <v>161.110151238668</v>
      </c>
      <c r="AR110" s="49" t="n">
        <f aca="false">SUM(Q110:R110)</f>
        <v>361.176896518661</v>
      </c>
      <c r="AS110" s="49" t="n">
        <f aca="false">SUM(S110:X110)</f>
        <v>873.228382505833</v>
      </c>
      <c r="AT110" s="49" t="n">
        <f aca="false">SUM(Y110:Z110)</f>
        <v>155.250478594723</v>
      </c>
      <c r="AU110" s="49" t="n">
        <f aca="false">AO110+AR110</f>
        <v>680.438973763625</v>
      </c>
      <c r="AV110" s="49" t="n">
        <f aca="false">AP110+AS110</f>
        <v>1921.68178849542</v>
      </c>
      <c r="AW110" s="49" t="n">
        <f aca="false">AQ110+AT110</f>
        <v>316.360629833391</v>
      </c>
    </row>
    <row r="111" customFormat="false" ht="15" hidden="false" customHeight="false" outlineLevel="0" collapsed="false">
      <c r="A111" s="0" t="n">
        <v>2060</v>
      </c>
      <c r="B111" s="47" t="n">
        <f aca="false">SUM(E111:AB111)</f>
        <v>2935.12912053044</v>
      </c>
      <c r="C111" s="47" t="n">
        <f aca="false">SUM(E111:P111)</f>
        <v>1536.85938802249</v>
      </c>
      <c r="D111" s="47" t="n">
        <f aca="false">SUM(Q111:AB111)</f>
        <v>1398.26973250795</v>
      </c>
      <c r="E111" s="48" t="n">
        <f aca="false">PopActBIT!E63*(Scénarios!$D50/100)*Choix_ref!C$3</f>
        <v>79.2334529325882</v>
      </c>
      <c r="F111" s="48" t="n">
        <f aca="false">PopActBIT!F63*(Scénarios!$D50/100)*Choix_ref!D$3</f>
        <v>240.776776824074</v>
      </c>
      <c r="G111" s="48" t="n">
        <f aca="false">PopActBIT!G63*(Scénarios!$D50/100)*Choix_ref!E$3</f>
        <v>205.282832144021</v>
      </c>
      <c r="H111" s="48" t="n">
        <f aca="false">PopActBIT!H63*(Scénarios!$D50/100)*Choix_ref!F$3</f>
        <v>194.617218427991</v>
      </c>
      <c r="I111" s="48" t="n">
        <f aca="false">PopActBIT!I63*(Scénarios!$D50/100)*Choix_ref!G$3</f>
        <v>183.962717868182</v>
      </c>
      <c r="J111" s="48" t="n">
        <f aca="false">PopActBIT!J63*(Scénarios!$D50/100)*Choix_ref!H$3</f>
        <v>171.933297705532</v>
      </c>
      <c r="K111" s="48" t="n">
        <f aca="false">PopActBIT!K63*(Scénarios!$D50/100)*Choix_ref!I$3</f>
        <v>159.901605349857</v>
      </c>
      <c r="L111" s="48" t="n">
        <f aca="false">PopActBIT!L63*(Scénarios!$D50/100)*Choix_ref!J$3</f>
        <v>132.75214785312</v>
      </c>
      <c r="M111" s="48" t="n">
        <f aca="false">PopActBIT!M63*(Scénarios!$D50/100)*Choix_ref!K$3</f>
        <v>108.854998752823</v>
      </c>
      <c r="N111" s="48" t="n">
        <f aca="false">PopActBIT!N63*(Scénarios!$D50/100)*Choix_ref!L$3</f>
        <v>53.3280380744739</v>
      </c>
      <c r="O111" s="48" t="n">
        <f aca="false">PopActBIT!O63*(Scénarios!$D50/100)*Choix_ref!M$3</f>
        <v>5.60706415031896</v>
      </c>
      <c r="P111" s="48" t="n">
        <f aca="false">PopActBIT!P63*(Scénarios!$D50/100)*Choix_ref!N$3</f>
        <v>0.609237939507193</v>
      </c>
      <c r="Q111" s="48" t="n">
        <f aca="false">PopActBIT!Q63*(Scénarios!$D50/100)*Choix_ref!O$3</f>
        <v>91.4918006935564</v>
      </c>
      <c r="R111" s="48" t="n">
        <f aca="false">PopActBIT!R63*(Scénarios!$D50/100)*Choix_ref!P$3</f>
        <v>270.548138593812</v>
      </c>
      <c r="S111" s="48" t="n">
        <f aca="false">PopActBIT!S63*(Scénarios!$D50/100)*Choix_ref!Q$3</f>
        <v>204.760246863792</v>
      </c>
      <c r="T111" s="48" t="n">
        <f aca="false">PopActBIT!T63*(Scénarios!$D50/100)*Choix_ref!R$3</f>
        <v>149.631650526075</v>
      </c>
      <c r="U111" s="48" t="n">
        <f aca="false">PopActBIT!U63*(Scénarios!$D50/100)*Choix_ref!S$3</f>
        <v>140.004690885382</v>
      </c>
      <c r="V111" s="48" t="n">
        <f aca="false">PopActBIT!V63*(Scénarios!$D50/100)*Choix_ref!T$3</f>
        <v>131.400509471433</v>
      </c>
      <c r="W111" s="48" t="n">
        <f aca="false">PopActBIT!W63*(Scénarios!$D50/100)*Choix_ref!U$3</f>
        <v>122.849655760266</v>
      </c>
      <c r="X111" s="48" t="n">
        <f aca="false">PopActBIT!X63*(Scénarios!$D50/100)*Choix_ref!V$3</f>
        <v>125.179172249092</v>
      </c>
      <c r="Y111" s="48" t="n">
        <f aca="false">PopActBIT!Y63*(Scénarios!$D50/100)*Choix_ref!W$3</f>
        <v>100.081058400013</v>
      </c>
      <c r="Z111" s="48" t="n">
        <f aca="false">PopActBIT!Z63*(Scénarios!$D50/100)*Choix_ref!X$3</f>
        <v>57.025319154913</v>
      </c>
      <c r="AA111" s="48" t="n">
        <f aca="false">PopActBIT!AA63*(Scénarios!$D50/100)*Choix_ref!Y$3</f>
        <v>4.38748120522274</v>
      </c>
      <c r="AB111" s="48" t="n">
        <f aca="false">PopActBIT!AB63*(Scénarios!$D50/100)*Choix_ref!Z$3</f>
        <v>0.910008704396798</v>
      </c>
      <c r="AC111" s="47"/>
      <c r="AD111" s="47" t="n">
        <f aca="false">E111+F111</f>
        <v>320.010229756662</v>
      </c>
      <c r="AE111" s="47" t="n">
        <f aca="false">G111+H111</f>
        <v>399.900050572012</v>
      </c>
      <c r="AF111" s="47" t="n">
        <f aca="false">I111+J111</f>
        <v>355.896015573714</v>
      </c>
      <c r="AG111" s="47" t="n">
        <f aca="false">K111+L111</f>
        <v>292.653753202976</v>
      </c>
      <c r="AH111" s="47" t="n">
        <f aca="false">M111+N111+O111+P111</f>
        <v>168.399338917123</v>
      </c>
      <c r="AI111" s="47" t="n">
        <f aca="false">Q111+R111</f>
        <v>362.039939287368</v>
      </c>
      <c r="AJ111" s="47" t="n">
        <f aca="false">S111+T111</f>
        <v>354.391897389866</v>
      </c>
      <c r="AK111" s="47" t="n">
        <f aca="false">U111+V111</f>
        <v>271.405200356815</v>
      </c>
      <c r="AL111" s="47" t="n">
        <f aca="false">W111+X111</f>
        <v>248.028828009358</v>
      </c>
      <c r="AM111" s="47" t="n">
        <f aca="false">Y111+Z111+AA111+AB111</f>
        <v>162.403867464545</v>
      </c>
      <c r="AO111" s="49" t="n">
        <f aca="false">SUM(E111:F111)</f>
        <v>320.010229756662</v>
      </c>
      <c r="AP111" s="49" t="n">
        <f aca="false">SUM(G111:L111)</f>
        <v>1048.4498193487</v>
      </c>
      <c r="AQ111" s="49" t="n">
        <f aca="false">SUM(M111:N111)</f>
        <v>162.183036827296</v>
      </c>
      <c r="AR111" s="49" t="n">
        <f aca="false">SUM(Q111:R111)</f>
        <v>362.039939287368</v>
      </c>
      <c r="AS111" s="49" t="n">
        <f aca="false">SUM(S111:X111)</f>
        <v>873.825925756039</v>
      </c>
      <c r="AT111" s="49" t="n">
        <f aca="false">SUM(Y111:Z111)</f>
        <v>157.106377554926</v>
      </c>
      <c r="AU111" s="49" t="n">
        <f aca="false">AO111+AR111</f>
        <v>682.050169044031</v>
      </c>
      <c r="AV111" s="49" t="n">
        <f aca="false">AP111+AS111</f>
        <v>1922.27574510474</v>
      </c>
      <c r="AW111" s="49" t="n">
        <f aca="false">AQ111+AT111</f>
        <v>319.289414382222</v>
      </c>
    </row>
    <row r="112" customFormat="false" ht="15" hidden="false" customHeight="false" outlineLevel="0" collapsed="false">
      <c r="A112" s="0" t="n">
        <v>2061</v>
      </c>
      <c r="B112" s="47" t="n">
        <f aca="false">SUM(E112:AB112)</f>
        <v>2938.73780495528</v>
      </c>
      <c r="C112" s="47" t="n">
        <f aca="false">SUM(E112:P112)</f>
        <v>1538.20804369636</v>
      </c>
      <c r="D112" s="47" t="n">
        <f aca="false">SUM(Q112:AB112)</f>
        <v>1400.52976125891</v>
      </c>
      <c r="E112" s="48" t="n">
        <f aca="false">PopActBIT!E64*(Scénarios!$D51/100)*Choix_ref!C$3</f>
        <v>79.0732000806827</v>
      </c>
      <c r="F112" s="48" t="n">
        <f aca="false">PopActBIT!F64*(Scénarios!$D51/100)*Choix_ref!D$3</f>
        <v>241.443782291753</v>
      </c>
      <c r="G112" s="48" t="n">
        <f aca="false">PopActBIT!G64*(Scénarios!$D51/100)*Choix_ref!E$3</f>
        <v>206.283033075171</v>
      </c>
      <c r="H112" s="48" t="n">
        <f aca="false">PopActBIT!H64*(Scénarios!$D51/100)*Choix_ref!F$3</f>
        <v>195.25152381653</v>
      </c>
      <c r="I112" s="48" t="n">
        <f aca="false">PopActBIT!I64*(Scénarios!$D51/100)*Choix_ref!G$3</f>
        <v>183.742712041159</v>
      </c>
      <c r="J112" s="48" t="n">
        <f aca="false">PopActBIT!J64*(Scénarios!$D51/100)*Choix_ref!H$3</f>
        <v>171.432285668452</v>
      </c>
      <c r="K112" s="48" t="n">
        <f aca="false">PopActBIT!K64*(Scénarios!$D51/100)*Choix_ref!I$3</f>
        <v>158.444811000006</v>
      </c>
      <c r="L112" s="48" t="n">
        <f aca="false">PopActBIT!L64*(Scénarios!$D51/100)*Choix_ref!J$3</f>
        <v>133.126403709603</v>
      </c>
      <c r="M112" s="48" t="n">
        <f aca="false">PopActBIT!M64*(Scénarios!$D51/100)*Choix_ref!K$3</f>
        <v>109.108970433233</v>
      </c>
      <c r="N112" s="48" t="n">
        <f aca="false">PopActBIT!N64*(Scénarios!$D51/100)*Choix_ref!L$3</f>
        <v>54.1186172772394</v>
      </c>
      <c r="O112" s="48" t="n">
        <f aca="false">PopActBIT!O64*(Scénarios!$D51/100)*Choix_ref!M$3</f>
        <v>5.57116017691906</v>
      </c>
      <c r="P112" s="48" t="n">
        <f aca="false">PopActBIT!P64*(Scénarios!$D51/100)*Choix_ref!N$3</f>
        <v>0.611544125616342</v>
      </c>
      <c r="Q112" s="48" t="n">
        <f aca="false">PopActBIT!Q64*(Scénarios!$D51/100)*Choix_ref!O$3</f>
        <v>91.3062585416762</v>
      </c>
      <c r="R112" s="48" t="n">
        <f aca="false">PopActBIT!R64*(Scénarios!$D51/100)*Choix_ref!P$3</f>
        <v>271.318210099607</v>
      </c>
      <c r="S112" s="48" t="n">
        <f aca="false">PopActBIT!S64*(Scénarios!$D51/100)*Choix_ref!Q$3</f>
        <v>205.828299209988</v>
      </c>
      <c r="T112" s="48" t="n">
        <f aca="false">PopActBIT!T64*(Scénarios!$D51/100)*Choix_ref!R$3</f>
        <v>150.163142096634</v>
      </c>
      <c r="U112" s="48" t="n">
        <f aca="false">PopActBIT!U64*(Scénarios!$D51/100)*Choix_ref!S$3</f>
        <v>139.838657658912</v>
      </c>
      <c r="V112" s="48" t="n">
        <f aca="false">PopActBIT!V64*(Scénarios!$D51/100)*Choix_ref!T$3</f>
        <v>131.01115835831</v>
      </c>
      <c r="W112" s="48" t="n">
        <f aca="false">PopActBIT!W64*(Scénarios!$D51/100)*Choix_ref!U$3</f>
        <v>121.815337543997</v>
      </c>
      <c r="X112" s="48" t="n">
        <f aca="false">PopActBIT!X64*(Scénarios!$D51/100)*Choix_ref!V$3</f>
        <v>125.53547634841</v>
      </c>
      <c r="Y112" s="48" t="n">
        <f aca="false">PopActBIT!Y64*(Scénarios!$D51/100)*Choix_ref!W$3</f>
        <v>100.394518131185</v>
      </c>
      <c r="Z112" s="48" t="n">
        <f aca="false">PopActBIT!Z64*(Scénarios!$D51/100)*Choix_ref!X$3</f>
        <v>58.0316554296052</v>
      </c>
      <c r="AA112" s="48" t="n">
        <f aca="false">PopActBIT!AA64*(Scénarios!$D51/100)*Choix_ref!Y$3</f>
        <v>4.3711786383424</v>
      </c>
      <c r="AB112" s="48" t="n">
        <f aca="false">PopActBIT!AB64*(Scénarios!$D51/100)*Choix_ref!Z$3</f>
        <v>0.915869202245941</v>
      </c>
      <c r="AC112" s="47"/>
      <c r="AD112" s="47" t="n">
        <f aca="false">E112+F112</f>
        <v>320.516982372436</v>
      </c>
      <c r="AE112" s="47" t="n">
        <f aca="false">G112+H112</f>
        <v>401.534556891701</v>
      </c>
      <c r="AF112" s="47" t="n">
        <f aca="false">I112+J112</f>
        <v>355.174997709611</v>
      </c>
      <c r="AG112" s="47" t="n">
        <f aca="false">K112+L112</f>
        <v>291.571214709609</v>
      </c>
      <c r="AH112" s="47" t="n">
        <f aca="false">M112+N112+O112+P112</f>
        <v>169.410292013008</v>
      </c>
      <c r="AI112" s="47" t="n">
        <f aca="false">Q112+R112</f>
        <v>362.624468641283</v>
      </c>
      <c r="AJ112" s="47" t="n">
        <f aca="false">S112+T112</f>
        <v>355.991441306621</v>
      </c>
      <c r="AK112" s="47" t="n">
        <f aca="false">U112+V112</f>
        <v>270.849816017222</v>
      </c>
      <c r="AL112" s="47" t="n">
        <f aca="false">W112+X112</f>
        <v>247.350813892407</v>
      </c>
      <c r="AM112" s="47" t="n">
        <f aca="false">Y112+Z112+AA112+AB112</f>
        <v>163.713221401378</v>
      </c>
      <c r="AO112" s="49" t="n">
        <f aca="false">SUM(E112:F112)</f>
        <v>320.516982372436</v>
      </c>
      <c r="AP112" s="49" t="n">
        <f aca="false">SUM(G112:L112)</f>
        <v>1048.28076931092</v>
      </c>
      <c r="AQ112" s="49" t="n">
        <f aca="false">SUM(M112:N112)</f>
        <v>163.227587710473</v>
      </c>
      <c r="AR112" s="49" t="n">
        <f aca="false">SUM(Q112:R112)</f>
        <v>362.624468641283</v>
      </c>
      <c r="AS112" s="49" t="n">
        <f aca="false">SUM(S112:X112)</f>
        <v>874.19207121625</v>
      </c>
      <c r="AT112" s="49" t="n">
        <f aca="false">SUM(Y112:Z112)</f>
        <v>158.42617356079</v>
      </c>
      <c r="AU112" s="49" t="n">
        <f aca="false">AO112+AR112</f>
        <v>683.141451013719</v>
      </c>
      <c r="AV112" s="49" t="n">
        <f aca="false">AP112+AS112</f>
        <v>1922.47284052717</v>
      </c>
      <c r="AW112" s="49" t="n">
        <f aca="false">AQ112+AT112</f>
        <v>321.653761271263</v>
      </c>
    </row>
    <row r="113" customFormat="false" ht="15" hidden="false" customHeight="false" outlineLevel="0" collapsed="false">
      <c r="A113" s="0" t="n">
        <v>2062</v>
      </c>
      <c r="B113" s="47" t="n">
        <f aca="false">SUM(E113:AB113)</f>
        <v>2942.24338442062</v>
      </c>
      <c r="C113" s="47" t="n">
        <f aca="false">SUM(E113:P113)</f>
        <v>1539.68243943025</v>
      </c>
      <c r="D113" s="47" t="n">
        <f aca="false">SUM(Q113:AB113)</f>
        <v>1402.56094499037</v>
      </c>
      <c r="E113" s="48" t="n">
        <f aca="false">PopActBIT!E65*(Scénarios!$D52/100)*Choix_ref!C$3</f>
        <v>78.8640862211283</v>
      </c>
      <c r="F113" s="48" t="n">
        <f aca="false">PopActBIT!F65*(Scénarios!$D52/100)*Choix_ref!D$3</f>
        <v>241.885820720952</v>
      </c>
      <c r="G113" s="48" t="n">
        <f aca="false">PopActBIT!G65*(Scénarios!$D52/100)*Choix_ref!E$3</f>
        <v>207.257305653865</v>
      </c>
      <c r="H113" s="48" t="n">
        <f aca="false">PopActBIT!H65*(Scénarios!$D52/100)*Choix_ref!F$3</f>
        <v>196.01429311815</v>
      </c>
      <c r="I113" s="48" t="n">
        <f aca="false">PopActBIT!I65*(Scénarios!$D52/100)*Choix_ref!G$3</f>
        <v>183.671901985835</v>
      </c>
      <c r="J113" s="48" t="n">
        <f aca="false">PopActBIT!J65*(Scénarios!$D52/100)*Choix_ref!H$3</f>
        <v>171.010518406435</v>
      </c>
      <c r="K113" s="48" t="n">
        <f aca="false">PopActBIT!K65*(Scénarios!$D52/100)*Choix_ref!I$3</f>
        <v>157.400271511877</v>
      </c>
      <c r="L113" s="48" t="n">
        <f aca="false">PopActBIT!L65*(Scénarios!$D52/100)*Choix_ref!J$3</f>
        <v>132.867487863018</v>
      </c>
      <c r="M113" s="48" t="n">
        <f aca="false">PopActBIT!M65*(Scénarios!$D52/100)*Choix_ref!K$3</f>
        <v>109.796052319756</v>
      </c>
      <c r="N113" s="48" t="n">
        <f aca="false">PopActBIT!N65*(Scénarios!$D52/100)*Choix_ref!L$3</f>
        <v>54.7422239929684</v>
      </c>
      <c r="O113" s="48" t="n">
        <f aca="false">PopActBIT!O65*(Scénarios!$D52/100)*Choix_ref!M$3</f>
        <v>5.5591381198001</v>
      </c>
      <c r="P113" s="48" t="n">
        <f aca="false">PopActBIT!P65*(Scénarios!$D52/100)*Choix_ref!N$3</f>
        <v>0.613339516468295</v>
      </c>
      <c r="Q113" s="48" t="n">
        <f aca="false">PopActBIT!Q65*(Scénarios!$D52/100)*Choix_ref!O$3</f>
        <v>91.0645554086388</v>
      </c>
      <c r="R113" s="48" t="n">
        <f aca="false">PopActBIT!R65*(Scénarios!$D52/100)*Choix_ref!P$3</f>
        <v>271.828541910624</v>
      </c>
      <c r="S113" s="48" t="n">
        <f aca="false">PopActBIT!S65*(Scénarios!$D52/100)*Choix_ref!Q$3</f>
        <v>206.868810580642</v>
      </c>
      <c r="T113" s="48" t="n">
        <f aca="false">PopActBIT!T65*(Scénarios!$D52/100)*Choix_ref!R$3</f>
        <v>150.800352909144</v>
      </c>
      <c r="U113" s="48" t="n">
        <f aca="false">PopActBIT!U65*(Scénarios!$D52/100)*Choix_ref!S$3</f>
        <v>139.794092032698</v>
      </c>
      <c r="V113" s="48" t="n">
        <f aca="false">PopActBIT!V65*(Scénarios!$D52/100)*Choix_ref!T$3</f>
        <v>130.686787719625</v>
      </c>
      <c r="W113" s="48" t="n">
        <f aca="false">PopActBIT!W65*(Scénarios!$D52/100)*Choix_ref!U$3</f>
        <v>121.068035208317</v>
      </c>
      <c r="X113" s="48" t="n">
        <f aca="false">PopActBIT!X65*(Scénarios!$D52/100)*Choix_ref!V$3</f>
        <v>125.315580855758</v>
      </c>
      <c r="Y113" s="48" t="n">
        <f aca="false">PopActBIT!Y65*(Scénarios!$D52/100)*Choix_ref!W$3</f>
        <v>101.087406041921</v>
      </c>
      <c r="Z113" s="48" t="n">
        <f aca="false">PopActBIT!Z65*(Scénarios!$D52/100)*Choix_ref!X$3</f>
        <v>58.7549304377421</v>
      </c>
      <c r="AA113" s="48" t="n">
        <f aca="false">PopActBIT!AA65*(Scénarios!$D52/100)*Choix_ref!Y$3</f>
        <v>4.37091958884597</v>
      </c>
      <c r="AB113" s="48" t="n">
        <f aca="false">PopActBIT!AB65*(Scénarios!$D52/100)*Choix_ref!Z$3</f>
        <v>0.920932296414132</v>
      </c>
      <c r="AD113" s="47" t="n">
        <f aca="false">E113+F113</f>
        <v>320.74990694208</v>
      </c>
      <c r="AE113" s="47" t="n">
        <f aca="false">G113+H113</f>
        <v>403.271598772015</v>
      </c>
      <c r="AF113" s="47" t="n">
        <f aca="false">I113+J113</f>
        <v>354.68242039227</v>
      </c>
      <c r="AG113" s="47" t="n">
        <f aca="false">K113+L113</f>
        <v>290.267759374894</v>
      </c>
      <c r="AH113" s="47" t="n">
        <f aca="false">M113+N113+O113+P113</f>
        <v>170.710753948992</v>
      </c>
      <c r="AI113" s="47" t="n">
        <f aca="false">Q113+R113</f>
        <v>362.893097319263</v>
      </c>
      <c r="AJ113" s="47" t="n">
        <f aca="false">S113+T113</f>
        <v>357.669163489786</v>
      </c>
      <c r="AK113" s="47" t="n">
        <f aca="false">U113+V113</f>
        <v>270.480879752323</v>
      </c>
      <c r="AL113" s="47" t="n">
        <f aca="false">W113+X113</f>
        <v>246.383616064074</v>
      </c>
      <c r="AM113" s="47" t="n">
        <f aca="false">Y113+Z113+AA113+AB113</f>
        <v>165.134188364924</v>
      </c>
      <c r="AO113" s="49" t="n">
        <f aca="false">SUM(E113:F113)</f>
        <v>320.74990694208</v>
      </c>
      <c r="AP113" s="49" t="n">
        <f aca="false">SUM(G113:L113)</f>
        <v>1048.22177853918</v>
      </c>
      <c r="AQ113" s="49" t="n">
        <f aca="false">SUM(M113:N113)</f>
        <v>164.538276312724</v>
      </c>
      <c r="AR113" s="49" t="n">
        <f aca="false">SUM(Q113:R113)</f>
        <v>362.893097319263</v>
      </c>
      <c r="AS113" s="49" t="n">
        <f aca="false">SUM(S113:X113)</f>
        <v>874.533659306183</v>
      </c>
      <c r="AT113" s="49" t="n">
        <f aca="false">SUM(Y113:Z113)</f>
        <v>159.842336479664</v>
      </c>
      <c r="AU113" s="49" t="n">
        <f aca="false">AO113+AR113</f>
        <v>683.643004261343</v>
      </c>
      <c r="AV113" s="49" t="n">
        <f aca="false">AP113+AS113</f>
        <v>1922.75543784536</v>
      </c>
      <c r="AW113" s="49" t="n">
        <f aca="false">AQ113+AT113</f>
        <v>324.380612792388</v>
      </c>
    </row>
    <row r="114" customFormat="false" ht="15" hidden="false" customHeight="false" outlineLevel="0" collapsed="false">
      <c r="A114" s="0" t="n">
        <v>2063</v>
      </c>
      <c r="B114" s="47" t="n">
        <f aca="false">SUM(E114:AB114)</f>
        <v>2945.63231370363</v>
      </c>
      <c r="C114" s="47" t="n">
        <f aca="false">SUM(E114:P114)</f>
        <v>1541.2773109973</v>
      </c>
      <c r="D114" s="47" t="n">
        <f aca="false">SUM(Q114:AB114)</f>
        <v>1404.35500270633</v>
      </c>
      <c r="E114" s="48" t="n">
        <f aca="false">PopActBIT!E66*(Scénarios!$D53/100)*Choix_ref!C$3</f>
        <v>78.6217393452677</v>
      </c>
      <c r="F114" s="48" t="n">
        <f aca="false">PopActBIT!F66*(Scénarios!$D53/100)*Choix_ref!D$3</f>
        <v>242.080501468762</v>
      </c>
      <c r="G114" s="48" t="n">
        <f aca="false">PopActBIT!G66*(Scénarios!$D53/100)*Choix_ref!E$3</f>
        <v>208.181907037461</v>
      </c>
      <c r="H114" s="48" t="n">
        <f aca="false">PopActBIT!H66*(Scénarios!$D53/100)*Choix_ref!F$3</f>
        <v>196.869140108688</v>
      </c>
      <c r="I114" s="48" t="n">
        <f aca="false">PopActBIT!I66*(Scénarios!$D53/100)*Choix_ref!G$3</f>
        <v>183.769875593495</v>
      </c>
      <c r="J114" s="48" t="n">
        <f aca="false">PopActBIT!J66*(Scénarios!$D53/100)*Choix_ref!H$3</f>
        <v>170.599889526631</v>
      </c>
      <c r="K114" s="48" t="n">
        <f aca="false">PopActBIT!K66*(Scénarios!$D53/100)*Choix_ref!I$3</f>
        <v>156.617419302066</v>
      </c>
      <c r="L114" s="48" t="n">
        <f aca="false">PopActBIT!L66*(Scénarios!$D53/100)*Choix_ref!J$3</f>
        <v>132.331505123563</v>
      </c>
      <c r="M114" s="48" t="n">
        <f aca="false">PopActBIT!M66*(Scénarios!$D53/100)*Choix_ref!K$3</f>
        <v>110.796842323899</v>
      </c>
      <c r="N114" s="48" t="n">
        <f aca="false">PopActBIT!N66*(Scénarios!$D53/100)*Choix_ref!L$3</f>
        <v>55.2022450358711</v>
      </c>
      <c r="O114" s="48" t="n">
        <f aca="false">PopActBIT!O66*(Scénarios!$D53/100)*Choix_ref!M$3</f>
        <v>5.59191597018302</v>
      </c>
      <c r="P114" s="48" t="n">
        <f aca="false">PopActBIT!P66*(Scénarios!$D53/100)*Choix_ref!N$3</f>
        <v>0.614330161416177</v>
      </c>
      <c r="Q114" s="48" t="n">
        <f aca="false">PopActBIT!Q66*(Scénarios!$D53/100)*Choix_ref!O$3</f>
        <v>90.7846810049051</v>
      </c>
      <c r="R114" s="48" t="n">
        <f aca="false">PopActBIT!R66*(Scénarios!$D53/100)*Choix_ref!P$3</f>
        <v>272.053172941301</v>
      </c>
      <c r="S114" s="48" t="n">
        <f aca="false">PopActBIT!S66*(Scénarios!$D53/100)*Choix_ref!Q$3</f>
        <v>207.856371299085</v>
      </c>
      <c r="T114" s="48" t="n">
        <f aca="false">PopActBIT!T66*(Scénarios!$D53/100)*Choix_ref!R$3</f>
        <v>151.513743959752</v>
      </c>
      <c r="U114" s="48" t="n">
        <f aca="false">PopActBIT!U66*(Scénarios!$D53/100)*Choix_ref!S$3</f>
        <v>139.886532385021</v>
      </c>
      <c r="V114" s="48" t="n">
        <f aca="false">PopActBIT!V66*(Scénarios!$D53/100)*Choix_ref!T$3</f>
        <v>130.370778057761</v>
      </c>
      <c r="W114" s="48" t="n">
        <f aca="false">PopActBIT!W66*(Scénarios!$D53/100)*Choix_ref!U$3</f>
        <v>120.437948201218</v>
      </c>
      <c r="X114" s="48" t="n">
        <f aca="false">PopActBIT!X66*(Scénarios!$D53/100)*Choix_ref!V$3</f>
        <v>124.907251539233</v>
      </c>
      <c r="Y114" s="48" t="n">
        <f aca="false">PopActBIT!Y66*(Scénarios!$D53/100)*Choix_ref!W$3</f>
        <v>101.895940634486</v>
      </c>
      <c r="Z114" s="48" t="n">
        <f aca="false">PopActBIT!Z66*(Scénarios!$D53/100)*Choix_ref!X$3</f>
        <v>59.3075976770153</v>
      </c>
      <c r="AA114" s="48" t="n">
        <f aca="false">PopActBIT!AA66*(Scénarios!$D53/100)*Choix_ref!Y$3</f>
        <v>4.41644771088665</v>
      </c>
      <c r="AB114" s="48" t="n">
        <f aca="false">PopActBIT!AB66*(Scénarios!$D53/100)*Choix_ref!Z$3</f>
        <v>0.92453729566039</v>
      </c>
      <c r="AD114" s="47" t="n">
        <f aca="false">E114+F114</f>
        <v>320.70224081403</v>
      </c>
      <c r="AE114" s="47" t="n">
        <f aca="false">G114+H114</f>
        <v>405.05104714615</v>
      </c>
      <c r="AF114" s="47" t="n">
        <f aca="false">I114+J114</f>
        <v>354.369765120126</v>
      </c>
      <c r="AG114" s="47" t="n">
        <f aca="false">K114+L114</f>
        <v>288.948924425629</v>
      </c>
      <c r="AH114" s="47" t="n">
        <f aca="false">M114+N114+O114+P114</f>
        <v>172.205333491369</v>
      </c>
      <c r="AI114" s="47" t="n">
        <f aca="false">Q114+R114</f>
        <v>362.837853946206</v>
      </c>
      <c r="AJ114" s="47" t="n">
        <f aca="false">S114+T114</f>
        <v>359.370115258836</v>
      </c>
      <c r="AK114" s="47" t="n">
        <f aca="false">U114+V114</f>
        <v>270.257310442782</v>
      </c>
      <c r="AL114" s="47" t="n">
        <f aca="false">W114+X114</f>
        <v>245.345199740452</v>
      </c>
      <c r="AM114" s="47" t="n">
        <f aca="false">Y114+Z114+AA114+AB114</f>
        <v>166.544523318049</v>
      </c>
      <c r="AO114" s="49" t="n">
        <f aca="false">SUM(E114:F114)</f>
        <v>320.70224081403</v>
      </c>
      <c r="AP114" s="49" t="n">
        <f aca="false">SUM(G114:L114)</f>
        <v>1048.3697366919</v>
      </c>
      <c r="AQ114" s="49" t="n">
        <f aca="false">SUM(M114:N114)</f>
        <v>165.99908735977</v>
      </c>
      <c r="AR114" s="49" t="n">
        <f aca="false">SUM(Q114:R114)</f>
        <v>362.837853946206</v>
      </c>
      <c r="AS114" s="49" t="n">
        <f aca="false">SUM(S114:X114)</f>
        <v>874.97262544207</v>
      </c>
      <c r="AT114" s="49" t="n">
        <f aca="false">SUM(Y114:Z114)</f>
        <v>161.203538311502</v>
      </c>
      <c r="AU114" s="49" t="n">
        <f aca="false">AO114+AR114</f>
        <v>683.540094760236</v>
      </c>
      <c r="AV114" s="49" t="n">
        <f aca="false">AP114+AS114</f>
        <v>1923.34236213397</v>
      </c>
      <c r="AW114" s="49" t="n">
        <f aca="false">AQ114+AT114</f>
        <v>327.202625671271</v>
      </c>
    </row>
    <row r="115" customFormat="false" ht="15" hidden="false" customHeight="false" outlineLevel="0" collapsed="false">
      <c r="A115" s="0" t="n">
        <v>2064</v>
      </c>
      <c r="B115" s="47" t="n">
        <f aca="false">SUM(E115:AB115)</f>
        <v>2948.43733845269</v>
      </c>
      <c r="C115" s="47" t="n">
        <f aca="false">SUM(E115:P115)</f>
        <v>1542.57409459397</v>
      </c>
      <c r="D115" s="47" t="n">
        <f aca="false">SUM(Q115:AB115)</f>
        <v>1405.86324385871</v>
      </c>
      <c r="E115" s="48" t="n">
        <f aca="false">PopActBIT!E67*(Scénarios!$D54/100)*Choix_ref!C$3</f>
        <v>78.3605259080263</v>
      </c>
      <c r="F115" s="48" t="n">
        <f aca="false">PopActBIT!F67*(Scénarios!$D54/100)*Choix_ref!D$3</f>
        <v>242.024465938748</v>
      </c>
      <c r="G115" s="48" t="n">
        <f aca="false">PopActBIT!G67*(Scénarios!$D54/100)*Choix_ref!E$3</f>
        <v>209.030151864994</v>
      </c>
      <c r="H115" s="48" t="n">
        <f aca="false">PopActBIT!H67*(Scénarios!$D54/100)*Choix_ref!F$3</f>
        <v>197.780786434347</v>
      </c>
      <c r="I115" s="48" t="n">
        <f aca="false">PopActBIT!I67*(Scénarios!$D54/100)*Choix_ref!G$3</f>
        <v>184.041726299354</v>
      </c>
      <c r="J115" s="48" t="n">
        <f aca="false">PopActBIT!J67*(Scénarios!$D54/100)*Choix_ref!H$3</f>
        <v>170.225821968562</v>
      </c>
      <c r="K115" s="48" t="n">
        <f aca="false">PopActBIT!K67*(Scénarios!$D54/100)*Choix_ref!I$3</f>
        <v>155.670615274406</v>
      </c>
      <c r="L115" s="48" t="n">
        <f aca="false">PopActBIT!L67*(Scénarios!$D54/100)*Choix_ref!J$3</f>
        <v>131.752862083914</v>
      </c>
      <c r="M115" s="48" t="n">
        <f aca="false">PopActBIT!M67*(Scénarios!$D54/100)*Choix_ref!K$3</f>
        <v>111.851770600802</v>
      </c>
      <c r="N115" s="48" t="n">
        <f aca="false">PopActBIT!N67*(Scénarios!$D54/100)*Choix_ref!L$3</f>
        <v>55.5572111763384</v>
      </c>
      <c r="O115" s="48" t="n">
        <f aca="false">PopActBIT!O67*(Scénarios!$D54/100)*Choix_ref!M$3</f>
        <v>5.66333713723924</v>
      </c>
      <c r="P115" s="48" t="n">
        <f aca="false">PopActBIT!P67*(Scénarios!$D54/100)*Choix_ref!N$3</f>
        <v>0.614819907241154</v>
      </c>
      <c r="Q115" s="48" t="n">
        <f aca="false">PopActBIT!Q67*(Scénarios!$D54/100)*Choix_ref!O$3</f>
        <v>90.4829914925143</v>
      </c>
      <c r="R115" s="48" t="n">
        <f aca="false">PopActBIT!R67*(Scénarios!$D54/100)*Choix_ref!P$3</f>
        <v>271.988882213278</v>
      </c>
      <c r="S115" s="48" t="n">
        <f aca="false">PopActBIT!S67*(Scénarios!$D54/100)*Choix_ref!Q$3</f>
        <v>208.762708027645</v>
      </c>
      <c r="T115" s="48" t="n">
        <f aca="false">PopActBIT!T67*(Scénarios!$D54/100)*Choix_ref!R$3</f>
        <v>152.274047110948</v>
      </c>
      <c r="U115" s="48" t="n">
        <f aca="false">PopActBIT!U67*(Scénarios!$D54/100)*Choix_ref!S$3</f>
        <v>140.120058195018</v>
      </c>
      <c r="V115" s="48" t="n">
        <f aca="false">PopActBIT!V67*(Scénarios!$D54/100)*Choix_ref!T$3</f>
        <v>130.083908472689</v>
      </c>
      <c r="W115" s="48" t="n">
        <f aca="false">PopActBIT!W67*(Scénarios!$D54/100)*Choix_ref!U$3</f>
        <v>119.685269510617</v>
      </c>
      <c r="X115" s="48" t="n">
        <f aca="false">PopActBIT!X67*(Scénarios!$D54/100)*Choix_ref!V$3</f>
        <v>124.410224410283</v>
      </c>
      <c r="Y115" s="48" t="n">
        <f aca="false">PopActBIT!Y67*(Scénarios!$D54/100)*Choix_ref!W$3</f>
        <v>102.923655843742</v>
      </c>
      <c r="Z115" s="48" t="n">
        <f aca="false">PopActBIT!Z67*(Scénarios!$D54/100)*Choix_ref!X$3</f>
        <v>59.7138652071071</v>
      </c>
      <c r="AA115" s="48" t="n">
        <f aca="false">PopActBIT!AA67*(Scénarios!$D54/100)*Choix_ref!Y$3</f>
        <v>4.49059230808211</v>
      </c>
      <c r="AB115" s="48" t="n">
        <f aca="false">PopActBIT!AB67*(Scénarios!$D54/100)*Choix_ref!Z$3</f>
        <v>0.927041066791934</v>
      </c>
      <c r="AD115" s="47" t="n">
        <f aca="false">E115+F115</f>
        <v>320.384991846774</v>
      </c>
      <c r="AE115" s="47" t="n">
        <f aca="false">G115+H115</f>
        <v>406.810938299341</v>
      </c>
      <c r="AF115" s="47" t="n">
        <f aca="false">I115+J115</f>
        <v>354.267548267916</v>
      </c>
      <c r="AG115" s="47" t="n">
        <f aca="false">K115+L115</f>
        <v>287.42347735832</v>
      </c>
      <c r="AH115" s="47" t="n">
        <f aca="false">M115+N115+O115+P115</f>
        <v>173.687138821621</v>
      </c>
      <c r="AI115" s="47" t="n">
        <f aca="false">Q115+R115</f>
        <v>362.471873705793</v>
      </c>
      <c r="AJ115" s="47" t="n">
        <f aca="false">S115+T115</f>
        <v>361.036755138593</v>
      </c>
      <c r="AK115" s="47" t="n">
        <f aca="false">U115+V115</f>
        <v>270.203966667707</v>
      </c>
      <c r="AL115" s="47" t="n">
        <f aca="false">W115+X115</f>
        <v>244.0954939209</v>
      </c>
      <c r="AM115" s="47" t="n">
        <f aca="false">Y115+Z115+AA115+AB115</f>
        <v>168.055154425723</v>
      </c>
      <c r="AO115" s="49" t="n">
        <f aca="false">SUM(E115:F115)</f>
        <v>320.384991846774</v>
      </c>
      <c r="AP115" s="49" t="n">
        <f aca="false">SUM(G115:L115)</f>
        <v>1048.50196392558</v>
      </c>
      <c r="AQ115" s="49" t="n">
        <f aca="false">SUM(M115:N115)</f>
        <v>167.40898177714</v>
      </c>
      <c r="AR115" s="49" t="n">
        <f aca="false">SUM(Q115:R115)</f>
        <v>362.471873705793</v>
      </c>
      <c r="AS115" s="49" t="n">
        <f aca="false">SUM(S115:X115)</f>
        <v>875.3362157272</v>
      </c>
      <c r="AT115" s="49" t="n">
        <f aca="false">SUM(Y115:Z115)</f>
        <v>162.637521050849</v>
      </c>
      <c r="AU115" s="49" t="n">
        <f aca="false">AO115+AR115</f>
        <v>682.856865552567</v>
      </c>
      <c r="AV115" s="49" t="n">
        <f aca="false">AP115+AS115</f>
        <v>1923.83817965278</v>
      </c>
      <c r="AW115" s="49" t="n">
        <f aca="false">AQ115+AT115</f>
        <v>330.046502827989</v>
      </c>
    </row>
    <row r="116" customFormat="false" ht="15" hidden="false" customHeight="false" outlineLevel="0" collapsed="false">
      <c r="A116" s="0" t="n">
        <v>2065</v>
      </c>
      <c r="B116" s="47" t="n">
        <f aca="false">SUM(E116:AB116)</f>
        <v>2949.94601193047</v>
      </c>
      <c r="C116" s="47" t="n">
        <f aca="false">SUM(E116:P116)</f>
        <v>1543.37361366987</v>
      </c>
      <c r="D116" s="47" t="n">
        <f aca="false">SUM(Q116:AB116)</f>
        <v>1406.5723982606</v>
      </c>
      <c r="E116" s="48" t="n">
        <f aca="false">PopActBIT!E68*(Scénarios!$D55/100)*Choix_ref!C$3</f>
        <v>78.092628211387</v>
      </c>
      <c r="F116" s="48" t="n">
        <f aca="false">PopActBIT!F68*(Scénarios!$D55/100)*Choix_ref!D$3</f>
        <v>241.728555915896</v>
      </c>
      <c r="G116" s="48" t="n">
        <f aca="false">PopActBIT!G68*(Scénarios!$D55/100)*Choix_ref!E$3</f>
        <v>209.770295915784</v>
      </c>
      <c r="H116" s="48" t="n">
        <f aca="false">PopActBIT!H68*(Scénarios!$D55/100)*Choix_ref!F$3</f>
        <v>198.717760916622</v>
      </c>
      <c r="I116" s="48" t="n">
        <f aca="false">PopActBIT!I68*(Scénarios!$D55/100)*Choix_ref!G$3</f>
        <v>184.479113400337</v>
      </c>
      <c r="J116" s="48" t="n">
        <f aca="false">PopActBIT!J68*(Scénarios!$D55/100)*Choix_ref!H$3</f>
        <v>169.923039103779</v>
      </c>
      <c r="K116" s="48" t="n">
        <f aca="false">PopActBIT!K68*(Scénarios!$D55/100)*Choix_ref!I$3</f>
        <v>154.884860105827</v>
      </c>
      <c r="L116" s="48" t="n">
        <f aca="false">PopActBIT!L68*(Scénarios!$D55/100)*Choix_ref!J$3</f>
        <v>130.8700100931</v>
      </c>
      <c r="M116" s="48" t="n">
        <f aca="false">PopActBIT!M68*(Scénarios!$D55/100)*Choix_ref!K$3</f>
        <v>112.831430028098</v>
      </c>
      <c r="N116" s="48" t="n">
        <f aca="false">PopActBIT!N68*(Scénarios!$D55/100)*Choix_ref!L$3</f>
        <v>55.7101653083171</v>
      </c>
      <c r="O116" s="48" t="n">
        <f aca="false">PopActBIT!O68*(Scénarios!$D55/100)*Choix_ref!M$3</f>
        <v>5.75001461640273</v>
      </c>
      <c r="P116" s="48" t="n">
        <f aca="false">PopActBIT!P68*(Scénarios!$D55/100)*Choix_ref!N$3</f>
        <v>0.615740054320332</v>
      </c>
      <c r="Q116" s="48" t="n">
        <f aca="false">PopActBIT!Q68*(Scénarios!$D55/100)*Choix_ref!O$3</f>
        <v>90.1735477945879</v>
      </c>
      <c r="R116" s="48" t="n">
        <f aca="false">PopActBIT!R68*(Scénarios!$D55/100)*Choix_ref!P$3</f>
        <v>271.649197835659</v>
      </c>
      <c r="S116" s="48" t="n">
        <f aca="false">PopActBIT!S68*(Scénarios!$D55/100)*Choix_ref!Q$3</f>
        <v>209.553820012683</v>
      </c>
      <c r="T116" s="48" t="n">
        <f aca="false">PopActBIT!T68*(Scénarios!$D55/100)*Choix_ref!R$3</f>
        <v>153.054998951294</v>
      </c>
      <c r="U116" s="48" t="n">
        <f aca="false">PopActBIT!U68*(Scénarios!$D55/100)*Choix_ref!S$3</f>
        <v>140.488701422594</v>
      </c>
      <c r="V116" s="48" t="n">
        <f aca="false">PopActBIT!V68*(Scénarios!$D55/100)*Choix_ref!T$3</f>
        <v>129.854198661505</v>
      </c>
      <c r="W116" s="48" t="n">
        <f aca="false">PopActBIT!W68*(Scénarios!$D55/100)*Choix_ref!U$3</f>
        <v>119.064295372253</v>
      </c>
      <c r="X116" s="48" t="n">
        <f aca="false">PopActBIT!X68*(Scénarios!$D55/100)*Choix_ref!V$3</f>
        <v>123.614045278462</v>
      </c>
      <c r="Y116" s="48" t="n">
        <f aca="false">PopActBIT!Y68*(Scénarios!$D55/100)*Choix_ref!W$3</f>
        <v>103.730156092638</v>
      </c>
      <c r="Z116" s="48" t="n">
        <f aca="false">PopActBIT!Z68*(Scénarios!$D55/100)*Choix_ref!X$3</f>
        <v>59.8873188488793</v>
      </c>
      <c r="AA116" s="48" t="n">
        <f aca="false">PopActBIT!AA68*(Scénarios!$D55/100)*Choix_ref!Y$3</f>
        <v>4.57194052201235</v>
      </c>
      <c r="AB116" s="48" t="n">
        <f aca="false">PopActBIT!AB68*(Scénarios!$D55/100)*Choix_ref!Z$3</f>
        <v>0.930177468037856</v>
      </c>
      <c r="AD116" s="47" t="n">
        <f aca="false">E116+F116</f>
        <v>319.821184127283</v>
      </c>
      <c r="AE116" s="47" t="n">
        <f aca="false">G116+H116</f>
        <v>408.488056832406</v>
      </c>
      <c r="AF116" s="47" t="n">
        <f aca="false">I116+J116</f>
        <v>354.402152504116</v>
      </c>
      <c r="AG116" s="47" t="n">
        <f aca="false">K116+L116</f>
        <v>285.754870198927</v>
      </c>
      <c r="AH116" s="47" t="n">
        <f aca="false">M116+N116+O116+P116</f>
        <v>174.907350007138</v>
      </c>
      <c r="AI116" s="47" t="n">
        <f aca="false">Q116+R116</f>
        <v>361.822745630247</v>
      </c>
      <c r="AJ116" s="47" t="n">
        <f aca="false">S116+T116</f>
        <v>362.608818963977</v>
      </c>
      <c r="AK116" s="47" t="n">
        <f aca="false">U116+V116</f>
        <v>270.342900084099</v>
      </c>
      <c r="AL116" s="47" t="n">
        <f aca="false">W116+X116</f>
        <v>242.678340650714</v>
      </c>
      <c r="AM116" s="47" t="n">
        <f aca="false">Y116+Z116+AA116+AB116</f>
        <v>169.119592931567</v>
      </c>
      <c r="AO116" s="49" t="n">
        <f aca="false">SUM(E116:F116)</f>
        <v>319.821184127283</v>
      </c>
      <c r="AP116" s="49" t="n">
        <f aca="false">SUM(G116:L116)</f>
        <v>1048.64507953545</v>
      </c>
      <c r="AQ116" s="49" t="n">
        <f aca="false">SUM(M116:N116)</f>
        <v>168.541595336415</v>
      </c>
      <c r="AR116" s="49" t="n">
        <f aca="false">SUM(Q116:R116)</f>
        <v>361.822745630247</v>
      </c>
      <c r="AS116" s="49" t="n">
        <f aca="false">SUM(S116:X116)</f>
        <v>875.630059698791</v>
      </c>
      <c r="AT116" s="49" t="n">
        <f aca="false">SUM(Y116:Z116)</f>
        <v>163.617474941517</v>
      </c>
      <c r="AU116" s="49" t="n">
        <f aca="false">AO116+AR116</f>
        <v>681.64392975753</v>
      </c>
      <c r="AV116" s="49" t="n">
        <f aca="false">AP116+AS116</f>
        <v>1924.27513923424</v>
      </c>
      <c r="AW116" s="49" t="n">
        <f aca="false">AQ116+AT116</f>
        <v>332.159070277932</v>
      </c>
    </row>
    <row r="117" customFormat="false" ht="15" hidden="false" customHeight="false" outlineLevel="0" collapsed="false">
      <c r="A117" s="0" t="n">
        <v>2066</v>
      </c>
      <c r="B117" s="47" t="n">
        <f aca="false">SUM(E117:AB117)</f>
        <v>2950.35705443463</v>
      </c>
      <c r="C117" s="47" t="n">
        <f aca="false">SUM(E117:P117)</f>
        <v>1543.66443401422</v>
      </c>
      <c r="D117" s="47" t="n">
        <f aca="false">SUM(Q117:AB117)</f>
        <v>1406.69262042041</v>
      </c>
      <c r="E117" s="48" t="n">
        <f aca="false">PopActBIT!E69*(Scénarios!$D56/100)*Choix_ref!C$3</f>
        <v>77.8281762066757</v>
      </c>
      <c r="F117" s="48" t="n">
        <f aca="false">PopActBIT!F69*(Scénarios!$D56/100)*Choix_ref!D$3</f>
        <v>241.228183969647</v>
      </c>
      <c r="G117" s="48" t="n">
        <f aca="false">PopActBIT!G69*(Scénarios!$D56/100)*Choix_ref!E$3</f>
        <v>210.355935029087</v>
      </c>
      <c r="H117" s="48" t="n">
        <f aca="false">PopActBIT!H69*(Scénarios!$D56/100)*Choix_ref!F$3</f>
        <v>199.653267262045</v>
      </c>
      <c r="I117" s="48" t="n">
        <f aca="false">PopActBIT!I69*(Scénarios!$D56/100)*Choix_ref!G$3</f>
        <v>185.063443443487</v>
      </c>
      <c r="J117" s="48" t="n">
        <f aca="false">PopActBIT!J69*(Scénarios!$D56/100)*Choix_ref!H$3</f>
        <v>169.726945395064</v>
      </c>
      <c r="K117" s="48" t="n">
        <f aca="false">PopActBIT!K69*(Scénarios!$D56/100)*Choix_ref!I$3</f>
        <v>154.445507974349</v>
      </c>
      <c r="L117" s="48" t="n">
        <f aca="false">PopActBIT!L69*(Scénarios!$D56/100)*Choix_ref!J$3</f>
        <v>129.688861802322</v>
      </c>
      <c r="M117" s="48" t="n">
        <f aca="false">PopActBIT!M69*(Scénarios!$D56/100)*Choix_ref!K$3</f>
        <v>113.371053306667</v>
      </c>
      <c r="N117" s="48" t="n">
        <f aca="false">PopActBIT!N69*(Scénarios!$D56/100)*Choix_ref!L$3</f>
        <v>55.8491774795436</v>
      </c>
      <c r="O117" s="48" t="n">
        <f aca="false">PopActBIT!O69*(Scénarios!$D56/100)*Choix_ref!M$3</f>
        <v>5.83670734494678</v>
      </c>
      <c r="P117" s="48" t="n">
        <f aca="false">PopActBIT!P69*(Scénarios!$D56/100)*Choix_ref!N$3</f>
        <v>0.61717480038259</v>
      </c>
      <c r="Q117" s="48" t="n">
        <f aca="false">PopActBIT!Q69*(Scénarios!$D56/100)*Choix_ref!O$3</f>
        <v>89.8680949174978</v>
      </c>
      <c r="R117" s="48" t="n">
        <f aca="false">PopActBIT!R69*(Scénarios!$D56/100)*Choix_ref!P$3</f>
        <v>271.075090653156</v>
      </c>
      <c r="S117" s="48" t="n">
        <f aca="false">PopActBIT!S69*(Scénarios!$D56/100)*Choix_ref!Q$3</f>
        <v>210.180554761226</v>
      </c>
      <c r="T117" s="48" t="n">
        <f aca="false">PopActBIT!T69*(Scénarios!$D56/100)*Choix_ref!R$3</f>
        <v>153.834593241225</v>
      </c>
      <c r="U117" s="48" t="n">
        <f aca="false">PopActBIT!U69*(Scénarios!$D56/100)*Choix_ref!S$3</f>
        <v>140.97685967756</v>
      </c>
      <c r="V117" s="48" t="n">
        <f aca="false">PopActBIT!V69*(Scénarios!$D56/100)*Choix_ref!T$3</f>
        <v>129.711010459254</v>
      </c>
      <c r="W117" s="48" t="n">
        <f aca="false">PopActBIT!W69*(Scénarios!$D56/100)*Choix_ref!U$3</f>
        <v>118.724677298963</v>
      </c>
      <c r="X117" s="48" t="n">
        <f aca="false">PopActBIT!X69*(Scénarios!$D56/100)*Choix_ref!V$3</f>
        <v>122.600856274544</v>
      </c>
      <c r="Y117" s="48" t="n">
        <f aca="false">PopActBIT!Y69*(Scénarios!$D56/100)*Choix_ref!W$3</f>
        <v>104.043496668158</v>
      </c>
      <c r="Z117" s="48" t="n">
        <f aca="false">PopActBIT!Z69*(Scénarios!$D56/100)*Choix_ref!X$3</f>
        <v>60.0942321052784</v>
      </c>
      <c r="AA117" s="48" t="n">
        <f aca="false">PopActBIT!AA69*(Scénarios!$D56/100)*Choix_ref!Y$3</f>
        <v>4.64888139689779</v>
      </c>
      <c r="AB117" s="48" t="n">
        <f aca="false">PopActBIT!AB69*(Scénarios!$D56/100)*Choix_ref!Z$3</f>
        <v>0.934272966651555</v>
      </c>
      <c r="AD117" s="47" t="n">
        <f aca="false">E117+F117</f>
        <v>319.056360176323</v>
      </c>
      <c r="AE117" s="47" t="n">
        <f aca="false">G117+H117</f>
        <v>410.009202291132</v>
      </c>
      <c r="AF117" s="47" t="n">
        <f aca="false">I117+J117</f>
        <v>354.790388838551</v>
      </c>
      <c r="AG117" s="47" t="n">
        <f aca="false">K117+L117</f>
        <v>284.134369776671</v>
      </c>
      <c r="AH117" s="47" t="n">
        <f aca="false">M117+N117+O117+P117</f>
        <v>175.67411293154</v>
      </c>
      <c r="AI117" s="47" t="n">
        <f aca="false">Q117+R117</f>
        <v>360.943185570654</v>
      </c>
      <c r="AJ117" s="47" t="n">
        <f aca="false">S117+T117</f>
        <v>364.015148002451</v>
      </c>
      <c r="AK117" s="47" t="n">
        <f aca="false">U117+V117</f>
        <v>270.687870136814</v>
      </c>
      <c r="AL117" s="47" t="n">
        <f aca="false">W117+X117</f>
        <v>241.325533573507</v>
      </c>
      <c r="AM117" s="47" t="n">
        <f aca="false">Y117+Z117+AA117+AB117</f>
        <v>169.720883136986</v>
      </c>
      <c r="AO117" s="49" t="n">
        <f aca="false">SUM(E117:F117)</f>
        <v>319.056360176323</v>
      </c>
      <c r="AP117" s="49" t="n">
        <f aca="false">SUM(G117:L117)</f>
        <v>1048.93396090635</v>
      </c>
      <c r="AQ117" s="49" t="n">
        <f aca="false">SUM(M117:N117)</f>
        <v>169.22023078621</v>
      </c>
      <c r="AR117" s="49" t="n">
        <f aca="false">SUM(Q117:R117)</f>
        <v>360.943185570654</v>
      </c>
      <c r="AS117" s="49" t="n">
        <f aca="false">SUM(S117:X117)</f>
        <v>876.028551712773</v>
      </c>
      <c r="AT117" s="49" t="n">
        <f aca="false">SUM(Y117:Z117)</f>
        <v>164.137728773437</v>
      </c>
      <c r="AU117" s="49" t="n">
        <f aca="false">AO117+AR117</f>
        <v>679.999545746977</v>
      </c>
      <c r="AV117" s="49" t="n">
        <f aca="false">AP117+AS117</f>
        <v>1924.96251261913</v>
      </c>
      <c r="AW117" s="49" t="n">
        <f aca="false">AQ117+AT117</f>
        <v>333.357959559647</v>
      </c>
    </row>
    <row r="118" customFormat="false" ht="15" hidden="false" customHeight="false" outlineLevel="0" collapsed="false">
      <c r="A118" s="0" t="n">
        <v>2067</v>
      </c>
      <c r="B118" s="47" t="n">
        <f aca="false">SUM(E118:AB118)</f>
        <v>2950.66401417767</v>
      </c>
      <c r="C118" s="47" t="n">
        <f aca="false">SUM(E118:P118)</f>
        <v>1543.959563622</v>
      </c>
      <c r="D118" s="47" t="n">
        <f aca="false">SUM(Q118:AB118)</f>
        <v>1406.70445055568</v>
      </c>
      <c r="E118" s="48" t="n">
        <f aca="false">PopActBIT!E70*(Scénarios!$D57/100)*Choix_ref!C$3</f>
        <v>77.5763395711189</v>
      </c>
      <c r="F118" s="48" t="n">
        <f aca="false">PopActBIT!F70*(Scénarios!$D57/100)*Choix_ref!D$3</f>
        <v>240.575261037902</v>
      </c>
      <c r="G118" s="48" t="n">
        <f aca="false">PopActBIT!G70*(Scénarios!$D57/100)*Choix_ref!E$3</f>
        <v>210.744639514646</v>
      </c>
      <c r="H118" s="48" t="n">
        <f aca="false">PopActBIT!H70*(Scénarios!$D57/100)*Choix_ref!F$3</f>
        <v>200.564557561764</v>
      </c>
      <c r="I118" s="48" t="n">
        <f aca="false">PopActBIT!I70*(Scénarios!$D57/100)*Choix_ref!G$3</f>
        <v>185.765251635734</v>
      </c>
      <c r="J118" s="48" t="n">
        <f aca="false">PopActBIT!J70*(Scénarios!$D57/100)*Choix_ref!H$3</f>
        <v>169.666129505791</v>
      </c>
      <c r="K118" s="48" t="n">
        <f aca="false">PopActBIT!K70*(Scénarios!$D57/100)*Choix_ref!I$3</f>
        <v>154.076572907484</v>
      </c>
      <c r="L118" s="48" t="n">
        <f aca="false">PopActBIT!L70*(Scénarios!$D57/100)*Choix_ref!J$3</f>
        <v>128.843612764527</v>
      </c>
      <c r="M118" s="48" t="n">
        <f aca="false">PopActBIT!M70*(Scénarios!$D57/100)*Choix_ref!K$3</f>
        <v>113.251119127586</v>
      </c>
      <c r="N118" s="48" t="n">
        <f aca="false">PopActBIT!N70*(Scénarios!$D57/100)*Choix_ref!L$3</f>
        <v>56.3720596932372</v>
      </c>
      <c r="O118" s="48" t="n">
        <f aca="false">PopActBIT!O70*(Scénarios!$D57/100)*Choix_ref!M$3</f>
        <v>5.90531846705604</v>
      </c>
      <c r="P118" s="48" t="n">
        <f aca="false">PopActBIT!P70*(Scénarios!$D57/100)*Choix_ref!N$3</f>
        <v>0.618701835149969</v>
      </c>
      <c r="Q118" s="48" t="n">
        <f aca="false">PopActBIT!Q70*(Scénarios!$D57/100)*Choix_ref!O$3</f>
        <v>89.5770338087884</v>
      </c>
      <c r="R118" s="48" t="n">
        <f aca="false">PopActBIT!R70*(Scénarios!$D57/100)*Choix_ref!P$3</f>
        <v>270.32589108712</v>
      </c>
      <c r="S118" s="48" t="n">
        <f aca="false">PopActBIT!S70*(Scénarios!$D57/100)*Choix_ref!Q$3</f>
        <v>210.597196318317</v>
      </c>
      <c r="T118" s="48" t="n">
        <f aca="false">PopActBIT!T70*(Scénarios!$D57/100)*Choix_ref!R$3</f>
        <v>154.594092608953</v>
      </c>
      <c r="U118" s="48" t="n">
        <f aca="false">PopActBIT!U70*(Scénarios!$D57/100)*Choix_ref!S$3</f>
        <v>141.560535237042</v>
      </c>
      <c r="V118" s="48" t="n">
        <f aca="false">PopActBIT!V70*(Scénarios!$D57/100)*Choix_ref!T$3</f>
        <v>129.677401848564</v>
      </c>
      <c r="W118" s="48" t="n">
        <f aca="false">PopActBIT!W70*(Scénarios!$D57/100)*Choix_ref!U$3</f>
        <v>118.442891194744</v>
      </c>
      <c r="X118" s="48" t="n">
        <f aca="false">PopActBIT!X70*(Scénarios!$D57/100)*Choix_ref!V$3</f>
        <v>121.872447202186</v>
      </c>
      <c r="Y118" s="48" t="n">
        <f aca="false">PopActBIT!Y70*(Scénarios!$D57/100)*Choix_ref!W$3</f>
        <v>103.883751694214</v>
      </c>
      <c r="Z118" s="48" t="n">
        <f aca="false">PopActBIT!Z70*(Scénarios!$D57/100)*Choix_ref!X$3</f>
        <v>60.5263863721019</v>
      </c>
      <c r="AA118" s="48" t="n">
        <f aca="false">PopActBIT!AA70*(Scénarios!$D57/100)*Choix_ref!Y$3</f>
        <v>4.70811245248442</v>
      </c>
      <c r="AB118" s="48" t="n">
        <f aca="false">PopActBIT!AB70*(Scénarios!$D57/100)*Choix_ref!Z$3</f>
        <v>0.938710731161069</v>
      </c>
      <c r="AD118" s="47" t="n">
        <f aca="false">E118+F118</f>
        <v>318.151600609021</v>
      </c>
      <c r="AE118" s="47" t="n">
        <f aca="false">G118+H118</f>
        <v>411.30919707641</v>
      </c>
      <c r="AF118" s="47" t="n">
        <f aca="false">I118+J118</f>
        <v>355.431381141525</v>
      </c>
      <c r="AG118" s="47" t="n">
        <f aca="false">K118+L118</f>
        <v>282.92018567201</v>
      </c>
      <c r="AH118" s="47" t="n">
        <f aca="false">M118+N118+O118+P118</f>
        <v>176.147199123029</v>
      </c>
      <c r="AI118" s="47" t="n">
        <f aca="false">Q118+R118</f>
        <v>359.902924895908</v>
      </c>
      <c r="AJ118" s="47" t="n">
        <f aca="false">S118+T118</f>
        <v>365.19128892727</v>
      </c>
      <c r="AK118" s="47" t="n">
        <f aca="false">U118+V118</f>
        <v>271.237937085606</v>
      </c>
      <c r="AL118" s="47" t="n">
        <f aca="false">W118+X118</f>
        <v>240.31533839693</v>
      </c>
      <c r="AM118" s="47" t="n">
        <f aca="false">Y118+Z118+AA118+AB118</f>
        <v>170.056961249961</v>
      </c>
      <c r="AO118" s="49" t="n">
        <f aca="false">SUM(E118:F118)</f>
        <v>318.151600609021</v>
      </c>
      <c r="AP118" s="49" t="n">
        <f aca="false">SUM(G118:L118)</f>
        <v>1049.66076388995</v>
      </c>
      <c r="AQ118" s="49" t="n">
        <f aca="false">SUM(M118:N118)</f>
        <v>169.623178820823</v>
      </c>
      <c r="AR118" s="49" t="n">
        <f aca="false">SUM(Q118:R118)</f>
        <v>359.902924895908</v>
      </c>
      <c r="AS118" s="49" t="n">
        <f aca="false">SUM(S118:X118)</f>
        <v>876.744564409806</v>
      </c>
      <c r="AT118" s="49" t="n">
        <f aca="false">SUM(Y118:Z118)</f>
        <v>164.410138066315</v>
      </c>
      <c r="AU118" s="49" t="n">
        <f aca="false">AO118+AR118</f>
        <v>678.05452550493</v>
      </c>
      <c r="AV118" s="49" t="n">
        <f aca="false">AP118+AS118</f>
        <v>1926.40532829975</v>
      </c>
      <c r="AW118" s="49" t="n">
        <f aca="false">AQ118+AT118</f>
        <v>334.033316887139</v>
      </c>
    </row>
    <row r="119" customFormat="false" ht="15" hidden="false" customHeight="false" outlineLevel="0" collapsed="false">
      <c r="A119" s="0" t="n">
        <v>2068</v>
      </c>
      <c r="B119" s="47" t="n">
        <f aca="false">SUM(E119:AB119)</f>
        <v>2950.69391387889</v>
      </c>
      <c r="C119" s="47" t="n">
        <f aca="false">SUM(E119:P119)</f>
        <v>1544.12662754042</v>
      </c>
      <c r="D119" s="47" t="n">
        <f aca="false">SUM(Q119:AB119)</f>
        <v>1406.56728633847</v>
      </c>
      <c r="E119" s="48" t="n">
        <f aca="false">PopActBIT!E71*(Scénarios!$D58/100)*Choix_ref!C$3</f>
        <v>77.3445557226178</v>
      </c>
      <c r="F119" s="48" t="n">
        <f aca="false">PopActBIT!F71*(Scénarios!$D58/100)*Choix_ref!D$3</f>
        <v>239.818044848402</v>
      </c>
      <c r="G119" s="48" t="n">
        <f aca="false">PopActBIT!G71*(Scénarios!$D58/100)*Choix_ref!E$3</f>
        <v>210.916485360018</v>
      </c>
      <c r="H119" s="48" t="n">
        <f aca="false">PopActBIT!H71*(Scénarios!$D58/100)*Choix_ref!F$3</f>
        <v>201.429461981578</v>
      </c>
      <c r="I119" s="48" t="n">
        <f aca="false">PopActBIT!I71*(Scénarios!$D58/100)*Choix_ref!G$3</f>
        <v>186.551050900234</v>
      </c>
      <c r="J119" s="48" t="n">
        <f aca="false">PopActBIT!J71*(Scénarios!$D58/100)*Choix_ref!H$3</f>
        <v>169.758435419667</v>
      </c>
      <c r="K119" s="48" t="n">
        <f aca="false">PopActBIT!K71*(Scénarios!$D58/100)*Choix_ref!I$3</f>
        <v>153.717065620047</v>
      </c>
      <c r="L119" s="48" t="n">
        <f aca="false">PopActBIT!L71*(Scénarios!$D58/100)*Choix_ref!J$3</f>
        <v>128.211746001074</v>
      </c>
      <c r="M119" s="48" t="n">
        <f aca="false">PopActBIT!M71*(Scénarios!$D58/100)*Choix_ref!K$3</f>
        <v>112.832224236334</v>
      </c>
      <c r="N119" s="48" t="n">
        <f aca="false">PopActBIT!N71*(Scénarios!$D58/100)*Choix_ref!L$3</f>
        <v>56.9708247870776</v>
      </c>
      <c r="O119" s="48" t="n">
        <f aca="false">PopActBIT!O71*(Scénarios!$D58/100)*Choix_ref!M$3</f>
        <v>5.95622089940081</v>
      </c>
      <c r="P119" s="48" t="n">
        <f aca="false">PopActBIT!P71*(Scénarios!$D58/100)*Choix_ref!N$3</f>
        <v>0.620511763971188</v>
      </c>
      <c r="Q119" s="48" t="n">
        <f aca="false">PopActBIT!Q71*(Scénarios!$D58/100)*Choix_ref!O$3</f>
        <v>89.3092145788956</v>
      </c>
      <c r="R119" s="48" t="n">
        <f aca="false">PopActBIT!R71*(Scénarios!$D58/100)*Choix_ref!P$3</f>
        <v>269.457644160978</v>
      </c>
      <c r="S119" s="48" t="n">
        <f aca="false">PopActBIT!S71*(Scénarios!$D58/100)*Choix_ref!Q$3</f>
        <v>210.782917283288</v>
      </c>
      <c r="T119" s="48" t="n">
        <f aca="false">PopActBIT!T71*(Scénarios!$D58/100)*Choix_ref!R$3</f>
        <v>155.315027628166</v>
      </c>
      <c r="U119" s="48" t="n">
        <f aca="false">PopActBIT!U71*(Scénarios!$D58/100)*Choix_ref!S$3</f>
        <v>142.212772498351</v>
      </c>
      <c r="V119" s="48" t="n">
        <f aca="false">PopActBIT!V71*(Scénarios!$D58/100)*Choix_ref!T$3</f>
        <v>129.76763041736</v>
      </c>
      <c r="W119" s="48" t="n">
        <f aca="false">PopActBIT!W71*(Scénarios!$D58/100)*Choix_ref!U$3</f>
        <v>118.168276694264</v>
      </c>
      <c r="X119" s="48" t="n">
        <f aca="false">PopActBIT!X71*(Scénarios!$D58/100)*Choix_ref!V$3</f>
        <v>121.260051282467</v>
      </c>
      <c r="Y119" s="48" t="n">
        <f aca="false">PopActBIT!Y71*(Scénarios!$D58/100)*Choix_ref!W$3</f>
        <v>103.568815980748</v>
      </c>
      <c r="Z119" s="48" t="n">
        <f aca="false">PopActBIT!Z71*(Scénarios!$D58/100)*Choix_ref!X$3</f>
        <v>61.0268077014926</v>
      </c>
      <c r="AA119" s="48" t="n">
        <f aca="false">PopActBIT!AA71*(Scénarios!$D58/100)*Choix_ref!Y$3</f>
        <v>4.7545430723521</v>
      </c>
      <c r="AB119" s="48" t="n">
        <f aca="false">PopActBIT!AB71*(Scénarios!$D58/100)*Choix_ref!Z$3</f>
        <v>0.943585040107605</v>
      </c>
      <c r="AD119" s="47" t="n">
        <f aca="false">E119+F119</f>
        <v>317.16260057102</v>
      </c>
      <c r="AE119" s="47" t="n">
        <f aca="false">G119+H119</f>
        <v>412.345947341595</v>
      </c>
      <c r="AF119" s="47" t="n">
        <f aca="false">I119+J119</f>
        <v>356.309486319901</v>
      </c>
      <c r="AG119" s="47" t="n">
        <f aca="false">K119+L119</f>
        <v>281.928811621121</v>
      </c>
      <c r="AH119" s="47" t="n">
        <f aca="false">M119+N119+O119+P119</f>
        <v>176.379781686784</v>
      </c>
      <c r="AI119" s="47" t="n">
        <f aca="false">Q119+R119</f>
        <v>358.766858739873</v>
      </c>
      <c r="AJ119" s="47" t="n">
        <f aca="false">S119+T119</f>
        <v>366.097944911454</v>
      </c>
      <c r="AK119" s="47" t="n">
        <f aca="false">U119+V119</f>
        <v>271.980402915711</v>
      </c>
      <c r="AL119" s="47" t="n">
        <f aca="false">W119+X119</f>
        <v>239.428327976731</v>
      </c>
      <c r="AM119" s="47" t="n">
        <f aca="false">Y119+Z119+AA119+AB119</f>
        <v>170.2937517947</v>
      </c>
      <c r="AO119" s="49" t="n">
        <f aca="false">SUM(E119:F119)</f>
        <v>317.16260057102</v>
      </c>
      <c r="AP119" s="49" t="n">
        <f aca="false">SUM(G119:L119)</f>
        <v>1050.58424528262</v>
      </c>
      <c r="AQ119" s="49" t="n">
        <f aca="false">SUM(M119:N119)</f>
        <v>169.803049023412</v>
      </c>
      <c r="AR119" s="49" t="n">
        <f aca="false">SUM(Q119:R119)</f>
        <v>358.766858739873</v>
      </c>
      <c r="AS119" s="49" t="n">
        <f aca="false">SUM(S119:X119)</f>
        <v>877.506675803897</v>
      </c>
      <c r="AT119" s="49" t="n">
        <f aca="false">SUM(Y119:Z119)</f>
        <v>164.59562368224</v>
      </c>
      <c r="AU119" s="49" t="n">
        <f aca="false">AO119+AR119</f>
        <v>675.929459310893</v>
      </c>
      <c r="AV119" s="49" t="n">
        <f aca="false">AP119+AS119</f>
        <v>1928.09092108651</v>
      </c>
      <c r="AW119" s="49" t="n">
        <f aca="false">AQ119+AT119</f>
        <v>334.398672705652</v>
      </c>
    </row>
    <row r="120" customFormat="false" ht="15" hidden="false" customHeight="false" outlineLevel="0" collapsed="false">
      <c r="A120" s="0" t="n">
        <v>2069</v>
      </c>
      <c r="B120" s="47" t="n">
        <f aca="false">SUM(E120:AB120)</f>
        <v>2950.11914739824</v>
      </c>
      <c r="C120" s="47" t="n">
        <f aca="false">SUM(E120:P120)</f>
        <v>1543.9942759468</v>
      </c>
      <c r="D120" s="47" t="n">
        <f aca="false">SUM(Q120:AB120)</f>
        <v>1406.12487145144</v>
      </c>
      <c r="E120" s="48" t="n">
        <f aca="false">PopActBIT!E72*(Scénarios!$D59/100)*Choix_ref!C$3</f>
        <v>77.1389440556741</v>
      </c>
      <c r="F120" s="48" t="n">
        <f aca="false">PopActBIT!F72*(Scénarios!$D59/100)*Choix_ref!D$3</f>
        <v>239.001964837151</v>
      </c>
      <c r="G120" s="48" t="n">
        <f aca="false">PopActBIT!G72*(Scénarios!$D59/100)*Choix_ref!E$3</f>
        <v>210.868737536601</v>
      </c>
      <c r="H120" s="48" t="n">
        <f aca="false">PopActBIT!H72*(Scénarios!$D59/100)*Choix_ref!F$3</f>
        <v>202.223014822929</v>
      </c>
      <c r="I120" s="48" t="n">
        <f aca="false">PopActBIT!I72*(Scénarios!$D59/100)*Choix_ref!G$3</f>
        <v>187.389120555034</v>
      </c>
      <c r="J120" s="48" t="n">
        <f aca="false">PopActBIT!J72*(Scénarios!$D59/100)*Choix_ref!H$3</f>
        <v>170.008276360348</v>
      </c>
      <c r="K120" s="48" t="n">
        <f aca="false">PopActBIT!K72*(Scénarios!$D59/100)*Choix_ref!I$3</f>
        <v>153.390102551902</v>
      </c>
      <c r="L120" s="48" t="n">
        <f aca="false">PopActBIT!L72*(Scénarios!$D59/100)*Choix_ref!J$3</f>
        <v>127.446201947025</v>
      </c>
      <c r="M120" s="48" t="n">
        <f aca="false">PopActBIT!M72*(Scénarios!$D59/100)*Choix_ref!K$3</f>
        <v>112.350604781866</v>
      </c>
      <c r="N120" s="48" t="n">
        <f aca="false">PopActBIT!N72*(Scénarios!$D59/100)*Choix_ref!L$3</f>
        <v>57.5587631057865</v>
      </c>
      <c r="O120" s="48" t="n">
        <f aca="false">PopActBIT!O72*(Scénarios!$D59/100)*Choix_ref!M$3</f>
        <v>5.99578333783034</v>
      </c>
      <c r="P120" s="48" t="n">
        <f aca="false">PopActBIT!P72*(Scénarios!$D59/100)*Choix_ref!N$3</f>
        <v>0.622762054650829</v>
      </c>
      <c r="Q120" s="48" t="n">
        <f aca="false">PopActBIT!Q72*(Scénarios!$D59/100)*Choix_ref!O$3</f>
        <v>89.0716676893822</v>
      </c>
      <c r="R120" s="48" t="n">
        <f aca="false">PopActBIT!R72*(Scénarios!$D59/100)*Choix_ref!P$3</f>
        <v>268.521692269753</v>
      </c>
      <c r="S120" s="48" t="n">
        <f aca="false">PopActBIT!S72*(Scénarios!$D59/100)*Choix_ref!Q$3</f>
        <v>210.734957889122</v>
      </c>
      <c r="T120" s="48" t="n">
        <f aca="false">PopActBIT!T72*(Scénarios!$D59/100)*Choix_ref!R$3</f>
        <v>155.976993800655</v>
      </c>
      <c r="U120" s="48" t="n">
        <f aca="false">PopActBIT!U72*(Scénarios!$D59/100)*Choix_ref!S$3</f>
        <v>142.90713361959</v>
      </c>
      <c r="V120" s="48" t="n">
        <f aca="false">PopActBIT!V72*(Scénarios!$D59/100)*Choix_ref!T$3</f>
        <v>129.985405812621</v>
      </c>
      <c r="W120" s="48" t="n">
        <f aca="false">PopActBIT!W72*(Scénarios!$D59/100)*Choix_ref!U$3</f>
        <v>117.919514345442</v>
      </c>
      <c r="X120" s="48" t="n">
        <f aca="false">PopActBIT!X72*(Scénarios!$D59/100)*Choix_ref!V$3</f>
        <v>120.525142559925</v>
      </c>
      <c r="Y120" s="48" t="n">
        <f aca="false">PopActBIT!Y72*(Scénarios!$D59/100)*Choix_ref!W$3</f>
        <v>103.180781337092</v>
      </c>
      <c r="Z120" s="48" t="n">
        <f aca="false">PopActBIT!Z72*(Scénarios!$D59/100)*Choix_ref!X$3</f>
        <v>61.5631064083611</v>
      </c>
      <c r="AA120" s="48" t="n">
        <f aca="false">PopActBIT!AA72*(Scénarios!$D59/100)*Choix_ref!Y$3</f>
        <v>4.78920567765532</v>
      </c>
      <c r="AB120" s="48" t="n">
        <f aca="false">PopActBIT!AB72*(Scénarios!$D59/100)*Choix_ref!Z$3</f>
        <v>0.949270041845863</v>
      </c>
      <c r="AD120" s="47" t="n">
        <f aca="false">E120+F120</f>
        <v>316.140908892825</v>
      </c>
      <c r="AE120" s="47" t="n">
        <f aca="false">G120+H120</f>
        <v>413.09175235953</v>
      </c>
      <c r="AF120" s="47" t="n">
        <f aca="false">I120+J120</f>
        <v>357.397396915381</v>
      </c>
      <c r="AG120" s="47" t="n">
        <f aca="false">K120+L120</f>
        <v>280.836304498926</v>
      </c>
      <c r="AH120" s="47" t="n">
        <f aca="false">M120+N120+O120+P120</f>
        <v>176.527913280134</v>
      </c>
      <c r="AI120" s="47" t="n">
        <f aca="false">Q120+R120</f>
        <v>357.593359959135</v>
      </c>
      <c r="AJ120" s="47" t="n">
        <f aca="false">S120+T120</f>
        <v>366.711951689776</v>
      </c>
      <c r="AK120" s="47" t="n">
        <f aca="false">U120+V120</f>
        <v>272.892539432211</v>
      </c>
      <c r="AL120" s="47" t="n">
        <f aca="false">W120+X120</f>
        <v>238.444656905366</v>
      </c>
      <c r="AM120" s="47" t="n">
        <f aca="false">Y120+Z120+AA120+AB120</f>
        <v>170.482363464954</v>
      </c>
      <c r="AO120" s="49" t="n">
        <f aca="false">SUM(E120:F120)</f>
        <v>316.140908892825</v>
      </c>
      <c r="AP120" s="49" t="n">
        <f aca="false">SUM(G120:L120)</f>
        <v>1051.32545377384</v>
      </c>
      <c r="AQ120" s="49" t="n">
        <f aca="false">SUM(M120:N120)</f>
        <v>169.909367887652</v>
      </c>
      <c r="AR120" s="49" t="n">
        <f aca="false">SUM(Q120:R120)</f>
        <v>357.593359959135</v>
      </c>
      <c r="AS120" s="49" t="n">
        <f aca="false">SUM(S120:X120)</f>
        <v>878.049148027353</v>
      </c>
      <c r="AT120" s="49" t="n">
        <f aca="false">SUM(Y120:Z120)</f>
        <v>164.743887745453</v>
      </c>
      <c r="AU120" s="49" t="n">
        <f aca="false">AO120+AR120</f>
        <v>673.734268851961</v>
      </c>
      <c r="AV120" s="49" t="n">
        <f aca="false">AP120+AS120</f>
        <v>1929.37460180119</v>
      </c>
      <c r="AW120" s="49" t="n">
        <f aca="false">AQ120+AT120</f>
        <v>334.653255633105</v>
      </c>
    </row>
    <row r="121" customFormat="false" ht="15" hidden="false" customHeight="false" outlineLevel="0" collapsed="false">
      <c r="A121" s="0" t="n">
        <v>2070</v>
      </c>
      <c r="B121" s="47" t="n">
        <f aca="false">SUM(E121:AB121)</f>
        <v>2948.9723038539</v>
      </c>
      <c r="C121" s="47" t="n">
        <f aca="false">SUM(E121:P121)</f>
        <v>1543.58694178926</v>
      </c>
      <c r="D121" s="47" t="n">
        <f aca="false">SUM(Q121:AB121)</f>
        <v>1405.38536206463</v>
      </c>
      <c r="E121" s="48" t="n">
        <f aca="false">PopActBIT!E73*(Scénarios!$D60/100)*Choix_ref!C$3</f>
        <v>76.9648143218568</v>
      </c>
      <c r="F121" s="48" t="n">
        <f aca="false">PopActBIT!F73*(Scénarios!$D60/100)*Choix_ref!D$3</f>
        <v>238.164731560627</v>
      </c>
      <c r="G121" s="48" t="n">
        <f aca="false">PopActBIT!G73*(Scénarios!$D60/100)*Choix_ref!E$3</f>
        <v>210.610739760473</v>
      </c>
      <c r="H121" s="48" t="n">
        <f aca="false">PopActBIT!H73*(Scénarios!$D60/100)*Choix_ref!F$3</f>
        <v>202.915526559371</v>
      </c>
      <c r="I121" s="48" t="n">
        <f aca="false">PopActBIT!I73*(Scénarios!$D60/100)*Choix_ref!G$3</f>
        <v>188.250257690418</v>
      </c>
      <c r="J121" s="48" t="n">
        <f aca="false">PopActBIT!J73*(Scénarios!$D60/100)*Choix_ref!H$3</f>
        <v>170.40815822571</v>
      </c>
      <c r="K121" s="48" t="n">
        <f aca="false">PopActBIT!K73*(Scénarios!$D60/100)*Choix_ref!I$3</f>
        <v>153.126484606046</v>
      </c>
      <c r="L121" s="48" t="n">
        <f aca="false">PopActBIT!L73*(Scénarios!$D60/100)*Choix_ref!J$3</f>
        <v>126.811886290207</v>
      </c>
      <c r="M121" s="48" t="n">
        <f aca="false">PopActBIT!M73*(Scénarios!$D60/100)*Choix_ref!K$3</f>
        <v>111.610669440743</v>
      </c>
      <c r="N121" s="48" t="n">
        <f aca="false">PopActBIT!N73*(Scénarios!$D60/100)*Choix_ref!L$3</f>
        <v>58.0842576647654</v>
      </c>
      <c r="O121" s="48" t="n">
        <f aca="false">PopActBIT!O73*(Scénarios!$D60/100)*Choix_ref!M$3</f>
        <v>6.01358491018556</v>
      </c>
      <c r="P121" s="48" t="n">
        <f aca="false">PopActBIT!P73*(Scénarios!$D60/100)*Choix_ref!N$3</f>
        <v>0.625830758859749</v>
      </c>
      <c r="Q121" s="48" t="n">
        <f aca="false">PopActBIT!Q73*(Scénarios!$D60/100)*Choix_ref!O$3</f>
        <v>88.8704103882305</v>
      </c>
      <c r="R121" s="48" t="n">
        <f aca="false">PopActBIT!R73*(Scénarios!$D60/100)*Choix_ref!P$3</f>
        <v>267.561132103875</v>
      </c>
      <c r="S121" s="48" t="n">
        <f aca="false">PopActBIT!S73*(Scénarios!$D60/100)*Choix_ref!Q$3</f>
        <v>210.464512622396</v>
      </c>
      <c r="T121" s="48" t="n">
        <f aca="false">PopActBIT!T73*(Scénarios!$D60/100)*Choix_ref!R$3</f>
        <v>156.55491707485</v>
      </c>
      <c r="U121" s="48" t="n">
        <f aca="false">PopActBIT!U73*(Scénarios!$D60/100)*Choix_ref!S$3</f>
        <v>143.619969587567</v>
      </c>
      <c r="V121" s="48" t="n">
        <f aca="false">PopActBIT!V73*(Scénarios!$D60/100)*Choix_ref!T$3</f>
        <v>130.325294185541</v>
      </c>
      <c r="W121" s="48" t="n">
        <f aca="false">PopActBIT!W73*(Scénarios!$D60/100)*Choix_ref!U$3</f>
        <v>117.72175678113</v>
      </c>
      <c r="X121" s="48" t="n">
        <f aca="false">PopActBIT!X73*(Scénarios!$D60/100)*Choix_ref!V$3</f>
        <v>119.92089921867</v>
      </c>
      <c r="Y121" s="48" t="n">
        <f aca="false">PopActBIT!Y73*(Scénarios!$D60/100)*Choix_ref!W$3</f>
        <v>102.546771798679</v>
      </c>
      <c r="Z121" s="48" t="n">
        <f aca="false">PopActBIT!Z73*(Scénarios!$D60/100)*Choix_ref!X$3</f>
        <v>62.0380578566841</v>
      </c>
      <c r="AA121" s="48" t="n">
        <f aca="false">PopActBIT!AA73*(Scénarios!$D60/100)*Choix_ref!Y$3</f>
        <v>4.8052087721916</v>
      </c>
      <c r="AB121" s="48" t="n">
        <f aca="false">PopActBIT!AB73*(Scénarios!$D60/100)*Choix_ref!Z$3</f>
        <v>0.956431674819357</v>
      </c>
      <c r="AD121" s="47" t="n">
        <f aca="false">E121+F121</f>
        <v>315.129545882484</v>
      </c>
      <c r="AE121" s="47" t="n">
        <f aca="false">G121+H121</f>
        <v>413.526266319844</v>
      </c>
      <c r="AF121" s="47" t="n">
        <f aca="false">I121+J121</f>
        <v>358.658415916128</v>
      </c>
      <c r="AG121" s="47" t="n">
        <f aca="false">K121+L121</f>
        <v>279.938370896254</v>
      </c>
      <c r="AH121" s="47" t="n">
        <f aca="false">M121+N121+O121+P121</f>
        <v>176.334342774554</v>
      </c>
      <c r="AI121" s="47" t="n">
        <f aca="false">Q121+R121</f>
        <v>356.431542492105</v>
      </c>
      <c r="AJ121" s="47" t="n">
        <f aca="false">S121+T121</f>
        <v>367.019429697246</v>
      </c>
      <c r="AK121" s="47" t="n">
        <f aca="false">U121+V121</f>
        <v>273.945263773108</v>
      </c>
      <c r="AL121" s="47" t="n">
        <f aca="false">W121+X121</f>
        <v>237.6426559998</v>
      </c>
      <c r="AM121" s="47" t="n">
        <f aca="false">Y121+Z121+AA121+AB121</f>
        <v>170.346470102374</v>
      </c>
      <c r="AO121" s="49" t="n">
        <f aca="false">SUM(E121:F121)</f>
        <v>315.129545882484</v>
      </c>
      <c r="AP121" s="49" t="n">
        <f aca="false">SUM(G121:L121)</f>
        <v>1052.12305313223</v>
      </c>
      <c r="AQ121" s="49" t="n">
        <f aca="false">SUM(M121:N121)</f>
        <v>169.694927105508</v>
      </c>
      <c r="AR121" s="49" t="n">
        <f aca="false">SUM(Q121:R121)</f>
        <v>356.431542492105</v>
      </c>
      <c r="AS121" s="49" t="n">
        <f aca="false">SUM(S121:X121)</f>
        <v>878.607349470154</v>
      </c>
      <c r="AT121" s="49" t="n">
        <f aca="false">SUM(Y121:Z121)</f>
        <v>164.584829655363</v>
      </c>
      <c r="AU121" s="49" t="n">
        <f aca="false">AO121+AR121</f>
        <v>671.561088374589</v>
      </c>
      <c r="AV121" s="49" t="n">
        <f aca="false">AP121+AS121</f>
        <v>1930.73040260238</v>
      </c>
      <c r="AW121" s="49" t="n">
        <f aca="false">AQ121+AT121</f>
        <v>334.279756760871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3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100*'Chôm_BIT_7%'!B5/PopActBIT!B17</f>
        <v>10.2483159183152</v>
      </c>
      <c r="C2" s="50" t="n">
        <f aca="false">100*'Chôm_BIT_7%'!C5/PopActBIT!C17</f>
        <v>11.2172430499464</v>
      </c>
      <c r="D2" s="50" t="n">
        <f aca="false">100*'Chôm_BIT_7%'!D5/PopActBIT!D17</f>
        <v>9.35682631040142</v>
      </c>
      <c r="E2" s="50" t="n">
        <f aca="false">100*'Chôm_BIT_7%'!E5/PopActBIT!E17</f>
        <v>37.6414335081806</v>
      </c>
      <c r="F2" s="50" t="n">
        <f aca="false">100*'Chôm_BIT_7%'!F5/PopActBIT!F17</f>
        <v>23.0164179413079</v>
      </c>
      <c r="G2" s="50" t="n">
        <f aca="false">100*'Chôm_BIT_7%'!G5/PopActBIT!G17</f>
        <v>13.8308292707208</v>
      </c>
      <c r="H2" s="50" t="n">
        <f aca="false">100*'Chôm_BIT_7%'!H5/PopActBIT!H17</f>
        <v>12.8418425623053</v>
      </c>
      <c r="I2" s="50" t="n">
        <f aca="false">100*'Chôm_BIT_7%'!I5/PopActBIT!I17</f>
        <v>11.3583624996819</v>
      </c>
      <c r="J2" s="50" t="n">
        <f aca="false">100*'Chôm_BIT_7%'!J5/PopActBIT!J17</f>
        <v>10.0846674964194</v>
      </c>
      <c r="K2" s="50" t="n">
        <f aca="false">100*'Chôm_BIT_7%'!K5/PopActBIT!K17</f>
        <v>8.78100319896252</v>
      </c>
      <c r="L2" s="50" t="n">
        <f aca="false">100*'Chôm_BIT_7%'!L5/PopActBIT!L17</f>
        <v>7.49232354860283</v>
      </c>
      <c r="M2" s="50" t="n">
        <f aca="false">100*'Chôm_BIT_7%'!M5/PopActBIT!M17</f>
        <v>6.96786090020063</v>
      </c>
      <c r="N2" s="50" t="n">
        <f aca="false">100*'Chôm_BIT_7%'!N5/PopActBIT!N17</f>
        <v>4.48040948206449</v>
      </c>
      <c r="O2" s="50" t="n">
        <f aca="false">100*'Chôm_BIT_7%'!O5/PopActBIT!O17</f>
        <v>2.36757424135849</v>
      </c>
      <c r="P2" s="50" t="n">
        <f aca="false">100*'Chôm_BIT_7%'!P5/PopActBIT!P17</f>
        <v>0.869109531637928</v>
      </c>
      <c r="Q2" s="50" t="n">
        <f aca="false">100*'Chôm_BIT_7%'!Q5/PopActBIT!Q17</f>
        <v>29.0252614272874</v>
      </c>
      <c r="R2" s="50" t="n">
        <f aca="false">100*'Chôm_BIT_7%'!R5/PopActBIT!R17</f>
        <v>22.3720781161281</v>
      </c>
      <c r="S2" s="50" t="n">
        <f aca="false">100*'Chôm_BIT_7%'!S5/PopActBIT!S17</f>
        <v>12.4672263848751</v>
      </c>
      <c r="T2" s="50" t="n">
        <f aca="false">100*'Chôm_BIT_7%'!T5/PopActBIT!T17</f>
        <v>8.84094178735134</v>
      </c>
      <c r="U2" s="50" t="n">
        <f aca="false">100*'Chôm_BIT_7%'!U5/PopActBIT!U17</f>
        <v>7.98681690281062</v>
      </c>
      <c r="V2" s="50" t="n">
        <f aca="false">100*'Chôm_BIT_7%'!V5/PopActBIT!V17</f>
        <v>7.19263060665872</v>
      </c>
      <c r="W2" s="50" t="n">
        <f aca="false">100*'Chôm_BIT_7%'!W5/PopActBIT!W17</f>
        <v>6.6232140169649</v>
      </c>
      <c r="X2" s="50" t="n">
        <f aca="false">100*'Chôm_BIT_7%'!X5/PopActBIT!X17</f>
        <v>6.78804513503417</v>
      </c>
      <c r="Y2" s="50" t="n">
        <f aca="false">100*'Chôm_BIT_7%'!Y5/PopActBIT!Y17</f>
        <v>6.44339825179843</v>
      </c>
      <c r="Z2" s="50" t="n">
        <f aca="false">100*'Chôm_BIT_7%'!Z5/PopActBIT!Z17</f>
        <v>4.27062442270361</v>
      </c>
      <c r="AA2" s="50" t="n">
        <f aca="false">100*'Chôm_BIT_7%'!AA5/PopActBIT!AA17</f>
        <v>1.25871035616528</v>
      </c>
      <c r="AB2" s="50" t="n">
        <f aca="false">100*'Chôm_BIT_7%'!AB5/PopActBIT!AB17</f>
        <v>0.734247707763077</v>
      </c>
      <c r="AD2" s="50" t="n">
        <f aca="false">100*'Chôm_BIT_7%'!AD5/PopActBIT!AD17</f>
        <v>25.4605965449867</v>
      </c>
      <c r="AE2" s="50" t="n">
        <f aca="false">100*'Chôm_BIT_7%'!AE5/PopActBIT!AE17</f>
        <v>13.3234324103598</v>
      </c>
      <c r="AF2" s="50" t="n">
        <f aca="false">100*'Chôm_BIT_7%'!AF5/PopActBIT!AF17</f>
        <v>10.6776481929498</v>
      </c>
      <c r="AG2" s="50" t="n">
        <f aca="false">100*'Chôm_BIT_7%'!AG5/PopActBIT!AG17</f>
        <v>8.15584132046461</v>
      </c>
      <c r="AH2" s="50" t="n">
        <f aca="false">100*'Chôm_BIT_7%'!AH5/PopActBIT!AH17</f>
        <v>6.06877959028752</v>
      </c>
      <c r="AI2" s="50" t="n">
        <f aca="false">100*'Chôm_BIT_7%'!AI5/PopActBIT!AI17</f>
        <v>23.7447861811059</v>
      </c>
      <c r="AJ2" s="50" t="n">
        <f aca="false">100*'Chôm_BIT_7%'!AJ5/PopActBIT!AJ17</f>
        <v>10.5830274980683</v>
      </c>
      <c r="AK2" s="50" t="n">
        <f aca="false">100*'Chôm_BIT_7%'!AK5/PopActBIT!AK17</f>
        <v>7.56571282386749</v>
      </c>
      <c r="AL2" s="50" t="n">
        <f aca="false">100*'Chôm_BIT_7%'!AL5/PopActBIT!AL17</f>
        <v>6.70345841432436</v>
      </c>
      <c r="AM2" s="50" t="n">
        <f aca="false">100*'Chôm_BIT_7%'!AM5/PopActBIT!AM17</f>
        <v>5.54890888045147</v>
      </c>
      <c r="AO2" s="50" t="n">
        <f aca="false">100*'Chôm_BIT_7%'!AO5/PopActBIT!AO17</f>
        <v>25.4605965449867</v>
      </c>
      <c r="AP2" s="50" t="n">
        <f aca="false">100*'Chôm_BIT_7%'!AP5/PopActBIT!AP17</f>
        <v>10.5996659572379</v>
      </c>
      <c r="AQ2" s="50" t="n">
        <f aca="false">100*'Chôm_BIT_7%'!AQ5/PopActBIT!AQ17</f>
        <v>6.28602208308522</v>
      </c>
      <c r="AR2" s="50" t="n">
        <f aca="false">100*'Chôm_BIT_7%'!AR5/PopActBIT!AR17</f>
        <v>23.7447861811059</v>
      </c>
      <c r="AS2" s="50" t="n">
        <f aca="false">100*'Chôm_BIT_7%'!AS5/PopActBIT!AS17</f>
        <v>8.2156804368807</v>
      </c>
      <c r="AT2" s="50" t="n">
        <f aca="false">100*'Chôm_BIT_7%'!AT5/PopActBIT!AT17</f>
        <v>5.88395257405714</v>
      </c>
      <c r="AU2" s="50" t="n">
        <f aca="false">100*'Chôm_BIT_7%'!AU5/PopActBIT!AU17</f>
        <v>24.5206869429127</v>
      </c>
      <c r="AV2" s="50" t="n">
        <f aca="false">100*'Chôm_BIT_7%'!AV5/PopActBIT!AV17</f>
        <v>9.36050531638503</v>
      </c>
      <c r="AW2" s="50" t="n">
        <f aca="false">100*'Chôm_BIT_7%'!AW5/PopActBIT!AW17</f>
        <v>6.08338690017454</v>
      </c>
    </row>
    <row r="3" customFormat="false" ht="15" hidden="false" customHeight="false" outlineLevel="0" collapsed="false">
      <c r="A3" s="0" t="n">
        <v>2015</v>
      </c>
      <c r="B3" s="50" t="n">
        <f aca="false">100*'Chôm_BIT_7%'!B6/PopActBIT!B18</f>
        <v>10.3575157815912</v>
      </c>
      <c r="C3" s="50" t="n">
        <f aca="false">100*'Chôm_BIT_7%'!C6/PopActBIT!C18</f>
        <v>11.3240905257241</v>
      </c>
      <c r="D3" s="50" t="n">
        <f aca="false">100*'Chôm_BIT_7%'!D6/PopActBIT!D18</f>
        <v>9.46438256373146</v>
      </c>
      <c r="E3" s="50" t="n">
        <f aca="false">100*'Chôm_BIT_7%'!E6/PopActBIT!E18</f>
        <v>38.1842847017297</v>
      </c>
      <c r="F3" s="50" t="n">
        <f aca="false">100*'Chôm_BIT_7%'!F6/PopActBIT!F18</f>
        <v>23.3483524290831</v>
      </c>
      <c r="G3" s="50" t="n">
        <f aca="false">100*'Chôm_BIT_7%'!G6/PopActBIT!G18</f>
        <v>14.030292507841</v>
      </c>
      <c r="H3" s="50" t="n">
        <f aca="false">100*'Chôm_BIT_7%'!H6/PopActBIT!H18</f>
        <v>13.0270429894038</v>
      </c>
      <c r="I3" s="50" t="n">
        <f aca="false">100*'Chôm_BIT_7%'!I6/PopActBIT!I18</f>
        <v>11.522168711748</v>
      </c>
      <c r="J3" s="50" t="n">
        <f aca="false">100*'Chôm_BIT_7%'!J6/PopActBIT!J18</f>
        <v>10.2301049380032</v>
      </c>
      <c r="K3" s="50" t="n">
        <f aca="false">100*'Chôm_BIT_7%'!K6/PopActBIT!K18</f>
        <v>8.90763966369968</v>
      </c>
      <c r="L3" s="50" t="n">
        <f aca="false">100*'Chôm_BIT_7%'!L6/PopActBIT!L18</f>
        <v>7.60037513967549</v>
      </c>
      <c r="M3" s="50" t="n">
        <f aca="false">100*'Chôm_BIT_7%'!M6/PopActBIT!M18</f>
        <v>7.06834887989821</v>
      </c>
      <c r="N3" s="50" t="n">
        <f aca="false">100*'Chôm_BIT_7%'!N6/PopActBIT!N18</f>
        <v>4.54502433352595</v>
      </c>
      <c r="O3" s="50" t="n">
        <f aca="false">100*'Chôm_BIT_7%'!O6/PopActBIT!O18</f>
        <v>2.40171854413746</v>
      </c>
      <c r="P3" s="50" t="n">
        <f aca="false">100*'Chôm_BIT_7%'!P6/PopActBIT!P18</f>
        <v>0.881643516202357</v>
      </c>
      <c r="Q3" s="50" t="n">
        <f aca="false">100*'Chôm_BIT_7%'!Q6/PopActBIT!Q18</f>
        <v>29.4438532911029</v>
      </c>
      <c r="R3" s="50" t="n">
        <f aca="false">100*'Chôm_BIT_7%'!R6/PopActBIT!R18</f>
        <v>22.694720167071</v>
      </c>
      <c r="S3" s="50" t="n">
        <f aca="false">100*'Chôm_BIT_7%'!S6/PopActBIT!S18</f>
        <v>12.64702423242</v>
      </c>
      <c r="T3" s="50" t="n">
        <f aca="false">100*'Chôm_BIT_7%'!T6/PopActBIT!T18</f>
        <v>8.96844266481708</v>
      </c>
      <c r="U3" s="50" t="n">
        <f aca="false">100*'Chôm_BIT_7%'!U6/PopActBIT!U18</f>
        <v>8.10199989889408</v>
      </c>
      <c r="V3" s="50" t="n">
        <f aca="false">100*'Chôm_BIT_7%'!V6/PopActBIT!V18</f>
        <v>7.29636013408847</v>
      </c>
      <c r="W3" s="50" t="n">
        <f aca="false">100*'Chôm_BIT_7%'!W6/PopActBIT!W18</f>
        <v>6.71873162347314</v>
      </c>
      <c r="X3" s="50" t="n">
        <f aca="false">100*'Chôm_BIT_7%'!X6/PopActBIT!X18</f>
        <v>6.885939876546</v>
      </c>
      <c r="Y3" s="50" t="n">
        <f aca="false">100*'Chôm_BIT_7%'!Y6/PopActBIT!Y18</f>
        <v>6.53632262012092</v>
      </c>
      <c r="Z3" s="50" t="n">
        <f aca="false">100*'Chôm_BIT_7%'!Z6/PopActBIT!Z18</f>
        <v>4.33221382961503</v>
      </c>
      <c r="AA3" s="50" t="n">
        <f aca="false">100*'Chôm_BIT_7%'!AA6/PopActBIT!AA18</f>
        <v>1.27686302346548</v>
      </c>
      <c r="AB3" s="50" t="n">
        <f aca="false">100*'Chôm_BIT_7%'!AB6/PopActBIT!AB18</f>
        <v>0.744836763688198</v>
      </c>
      <c r="AD3" s="50" t="n">
        <f aca="false">100*'Chôm_BIT_7%'!AD6/PopActBIT!AD18</f>
        <v>25.8775385493327</v>
      </c>
      <c r="AE3" s="50" t="n">
        <f aca="false">100*'Chôm_BIT_7%'!AE6/PopActBIT!AE18</f>
        <v>13.5157192169207</v>
      </c>
      <c r="AF3" s="50" t="n">
        <f aca="false">100*'Chôm_BIT_7%'!AF6/PopActBIT!AF18</f>
        <v>10.8379479245942</v>
      </c>
      <c r="AG3" s="50" t="n">
        <f aca="false">100*'Chôm_BIT_7%'!AG6/PopActBIT!AG18</f>
        <v>8.26910822615659</v>
      </c>
      <c r="AH3" s="50" t="n">
        <f aca="false">100*'Chôm_BIT_7%'!AH6/PopActBIT!AH18</f>
        <v>6.10394841382887</v>
      </c>
      <c r="AI3" s="50" t="n">
        <f aca="false">100*'Chôm_BIT_7%'!AI6/PopActBIT!AI18</f>
        <v>24.1165988205163</v>
      </c>
      <c r="AJ3" s="50" t="n">
        <f aca="false">100*'Chôm_BIT_7%'!AJ6/PopActBIT!AJ18</f>
        <v>10.7446770376762</v>
      </c>
      <c r="AK3" s="50" t="n">
        <f aca="false">100*'Chôm_BIT_7%'!AK6/PopActBIT!AK18</f>
        <v>7.67673351240238</v>
      </c>
      <c r="AL3" s="50" t="n">
        <f aca="false">100*'Chôm_BIT_7%'!AL6/PopActBIT!AL18</f>
        <v>6.80049083869194</v>
      </c>
      <c r="AM3" s="50" t="n">
        <f aca="false">100*'Chôm_BIT_7%'!AM6/PopActBIT!AM18</f>
        <v>5.59631383925928</v>
      </c>
      <c r="AO3" s="50" t="n">
        <f aca="false">100*'Chôm_BIT_7%'!AO6/PopActBIT!AO18</f>
        <v>25.8775385493327</v>
      </c>
      <c r="AP3" s="50" t="n">
        <f aca="false">100*'Chôm_BIT_7%'!AP6/PopActBIT!AP18</f>
        <v>10.7466402748739</v>
      </c>
      <c r="AQ3" s="50" t="n">
        <f aca="false">100*'Chôm_BIT_7%'!AQ6/PopActBIT!AQ18</f>
        <v>6.32048749373808</v>
      </c>
      <c r="AR3" s="50" t="n">
        <f aca="false">100*'Chôm_BIT_7%'!AR6/PopActBIT!AR18</f>
        <v>24.1165988205163</v>
      </c>
      <c r="AS3" s="50" t="n">
        <f aca="false">100*'Chôm_BIT_7%'!AS6/PopActBIT!AS18</f>
        <v>8.33657146854934</v>
      </c>
      <c r="AT3" s="50" t="n">
        <f aca="false">100*'Chôm_BIT_7%'!AT6/PopActBIT!AT18</f>
        <v>5.93921852487395</v>
      </c>
      <c r="AU3" s="50" t="n">
        <f aca="false">100*'Chôm_BIT_7%'!AU6/PopActBIT!AU18</f>
        <v>24.9139552757925</v>
      </c>
      <c r="AV3" s="50" t="n">
        <f aca="false">100*'Chôm_BIT_7%'!AV6/PopActBIT!AV18</f>
        <v>9.49463787255603</v>
      </c>
      <c r="AW3" s="50" t="n">
        <f aca="false">100*'Chôm_BIT_7%'!AW6/PopActBIT!AW18</f>
        <v>6.13017003905709</v>
      </c>
    </row>
    <row r="4" customFormat="false" ht="15" hidden="false" customHeight="false" outlineLevel="0" collapsed="false">
      <c r="A4" s="0" t="n">
        <v>2016</v>
      </c>
      <c r="B4" s="50" t="n">
        <f aca="false">100*'Chôm_BIT_7%'!B7/PopActBIT!B19</f>
        <v>10.0649925354723</v>
      </c>
      <c r="C4" s="50" t="n">
        <f aca="false">100*'Chôm_BIT_7%'!C7/PopActBIT!C19</f>
        <v>10.9969986048037</v>
      </c>
      <c r="D4" s="50" t="n">
        <f aca="false">100*'Chôm_BIT_7%'!D7/PopActBIT!D19</f>
        <v>9.20144161745539</v>
      </c>
      <c r="E4" s="50" t="n">
        <f aca="false">100*'Chôm_BIT_7%'!E7/PopActBIT!E19</f>
        <v>37.2194503644705</v>
      </c>
      <c r="F4" s="50" t="n">
        <f aca="false">100*'Chôm_BIT_7%'!F7/PopActBIT!F19</f>
        <v>22.7583900317781</v>
      </c>
      <c r="G4" s="50" t="n">
        <f aca="false">100*'Chôm_BIT_7%'!G7/PopActBIT!G19</f>
        <v>13.6757773433146</v>
      </c>
      <c r="H4" s="50" t="n">
        <f aca="false">100*'Chôm_BIT_7%'!H7/PopActBIT!H19</f>
        <v>12.6978777716366</v>
      </c>
      <c r="I4" s="50" t="n">
        <f aca="false">100*'Chôm_BIT_7%'!I7/PopActBIT!I19</f>
        <v>11.2310284141197</v>
      </c>
      <c r="J4" s="50" t="n">
        <f aca="false">100*'Chôm_BIT_7%'!J7/PopActBIT!J19</f>
        <v>9.97161229907988</v>
      </c>
      <c r="K4" s="50" t="n">
        <f aca="false">100*'Chôm_BIT_7%'!K7/PopActBIT!K19</f>
        <v>8.68256286368619</v>
      </c>
      <c r="L4" s="50" t="n">
        <f aca="false">100*'Chôm_BIT_7%'!L7/PopActBIT!L19</f>
        <v>7.40833008846945</v>
      </c>
      <c r="M4" s="50" t="n">
        <f aca="false">100*'Chôm_BIT_7%'!M7/PopActBIT!M19</f>
        <v>6.88974698227659</v>
      </c>
      <c r="N4" s="50" t="n">
        <f aca="false">100*'Chôm_BIT_7%'!N7/PopActBIT!N19</f>
        <v>4.43018139290473</v>
      </c>
      <c r="O4" s="50" t="n">
        <f aca="false">100*'Chôm_BIT_7%'!O7/PopActBIT!O19</f>
        <v>2.34103230795634</v>
      </c>
      <c r="P4" s="50" t="n">
        <f aca="false">100*'Chôm_BIT_7%'!P7/PopActBIT!P19</f>
        <v>0.859366290262456</v>
      </c>
      <c r="Q4" s="50" t="n">
        <f aca="false">100*'Chôm_BIT_7%'!Q7/PopActBIT!Q19</f>
        <v>28.6998707627306</v>
      </c>
      <c r="R4" s="50" t="n">
        <f aca="false">100*'Chôm_BIT_7%'!R7/PopActBIT!R19</f>
        <v>22.1212736441698</v>
      </c>
      <c r="S4" s="50" t="n">
        <f aca="false">100*'Chôm_BIT_7%'!S7/PopActBIT!S19</f>
        <v>12.3274612672132</v>
      </c>
      <c r="T4" s="50" t="n">
        <f aca="false">100*'Chôm_BIT_7%'!T7/PopActBIT!T19</f>
        <v>8.74182950439394</v>
      </c>
      <c r="U4" s="50" t="n">
        <f aca="false">100*'Chôm_BIT_7%'!U7/PopActBIT!U19</f>
        <v>7.89727987430843</v>
      </c>
      <c r="V4" s="50" t="n">
        <f aca="false">100*'Chôm_BIT_7%'!V7/PopActBIT!V19</f>
        <v>7.11199688493067</v>
      </c>
      <c r="W4" s="50" t="n">
        <f aca="false">100*'Chôm_BIT_7%'!W7/PopActBIT!W19</f>
        <v>6.54896379820699</v>
      </c>
      <c r="X4" s="50" t="n">
        <f aca="false">100*'Chôm_BIT_7%'!X7/PopActBIT!X19</f>
        <v>6.71194706015332</v>
      </c>
      <c r="Y4" s="50" t="n">
        <f aca="false">100*'Chôm_BIT_7%'!Y7/PopActBIT!Y19</f>
        <v>6.37116387608372</v>
      </c>
      <c r="Z4" s="50" t="n">
        <f aca="false">100*'Chôm_BIT_7%'!Z7/PopActBIT!Z19</f>
        <v>4.22274815042758</v>
      </c>
      <c r="AA4" s="50" t="n">
        <f aca="false">100*'Chôm_BIT_7%'!AA7/PopActBIT!AA19</f>
        <v>1.24459945486287</v>
      </c>
      <c r="AB4" s="50" t="n">
        <f aca="false">100*'Chôm_BIT_7%'!AB7/PopActBIT!AB19</f>
        <v>0.726016348670006</v>
      </c>
      <c r="AD4" s="50" t="n">
        <f aca="false">100*'Chôm_BIT_7%'!AD7/PopActBIT!AD19</f>
        <v>25.2718861359632</v>
      </c>
      <c r="AE4" s="50" t="n">
        <f aca="false">100*'Chôm_BIT_7%'!AE7/PopActBIT!AE19</f>
        <v>13.1743701850008</v>
      </c>
      <c r="AF4" s="50" t="n">
        <f aca="false">100*'Chôm_BIT_7%'!AF7/PopActBIT!AF19</f>
        <v>10.5774465732463</v>
      </c>
      <c r="AG4" s="50" t="n">
        <f aca="false">100*'Chôm_BIT_7%'!AG7/PopActBIT!AG19</f>
        <v>8.05879070348173</v>
      </c>
      <c r="AH4" s="50" t="n">
        <f aca="false">100*'Chôm_BIT_7%'!AH7/PopActBIT!AH19</f>
        <v>5.91007039889062</v>
      </c>
      <c r="AI4" s="50" t="n">
        <f aca="false">100*'Chôm_BIT_7%'!AI7/PopActBIT!AI19</f>
        <v>23.5342301321869</v>
      </c>
      <c r="AJ4" s="50" t="n">
        <f aca="false">100*'Chôm_BIT_7%'!AJ7/PopActBIT!AJ19</f>
        <v>10.4763016653128</v>
      </c>
      <c r="AK4" s="50" t="n">
        <f aca="false">100*'Chôm_BIT_7%'!AK7/PopActBIT!AK19</f>
        <v>7.49071071665671</v>
      </c>
      <c r="AL4" s="50" t="n">
        <f aca="false">100*'Chôm_BIT_7%'!AL7/PopActBIT!AL19</f>
        <v>6.62881747810181</v>
      </c>
      <c r="AM4" s="50" t="n">
        <f aca="false">100*'Chôm_BIT_7%'!AM7/PopActBIT!AM19</f>
        <v>5.42270228649407</v>
      </c>
      <c r="AO4" s="50" t="n">
        <f aca="false">100*'Chôm_BIT_7%'!AO7/PopActBIT!AO19</f>
        <v>25.2718861359632</v>
      </c>
      <c r="AP4" s="50" t="n">
        <f aca="false">100*'Chôm_BIT_7%'!AP7/PopActBIT!AP19</f>
        <v>10.4696159478398</v>
      </c>
      <c r="AQ4" s="50" t="n">
        <f aca="false">100*'Chôm_BIT_7%'!AQ7/PopActBIT!AQ19</f>
        <v>6.11720585706519</v>
      </c>
      <c r="AR4" s="50" t="n">
        <f aca="false">100*'Chôm_BIT_7%'!AR7/PopActBIT!AR19</f>
        <v>23.5342301321869</v>
      </c>
      <c r="AS4" s="50" t="n">
        <f aca="false">100*'Chôm_BIT_7%'!AS7/PopActBIT!AS19</f>
        <v>8.12404717519413</v>
      </c>
      <c r="AT4" s="50" t="n">
        <f aca="false">100*'Chôm_BIT_7%'!AT7/PopActBIT!AT19</f>
        <v>5.76118652766085</v>
      </c>
      <c r="AU4" s="50" t="n">
        <f aca="false">100*'Chôm_BIT_7%'!AU7/PopActBIT!AU19</f>
        <v>24.3209501793527</v>
      </c>
      <c r="AV4" s="50" t="n">
        <f aca="false">100*'Chôm_BIT_7%'!AV7/PopActBIT!AV19</f>
        <v>9.25206916951029</v>
      </c>
      <c r="AW4" s="50" t="n">
        <f aca="false">100*'Chôm_BIT_7%'!AW7/PopActBIT!AW19</f>
        <v>5.94032148412313</v>
      </c>
    </row>
    <row r="5" customFormat="false" ht="15" hidden="false" customHeight="false" outlineLevel="0" collapsed="false">
      <c r="A5" s="0" t="n">
        <v>2017</v>
      </c>
      <c r="B5" s="50" t="n">
        <f aca="false">100*'Chôm_BIT_7%'!B8/PopActBIT!B20</f>
        <v>9.37115313397029</v>
      </c>
      <c r="C5" s="50" t="n">
        <f aca="false">100*'Chôm_BIT_7%'!C8/PopActBIT!C20</f>
        <v>10.236686614272</v>
      </c>
      <c r="D5" s="50" t="n">
        <f aca="false">100*'Chôm_BIT_7%'!D8/PopActBIT!D20</f>
        <v>8.56823376742239</v>
      </c>
      <c r="E5" s="50" t="n">
        <f aca="false">100*'Chôm_BIT_7%'!E8/PopActBIT!E20</f>
        <v>34.750393299954</v>
      </c>
      <c r="F5" s="50" t="n">
        <f aca="false">100*'Chôm_BIT_7%'!F8/PopActBIT!F20</f>
        <v>21.2486481324559</v>
      </c>
      <c r="G5" s="50" t="n">
        <f aca="false">100*'Chôm_BIT_7%'!G8/PopActBIT!G20</f>
        <v>12.768556136886</v>
      </c>
      <c r="H5" s="50" t="n">
        <f aca="false">100*'Chôm_BIT_7%'!H8/PopActBIT!H20</f>
        <v>11.8555282874445</v>
      </c>
      <c r="I5" s="50" t="n">
        <f aca="false">100*'Chôm_BIT_7%'!I8/PopActBIT!I20</f>
        <v>10.4859865132823</v>
      </c>
      <c r="J5" s="50" t="n">
        <f aca="false">100*'Chôm_BIT_7%'!J8/PopActBIT!J20</f>
        <v>9.31011731324404</v>
      </c>
      <c r="K5" s="50" t="n">
        <f aca="false">100*'Chôm_BIT_7%'!K8/PopActBIT!K20</f>
        <v>8.10658060261665</v>
      </c>
      <c r="L5" s="50" t="n">
        <f aca="false">100*'Chôm_BIT_7%'!L8/PopActBIT!L20</f>
        <v>6.91687764728383</v>
      </c>
      <c r="M5" s="50" t="n">
        <f aca="false">100*'Chôm_BIT_7%'!M8/PopActBIT!M20</f>
        <v>6.43269621197397</v>
      </c>
      <c r="N5" s="50" t="n">
        <f aca="false">100*'Chôm_BIT_7%'!N8/PopActBIT!N20</f>
        <v>4.13629283307573</v>
      </c>
      <c r="O5" s="50" t="n">
        <f aca="false">100*'Chôm_BIT_7%'!O8/PopActBIT!O20</f>
        <v>2.18573333654169</v>
      </c>
      <c r="P5" s="50" t="n">
        <f aca="false">100*'Chôm_BIT_7%'!P8/PopActBIT!P20</f>
        <v>0.802357807084925</v>
      </c>
      <c r="Q5" s="50" t="n">
        <f aca="false">100*'Chôm_BIT_7%'!Q8/PopActBIT!Q20</f>
        <v>26.7959840055776</v>
      </c>
      <c r="R5" s="50" t="n">
        <f aca="false">100*'Chôm_BIT_7%'!R8/PopActBIT!R20</f>
        <v>20.6537966547895</v>
      </c>
      <c r="S5" s="50" t="n">
        <f aca="false">100*'Chôm_BIT_7%'!S8/PopActBIT!S20</f>
        <v>11.5096844050803</v>
      </c>
      <c r="T5" s="50" t="n">
        <f aca="false">100*'Chôm_BIT_7%'!T8/PopActBIT!T20</f>
        <v>8.16191562379492</v>
      </c>
      <c r="U5" s="50" t="n">
        <f aca="false">100*'Chôm_BIT_7%'!U8/PopActBIT!U20</f>
        <v>7.37339157200457</v>
      </c>
      <c r="V5" s="50" t="n">
        <f aca="false">100*'Chôm_BIT_7%'!V8/PopActBIT!V20</f>
        <v>6.64020254139248</v>
      </c>
      <c r="W5" s="50" t="n">
        <f aca="false">100*'Chôm_BIT_7%'!W8/PopActBIT!W20</f>
        <v>6.11451984019891</v>
      </c>
      <c r="X5" s="50" t="n">
        <f aca="false">100*'Chôm_BIT_7%'!X8/PopActBIT!X20</f>
        <v>6.26669114843915</v>
      </c>
      <c r="Y5" s="50" t="n">
        <f aca="false">100*'Chôm_BIT_7%'!Y8/PopActBIT!Y20</f>
        <v>5.9485147766641</v>
      </c>
      <c r="Z5" s="50" t="n">
        <f aca="false">100*'Chôm_BIT_7%'!Z8/PopActBIT!Z20</f>
        <v>3.94262025895178</v>
      </c>
      <c r="AA5" s="50" t="n">
        <f aca="false">100*'Chôm_BIT_7%'!AA8/PopActBIT!AA20</f>
        <v>1.16203544474368</v>
      </c>
      <c r="AB5" s="50" t="n">
        <f aca="false">100*'Chôm_BIT_7%'!AB8/PopActBIT!AB20</f>
        <v>0.677854009433816</v>
      </c>
      <c r="AD5" s="50" t="n">
        <f aca="false">100*'Chôm_BIT_7%'!AD8/PopActBIT!AD20</f>
        <v>23.6249792269985</v>
      </c>
      <c r="AE5" s="50" t="n">
        <f aca="false">100*'Chôm_BIT_7%'!AE8/PopActBIT!AE20</f>
        <v>12.2995702449116</v>
      </c>
      <c r="AF5" s="50" t="n">
        <f aca="false">100*'Chôm_BIT_7%'!AF8/PopActBIT!AF20</f>
        <v>9.88876731324844</v>
      </c>
      <c r="AG5" s="50" t="n">
        <f aca="false">100*'Chôm_BIT_7%'!AG8/PopActBIT!AG20</f>
        <v>7.52538158131159</v>
      </c>
      <c r="AH5" s="50" t="n">
        <f aca="false">100*'Chôm_BIT_7%'!AH8/PopActBIT!AH20</f>
        <v>5.48758877710022</v>
      </c>
      <c r="AI5" s="50" t="n">
        <f aca="false">100*'Chôm_BIT_7%'!AI8/PopActBIT!AI20</f>
        <v>21.9888855742846</v>
      </c>
      <c r="AJ5" s="50" t="n">
        <f aca="false">100*'Chôm_BIT_7%'!AJ8/PopActBIT!AJ20</f>
        <v>9.78007181720753</v>
      </c>
      <c r="AK5" s="50" t="n">
        <f aca="false">100*'Chôm_BIT_7%'!AK8/PopActBIT!AK20</f>
        <v>7.00141058257876</v>
      </c>
      <c r="AL5" s="50" t="n">
        <f aca="false">100*'Chôm_BIT_7%'!AL8/PopActBIT!AL20</f>
        <v>6.18887811780313</v>
      </c>
      <c r="AM5" s="50" t="n">
        <f aca="false">100*'Chôm_BIT_7%'!AM8/PopActBIT!AM20</f>
        <v>5.02570281705817</v>
      </c>
      <c r="AO5" s="50" t="n">
        <f aca="false">100*'Chôm_BIT_7%'!AO8/PopActBIT!AO20</f>
        <v>23.6249792269985</v>
      </c>
      <c r="AP5" s="50" t="n">
        <f aca="false">100*'Chôm_BIT_7%'!AP8/PopActBIT!AP20</f>
        <v>9.76846893453754</v>
      </c>
      <c r="AQ5" s="50" t="n">
        <f aca="false">100*'Chôm_BIT_7%'!AQ8/PopActBIT!AQ20</f>
        <v>5.67567880540179</v>
      </c>
      <c r="AR5" s="50" t="n">
        <f aca="false">100*'Chôm_BIT_7%'!AR8/PopActBIT!AR20</f>
        <v>21.9888855742846</v>
      </c>
      <c r="AS5" s="50" t="n">
        <f aca="false">100*'Chôm_BIT_7%'!AS8/PopActBIT!AS20</f>
        <v>7.58105036029494</v>
      </c>
      <c r="AT5" s="50" t="n">
        <f aca="false">100*'Chôm_BIT_7%'!AT8/PopActBIT!AT20</f>
        <v>5.3517384596778</v>
      </c>
      <c r="AU5" s="50" t="n">
        <f aca="false">100*'Chôm_BIT_7%'!AU8/PopActBIT!AU20</f>
        <v>22.7295684012272</v>
      </c>
      <c r="AV5" s="50" t="n">
        <f aca="false">100*'Chôm_BIT_7%'!AV8/PopActBIT!AV20</f>
        <v>8.63380598890283</v>
      </c>
      <c r="AW5" s="50" t="n">
        <f aca="false">100*'Chôm_BIT_7%'!AW8/PopActBIT!AW20</f>
        <v>5.51496750308513</v>
      </c>
    </row>
    <row r="6" customFormat="false" ht="15" hidden="false" customHeight="false" outlineLevel="0" collapsed="false">
      <c r="A6" s="0" t="n">
        <v>2018</v>
      </c>
      <c r="B6" s="50" t="n">
        <f aca="false">100*'Chôm_BIT_7%'!B9/PopActBIT!B21</f>
        <v>8.77567369405301</v>
      </c>
      <c r="C6" s="50" t="n">
        <f aca="false">100*'Chôm_BIT_7%'!C9/PopActBIT!C21</f>
        <v>9.58580902504126</v>
      </c>
      <c r="D6" s="50" t="n">
        <f aca="false">100*'Chôm_BIT_7%'!D9/PopActBIT!D21</f>
        <v>8.02379421624922</v>
      </c>
      <c r="E6" s="50" t="n">
        <f aca="false">100*'Chôm_BIT_7%'!E9/PopActBIT!E21</f>
        <v>32.6145104564997</v>
      </c>
      <c r="F6" s="50" t="n">
        <f aca="false">100*'Chôm_BIT_7%'!F9/PopActBIT!F21</f>
        <v>19.9426305976049</v>
      </c>
      <c r="G6" s="50" t="n">
        <f aca="false">100*'Chôm_BIT_7%'!G9/PopActBIT!G21</f>
        <v>11.9837552354097</v>
      </c>
      <c r="H6" s="50" t="n">
        <f aca="false">100*'Chôm_BIT_7%'!H9/PopActBIT!H21</f>
        <v>11.1268453269189</v>
      </c>
      <c r="I6" s="50" t="n">
        <f aca="false">100*'Chôm_BIT_7%'!I9/PopActBIT!I21</f>
        <v>9.84148046418263</v>
      </c>
      <c r="J6" s="50" t="n">
        <f aca="false">100*'Chôm_BIT_7%'!J9/PopActBIT!J21</f>
        <v>8.73788436991413</v>
      </c>
      <c r="K6" s="50" t="n">
        <f aca="false">100*'Chôm_BIT_7%'!K9/PopActBIT!K21</f>
        <v>7.60832130872166</v>
      </c>
      <c r="L6" s="50" t="n">
        <f aca="false">100*'Chôm_BIT_7%'!L9/PopActBIT!L21</f>
        <v>6.49174173099118</v>
      </c>
      <c r="M6" s="50" t="n">
        <f aca="false">100*'Chôm_BIT_7%'!M9/PopActBIT!M21</f>
        <v>6.0373198098218</v>
      </c>
      <c r="N6" s="50" t="n">
        <f aca="false">100*'Chôm_BIT_7%'!N9/PopActBIT!N21</f>
        <v>3.88206155513273</v>
      </c>
      <c r="O6" s="50" t="n">
        <f aca="false">100*'Chôm_BIT_7%'!O9/PopActBIT!O21</f>
        <v>2.05139038699321</v>
      </c>
      <c r="P6" s="50" t="n">
        <f aca="false">100*'Chôm_BIT_7%'!P9/PopActBIT!P21</f>
        <v>0.753042040794977</v>
      </c>
      <c r="Q6" s="50" t="n">
        <f aca="false">100*'Chôm_BIT_7%'!Q9/PopActBIT!Q21</f>
        <v>25.1490074658598</v>
      </c>
      <c r="R6" s="50" t="n">
        <f aca="false">100*'Chôm_BIT_7%'!R9/PopActBIT!R21</f>
        <v>19.3843408087397</v>
      </c>
      <c r="S6" s="50" t="n">
        <f aca="false">100*'Chôm_BIT_7%'!S9/PopActBIT!S21</f>
        <v>10.8022582403693</v>
      </c>
      <c r="T6" s="50" t="n">
        <f aca="false">100*'Chôm_BIT_7%'!T9/PopActBIT!T21</f>
        <v>7.66025524256959</v>
      </c>
      <c r="U6" s="50" t="n">
        <f aca="false">100*'Chôm_BIT_7%'!U9/PopActBIT!U21</f>
        <v>6.9201966852366</v>
      </c>
      <c r="V6" s="50" t="n">
        <f aca="false">100*'Chôm_BIT_7%'!V9/PopActBIT!V21</f>
        <v>6.23207206175153</v>
      </c>
      <c r="W6" s="50" t="n">
        <f aca="false">100*'Chôm_BIT_7%'!W9/PopActBIT!W21</f>
        <v>5.7386996901962</v>
      </c>
      <c r="X6" s="50" t="n">
        <f aca="false">100*'Chôm_BIT_7%'!X9/PopActBIT!X21</f>
        <v>5.88151800827801</v>
      </c>
      <c r="Y6" s="50" t="n">
        <f aca="false">100*'Chôm_BIT_7%'!Y9/PopActBIT!Y21</f>
        <v>5.58289788865241</v>
      </c>
      <c r="Z6" s="50" t="n">
        <f aca="false">100*'Chôm_BIT_7%'!Z9/PopActBIT!Z21</f>
        <v>3.70029278666497</v>
      </c>
      <c r="AA6" s="50" t="n">
        <f aca="false">100*'Chôm_BIT_7%'!AA9/PopActBIT!AA21</f>
        <v>1.09061261080652</v>
      </c>
      <c r="AB6" s="50" t="n">
        <f aca="false">100*'Chôm_BIT_7%'!AB9/PopActBIT!AB21</f>
        <v>0.636190689637136</v>
      </c>
      <c r="AD6" s="50" t="n">
        <f aca="false">100*'Chôm_BIT_7%'!AD9/PopActBIT!AD21</f>
        <v>22.1782071824866</v>
      </c>
      <c r="AE6" s="50" t="n">
        <f aca="false">100*'Chôm_BIT_7%'!AE9/PopActBIT!AE21</f>
        <v>11.5404483275691</v>
      </c>
      <c r="AF6" s="50" t="n">
        <f aca="false">100*'Chôm_BIT_7%'!AF9/PopActBIT!AF21</f>
        <v>9.28988366008503</v>
      </c>
      <c r="AG6" s="50" t="n">
        <f aca="false">100*'Chôm_BIT_7%'!AG9/PopActBIT!AG21</f>
        <v>7.06531167377091</v>
      </c>
      <c r="AH6" s="50" t="n">
        <f aca="false">100*'Chôm_BIT_7%'!AH9/PopActBIT!AH21</f>
        <v>5.12610665355035</v>
      </c>
      <c r="AI6" s="50" t="n">
        <f aca="false">100*'Chôm_BIT_7%'!AI9/PopActBIT!AI21</f>
        <v>20.6407100382236</v>
      </c>
      <c r="AJ6" s="50" t="n">
        <f aca="false">100*'Chôm_BIT_7%'!AJ9/PopActBIT!AJ21</f>
        <v>9.16860063085813</v>
      </c>
      <c r="AK6" s="50" t="n">
        <f aca="false">100*'Chôm_BIT_7%'!AK9/PopActBIT!AK21</f>
        <v>6.57637163668437</v>
      </c>
      <c r="AL6" s="50" t="n">
        <f aca="false">100*'Chôm_BIT_7%'!AL9/PopActBIT!AL21</f>
        <v>5.8081217241201</v>
      </c>
      <c r="AM6" s="50" t="n">
        <f aca="false">100*'Chôm_BIT_7%'!AM9/PopActBIT!AM21</f>
        <v>4.67971317955348</v>
      </c>
      <c r="AO6" s="50" t="n">
        <f aca="false">100*'Chôm_BIT_7%'!AO9/PopActBIT!AO21</f>
        <v>22.1782071824866</v>
      </c>
      <c r="AP6" s="50" t="n">
        <f aca="false">100*'Chôm_BIT_7%'!AP9/PopActBIT!AP21</f>
        <v>9.16201228282011</v>
      </c>
      <c r="AQ6" s="50" t="n">
        <f aca="false">100*'Chôm_BIT_7%'!AQ9/PopActBIT!AQ21</f>
        <v>5.31395712132892</v>
      </c>
      <c r="AR6" s="50" t="n">
        <f aca="false">100*'Chôm_BIT_7%'!AR9/PopActBIT!AR21</f>
        <v>20.6407100382236</v>
      </c>
      <c r="AS6" s="50" t="n">
        <f aca="false">100*'Chôm_BIT_7%'!AS9/PopActBIT!AS21</f>
        <v>7.10892823144144</v>
      </c>
      <c r="AT6" s="50" t="n">
        <f aca="false">100*'Chôm_BIT_7%'!AT9/PopActBIT!AT21</f>
        <v>4.99928005996675</v>
      </c>
      <c r="AU6" s="50" t="n">
        <f aca="false">100*'Chôm_BIT_7%'!AU9/PopActBIT!AU21</f>
        <v>21.3368579450036</v>
      </c>
      <c r="AV6" s="50" t="n">
        <f aca="false">100*'Chôm_BIT_7%'!AV9/PopActBIT!AV21</f>
        <v>8.0977639501924</v>
      </c>
      <c r="AW6" s="50" t="n">
        <f aca="false">100*'Chôm_BIT_7%'!AW9/PopActBIT!AW21</f>
        <v>5.15748436695292</v>
      </c>
    </row>
    <row r="7" customFormat="false" ht="15" hidden="false" customHeight="false" outlineLevel="0" collapsed="false">
      <c r="A7" s="0" t="n">
        <v>2019</v>
      </c>
      <c r="B7" s="50" t="n">
        <f aca="false">100*'Chôm_BIT_7%'!B10/PopActBIT!B22</f>
        <v>8.28059180153368</v>
      </c>
      <c r="C7" s="50" t="n">
        <f aca="false">100*'Chôm_BIT_7%'!C10/PopActBIT!C22</f>
        <v>9.04436454332669</v>
      </c>
      <c r="D7" s="50" t="n">
        <f aca="false">100*'Chôm_BIT_7%'!D10/PopActBIT!D22</f>
        <v>7.57164274051287</v>
      </c>
      <c r="E7" s="50" t="n">
        <f aca="false">100*'Chôm_BIT_7%'!E10/PopActBIT!E22</f>
        <v>30.8187238833669</v>
      </c>
      <c r="F7" s="50" t="n">
        <f aca="false">100*'Chôm_BIT_7%'!F10/PopActBIT!F22</f>
        <v>18.8445700178549</v>
      </c>
      <c r="G7" s="50" t="n">
        <f aca="false">100*'Chôm_BIT_7%'!G10/PopActBIT!G22</f>
        <v>11.3239180510938</v>
      </c>
      <c r="H7" s="50" t="n">
        <f aca="false">100*'Chôm_BIT_7%'!H10/PopActBIT!H22</f>
        <v>10.5141904331391</v>
      </c>
      <c r="I7" s="50" t="n">
        <f aca="false">100*'Chôm_BIT_7%'!I10/PopActBIT!I22</f>
        <v>9.29959900620705</v>
      </c>
      <c r="J7" s="50" t="n">
        <f aca="false">100*'Chôm_BIT_7%'!J10/PopActBIT!J22</f>
        <v>8.25676798308357</v>
      </c>
      <c r="K7" s="50" t="n">
        <f aca="false">100*'Chôm_BIT_7%'!K10/PopActBIT!K22</f>
        <v>7.18939975941601</v>
      </c>
      <c r="L7" s="50" t="n">
        <f aca="false">100*'Chôm_BIT_7%'!L10/PopActBIT!L22</f>
        <v>6.13430013602048</v>
      </c>
      <c r="M7" s="50" t="n">
        <f aca="false">100*'Chôm_BIT_7%'!M10/PopActBIT!M22</f>
        <v>5.70489912649905</v>
      </c>
      <c r="N7" s="50" t="n">
        <f aca="false">100*'Chôm_BIT_7%'!N10/PopActBIT!N22</f>
        <v>3.66831148134025</v>
      </c>
      <c r="O7" s="50" t="n">
        <f aca="false">100*'Chôm_BIT_7%'!O10/PopActBIT!O22</f>
        <v>1.93843884298247</v>
      </c>
      <c r="P7" s="50" t="n">
        <f aca="false">100*'Chôm_BIT_7%'!P10/PopActBIT!P22</f>
        <v>0.711578815778376</v>
      </c>
      <c r="Q7" s="50" t="n">
        <f aca="false">100*'Chôm_BIT_7%'!Q10/PopActBIT!Q22</f>
        <v>23.7642787269433</v>
      </c>
      <c r="R7" s="50" t="n">
        <f aca="false">100*'Chôm_BIT_7%'!R10/PopActBIT!R22</f>
        <v>18.3170202061572</v>
      </c>
      <c r="S7" s="50" t="n">
        <f aca="false">100*'Chôm_BIT_7%'!S10/PopActBIT!S22</f>
        <v>10.2074754263381</v>
      </c>
      <c r="T7" s="50" t="n">
        <f aca="false">100*'Chôm_BIT_7%'!T10/PopActBIT!T22</f>
        <v>7.23847416050417</v>
      </c>
      <c r="U7" s="50" t="n">
        <f aca="false">100*'Chôm_BIT_7%'!U10/PopActBIT!U22</f>
        <v>6.53916394499783</v>
      </c>
      <c r="V7" s="50" t="n">
        <f aca="false">100*'Chôm_BIT_7%'!V10/PopActBIT!V22</f>
        <v>5.88892813057966</v>
      </c>
      <c r="W7" s="50" t="n">
        <f aca="false">100*'Chôm_BIT_7%'!W10/PopActBIT!W22</f>
        <v>5.42272132024211</v>
      </c>
      <c r="X7" s="50" t="n">
        <f aca="false">100*'Chôm_BIT_7%'!X10/PopActBIT!X22</f>
        <v>5.55767592323456</v>
      </c>
      <c r="Y7" s="50" t="n">
        <f aca="false">100*'Chôm_BIT_7%'!Y10/PopActBIT!Y22</f>
        <v>5.27549811697762</v>
      </c>
      <c r="Z7" s="50" t="n">
        <f aca="false">100*'Chôm_BIT_7%'!Z10/PopActBIT!Z22</f>
        <v>3.49655107753167</v>
      </c>
      <c r="AA7" s="50" t="n">
        <f aca="false">100*'Chôm_BIT_7%'!AA10/PopActBIT!AA22</f>
        <v>1.03056242285144</v>
      </c>
      <c r="AB7" s="50" t="n">
        <f aca="false">100*'Chôm_BIT_7%'!AB10/PopActBIT!AB22</f>
        <v>0.601161413330007</v>
      </c>
      <c r="AD7" s="50" t="n">
        <f aca="false">100*'Chôm_BIT_7%'!AD10/PopActBIT!AD22</f>
        <v>20.9451406385127</v>
      </c>
      <c r="AE7" s="50" t="n">
        <f aca="false">100*'Chôm_BIT_7%'!AE10/PopActBIT!AE22</f>
        <v>10.9006220472407</v>
      </c>
      <c r="AF7" s="50" t="n">
        <f aca="false">100*'Chôm_BIT_7%'!AF10/PopActBIT!AF22</f>
        <v>8.78265793998066</v>
      </c>
      <c r="AG7" s="50" t="n">
        <f aca="false">100*'Chôm_BIT_7%'!AG10/PopActBIT!AG22</f>
        <v>6.6772659176215</v>
      </c>
      <c r="AH7" s="50" t="n">
        <f aca="false">100*'Chôm_BIT_7%'!AH10/PopActBIT!AH22</f>
        <v>4.8232328697019</v>
      </c>
      <c r="AI7" s="50" t="n">
        <f aca="false">100*'Chôm_BIT_7%'!AI10/PopActBIT!AI22</f>
        <v>19.4966412238368</v>
      </c>
      <c r="AJ7" s="50" t="n">
        <f aca="false">100*'Chôm_BIT_7%'!AJ10/PopActBIT!AJ22</f>
        <v>8.64754048358165</v>
      </c>
      <c r="AK7" s="50" t="n">
        <f aca="false">100*'Chôm_BIT_7%'!AK10/PopActBIT!AK22</f>
        <v>6.21703537479196</v>
      </c>
      <c r="AL7" s="50" t="n">
        <f aca="false">100*'Chôm_BIT_7%'!AL10/PopActBIT!AL22</f>
        <v>5.48819546643929</v>
      </c>
      <c r="AM7" s="50" t="n">
        <f aca="false">100*'Chôm_BIT_7%'!AM10/PopActBIT!AM22</f>
        <v>4.38913126936356</v>
      </c>
      <c r="AO7" s="50" t="n">
        <f aca="false">100*'Chôm_BIT_7%'!AO10/PopActBIT!AO22</f>
        <v>20.9451406385127</v>
      </c>
      <c r="AP7" s="50" t="n">
        <f aca="false">100*'Chôm_BIT_7%'!AP10/PopActBIT!AP22</f>
        <v>8.65365675341162</v>
      </c>
      <c r="AQ7" s="50" t="n">
        <f aca="false">100*'Chôm_BIT_7%'!AQ10/PopActBIT!AQ22</f>
        <v>5.01522255093586</v>
      </c>
      <c r="AR7" s="50" t="n">
        <f aca="false">100*'Chôm_BIT_7%'!AR10/PopActBIT!AR22</f>
        <v>19.4966412238368</v>
      </c>
      <c r="AS7" s="50" t="n">
        <f aca="false">100*'Chôm_BIT_7%'!AS10/PopActBIT!AS22</f>
        <v>6.71089154954522</v>
      </c>
      <c r="AT7" s="50" t="n">
        <f aca="false">100*'Chôm_BIT_7%'!AT10/PopActBIT!AT22</f>
        <v>4.7054478410816</v>
      </c>
      <c r="AU7" s="50" t="n">
        <f aca="false">100*'Chôm_BIT_7%'!AU10/PopActBIT!AU22</f>
        <v>20.1523959604767</v>
      </c>
      <c r="AV7" s="50" t="n">
        <f aca="false">100*'Chôm_BIT_7%'!AV10/PopActBIT!AV22</f>
        <v>7.64726916638193</v>
      </c>
      <c r="AW7" s="50" t="n">
        <f aca="false">100*'Chôm_BIT_7%'!AW10/PopActBIT!AW22</f>
        <v>4.86072413285333</v>
      </c>
    </row>
    <row r="8" customFormat="false" ht="15" hidden="false" customHeight="false" outlineLevel="0" collapsed="false">
      <c r="A8" s="0" t="n">
        <v>2020</v>
      </c>
      <c r="B8" s="50" t="n">
        <f aca="false">100*'Chôm_BIT_7%'!B11/PopActBIT!B23</f>
        <v>7.78489848024876</v>
      </c>
      <c r="C8" s="50" t="n">
        <f aca="false">100*'Chôm_BIT_7%'!C11/PopActBIT!C23</f>
        <v>8.50189491120698</v>
      </c>
      <c r="D8" s="50" t="n">
        <f aca="false">100*'Chôm_BIT_7%'!D11/PopActBIT!D23</f>
        <v>7.11919507707637</v>
      </c>
      <c r="E8" s="50" t="n">
        <f aca="false">100*'Chôm_BIT_7%'!E11/PopActBIT!E23</f>
        <v>28.993640003539</v>
      </c>
      <c r="F8" s="50" t="n">
        <f aca="false">100*'Chôm_BIT_7%'!F11/PopActBIT!F23</f>
        <v>17.7285951613997</v>
      </c>
      <c r="G8" s="50" t="n">
        <f aca="false">100*'Chôm_BIT_7%'!G11/PopActBIT!G23</f>
        <v>10.653315972638</v>
      </c>
      <c r="H8" s="50" t="n">
        <f aca="false">100*'Chôm_BIT_7%'!H11/PopActBIT!H23</f>
        <v>9.89154039929656</v>
      </c>
      <c r="I8" s="50" t="n">
        <f aca="false">100*'Chôm_BIT_7%'!I11/PopActBIT!I23</f>
        <v>8.74887703928447</v>
      </c>
      <c r="J8" s="50" t="n">
        <f aca="false">100*'Chôm_BIT_7%'!J11/PopActBIT!J23</f>
        <v>7.76780243725389</v>
      </c>
      <c r="K8" s="50" t="n">
        <f aca="false">100*'Chôm_BIT_7%'!K11/PopActBIT!K23</f>
        <v>6.76364372694024</v>
      </c>
      <c r="L8" s="50" t="n">
        <f aca="false">100*'Chôm_BIT_7%'!L11/PopActBIT!L23</f>
        <v>5.77102707076812</v>
      </c>
      <c r="M8" s="50" t="n">
        <f aca="false">100*'Chôm_BIT_7%'!M11/PopActBIT!M23</f>
        <v>5.36705517581436</v>
      </c>
      <c r="N8" s="50" t="n">
        <f aca="false">100*'Chôm_BIT_7%'!N11/PopActBIT!N23</f>
        <v>3.45107418831934</v>
      </c>
      <c r="O8" s="50" t="n">
        <f aca="false">100*'Chôm_BIT_7%'!O11/PopActBIT!O23</f>
        <v>1.82364455436273</v>
      </c>
      <c r="P8" s="50" t="n">
        <f aca="false">100*'Chôm_BIT_7%'!P11/PopActBIT!P23</f>
        <v>0.669439140209102</v>
      </c>
      <c r="Q8" s="50" t="n">
        <f aca="false">100*'Chôm_BIT_7%'!Q11/PopActBIT!Q23</f>
        <v>22.3569588721557</v>
      </c>
      <c r="R8" s="50" t="n">
        <f aca="false">100*'Chôm_BIT_7%'!R11/PopActBIT!R23</f>
        <v>17.2322868333136</v>
      </c>
      <c r="S8" s="50" t="n">
        <f aca="false">100*'Chôm_BIT_7%'!S11/PopActBIT!S23</f>
        <v>9.60298904575816</v>
      </c>
      <c r="T8" s="50" t="n">
        <f aca="false">100*'Chôm_BIT_7%'!T11/PopActBIT!T23</f>
        <v>6.80981194350638</v>
      </c>
      <c r="U8" s="50" t="n">
        <f aca="false">100*'Chôm_BIT_7%'!U11/PopActBIT!U23</f>
        <v>6.15191485743882</v>
      </c>
      <c r="V8" s="50" t="n">
        <f aca="false">100*'Chôm_BIT_7%'!V11/PopActBIT!V23</f>
        <v>5.5401859879374</v>
      </c>
      <c r="W8" s="50" t="n">
        <f aca="false">100*'Chôm_BIT_7%'!W11/PopActBIT!W23</f>
        <v>5.10158793055902</v>
      </c>
      <c r="X8" s="50" t="n">
        <f aca="false">100*'Chôm_BIT_7%'!X11/PopActBIT!X23</f>
        <v>5.22855052611592</v>
      </c>
      <c r="Y8" s="50" t="n">
        <f aca="false">100*'Chôm_BIT_7%'!Y11/PopActBIT!Y23</f>
        <v>4.96308328086059</v>
      </c>
      <c r="Z8" s="50" t="n">
        <f aca="false">100*'Chôm_BIT_7%'!Z11/PopActBIT!Z23</f>
        <v>3.28948543033783</v>
      </c>
      <c r="AA8" s="50" t="n">
        <f aca="false">100*'Chôm_BIT_7%'!AA11/PopActBIT!AA23</f>
        <v>0.969532547889045</v>
      </c>
      <c r="AB8" s="50" t="n">
        <f aca="false">100*'Chôm_BIT_7%'!AB11/PopActBIT!AB23</f>
        <v>0.565560652935276</v>
      </c>
      <c r="AD8" s="50" t="n">
        <f aca="false">100*'Chôm_BIT_7%'!AD11/PopActBIT!AD23</f>
        <v>19.6827893764741</v>
      </c>
      <c r="AE8" s="50" t="n">
        <f aca="false">100*'Chôm_BIT_7%'!AE11/PopActBIT!AE23</f>
        <v>10.2525491154318</v>
      </c>
      <c r="AF8" s="50" t="n">
        <f aca="false">100*'Chôm_BIT_7%'!AF11/PopActBIT!AF23</f>
        <v>8.26043738549415</v>
      </c>
      <c r="AG8" s="50" t="n">
        <f aca="false">100*'Chôm_BIT_7%'!AG11/PopActBIT!AG23</f>
        <v>6.27952237984922</v>
      </c>
      <c r="AH8" s="50" t="n">
        <f aca="false">100*'Chôm_BIT_7%'!AH11/PopActBIT!AH23</f>
        <v>4.52487396858119</v>
      </c>
      <c r="AI8" s="50" t="n">
        <f aca="false">100*'Chôm_BIT_7%'!AI11/PopActBIT!AI23</f>
        <v>18.3284647406878</v>
      </c>
      <c r="AJ8" s="50" t="n">
        <f aca="false">100*'Chôm_BIT_7%'!AJ11/PopActBIT!AJ23</f>
        <v>8.12444760715039</v>
      </c>
      <c r="AK8" s="50" t="n">
        <f aca="false">100*'Chôm_BIT_7%'!AK11/PopActBIT!AK23</f>
        <v>5.84775863060869</v>
      </c>
      <c r="AL8" s="50" t="n">
        <f aca="false">100*'Chôm_BIT_7%'!AL11/PopActBIT!AL23</f>
        <v>5.16356530909014</v>
      </c>
      <c r="AM8" s="50" t="n">
        <f aca="false">100*'Chôm_BIT_7%'!AM11/PopActBIT!AM23</f>
        <v>4.10165871745832</v>
      </c>
      <c r="AO8" s="50" t="n">
        <f aca="false">100*'Chôm_BIT_7%'!AO11/PopActBIT!AO23</f>
        <v>19.6827893764741</v>
      </c>
      <c r="AP8" s="50" t="n">
        <f aca="false">100*'Chôm_BIT_7%'!AP11/PopActBIT!AP23</f>
        <v>8.13848596633629</v>
      </c>
      <c r="AQ8" s="50" t="n">
        <f aca="false">100*'Chôm_BIT_7%'!AQ11/PopActBIT!AQ23</f>
        <v>4.7142301340532</v>
      </c>
      <c r="AR8" s="50" t="n">
        <f aca="false">100*'Chôm_BIT_7%'!AR11/PopActBIT!AR23</f>
        <v>18.3284647406878</v>
      </c>
      <c r="AS8" s="50" t="n">
        <f aca="false">100*'Chôm_BIT_7%'!AS11/PopActBIT!AS23</f>
        <v>6.30845813302728</v>
      </c>
      <c r="AT8" s="50" t="n">
        <f aca="false">100*'Chôm_BIT_7%'!AT11/PopActBIT!AT23</f>
        <v>4.41516290141286</v>
      </c>
      <c r="AU8" s="50" t="n">
        <f aca="false">100*'Chôm_BIT_7%'!AU11/PopActBIT!AU23</f>
        <v>18.9414043261202</v>
      </c>
      <c r="AV8" s="50" t="n">
        <f aca="false">100*'Chôm_BIT_7%'!AV11/PopActBIT!AV23</f>
        <v>7.19114154679787</v>
      </c>
      <c r="AW8" s="50" t="n">
        <f aca="false">100*'Chôm_BIT_7%'!AW11/PopActBIT!AW23</f>
        <v>4.56491386062334</v>
      </c>
    </row>
    <row r="9" customFormat="false" ht="15" hidden="false" customHeight="false" outlineLevel="0" collapsed="false">
      <c r="A9" s="0" t="n">
        <v>2021</v>
      </c>
      <c r="B9" s="50" t="n">
        <f aca="false">100*'Chôm_BIT_7%'!B12/PopActBIT!B24</f>
        <v>7.38536726260262</v>
      </c>
      <c r="C9" s="50" t="n">
        <f aca="false">100*'Chôm_BIT_7%'!C12/PopActBIT!C24</f>
        <v>8.0643817408986</v>
      </c>
      <c r="D9" s="50" t="n">
        <f aca="false">100*'Chôm_BIT_7%'!D12/PopActBIT!D24</f>
        <v>6.75480947245339</v>
      </c>
      <c r="E9" s="50" t="n">
        <f aca="false">100*'Chôm_BIT_7%'!E12/PopActBIT!E24</f>
        <v>27.515393358786</v>
      </c>
      <c r="F9" s="50" t="n">
        <f aca="false">100*'Chôm_BIT_7%'!F12/PopActBIT!F24</f>
        <v>16.8246991238437</v>
      </c>
      <c r="G9" s="50" t="n">
        <f aca="false">100*'Chôm_BIT_7%'!G12/PopActBIT!G24</f>
        <v>10.1101544865285</v>
      </c>
      <c r="H9" s="50" t="n">
        <f aca="false">100*'Chôm_BIT_7%'!H12/PopActBIT!H24</f>
        <v>9.38721819605079</v>
      </c>
      <c r="I9" s="50" t="n">
        <f aca="false">100*'Chôm_BIT_7%'!I12/PopActBIT!I24</f>
        <v>8.30281376033431</v>
      </c>
      <c r="J9" s="50" t="n">
        <f aca="false">100*'Chôm_BIT_7%'!J12/PopActBIT!J24</f>
        <v>7.37175944684036</v>
      </c>
      <c r="K9" s="50" t="n">
        <f aca="false">100*'Chôm_BIT_7%'!K12/PopActBIT!K24</f>
        <v>6.4187979730289</v>
      </c>
      <c r="L9" s="50" t="n">
        <f aca="false">100*'Chôm_BIT_7%'!L12/PopActBIT!L24</f>
        <v>5.47679007937619</v>
      </c>
      <c r="M9" s="50" t="n">
        <f aca="false">100*'Chôm_BIT_7%'!M12/PopActBIT!M24</f>
        <v>5.09341477381986</v>
      </c>
      <c r="N9" s="50" t="n">
        <f aca="false">100*'Chôm_BIT_7%'!N12/PopActBIT!N24</f>
        <v>3.27512046746696</v>
      </c>
      <c r="O9" s="50" t="n">
        <f aca="false">100*'Chôm_BIT_7%'!O12/PopActBIT!O24</f>
        <v>1.73066566508288</v>
      </c>
      <c r="P9" s="50" t="n">
        <f aca="false">100*'Chôm_BIT_7%'!P12/PopActBIT!P24</f>
        <v>0.635307649207638</v>
      </c>
      <c r="Q9" s="50" t="n">
        <f aca="false">100*'Chôm_BIT_7%'!Q12/PopActBIT!Q24</f>
        <v>21.2170847675034</v>
      </c>
      <c r="R9" s="50" t="n">
        <f aca="false">100*'Chôm_BIT_7%'!R12/PopActBIT!R24</f>
        <v>16.3536951770173</v>
      </c>
      <c r="S9" s="50" t="n">
        <f aca="false">100*'Chôm_BIT_7%'!S12/PopActBIT!S24</f>
        <v>9.11337869208199</v>
      </c>
      <c r="T9" s="50" t="n">
        <f aca="false">100*'Chôm_BIT_7%'!T12/PopActBIT!T24</f>
        <v>6.46261229366391</v>
      </c>
      <c r="U9" s="50" t="n">
        <f aca="false">100*'Chôm_BIT_7%'!U12/PopActBIT!U24</f>
        <v>5.83825822461502</v>
      </c>
      <c r="V9" s="50" t="n">
        <f aca="false">100*'Chôm_BIT_7%'!V12/PopActBIT!V24</f>
        <v>5.25771847620115</v>
      </c>
      <c r="W9" s="50" t="n">
        <f aca="false">100*'Chôm_BIT_7%'!W12/PopActBIT!W24</f>
        <v>4.84148243016855</v>
      </c>
      <c r="X9" s="50" t="n">
        <f aca="false">100*'Chôm_BIT_7%'!X12/PopActBIT!X24</f>
        <v>4.96197181191483</v>
      </c>
      <c r="Y9" s="50" t="n">
        <f aca="false">100*'Chôm_BIT_7%'!Y12/PopActBIT!Y24</f>
        <v>4.71003946826353</v>
      </c>
      <c r="Z9" s="50" t="n">
        <f aca="false">100*'Chôm_BIT_7%'!Z12/PopActBIT!Z24</f>
        <v>3.12177034524443</v>
      </c>
      <c r="AA9" s="50" t="n">
        <f aca="false">100*'Chôm_BIT_7%'!AA12/PopActBIT!AA24</f>
        <v>0.9201007333352</v>
      </c>
      <c r="AB9" s="50" t="n">
        <f aca="false">100*'Chôm_BIT_7%'!AB12/PopActBIT!AB24</f>
        <v>0.536725427778867</v>
      </c>
      <c r="AD9" s="50" t="n">
        <f aca="false">100*'Chôm_BIT_7%'!AD12/PopActBIT!AD24</f>
        <v>18.6585240790702</v>
      </c>
      <c r="AE9" s="50" t="n">
        <f aca="false">100*'Chôm_BIT_7%'!AE12/PopActBIT!AE24</f>
        <v>9.72928759140967</v>
      </c>
      <c r="AF9" s="50" t="n">
        <f aca="false">100*'Chôm_BIT_7%'!AF12/PopActBIT!AF24</f>
        <v>7.8334312717881</v>
      </c>
      <c r="AG9" s="50" t="n">
        <f aca="false">100*'Chôm_BIT_7%'!AG12/PopActBIT!AG24</f>
        <v>5.95354636974335</v>
      </c>
      <c r="AH9" s="50" t="n">
        <f aca="false">100*'Chôm_BIT_7%'!AH12/PopActBIT!AH24</f>
        <v>4.28281552259221</v>
      </c>
      <c r="AI9" s="50" t="n">
        <f aca="false">100*'Chôm_BIT_7%'!AI12/PopActBIT!AI24</f>
        <v>17.3827263293381</v>
      </c>
      <c r="AJ9" s="50" t="n">
        <f aca="false">100*'Chôm_BIT_7%'!AJ12/PopActBIT!AJ24</f>
        <v>7.70659802941713</v>
      </c>
      <c r="AK9" s="50" t="n">
        <f aca="false">100*'Chôm_BIT_7%'!AK12/PopActBIT!AK24</f>
        <v>5.5463048782209</v>
      </c>
      <c r="AL9" s="50" t="n">
        <f aca="false">100*'Chôm_BIT_7%'!AL12/PopActBIT!AL24</f>
        <v>4.90117273426304</v>
      </c>
      <c r="AM9" s="50" t="n">
        <f aca="false">100*'Chôm_BIT_7%'!AM12/PopActBIT!AM24</f>
        <v>3.86798362134654</v>
      </c>
      <c r="AO9" s="50" t="n">
        <f aca="false">100*'Chôm_BIT_7%'!AO12/PopActBIT!AO24</f>
        <v>18.6585240790702</v>
      </c>
      <c r="AP9" s="50" t="n">
        <f aca="false">100*'Chôm_BIT_7%'!AP12/PopActBIT!AP24</f>
        <v>7.72154469243978</v>
      </c>
      <c r="AQ9" s="50" t="n">
        <f aca="false">100*'Chôm_BIT_7%'!AQ12/PopActBIT!AQ24</f>
        <v>4.4694363871015</v>
      </c>
      <c r="AR9" s="50" t="n">
        <f aca="false">100*'Chôm_BIT_7%'!AR12/PopActBIT!AR24</f>
        <v>17.3827263293381</v>
      </c>
      <c r="AS9" s="50" t="n">
        <f aca="false">100*'Chôm_BIT_7%'!AS12/PopActBIT!AS24</f>
        <v>5.98463704474049</v>
      </c>
      <c r="AT9" s="50" t="n">
        <f aca="false">100*'Chôm_BIT_7%'!AT12/PopActBIT!AT24</f>
        <v>4.18062273594072</v>
      </c>
      <c r="AU9" s="50" t="n">
        <f aca="false">100*'Chôm_BIT_7%'!AU12/PopActBIT!AU24</f>
        <v>17.9601645074152</v>
      </c>
      <c r="AV9" s="50" t="n">
        <f aca="false">100*'Chôm_BIT_7%'!AV12/PopActBIT!AV24</f>
        <v>6.82295857355785</v>
      </c>
      <c r="AW9" s="50" t="n">
        <f aca="false">100*'Chôm_BIT_7%'!AW12/PopActBIT!AW24</f>
        <v>4.3251318439705</v>
      </c>
    </row>
    <row r="10" customFormat="false" ht="15" hidden="false" customHeight="false" outlineLevel="0" collapsed="false">
      <c r="A10" s="0" t="n">
        <v>2022</v>
      </c>
      <c r="B10" s="50" t="n">
        <f aca="false">100*'Chôm_BIT_7%'!B13/PopActBIT!B25</f>
        <v>6.99090359110354</v>
      </c>
      <c r="C10" s="50" t="n">
        <f aca="false">100*'Chôm_BIT_7%'!C13/PopActBIT!C25</f>
        <v>7.63019881729069</v>
      </c>
      <c r="D10" s="50" t="n">
        <f aca="false">100*'Chôm_BIT_7%'!D13/PopActBIT!D25</f>
        <v>6.39668843926732</v>
      </c>
      <c r="E10" s="50" t="n">
        <f aca="false">100*'Chôm_BIT_7%'!E13/PopActBIT!E25</f>
        <v>26.0471561035607</v>
      </c>
      <c r="F10" s="50" t="n">
        <f aca="false">100*'Chôm_BIT_7%'!F13/PopActBIT!F25</f>
        <v>15.9269234773365</v>
      </c>
      <c r="G10" s="50" t="n">
        <f aca="false">100*'Chôm_BIT_7%'!G13/PopActBIT!G25</f>
        <v>9.57067081352969</v>
      </c>
      <c r="H10" s="50" t="n">
        <f aca="false">100*'Chôm_BIT_7%'!H13/PopActBIT!H25</f>
        <v>8.88631082036288</v>
      </c>
      <c r="I10" s="50" t="n">
        <f aca="false">100*'Chôm_BIT_7%'!I13/PopActBIT!I25</f>
        <v>7.85977083061268</v>
      </c>
      <c r="J10" s="50" t="n">
        <f aca="false">100*'Chôm_BIT_7%'!J13/PopActBIT!J25</f>
        <v>6.97839811214028</v>
      </c>
      <c r="K10" s="50" t="n">
        <f aca="false">100*'Chôm_BIT_7%'!K13/PopActBIT!K25</f>
        <v>6.07628721205677</v>
      </c>
      <c r="L10" s="50" t="n">
        <f aca="false">100*'Chôm_BIT_7%'!L13/PopActBIT!L25</f>
        <v>5.18454540277881</v>
      </c>
      <c r="M10" s="50" t="n">
        <f aca="false">100*'Chôm_BIT_7%'!M13/PopActBIT!M25</f>
        <v>4.82162722458429</v>
      </c>
      <c r="N10" s="50" t="n">
        <f aca="false">100*'Chôm_BIT_7%'!N13/PopActBIT!N25</f>
        <v>3.10035815086173</v>
      </c>
      <c r="O10" s="50" t="n">
        <f aca="false">100*'Chôm_BIT_7%'!O13/PopActBIT!O25</f>
        <v>1.6383163472781</v>
      </c>
      <c r="P10" s="50" t="n">
        <f aca="false">100*'Chôm_BIT_7%'!P13/PopActBIT!P25</f>
        <v>0.601407266722342</v>
      </c>
      <c r="Q10" s="50" t="n">
        <f aca="false">100*'Chôm_BIT_7%'!Q13/PopActBIT!Q25</f>
        <v>20.0849288903651</v>
      </c>
      <c r="R10" s="50" t="n">
        <f aca="false">100*'Chôm_BIT_7%'!R13/PopActBIT!R25</f>
        <v>15.4810525726975</v>
      </c>
      <c r="S10" s="50" t="n">
        <f aca="false">100*'Chôm_BIT_7%'!S13/PopActBIT!S25</f>
        <v>8.62708355022394</v>
      </c>
      <c r="T10" s="50" t="n">
        <f aca="false">100*'Chôm_BIT_7%'!T13/PopActBIT!T25</f>
        <v>6.117763575279</v>
      </c>
      <c r="U10" s="50" t="n">
        <f aca="false">100*'Chôm_BIT_7%'!U13/PopActBIT!U25</f>
        <v>5.52672539936221</v>
      </c>
      <c r="V10" s="50" t="n">
        <f aca="false">100*'Chôm_BIT_7%'!V13/PopActBIT!V25</f>
        <v>4.97716358666766</v>
      </c>
      <c r="W10" s="50" t="n">
        <f aca="false">100*'Chôm_BIT_7%'!W13/PopActBIT!W25</f>
        <v>4.58313813605647</v>
      </c>
      <c r="X10" s="50" t="n">
        <f aca="false">100*'Chôm_BIT_7%'!X13/PopActBIT!X25</f>
        <v>4.6971981349176</v>
      </c>
      <c r="Y10" s="50" t="n">
        <f aca="false">100*'Chôm_BIT_7%'!Y13/PopActBIT!Y25</f>
        <v>4.45870904638978</v>
      </c>
      <c r="Z10" s="50" t="n">
        <f aca="false">100*'Chôm_BIT_7%'!Z13/PopActBIT!Z25</f>
        <v>2.95519087958392</v>
      </c>
      <c r="AA10" s="50" t="n">
        <f aca="false">100*'Chôm_BIT_7%'!AA13/PopActBIT!AA25</f>
        <v>0.87100362766684</v>
      </c>
      <c r="AB10" s="50" t="n">
        <f aca="false">100*'Chôm_BIT_7%'!AB13/PopActBIT!AB25</f>
        <v>0.508085449472323</v>
      </c>
      <c r="AD10" s="50" t="n">
        <f aca="false">100*'Chôm_BIT_7%'!AD13/PopActBIT!AD25</f>
        <v>17.6546430616403</v>
      </c>
      <c r="AE10" s="50" t="n">
        <f aca="false">100*'Chôm_BIT_7%'!AE13/PopActBIT!AE25</f>
        <v>9.21104862227956</v>
      </c>
      <c r="AF10" s="50" t="n">
        <f aca="false">100*'Chôm_BIT_7%'!AF13/PopActBIT!AF25</f>
        <v>7.41039253436662</v>
      </c>
      <c r="AG10" s="50" t="n">
        <f aca="false">100*'Chôm_BIT_7%'!AG13/PopActBIT!AG25</f>
        <v>5.62841193171407</v>
      </c>
      <c r="AH10" s="50" t="n">
        <f aca="false">100*'Chôm_BIT_7%'!AH13/PopActBIT!AH25</f>
        <v>4.04259038590262</v>
      </c>
      <c r="AI10" s="50" t="n">
        <f aca="false">100*'Chôm_BIT_7%'!AI13/PopActBIT!AI25</f>
        <v>16.4508206197394</v>
      </c>
      <c r="AJ10" s="50" t="n">
        <f aca="false">100*'Chôm_BIT_7%'!AJ13/PopActBIT!AJ25</f>
        <v>7.29754474823502</v>
      </c>
      <c r="AK10" s="50" t="n">
        <f aca="false">100*'Chôm_BIT_7%'!AK13/PopActBIT!AK25</f>
        <v>5.24769964084289</v>
      </c>
      <c r="AL10" s="50" t="n">
        <f aca="false">100*'Chôm_BIT_7%'!AL13/PopActBIT!AL25</f>
        <v>4.64071971078311</v>
      </c>
      <c r="AM10" s="50" t="n">
        <f aca="false">100*'Chôm_BIT_7%'!AM13/PopActBIT!AM25</f>
        <v>3.64413751167033</v>
      </c>
      <c r="AO10" s="50" t="n">
        <f aca="false">100*'Chôm_BIT_7%'!AO13/PopActBIT!AO25</f>
        <v>17.6546430616403</v>
      </c>
      <c r="AP10" s="50" t="n">
        <f aca="false">100*'Chôm_BIT_7%'!AP13/PopActBIT!AP25</f>
        <v>7.30706763080794</v>
      </c>
      <c r="AQ10" s="50" t="n">
        <f aca="false">100*'Chôm_BIT_7%'!AQ13/PopActBIT!AQ25</f>
        <v>4.22193460225647</v>
      </c>
      <c r="AR10" s="50" t="n">
        <f aca="false">100*'Chôm_BIT_7%'!AR13/PopActBIT!AR25</f>
        <v>16.4508206197394</v>
      </c>
      <c r="AS10" s="50" t="n">
        <f aca="false">100*'Chôm_BIT_7%'!AS13/PopActBIT!AS25</f>
        <v>5.66502330388489</v>
      </c>
      <c r="AT10" s="50" t="n">
        <f aca="false">100*'Chôm_BIT_7%'!AT13/PopActBIT!AT25</f>
        <v>3.95263192241202</v>
      </c>
      <c r="AU10" s="50" t="n">
        <f aca="false">100*'Chôm_BIT_7%'!AU13/PopActBIT!AU25</f>
        <v>16.995803914525</v>
      </c>
      <c r="AV10" s="50" t="n">
        <f aca="false">100*'Chôm_BIT_7%'!AV13/PopActBIT!AV25</f>
        <v>6.45796296271043</v>
      </c>
      <c r="AW10" s="50" t="n">
        <f aca="false">100*'Chôm_BIT_7%'!AW13/PopActBIT!AW25</f>
        <v>4.08767033528257</v>
      </c>
    </row>
    <row r="11" customFormat="false" ht="15" hidden="false" customHeight="false" outlineLevel="0" collapsed="false">
      <c r="A11" s="0" t="n">
        <v>2023</v>
      </c>
      <c r="B11" s="50" t="n">
        <f aca="false">100*'Chôm_BIT_7%'!B14/PopActBIT!B26</f>
        <v>7.12327514879934</v>
      </c>
      <c r="C11" s="50" t="n">
        <f aca="false">100*'Chôm_BIT_7%'!C14/PopActBIT!C26</f>
        <v>7.77055832270656</v>
      </c>
      <c r="D11" s="50" t="n">
        <f aca="false">100*'Chôm_BIT_7%'!D14/PopActBIT!D26</f>
        <v>6.52116726869064</v>
      </c>
      <c r="E11" s="50" t="n">
        <f aca="false">100*'Chôm_BIT_7%'!E14/PopActBIT!E26</f>
        <v>26.5365792740621</v>
      </c>
      <c r="F11" s="50" t="n">
        <f aca="false">100*'Chôm_BIT_7%'!F14/PopActBIT!F26</f>
        <v>16.2261886007004</v>
      </c>
      <c r="G11" s="50" t="n">
        <f aca="false">100*'Chôm_BIT_7%'!G14/PopActBIT!G26</f>
        <v>9.7505026552386</v>
      </c>
      <c r="H11" s="50" t="n">
        <f aca="false">100*'Chôm_BIT_7%'!H14/PopActBIT!H26</f>
        <v>9.05328361380225</v>
      </c>
      <c r="I11" s="50" t="n">
        <f aca="false">100*'Chôm_BIT_7%'!I14/PopActBIT!I26</f>
        <v>8.00745505164773</v>
      </c>
      <c r="J11" s="50" t="n">
        <f aca="false">100*'Chôm_BIT_7%'!J14/PopActBIT!J26</f>
        <v>7.10952143767668</v>
      </c>
      <c r="K11" s="50" t="n">
        <f aca="false">100*'Chôm_BIT_7%'!K14/PopActBIT!K26</f>
        <v>6.19045997396514</v>
      </c>
      <c r="L11" s="50" t="n">
        <f aca="false">100*'Chôm_BIT_7%'!L14/PopActBIT!L26</f>
        <v>5.28196243512384</v>
      </c>
      <c r="M11" s="50" t="n">
        <f aca="false">100*'Chôm_BIT_7%'!M14/PopActBIT!M26</f>
        <v>4.91222506466517</v>
      </c>
      <c r="N11" s="50" t="n">
        <f aca="false">100*'Chôm_BIT_7%'!N14/PopActBIT!N26</f>
        <v>3.15861353620405</v>
      </c>
      <c r="O11" s="50" t="n">
        <f aca="false">100*'Chôm_BIT_7%'!O14/PopActBIT!O26</f>
        <v>1.66910012949913</v>
      </c>
      <c r="P11" s="50" t="n">
        <f aca="false">100*'Chôm_BIT_7%'!P14/PopActBIT!P26</f>
        <v>0.612707642474365</v>
      </c>
      <c r="Q11" s="50" t="n">
        <f aca="false">100*'Chôm_BIT_7%'!Q14/PopActBIT!Q26</f>
        <v>20.4623224736697</v>
      </c>
      <c r="R11" s="50" t="n">
        <f aca="false">100*'Chôm_BIT_7%'!R14/PopActBIT!R26</f>
        <v>15.7719398312798</v>
      </c>
      <c r="S11" s="50" t="n">
        <f aca="false">100*'Chôm_BIT_7%'!S14/PopActBIT!S26</f>
        <v>8.78918549204606</v>
      </c>
      <c r="T11" s="50" t="n">
        <f aca="false">100*'Chôm_BIT_7%'!T14/PopActBIT!T26</f>
        <v>6.23271567344612</v>
      </c>
      <c r="U11" s="50" t="n">
        <f aca="false">100*'Chôm_BIT_7%'!U14/PopActBIT!U26</f>
        <v>5.63057195584201</v>
      </c>
      <c r="V11" s="50" t="n">
        <f aca="false">100*'Chôm_BIT_7%'!V14/PopActBIT!V26</f>
        <v>5.07068393771888</v>
      </c>
      <c r="W11" s="50" t="n">
        <f aca="false">100*'Chôm_BIT_7%'!W14/PopActBIT!W26</f>
        <v>4.66925479264947</v>
      </c>
      <c r="X11" s="50" t="n">
        <f aca="false">100*'Chôm_BIT_7%'!X14/PopActBIT!X26</f>
        <v>4.7854579662222</v>
      </c>
      <c r="Y11" s="50" t="n">
        <f aca="false">100*'Chôm_BIT_7%'!Y14/PopActBIT!Y26</f>
        <v>4.5424876942065</v>
      </c>
      <c r="Z11" s="50" t="n">
        <f aca="false">100*'Chôm_BIT_7%'!Z14/PopActBIT!Z26</f>
        <v>3.01071858802059</v>
      </c>
      <c r="AA11" s="50" t="n">
        <f aca="false">100*'Chôm_BIT_7%'!AA14/PopActBIT!AA26</f>
        <v>0.887369689100804</v>
      </c>
      <c r="AB11" s="50" t="n">
        <f aca="false">100*'Chôm_BIT_7%'!AB14/PopActBIT!AB26</f>
        <v>0.517632318642136</v>
      </c>
      <c r="AD11" s="50" t="n">
        <f aca="false">100*'Chôm_BIT_7%'!AD14/PopActBIT!AD26</f>
        <v>17.9848497995811</v>
      </c>
      <c r="AE11" s="50" t="n">
        <f aca="false">100*'Chôm_BIT_7%'!AE14/PopActBIT!AE26</f>
        <v>9.38761921440311</v>
      </c>
      <c r="AF11" s="50" t="n">
        <f aca="false">100*'Chôm_BIT_7%'!AF14/PopActBIT!AF26</f>
        <v>7.54752615580817</v>
      </c>
      <c r="AG11" s="50" t="n">
        <f aca="false">100*'Chôm_BIT_7%'!AG14/PopActBIT!AG26</f>
        <v>5.72730081657638</v>
      </c>
      <c r="AH11" s="50" t="n">
        <f aca="false">100*'Chôm_BIT_7%'!AH14/PopActBIT!AH26</f>
        <v>4.10428794026966</v>
      </c>
      <c r="AI11" s="50" t="n">
        <f aca="false">100*'Chôm_BIT_7%'!AI14/PopActBIT!AI26</f>
        <v>16.7587374053754</v>
      </c>
      <c r="AJ11" s="50" t="n">
        <f aca="false">100*'Chôm_BIT_7%'!AJ14/PopActBIT!AJ26</f>
        <v>7.44693823807687</v>
      </c>
      <c r="AK11" s="50" t="n">
        <f aca="false">100*'Chôm_BIT_7%'!AK14/PopActBIT!AK26</f>
        <v>5.3453493894333</v>
      </c>
      <c r="AL11" s="50" t="n">
        <f aca="false">100*'Chôm_BIT_7%'!AL14/PopActBIT!AL26</f>
        <v>4.72891434369639</v>
      </c>
      <c r="AM11" s="50" t="n">
        <f aca="false">100*'Chôm_BIT_7%'!AM14/PopActBIT!AM26</f>
        <v>3.69470662399769</v>
      </c>
      <c r="AO11" s="50" t="n">
        <f aca="false">100*'Chôm_BIT_7%'!AO14/PopActBIT!AO26</f>
        <v>17.9848497995811</v>
      </c>
      <c r="AP11" s="50" t="n">
        <f aca="false">100*'Chôm_BIT_7%'!AP14/PopActBIT!AP26</f>
        <v>7.44351874841278</v>
      </c>
      <c r="AQ11" s="50" t="n">
        <f aca="false">100*'Chôm_BIT_7%'!AQ14/PopActBIT!AQ26</f>
        <v>4.28837655754736</v>
      </c>
      <c r="AR11" s="50" t="n">
        <f aca="false">100*'Chôm_BIT_7%'!AR14/PopActBIT!AR26</f>
        <v>16.7587374053754</v>
      </c>
      <c r="AS11" s="50" t="n">
        <f aca="false">100*'Chôm_BIT_7%'!AS14/PopActBIT!AS26</f>
        <v>5.774920857525</v>
      </c>
      <c r="AT11" s="50" t="n">
        <f aca="false">100*'Chôm_BIT_7%'!AT14/PopActBIT!AT26</f>
        <v>4.01893400661814</v>
      </c>
      <c r="AU11" s="50" t="n">
        <f aca="false">100*'Chôm_BIT_7%'!AU14/PopActBIT!AU26</f>
        <v>17.3137899458294</v>
      </c>
      <c r="AV11" s="50" t="n">
        <f aca="false">100*'Chôm_BIT_7%'!AV14/PopActBIT!AV26</f>
        <v>6.58105244492653</v>
      </c>
      <c r="AW11" s="50" t="n">
        <f aca="false">100*'Chôm_BIT_7%'!AW14/PopActBIT!AW26</f>
        <v>4.15429809850243</v>
      </c>
    </row>
    <row r="12" customFormat="false" ht="15" hidden="false" customHeight="false" outlineLevel="0" collapsed="false">
      <c r="A12" s="0" t="n">
        <v>2024</v>
      </c>
      <c r="B12" s="50" t="n">
        <f aca="false">100*'Chôm_BIT_7%'!B15/PopActBIT!B27</f>
        <v>7.27160712062626</v>
      </c>
      <c r="C12" s="50" t="n">
        <f aca="false">100*'Chôm_BIT_7%'!C15/PopActBIT!C27</f>
        <v>7.92876400408562</v>
      </c>
      <c r="D12" s="50" t="n">
        <f aca="false">100*'Chôm_BIT_7%'!D15/PopActBIT!D27</f>
        <v>6.66021934788151</v>
      </c>
      <c r="E12" s="50" t="n">
        <f aca="false">100*'Chôm_BIT_7%'!E15/PopActBIT!E27</f>
        <v>27.0850170064771</v>
      </c>
      <c r="F12" s="50" t="n">
        <f aca="false">100*'Chôm_BIT_7%'!F15/PopActBIT!F27</f>
        <v>16.5615390612853</v>
      </c>
      <c r="G12" s="50" t="n">
        <f aca="false">100*'Chôm_BIT_7%'!G15/PopActBIT!G27</f>
        <v>9.95201858956144</v>
      </c>
      <c r="H12" s="50" t="n">
        <f aca="false">100*'Chôm_BIT_7%'!H15/PopActBIT!H27</f>
        <v>9.24038995802184</v>
      </c>
      <c r="I12" s="50" t="n">
        <f aca="false">100*'Chôm_BIT_7%'!I15/PopActBIT!I27</f>
        <v>8.17294701071243</v>
      </c>
      <c r="J12" s="50" t="n">
        <f aca="false">100*'Chôm_BIT_7%'!J15/PopActBIT!J27</f>
        <v>7.25645559130536</v>
      </c>
      <c r="K12" s="50" t="n">
        <f aca="false">100*'Chôm_BIT_7%'!K15/PopActBIT!K27</f>
        <v>6.31839966791225</v>
      </c>
      <c r="L12" s="50" t="n">
        <f aca="false">100*'Chôm_BIT_7%'!L15/PopActBIT!L27</f>
        <v>5.39112599651216</v>
      </c>
      <c r="M12" s="50" t="n">
        <f aca="false">100*'Chôm_BIT_7%'!M15/PopActBIT!M27</f>
        <v>5.01374717675631</v>
      </c>
      <c r="N12" s="50" t="n">
        <f aca="false">100*'Chôm_BIT_7%'!N15/PopActBIT!N27</f>
        <v>3.22389334591427</v>
      </c>
      <c r="O12" s="50" t="n">
        <f aca="false">100*'Chôm_BIT_7%'!O15/PopActBIT!O27</f>
        <v>1.70359581489784</v>
      </c>
      <c r="P12" s="50" t="n">
        <f aca="false">100*'Chôm_BIT_7%'!P15/PopActBIT!P27</f>
        <v>0.62537061559541</v>
      </c>
      <c r="Q12" s="50" t="n">
        <f aca="false">100*'Chôm_BIT_7%'!Q15/PopActBIT!Q27</f>
        <v>20.8852221104881</v>
      </c>
      <c r="R12" s="50" t="n">
        <f aca="false">100*'Chôm_BIT_7%'!R15/PopActBIT!R27</f>
        <v>16.0979022255853</v>
      </c>
      <c r="S12" s="50" t="n">
        <f aca="false">100*'Chôm_BIT_7%'!S15/PopActBIT!S27</f>
        <v>8.97083365819623</v>
      </c>
      <c r="T12" s="50" t="n">
        <f aca="false">100*'Chôm_BIT_7%'!T15/PopActBIT!T27</f>
        <v>6.36152867588434</v>
      </c>
      <c r="U12" s="50" t="n">
        <f aca="false">100*'Chôm_BIT_7%'!U15/PopActBIT!U27</f>
        <v>5.74694031228196</v>
      </c>
      <c r="V12" s="50" t="n">
        <f aca="false">100*'Chôm_BIT_7%'!V15/PopActBIT!V27</f>
        <v>5.17548095665167</v>
      </c>
      <c r="W12" s="50" t="n">
        <f aca="false">100*'Chôm_BIT_7%'!W15/PopActBIT!W27</f>
        <v>4.76575538091675</v>
      </c>
      <c r="X12" s="50" t="n">
        <f aca="false">100*'Chôm_BIT_7%'!X15/PopActBIT!X27</f>
        <v>4.88436015284001</v>
      </c>
      <c r="Y12" s="50" t="n">
        <f aca="false">100*'Chôm_BIT_7%'!Y15/PopActBIT!Y27</f>
        <v>4.63636835700045</v>
      </c>
      <c r="Z12" s="50" t="n">
        <f aca="false">100*'Chôm_BIT_7%'!Z15/PopActBIT!Z27</f>
        <v>3.07294181801193</v>
      </c>
      <c r="AA12" s="50" t="n">
        <f aca="false">100*'Chôm_BIT_7%'!AA15/PopActBIT!AA27</f>
        <v>0.905709167414042</v>
      </c>
      <c r="AB12" s="50" t="n">
        <f aca="false">100*'Chôm_BIT_7%'!AB15/PopActBIT!AB27</f>
        <v>0.528330347658191</v>
      </c>
      <c r="AD12" s="50" t="n">
        <f aca="false">100*'Chôm_BIT_7%'!AD15/PopActBIT!AD27</f>
        <v>18.3581327420584</v>
      </c>
      <c r="AE12" s="50" t="n">
        <f aca="false">100*'Chôm_BIT_7%'!AE15/PopActBIT!AE27</f>
        <v>9.58729917704283</v>
      </c>
      <c r="AF12" s="50" t="n">
        <f aca="false">100*'Chôm_BIT_7%'!AF15/PopActBIT!AF27</f>
        <v>7.70323823392247</v>
      </c>
      <c r="AG12" s="50" t="n">
        <f aca="false">100*'Chôm_BIT_7%'!AG15/PopActBIT!AG27</f>
        <v>5.84300925619967</v>
      </c>
      <c r="AH12" s="50" t="n">
        <f aca="false">100*'Chôm_BIT_7%'!AH15/PopActBIT!AH27</f>
        <v>4.17031778007182</v>
      </c>
      <c r="AI12" s="50" t="n">
        <f aca="false">100*'Chôm_BIT_7%'!AI15/PopActBIT!AI27</f>
        <v>17.106502765522</v>
      </c>
      <c r="AJ12" s="50" t="n">
        <f aca="false">100*'Chôm_BIT_7%'!AJ15/PopActBIT!AJ27</f>
        <v>7.62273560615886</v>
      </c>
      <c r="AK12" s="50" t="n">
        <f aca="false">100*'Chôm_BIT_7%'!AK15/PopActBIT!AK27</f>
        <v>5.45605529436184</v>
      </c>
      <c r="AL12" s="50" t="n">
        <f aca="false">100*'Chôm_BIT_7%'!AL15/PopActBIT!AL27</f>
        <v>4.82714131831929</v>
      </c>
      <c r="AM12" s="50" t="n">
        <f aca="false">100*'Chôm_BIT_7%'!AM15/PopActBIT!AM27</f>
        <v>3.75440163320354</v>
      </c>
      <c r="AO12" s="50" t="n">
        <f aca="false">100*'Chôm_BIT_7%'!AO15/PopActBIT!AO27</f>
        <v>18.3581327420584</v>
      </c>
      <c r="AP12" s="50" t="n">
        <f aca="false">100*'Chôm_BIT_7%'!AP15/PopActBIT!AP27</f>
        <v>7.59983024368069</v>
      </c>
      <c r="AQ12" s="50" t="n">
        <f aca="false">100*'Chôm_BIT_7%'!AQ15/PopActBIT!AQ27</f>
        <v>4.35890405651279</v>
      </c>
      <c r="AR12" s="50" t="n">
        <f aca="false">100*'Chôm_BIT_7%'!AR15/PopActBIT!AR27</f>
        <v>17.106502765522</v>
      </c>
      <c r="AS12" s="50" t="n">
        <f aca="false">100*'Chôm_BIT_7%'!AS15/PopActBIT!AS27</f>
        <v>5.90216183823055</v>
      </c>
      <c r="AT12" s="50" t="n">
        <f aca="false">100*'Chôm_BIT_7%'!AT15/PopActBIT!AT27</f>
        <v>4.08588737488093</v>
      </c>
      <c r="AU12" s="50" t="n">
        <f aca="false">100*'Chôm_BIT_7%'!AU15/PopActBIT!AU27</f>
        <v>17.6731538857647</v>
      </c>
      <c r="AV12" s="50" t="n">
        <f aca="false">100*'Chôm_BIT_7%'!AV15/PopActBIT!AV27</f>
        <v>6.72270271486153</v>
      </c>
      <c r="AW12" s="50" t="n">
        <f aca="false">100*'Chôm_BIT_7%'!AW15/PopActBIT!AW27</f>
        <v>4.22287486566652</v>
      </c>
    </row>
    <row r="13" customFormat="false" ht="15" hidden="false" customHeight="false" outlineLevel="0" collapsed="false">
      <c r="A13" s="0" t="n">
        <v>2025</v>
      </c>
      <c r="B13" s="50" t="n">
        <f aca="false">100*'Chôm_BIT_7%'!B16/PopActBIT!B28</f>
        <v>7.41818971237556</v>
      </c>
      <c r="C13" s="50" t="n">
        <f aca="false">100*'Chôm_BIT_7%'!C16/PopActBIT!C28</f>
        <v>8.08658995838641</v>
      </c>
      <c r="D13" s="50" t="n">
        <f aca="false">100*'Chôm_BIT_7%'!D16/PopActBIT!D28</f>
        <v>6.79639664868636</v>
      </c>
      <c r="E13" s="50" t="n">
        <f aca="false">100*'Chôm_BIT_7%'!E16/PopActBIT!E28</f>
        <v>27.637309236689</v>
      </c>
      <c r="F13" s="50" t="n">
        <f aca="false">100*'Chôm_BIT_7%'!F16/PopActBIT!F28</f>
        <v>16.899246412243</v>
      </c>
      <c r="G13" s="50" t="n">
        <f aca="false">100*'Chôm_BIT_7%'!G16/PopActBIT!G28</f>
        <v>10.1549508063153</v>
      </c>
      <c r="H13" s="50" t="n">
        <f aca="false">100*'Chôm_BIT_7%'!H16/PopActBIT!H28</f>
        <v>9.42881131203922</v>
      </c>
      <c r="I13" s="50" t="n">
        <f aca="false">100*'Chôm_BIT_7%'!I16/PopActBIT!I28</f>
        <v>8.33960207062512</v>
      </c>
      <c r="J13" s="50" t="n">
        <f aca="false">100*'Chôm_BIT_7%'!J16/PopActBIT!J28</f>
        <v>7.40442241890595</v>
      </c>
      <c r="K13" s="50" t="n">
        <f aca="false">100*'Chôm_BIT_7%'!K16/PopActBIT!K28</f>
        <v>6.44723854008749</v>
      </c>
      <c r="L13" s="50" t="n">
        <f aca="false">100*'Chôm_BIT_7%'!L16/PopActBIT!L28</f>
        <v>5.50105677481868</v>
      </c>
      <c r="M13" s="50" t="n">
        <f aca="false">100*'Chôm_BIT_7%'!M16/PopActBIT!M28</f>
        <v>5.11598280058137</v>
      </c>
      <c r="N13" s="50" t="n">
        <f aca="false">100*'Chôm_BIT_7%'!N16/PopActBIT!N28</f>
        <v>3.28963195134157</v>
      </c>
      <c r="O13" s="50" t="n">
        <f aca="false">100*'Chôm_BIT_7%'!O16/PopActBIT!O28</f>
        <v>1.7383339408427</v>
      </c>
      <c r="P13" s="50" t="n">
        <f aca="false">100*'Chôm_BIT_7%'!P16/PopActBIT!P28</f>
        <v>0.638122585878967</v>
      </c>
      <c r="Q13" s="50" t="n">
        <f aca="false">100*'Chôm_BIT_7%'!Q16/PopActBIT!Q28</f>
        <v>21.3110939456476</v>
      </c>
      <c r="R13" s="50" t="n">
        <f aca="false">100*'Chôm_BIT_7%'!R16/PopActBIT!R28</f>
        <v>16.4261555296086</v>
      </c>
      <c r="S13" s="50" t="n">
        <f aca="false">100*'Chôm_BIT_7%'!S16/PopActBIT!S28</f>
        <v>9.15375847329828</v>
      </c>
      <c r="T13" s="50" t="n">
        <f aca="false">100*'Chôm_BIT_7%'!T16/PopActBIT!T28</f>
        <v>6.49124699428604</v>
      </c>
      <c r="U13" s="50" t="n">
        <f aca="false">100*'Chôm_BIT_7%'!U16/PopActBIT!U28</f>
        <v>5.86412652195671</v>
      </c>
      <c r="V13" s="50" t="n">
        <f aca="false">100*'Chôm_BIT_7%'!V16/PopActBIT!V28</f>
        <v>5.28101450382593</v>
      </c>
      <c r="W13" s="50" t="n">
        <f aca="false">100*'Chôm_BIT_7%'!W16/PopActBIT!W28</f>
        <v>4.86293418893971</v>
      </c>
      <c r="X13" s="50" t="n">
        <f aca="false">100*'Chôm_BIT_7%'!X16/PopActBIT!X28</f>
        <v>4.98395743798573</v>
      </c>
      <c r="Y13" s="50" t="n">
        <f aca="false">100*'Chôm_BIT_7%'!Y16/PopActBIT!Y28</f>
        <v>4.73090882634407</v>
      </c>
      <c r="Z13" s="50" t="n">
        <f aca="false">100*'Chôm_BIT_7%'!Z16/PopActBIT!Z28</f>
        <v>3.13560236164665</v>
      </c>
      <c r="AA13" s="50" t="n">
        <f aca="false">100*'Chôm_BIT_7%'!AA16/PopActBIT!AA28</f>
        <v>0.924177538169539</v>
      </c>
      <c r="AB13" s="50" t="n">
        <f aca="false">100*'Chôm_BIT_7%'!AB16/PopActBIT!AB28</f>
        <v>0.539103563932231</v>
      </c>
      <c r="AD13" s="50" t="n">
        <f aca="false">100*'Chôm_BIT_7%'!AD16/PopActBIT!AD28</f>
        <v>18.7386250582918</v>
      </c>
      <c r="AE13" s="50" t="n">
        <f aca="false">100*'Chôm_BIT_7%'!AE16/PopActBIT!AE28</f>
        <v>9.78829021250613</v>
      </c>
      <c r="AF13" s="50" t="n">
        <f aca="false">100*'Chôm_BIT_7%'!AF16/PopActBIT!AF28</f>
        <v>7.86047007289569</v>
      </c>
      <c r="AG13" s="50" t="n">
        <f aca="false">100*'Chôm_BIT_7%'!AG16/PopActBIT!AG28</f>
        <v>5.96660339788014</v>
      </c>
      <c r="AH13" s="50" t="n">
        <f aca="false">100*'Chôm_BIT_7%'!AH16/PopActBIT!AH28</f>
        <v>4.23842181013769</v>
      </c>
      <c r="AI13" s="50" t="n">
        <f aca="false">100*'Chôm_BIT_7%'!AI16/PopActBIT!AI28</f>
        <v>17.4593666524509</v>
      </c>
      <c r="AJ13" s="50" t="n">
        <f aca="false">100*'Chôm_BIT_7%'!AJ16/PopActBIT!AJ28</f>
        <v>7.80095743119351</v>
      </c>
      <c r="AK13" s="50" t="n">
        <f aca="false">100*'Chôm_BIT_7%'!AK16/PopActBIT!AK28</f>
        <v>5.56784652254381</v>
      </c>
      <c r="AL13" s="50" t="n">
        <f aca="false">100*'Chôm_BIT_7%'!AL16/PopActBIT!AL28</f>
        <v>4.92512109162185</v>
      </c>
      <c r="AM13" s="50" t="n">
        <f aca="false">100*'Chôm_BIT_7%'!AM16/PopActBIT!AM28</f>
        <v>3.81643060082602</v>
      </c>
      <c r="AO13" s="50" t="n">
        <f aca="false">100*'Chôm_BIT_7%'!AO16/PopActBIT!AO28</f>
        <v>18.7386250582918</v>
      </c>
      <c r="AP13" s="50" t="n">
        <f aca="false">100*'Chôm_BIT_7%'!AP16/PopActBIT!AP28</f>
        <v>7.75974741893722</v>
      </c>
      <c r="AQ13" s="50" t="n">
        <f aca="false">100*'Chôm_BIT_7%'!AQ16/PopActBIT!AQ28</f>
        <v>4.43156262174403</v>
      </c>
      <c r="AR13" s="50" t="n">
        <f aca="false">100*'Chôm_BIT_7%'!AR16/PopActBIT!AR28</f>
        <v>17.4593666524509</v>
      </c>
      <c r="AS13" s="50" t="n">
        <f aca="false">100*'Chôm_BIT_7%'!AS16/PopActBIT!AS28</f>
        <v>6.03206164664029</v>
      </c>
      <c r="AT13" s="50" t="n">
        <f aca="false">100*'Chôm_BIT_7%'!AT16/PopActBIT!AT28</f>
        <v>4.15272492529039</v>
      </c>
      <c r="AU13" s="50" t="n">
        <f aca="false">100*'Chôm_BIT_7%'!AU16/PopActBIT!AU28</f>
        <v>18.0385871798974</v>
      </c>
      <c r="AV13" s="50" t="n">
        <f aca="false">100*'Chôm_BIT_7%'!AV16/PopActBIT!AV28</f>
        <v>6.86754877731095</v>
      </c>
      <c r="AW13" s="50" t="n">
        <f aca="false">100*'Chôm_BIT_7%'!AW16/PopActBIT!AW28</f>
        <v>4.29225576565508</v>
      </c>
    </row>
    <row r="14" customFormat="false" ht="15" hidden="false" customHeight="false" outlineLevel="0" collapsed="false">
      <c r="A14" s="0" t="n">
        <v>2026</v>
      </c>
      <c r="B14" s="50" t="n">
        <f aca="false">100*'Chôm_BIT_7%'!B17/PopActBIT!B29</f>
        <v>7.56262481187089</v>
      </c>
      <c r="C14" s="50" t="n">
        <f aca="false">100*'Chôm_BIT_7%'!C17/PopActBIT!C29</f>
        <v>8.24485952039788</v>
      </c>
      <c r="D14" s="50" t="n">
        <f aca="false">100*'Chôm_BIT_7%'!D17/PopActBIT!D29</f>
        <v>6.92854090698327</v>
      </c>
      <c r="E14" s="50" t="n">
        <f aca="false">100*'Chôm_BIT_7%'!E17/PopActBIT!E29</f>
        <v>28.1918740814657</v>
      </c>
      <c r="F14" s="50" t="n">
        <f aca="false">100*'Chôm_BIT_7%'!F17/PopActBIT!F29</f>
        <v>17.238343387393</v>
      </c>
      <c r="G14" s="50" t="n">
        <f aca="false">100*'Chôm_BIT_7%'!G17/PopActBIT!G29</f>
        <v>10.3587180641691</v>
      </c>
      <c r="H14" s="50" t="n">
        <f aca="false">100*'Chôm_BIT_7%'!H17/PopActBIT!H29</f>
        <v>9.61800799674208</v>
      </c>
      <c r="I14" s="50" t="n">
        <f aca="false">100*'Chôm_BIT_7%'!I17/PopActBIT!I29</f>
        <v>8.50694289560151</v>
      </c>
      <c r="J14" s="50" t="n">
        <f aca="false">100*'Chôm_BIT_7%'!J17/PopActBIT!J29</f>
        <v>7.55299811179396</v>
      </c>
      <c r="K14" s="50" t="n">
        <f aca="false">100*'Chôm_BIT_7%'!K17/PopActBIT!K29</f>
        <v>6.5766075683674</v>
      </c>
      <c r="L14" s="50" t="n">
        <f aca="false">100*'Chôm_BIT_7%'!L17/PopActBIT!L29</f>
        <v>5.61143990475034</v>
      </c>
      <c r="M14" s="50" t="n">
        <f aca="false">100*'Chôm_BIT_7%'!M17/PopActBIT!M29</f>
        <v>5.21863911141781</v>
      </c>
      <c r="N14" s="50" t="n">
        <f aca="false">100*'Chôm_BIT_7%'!N17/PopActBIT!N29</f>
        <v>3.3556410630407</v>
      </c>
      <c r="O14" s="50" t="n">
        <f aca="false">100*'Chôm_BIT_7%'!O17/PopActBIT!O29</f>
        <v>1.77321500990111</v>
      </c>
      <c r="P14" s="50" t="n">
        <f aca="false">100*'Chôm_BIT_7%'!P17/PopActBIT!P29</f>
        <v>0.650927028951039</v>
      </c>
      <c r="Q14" s="50" t="n">
        <f aca="false">100*'Chôm_BIT_7%'!Q17/PopActBIT!Q29</f>
        <v>21.7387181910028</v>
      </c>
      <c r="R14" s="50" t="n">
        <f aca="false">100*'Chôm_BIT_7%'!R17/PopActBIT!R29</f>
        <v>16.7557595555845</v>
      </c>
      <c r="S14" s="50" t="n">
        <f aca="false">100*'Chôm_BIT_7%'!S17/PopActBIT!S29</f>
        <v>9.33743600150456</v>
      </c>
      <c r="T14" s="50" t="n">
        <f aca="false">100*'Chôm_BIT_7%'!T17/PopActBIT!T29</f>
        <v>6.6214990876054</v>
      </c>
      <c r="U14" s="50" t="n">
        <f aca="false">100*'Chôm_BIT_7%'!U17/PopActBIT!U29</f>
        <v>5.98179493846386</v>
      </c>
      <c r="V14" s="50" t="n">
        <f aca="false">100*'Chôm_BIT_7%'!V17/PopActBIT!V29</f>
        <v>5.38698230856032</v>
      </c>
      <c r="W14" s="50" t="n">
        <f aca="false">100*'Chôm_BIT_7%'!W17/PopActBIT!W29</f>
        <v>4.9605128757993</v>
      </c>
      <c r="X14" s="50" t="n">
        <f aca="false">100*'Chôm_BIT_7%'!X17/PopActBIT!X29</f>
        <v>5.08396455370381</v>
      </c>
      <c r="Y14" s="50" t="n">
        <f aca="false">100*'Chôm_BIT_7%'!Y17/PopActBIT!Y29</f>
        <v>4.82583831808529</v>
      </c>
      <c r="Z14" s="50" t="n">
        <f aca="false">100*'Chôm_BIT_7%'!Z17/PopActBIT!Z29</f>
        <v>3.19852074570769</v>
      </c>
      <c r="AA14" s="50" t="n">
        <f aca="false">100*'Chôm_BIT_7%'!AA17/PopActBIT!AA29</f>
        <v>0.942721903998057</v>
      </c>
      <c r="AB14" s="50" t="n">
        <f aca="false">100*'Chôm_BIT_7%'!AB17/PopActBIT!AB29</f>
        <v>0.549921110665533</v>
      </c>
      <c r="AD14" s="50" t="n">
        <f aca="false">100*'Chôm_BIT_7%'!AD17/PopActBIT!AD29</f>
        <v>19.1155669155557</v>
      </c>
      <c r="AE14" s="50" t="n">
        <f aca="false">100*'Chôm_BIT_7%'!AE17/PopActBIT!AE29</f>
        <v>9.98908498721653</v>
      </c>
      <c r="AF14" s="50" t="n">
        <f aca="false">100*'Chôm_BIT_7%'!AF17/PopActBIT!AF29</f>
        <v>8.01839484406081</v>
      </c>
      <c r="AG14" s="50" t="n">
        <f aca="false">100*'Chôm_BIT_7%'!AG17/PopActBIT!AG29</f>
        <v>6.096341289904</v>
      </c>
      <c r="AH14" s="50" t="n">
        <f aca="false">100*'Chôm_BIT_7%'!AH17/PopActBIT!AH29</f>
        <v>4.30985667642019</v>
      </c>
      <c r="AI14" s="50" t="n">
        <f aca="false">100*'Chôm_BIT_7%'!AI17/PopActBIT!AI29</f>
        <v>17.8096140420066</v>
      </c>
      <c r="AJ14" s="50" t="n">
        <f aca="false">100*'Chôm_BIT_7%'!AJ17/PopActBIT!AJ29</f>
        <v>7.9754760894425</v>
      </c>
      <c r="AK14" s="50" t="n">
        <f aca="false">100*'Chôm_BIT_7%'!AK17/PopActBIT!AK29</f>
        <v>5.67996648466386</v>
      </c>
      <c r="AL14" s="50" t="n">
        <f aca="false">100*'Chôm_BIT_7%'!AL17/PopActBIT!AL29</f>
        <v>5.02273821134341</v>
      </c>
      <c r="AM14" s="50" t="n">
        <f aca="false">100*'Chôm_BIT_7%'!AM17/PopActBIT!AM29</f>
        <v>3.87878132683464</v>
      </c>
      <c r="AO14" s="50" t="n">
        <f aca="false">100*'Chôm_BIT_7%'!AO17/PopActBIT!AO29</f>
        <v>19.1155669155557</v>
      </c>
      <c r="AP14" s="50" t="n">
        <f aca="false">100*'Chôm_BIT_7%'!AP17/PopActBIT!AP29</f>
        <v>7.9232433227566</v>
      </c>
      <c r="AQ14" s="50" t="n">
        <f aca="false">100*'Chôm_BIT_7%'!AQ17/PopActBIT!AQ29</f>
        <v>4.50874311808074</v>
      </c>
      <c r="AR14" s="50" t="n">
        <f aca="false">100*'Chôm_BIT_7%'!AR17/PopActBIT!AR29</f>
        <v>17.8096140420066</v>
      </c>
      <c r="AS14" s="50" t="n">
        <f aca="false">100*'Chôm_BIT_7%'!AS17/PopActBIT!AS29</f>
        <v>6.16285320496844</v>
      </c>
      <c r="AT14" s="50" t="n">
        <f aca="false">100*'Chôm_BIT_7%'!AT17/PopActBIT!AT29</f>
        <v>4.21812014846561</v>
      </c>
      <c r="AU14" s="50" t="n">
        <f aca="false">100*'Chôm_BIT_7%'!AU17/PopActBIT!AU29</f>
        <v>18.4008562565289</v>
      </c>
      <c r="AV14" s="50" t="n">
        <f aca="false">100*'Chôm_BIT_7%'!AV17/PopActBIT!AV29</f>
        <v>7.01465140342193</v>
      </c>
      <c r="AW14" s="50" t="n">
        <f aca="false">100*'Chôm_BIT_7%'!AW17/PopActBIT!AW29</f>
        <v>4.36276472990336</v>
      </c>
    </row>
    <row r="15" customFormat="false" ht="15" hidden="false" customHeight="false" outlineLevel="0" collapsed="false">
      <c r="A15" s="0" t="n">
        <v>2027</v>
      </c>
      <c r="B15" s="50" t="n">
        <f aca="false">100*'Chôm_BIT_7%'!B18/PopActBIT!B30</f>
        <v>7.71170684212356</v>
      </c>
      <c r="C15" s="50" t="n">
        <f aca="false">100*'Chôm_BIT_7%'!C18/PopActBIT!C30</f>
        <v>8.40923985922514</v>
      </c>
      <c r="D15" s="50" t="n">
        <f aca="false">100*'Chôm_BIT_7%'!D18/PopActBIT!D30</f>
        <v>7.06426161845867</v>
      </c>
      <c r="E15" s="50" t="n">
        <f aca="false">100*'Chôm_BIT_7%'!E18/PopActBIT!E30</f>
        <v>28.761543085579</v>
      </c>
      <c r="F15" s="50" t="n">
        <f aca="false">100*'Chôm_BIT_7%'!F18/PopActBIT!F30</f>
        <v>17.5866760268509</v>
      </c>
      <c r="G15" s="50" t="n">
        <f aca="false">100*'Chôm_BIT_7%'!G18/PopActBIT!G30</f>
        <v>10.5680351385308</v>
      </c>
      <c r="H15" s="50" t="n">
        <f aca="false">100*'Chôm_BIT_7%'!H18/PopActBIT!H30</f>
        <v>9.81235765300207</v>
      </c>
      <c r="I15" s="50" t="n">
        <f aca="false">100*'Chôm_BIT_7%'!I18/PopActBIT!I30</f>
        <v>8.67884142470895</v>
      </c>
      <c r="J15" s="50" t="n">
        <f aca="false">100*'Chôm_BIT_7%'!J18/PopActBIT!J30</f>
        <v>7.7056204206189</v>
      </c>
      <c r="K15" s="50" t="n">
        <f aca="false">100*'Chôm_BIT_7%'!K18/PopActBIT!K30</f>
        <v>6.70950009878555</v>
      </c>
      <c r="L15" s="50" t="n">
        <f aca="false">100*'Chôm_BIT_7%'!L18/PopActBIT!L30</f>
        <v>5.72482943582385</v>
      </c>
      <c r="M15" s="50" t="n">
        <f aca="false">100*'Chôm_BIT_7%'!M18/PopActBIT!M30</f>
        <v>5.32409137531618</v>
      </c>
      <c r="N15" s="50" t="n">
        <f aca="false">100*'Chôm_BIT_7%'!N18/PopActBIT!N30</f>
        <v>3.42344800262266</v>
      </c>
      <c r="O15" s="50" t="n">
        <f aca="false">100*'Chôm_BIT_7%'!O18/PopActBIT!O30</f>
        <v>1.80904610172034</v>
      </c>
      <c r="P15" s="50" t="n">
        <f aca="false">100*'Chôm_BIT_7%'!P18/PopActBIT!P30</f>
        <v>0.664080214555566</v>
      </c>
      <c r="Q15" s="50" t="n">
        <f aca="false">100*'Chôm_BIT_7%'!Q18/PopActBIT!Q30</f>
        <v>22.1779892343816</v>
      </c>
      <c r="R15" s="50" t="n">
        <f aca="false">100*'Chôm_BIT_7%'!R18/PopActBIT!R30</f>
        <v>17.09434069537</v>
      </c>
      <c r="S15" s="50" t="n">
        <f aca="false">100*'Chôm_BIT_7%'!S18/PopActBIT!S30</f>
        <v>9.52611618121089</v>
      </c>
      <c r="T15" s="50" t="n">
        <f aca="false">100*'Chôm_BIT_7%'!T18/PopActBIT!T30</f>
        <v>6.75529873427214</v>
      </c>
      <c r="U15" s="50" t="n">
        <f aca="false">100*'Chôm_BIT_7%'!U18/PopActBIT!U30</f>
        <v>6.10266817858822</v>
      </c>
      <c r="V15" s="50" t="n">
        <f aca="false">100*'Chôm_BIT_7%'!V18/PopActBIT!V30</f>
        <v>5.49583625839089</v>
      </c>
      <c r="W15" s="50" t="n">
        <f aca="false">100*'Chôm_BIT_7%'!W18/PopActBIT!W30</f>
        <v>5.06074922126828</v>
      </c>
      <c r="X15" s="50" t="n">
        <f aca="false">100*'Chôm_BIT_7%'!X18/PopActBIT!X30</f>
        <v>5.18669546885641</v>
      </c>
      <c r="Y15" s="50" t="n">
        <f aca="false">100*'Chôm_BIT_7%'!Y18/PopActBIT!Y30</f>
        <v>4.92335331480851</v>
      </c>
      <c r="Z15" s="50" t="n">
        <f aca="false">100*'Chôm_BIT_7%'!Z18/PopActBIT!Z30</f>
        <v>3.26315277841959</v>
      </c>
      <c r="AA15" s="50" t="n">
        <f aca="false">100*'Chôm_BIT_7%'!AA18/PopActBIT!AA30</f>
        <v>0.961771345218407</v>
      </c>
      <c r="AB15" s="50" t="n">
        <f aca="false">100*'Chôm_BIT_7%'!AB18/PopActBIT!AB30</f>
        <v>0.561033284710737</v>
      </c>
      <c r="AD15" s="50" t="n">
        <f aca="false">100*'Chôm_BIT_7%'!AD18/PopActBIT!AD30</f>
        <v>19.4878542295415</v>
      </c>
      <c r="AE15" s="50" t="n">
        <f aca="false">100*'Chôm_BIT_7%'!AE18/PopActBIT!AE30</f>
        <v>10.193853693042</v>
      </c>
      <c r="AF15" s="50" t="n">
        <f aca="false">100*'Chôm_BIT_7%'!AF18/PopActBIT!AF30</f>
        <v>8.17963397602348</v>
      </c>
      <c r="AG15" s="50" t="n">
        <f aca="false">100*'Chôm_BIT_7%'!AG18/PopActBIT!AG30</f>
        <v>6.23017351262372</v>
      </c>
      <c r="AH15" s="50" t="n">
        <f aca="false">100*'Chôm_BIT_7%'!AH18/PopActBIT!AH30</f>
        <v>4.38717075518512</v>
      </c>
      <c r="AI15" s="50" t="n">
        <f aca="false">100*'Chôm_BIT_7%'!AI18/PopActBIT!AI30</f>
        <v>18.162017225666</v>
      </c>
      <c r="AJ15" s="50" t="n">
        <f aca="false">100*'Chôm_BIT_7%'!AJ18/PopActBIT!AJ30</f>
        <v>8.1481978418608</v>
      </c>
      <c r="AK15" s="50" t="n">
        <f aca="false">100*'Chôm_BIT_7%'!AK18/PopActBIT!AK30</f>
        <v>5.79444098010903</v>
      </c>
      <c r="AL15" s="50" t="n">
        <f aca="false">100*'Chôm_BIT_7%'!AL18/PopActBIT!AL30</f>
        <v>5.12296805614741</v>
      </c>
      <c r="AM15" s="50" t="n">
        <f aca="false">100*'Chôm_BIT_7%'!AM18/PopActBIT!AM30</f>
        <v>3.9455922218578</v>
      </c>
      <c r="AO15" s="50" t="n">
        <f aca="false">100*'Chôm_BIT_7%'!AO18/PopActBIT!AO30</f>
        <v>19.4878542295415</v>
      </c>
      <c r="AP15" s="50" t="n">
        <f aca="false">100*'Chôm_BIT_7%'!AP18/PopActBIT!AP30</f>
        <v>8.09237729359498</v>
      </c>
      <c r="AQ15" s="50" t="n">
        <f aca="false">100*'Chôm_BIT_7%'!AQ18/PopActBIT!AQ30</f>
        <v>4.59279651714063</v>
      </c>
      <c r="AR15" s="50" t="n">
        <f aca="false">100*'Chôm_BIT_7%'!AR18/PopActBIT!AR30</f>
        <v>18.162017225666</v>
      </c>
      <c r="AS15" s="50" t="n">
        <f aca="false">100*'Chôm_BIT_7%'!AS18/PopActBIT!AS30</f>
        <v>6.296446386714</v>
      </c>
      <c r="AT15" s="50" t="n">
        <f aca="false">100*'Chôm_BIT_7%'!AT18/PopActBIT!AT30</f>
        <v>4.28790467948435</v>
      </c>
      <c r="AU15" s="50" t="n">
        <f aca="false">100*'Chôm_BIT_7%'!AU18/PopActBIT!AU30</f>
        <v>18.7623622852791</v>
      </c>
      <c r="AV15" s="50" t="n">
        <f aca="false">100*'Chôm_BIT_7%'!AV18/PopActBIT!AV30</f>
        <v>7.16589043944822</v>
      </c>
      <c r="AW15" s="50" t="n">
        <f aca="false">100*'Chôm_BIT_7%'!AW18/PopActBIT!AW30</f>
        <v>4.43869373865137</v>
      </c>
    </row>
    <row r="16" customFormat="false" ht="15" hidden="false" customHeight="false" outlineLevel="0" collapsed="false">
      <c r="A16" s="0" t="n">
        <v>2028</v>
      </c>
      <c r="B16" s="50" t="n">
        <f aca="false">100*'Chôm_BIT_7%'!B19/PopActBIT!B31</f>
        <v>7.86341869444957</v>
      </c>
      <c r="C16" s="50" t="n">
        <f aca="false">100*'Chôm_BIT_7%'!C19/PopActBIT!C31</f>
        <v>8.57830109302187</v>
      </c>
      <c r="D16" s="50" t="n">
        <f aca="false">100*'Chôm_BIT_7%'!D19/PopActBIT!D31</f>
        <v>7.20110553306097</v>
      </c>
      <c r="E16" s="50" t="n">
        <f aca="false">100*'Chôm_BIT_7%'!E19/PopActBIT!E31</f>
        <v>29.3363219418595</v>
      </c>
      <c r="F16" s="50" t="n">
        <f aca="false">100*'Chôm_BIT_7%'!F19/PopActBIT!F31</f>
        <v>17.9381331619013</v>
      </c>
      <c r="G16" s="50" t="n">
        <f aca="false">100*'Chôm_BIT_7%'!G19/PopActBIT!G31</f>
        <v>10.7792297580957</v>
      </c>
      <c r="H16" s="50" t="n">
        <f aca="false">100*'Chôm_BIT_7%'!H19/PopActBIT!H31</f>
        <v>10.0084505987952</v>
      </c>
      <c r="I16" s="50" t="n">
        <f aca="false">100*'Chôm_BIT_7%'!I19/PopActBIT!I31</f>
        <v>8.85228185984454</v>
      </c>
      <c r="J16" s="50" t="n">
        <f aca="false">100*'Chôm_BIT_7%'!J19/PopActBIT!J31</f>
        <v>7.85961173044245</v>
      </c>
      <c r="K16" s="50" t="n">
        <f aca="false">100*'Chôm_BIT_7%'!K19/PopActBIT!K31</f>
        <v>6.84358465681913</v>
      </c>
      <c r="L16" s="50" t="n">
        <f aca="false">100*'Chôm_BIT_7%'!L19/PopActBIT!L31</f>
        <v>5.83923605530642</v>
      </c>
      <c r="M16" s="50" t="n">
        <f aca="false">100*'Chôm_BIT_7%'!M19/PopActBIT!M31</f>
        <v>5.43048953143497</v>
      </c>
      <c r="N16" s="50" t="n">
        <f aca="false">100*'Chôm_BIT_7%'!N19/PopActBIT!N31</f>
        <v>3.49186316107324</v>
      </c>
      <c r="O16" s="50" t="n">
        <f aca="false">100*'Chôm_BIT_7%'!O19/PopActBIT!O31</f>
        <v>1.84519859347683</v>
      </c>
      <c r="P16" s="50" t="n">
        <f aca="false">100*'Chôm_BIT_7%'!P19/PopActBIT!P31</f>
        <v>0.677351382415545</v>
      </c>
      <c r="Q16" s="50" t="n">
        <f aca="false">100*'Chôm_BIT_7%'!Q19/PopActBIT!Q31</f>
        <v>22.6212004782571</v>
      </c>
      <c r="R16" s="50" t="n">
        <f aca="false">100*'Chôm_BIT_7%'!R19/PopActBIT!R31</f>
        <v>17.435958861145</v>
      </c>
      <c r="S16" s="50" t="n">
        <f aca="false">100*'Chôm_BIT_7%'!S19/PopActBIT!S31</f>
        <v>9.71648879602989</v>
      </c>
      <c r="T16" s="50" t="n">
        <f aca="false">100*'Chôm_BIT_7%'!T19/PopActBIT!T31</f>
        <v>6.89029854526158</v>
      </c>
      <c r="U16" s="50" t="n">
        <f aca="false">100*'Chôm_BIT_7%'!U19/PopActBIT!U31</f>
        <v>6.22462563495665</v>
      </c>
      <c r="V16" s="50" t="n">
        <f aca="false">100*'Chôm_BIT_7%'!V19/PopActBIT!V31</f>
        <v>5.60566661309417</v>
      </c>
      <c r="W16" s="50" t="n">
        <f aca="false">100*'Chôm_BIT_7%'!W19/PopActBIT!W31</f>
        <v>5.16188467289088</v>
      </c>
      <c r="X16" s="50" t="n">
        <f aca="false">100*'Chôm_BIT_7%'!X19/PopActBIT!X31</f>
        <v>5.29034786610762</v>
      </c>
      <c r="Y16" s="50" t="n">
        <f aca="false">100*'Chôm_BIT_7%'!Y19/PopActBIT!Y31</f>
        <v>5.02174300756352</v>
      </c>
      <c r="Z16" s="50" t="n">
        <f aca="false">100*'Chôm_BIT_7%'!Z19/PopActBIT!Z31</f>
        <v>3.32836455152466</v>
      </c>
      <c r="AA16" s="50" t="n">
        <f aca="false">100*'Chôm_BIT_7%'!AA19/PopActBIT!AA31</f>
        <v>0.980991657291479</v>
      </c>
      <c r="AB16" s="50" t="n">
        <f aca="false">100*'Chôm_BIT_7%'!AB19/PopActBIT!AB31</f>
        <v>0.572245133420029</v>
      </c>
      <c r="AD16" s="50" t="n">
        <f aca="false">100*'Chôm_BIT_7%'!AD19/PopActBIT!AD31</f>
        <v>19.8574288068728</v>
      </c>
      <c r="AE16" s="50" t="n">
        <f aca="false">100*'Chôm_BIT_7%'!AE19/PopActBIT!AE31</f>
        <v>10.3982127928033</v>
      </c>
      <c r="AF16" s="50" t="n">
        <f aca="false">100*'Chôm_BIT_7%'!AF19/PopActBIT!AF31</f>
        <v>8.33972620419107</v>
      </c>
      <c r="AG16" s="50" t="n">
        <f aca="false">100*'Chôm_BIT_7%'!AG19/PopActBIT!AG31</f>
        <v>6.36258405866107</v>
      </c>
      <c r="AH16" s="50" t="n">
        <f aca="false">100*'Chôm_BIT_7%'!AH19/PopActBIT!AH31</f>
        <v>4.46626824591375</v>
      </c>
      <c r="AI16" s="50" t="n">
        <f aca="false">100*'Chôm_BIT_7%'!AI19/PopActBIT!AI31</f>
        <v>18.51505481756</v>
      </c>
      <c r="AJ16" s="50" t="n">
        <f aca="false">100*'Chôm_BIT_7%'!AJ19/PopActBIT!AJ31</f>
        <v>8.31411942503658</v>
      </c>
      <c r="AK16" s="50" t="n">
        <f aca="false">100*'Chôm_BIT_7%'!AK19/PopActBIT!AK31</f>
        <v>5.90823343370387</v>
      </c>
      <c r="AL16" s="50" t="n">
        <f aca="false">100*'Chôm_BIT_7%'!AL19/PopActBIT!AL31</f>
        <v>5.22439712643981</v>
      </c>
      <c r="AM16" s="50" t="n">
        <f aca="false">100*'Chôm_BIT_7%'!AM19/PopActBIT!AM31</f>
        <v>4.00964805815124</v>
      </c>
      <c r="AO16" s="50" t="n">
        <f aca="false">100*'Chôm_BIT_7%'!AO19/PopActBIT!AO31</f>
        <v>19.8574288068728</v>
      </c>
      <c r="AP16" s="50" t="n">
        <f aca="false">100*'Chôm_BIT_7%'!AP19/PopActBIT!AP31</f>
        <v>8.26403955723142</v>
      </c>
      <c r="AQ16" s="50" t="n">
        <f aca="false">100*'Chôm_BIT_7%'!AQ19/PopActBIT!AQ31</f>
        <v>4.68266482418916</v>
      </c>
      <c r="AR16" s="50" t="n">
        <f aca="false">100*'Chôm_BIT_7%'!AR19/PopActBIT!AR31</f>
        <v>18.51505481756</v>
      </c>
      <c r="AS16" s="50" t="n">
        <f aca="false">100*'Chôm_BIT_7%'!AS19/PopActBIT!AS31</f>
        <v>6.43105259173201</v>
      </c>
      <c r="AT16" s="50" t="n">
        <f aca="false">100*'Chôm_BIT_7%'!AT19/PopActBIT!AT31</f>
        <v>4.36150534739347</v>
      </c>
      <c r="AU16" s="50" t="n">
        <f aca="false">100*'Chôm_BIT_7%'!AU19/PopActBIT!AU31</f>
        <v>19.1230199440706</v>
      </c>
      <c r="AV16" s="50" t="n">
        <f aca="false">100*'Chôm_BIT_7%'!AV19/PopActBIT!AV31</f>
        <v>7.31876856081014</v>
      </c>
      <c r="AW16" s="50" t="n">
        <f aca="false">100*'Chôm_BIT_7%'!AW19/PopActBIT!AW31</f>
        <v>4.51928453931702</v>
      </c>
    </row>
    <row r="17" customFormat="false" ht="15" hidden="false" customHeight="false" outlineLevel="0" collapsed="false">
      <c r="A17" s="0" t="n">
        <v>2029</v>
      </c>
      <c r="B17" s="50" t="n">
        <f aca="false">100*'Chôm_BIT_7%'!B20/PopActBIT!B32</f>
        <v>7.64413729709904</v>
      </c>
      <c r="C17" s="50" t="n">
        <f aca="false">100*'Chôm_BIT_7%'!C20/PopActBIT!C32</f>
        <v>8.34252164064853</v>
      </c>
      <c r="D17" s="50" t="n">
        <f aca="false">100*'Chôm_BIT_7%'!D20/PopActBIT!D32</f>
        <v>6.99823293157158</v>
      </c>
      <c r="E17" s="50" t="n">
        <f aca="false">100*'Chôm_BIT_7%'!E20/PopActBIT!E32</f>
        <v>28.5229700692074</v>
      </c>
      <c r="F17" s="50" t="n">
        <f aca="false">100*'Chôm_BIT_7%'!F20/PopActBIT!F32</f>
        <v>17.4407969849931</v>
      </c>
      <c r="G17" s="50" t="n">
        <f aca="false">100*'Chôm_BIT_7%'!G20/PopActBIT!G32</f>
        <v>10.4803747507478</v>
      </c>
      <c r="H17" s="50" t="n">
        <f aca="false">100*'Chôm_BIT_7%'!H20/PopActBIT!H32</f>
        <v>9.73096550529887</v>
      </c>
      <c r="I17" s="50" t="n">
        <f aca="false">100*'Chôm_BIT_7%'!I20/PopActBIT!I32</f>
        <v>8.60685163712548</v>
      </c>
      <c r="J17" s="50" t="n">
        <f aca="false">100*'Chôm_BIT_7%'!J20/PopActBIT!J32</f>
        <v>7.64170336647157</v>
      </c>
      <c r="K17" s="50" t="n">
        <f aca="false">100*'Chôm_BIT_7%'!K20/PopActBIT!K32</f>
        <v>6.65384572474345</v>
      </c>
      <c r="L17" s="50" t="n">
        <f aca="false">100*'Chôm_BIT_7%'!L20/PopActBIT!L32</f>
        <v>5.67734276855243</v>
      </c>
      <c r="M17" s="50" t="n">
        <f aca="false">100*'Chôm_BIT_7%'!M20/PopActBIT!M32</f>
        <v>5.27992877475376</v>
      </c>
      <c r="N17" s="50" t="n">
        <f aca="false">100*'Chôm_BIT_7%'!N20/PopActBIT!N32</f>
        <v>3.39505097559435</v>
      </c>
      <c r="O17" s="50" t="n">
        <f aca="false">100*'Chôm_BIT_7%'!O20/PopActBIT!O32</f>
        <v>1.79404031486257</v>
      </c>
      <c r="P17" s="50" t="n">
        <f aca="false">100*'Chôm_BIT_7%'!P20/PopActBIT!P32</f>
        <v>0.658571761152082</v>
      </c>
      <c r="Q17" s="50" t="n">
        <f aca="false">100*'Chôm_BIT_7%'!Q20/PopActBIT!Q32</f>
        <v>21.9940258853721</v>
      </c>
      <c r="R17" s="50" t="n">
        <f aca="false">100*'Chôm_BIT_7%'!R20/PopActBIT!R32</f>
        <v>16.9525455068976</v>
      </c>
      <c r="S17" s="50" t="n">
        <f aca="false">100*'Chôm_BIT_7%'!S20/PopActBIT!S32</f>
        <v>9.44709836687124</v>
      </c>
      <c r="T17" s="50" t="n">
        <f aca="false">100*'Chôm_BIT_7%'!T20/PopActBIT!T32</f>
        <v>6.69926446689187</v>
      </c>
      <c r="U17" s="50" t="n">
        <f aca="false">100*'Chôm_BIT_7%'!U20/PopActBIT!U32</f>
        <v>6.05204739127689</v>
      </c>
      <c r="V17" s="50" t="n">
        <f aca="false">100*'Chôm_BIT_7%'!V20/PopActBIT!V32</f>
        <v>5.45024905781033</v>
      </c>
      <c r="W17" s="50" t="n">
        <f aca="false">100*'Chôm_BIT_7%'!W20/PopActBIT!W32</f>
        <v>5.01877100740035</v>
      </c>
      <c r="X17" s="50" t="n">
        <f aca="false">100*'Chôm_BIT_7%'!X20/PopActBIT!X32</f>
        <v>5.1436725483085</v>
      </c>
      <c r="Y17" s="50" t="n">
        <f aca="false">100*'Chôm_BIT_7%'!Y20/PopActBIT!Y32</f>
        <v>4.88251478095509</v>
      </c>
      <c r="Z17" s="50" t="n">
        <f aca="false">100*'Chôm_BIT_7%'!Z20/PopActBIT!Z32</f>
        <v>3.23608537807488</v>
      </c>
      <c r="AA17" s="50" t="n">
        <f aca="false">100*'Chôm_BIT_7%'!AA20/PopActBIT!AA32</f>
        <v>0.953793585116808</v>
      </c>
      <c r="AB17" s="50" t="n">
        <f aca="false">100*'Chôm_BIT_7%'!AB20/PopActBIT!AB32</f>
        <v>0.556379591318138</v>
      </c>
      <c r="AD17" s="50" t="n">
        <f aca="false">100*'Chôm_BIT_7%'!AD20/PopActBIT!AD32</f>
        <v>19.2872508380054</v>
      </c>
      <c r="AE17" s="50" t="n">
        <f aca="false">100*'Chôm_BIT_7%'!AE20/PopActBIT!AE32</f>
        <v>10.1087518573614</v>
      </c>
      <c r="AF17" s="50" t="n">
        <f aca="false">100*'Chôm_BIT_7%'!AF20/PopActBIT!AF32</f>
        <v>8.10363750666019</v>
      </c>
      <c r="AG17" s="50" t="n">
        <f aca="false">100*'Chôm_BIT_7%'!AG20/PopActBIT!AG32</f>
        <v>6.19005429138874</v>
      </c>
      <c r="AH17" s="50" t="n">
        <f aca="false">100*'Chôm_BIT_7%'!AH20/PopActBIT!AH32</f>
        <v>4.33012336670807</v>
      </c>
      <c r="AI17" s="50" t="n">
        <f aca="false">100*'Chôm_BIT_7%'!AI20/PopActBIT!AI32</f>
        <v>17.9910459887091</v>
      </c>
      <c r="AJ17" s="50" t="n">
        <f aca="false">100*'Chôm_BIT_7%'!AJ20/PopActBIT!AJ32</f>
        <v>8.07835806419564</v>
      </c>
      <c r="AK17" s="50" t="n">
        <f aca="false">100*'Chôm_BIT_7%'!AK20/PopActBIT!AK32</f>
        <v>5.74125310488739</v>
      </c>
      <c r="AL17" s="50" t="n">
        <f aca="false">100*'Chôm_BIT_7%'!AL20/PopActBIT!AL32</f>
        <v>5.07904544135011</v>
      </c>
      <c r="AM17" s="50" t="n">
        <f aca="false">100*'Chôm_BIT_7%'!AM20/PopActBIT!AM32</f>
        <v>3.87970338756079</v>
      </c>
      <c r="AO17" s="50" t="n">
        <f aca="false">100*'Chôm_BIT_7%'!AO20/PopActBIT!AO32</f>
        <v>19.2872508380054</v>
      </c>
      <c r="AP17" s="50" t="n">
        <f aca="false">100*'Chôm_BIT_7%'!AP20/PopActBIT!AP32</f>
        <v>8.04240048548812</v>
      </c>
      <c r="AQ17" s="50" t="n">
        <f aca="false">100*'Chôm_BIT_7%'!AQ20/PopActBIT!AQ32</f>
        <v>4.54953444015345</v>
      </c>
      <c r="AR17" s="50" t="n">
        <f aca="false">100*'Chôm_BIT_7%'!AR20/PopActBIT!AR32</f>
        <v>17.9910459887091</v>
      </c>
      <c r="AS17" s="50" t="n">
        <f aca="false">100*'Chôm_BIT_7%'!AS20/PopActBIT!AS32</f>
        <v>6.25964447379784</v>
      </c>
      <c r="AT17" s="50" t="n">
        <f aca="false">100*'Chôm_BIT_7%'!AT20/PopActBIT!AT32</f>
        <v>4.22739282873654</v>
      </c>
      <c r="AU17" s="50" t="n">
        <f aca="false">100*'Chôm_BIT_7%'!AU20/PopActBIT!AU32</f>
        <v>18.5780870222006</v>
      </c>
      <c r="AV17" s="50" t="n">
        <f aca="false">100*'Chôm_BIT_7%'!AV20/PopActBIT!AV32</f>
        <v>7.12333452658438</v>
      </c>
      <c r="AW17" s="50" t="n">
        <f aca="false">100*'Chôm_BIT_7%'!AW20/PopActBIT!AW32</f>
        <v>4.38471185506171</v>
      </c>
    </row>
    <row r="18" customFormat="false" ht="15" hidden="false" customHeight="false" outlineLevel="0" collapsed="false">
      <c r="A18" s="0" t="n">
        <v>2030</v>
      </c>
      <c r="B18" s="50" t="n">
        <f aca="false">100*'Chôm_BIT_7%'!B21/PopActBIT!B33</f>
        <v>7.4210089787044</v>
      </c>
      <c r="C18" s="50" t="n">
        <f aca="false">100*'Chôm_BIT_7%'!C21/PopActBIT!C33</f>
        <v>8.10014090563465</v>
      </c>
      <c r="D18" s="50" t="n">
        <f aca="false">100*'Chôm_BIT_7%'!D21/PopActBIT!D33</f>
        <v>6.79318498910811</v>
      </c>
      <c r="E18" s="50" t="n">
        <f aca="false">100*'Chôm_BIT_7%'!E21/PopActBIT!E33</f>
        <v>27.7099312662008</v>
      </c>
      <c r="F18" s="50" t="n">
        <f aca="false">100*'Chôm_BIT_7%'!F21/PopActBIT!F33</f>
        <v>16.9436522392056</v>
      </c>
      <c r="G18" s="50" t="n">
        <f aca="false">100*'Chôm_BIT_7%'!G21/PopActBIT!G33</f>
        <v>10.1816347765539</v>
      </c>
      <c r="H18" s="50" t="n">
        <f aca="false">100*'Chôm_BIT_7%'!H21/PopActBIT!H33</f>
        <v>9.4535872194005</v>
      </c>
      <c r="I18" s="50" t="n">
        <f aca="false">100*'Chôm_BIT_7%'!I21/PopActBIT!I33</f>
        <v>8.36151588367045</v>
      </c>
      <c r="J18" s="50" t="n">
        <f aca="false">100*'Chôm_BIT_7%'!J21/PopActBIT!J33</f>
        <v>7.42387887824567</v>
      </c>
      <c r="K18" s="50" t="n">
        <f aca="false">100*'Chôm_BIT_7%'!K21/PopActBIT!K33</f>
        <v>6.46417982563442</v>
      </c>
      <c r="L18" s="50" t="n">
        <f aca="false">100*'Chôm_BIT_7%'!L21/PopActBIT!L33</f>
        <v>5.5155117966164</v>
      </c>
      <c r="M18" s="50" t="n">
        <f aca="false">100*'Chôm_BIT_7%'!M21/PopActBIT!M33</f>
        <v>5.12942597085325</v>
      </c>
      <c r="N18" s="50" t="n">
        <f aca="false">100*'Chôm_BIT_7%'!N21/PopActBIT!N33</f>
        <v>3.2982760543766</v>
      </c>
      <c r="O18" s="50" t="n">
        <f aca="false">100*'Chôm_BIT_7%'!O21/PopActBIT!O33</f>
        <v>1.74290172773078</v>
      </c>
      <c r="P18" s="50" t="n">
        <f aca="false">100*'Chôm_BIT_7%'!P21/PopActBIT!P33</f>
        <v>0.639799368407502</v>
      </c>
      <c r="Q18" s="50" t="n">
        <f aca="false">100*'Chôm_BIT_7%'!Q21/PopActBIT!Q33</f>
        <v>21.3670927000919</v>
      </c>
      <c r="R18" s="50" t="n">
        <f aca="false">100*'Chôm_BIT_7%'!R21/PopActBIT!R33</f>
        <v>16.4693182246966</v>
      </c>
      <c r="S18" s="50" t="n">
        <f aca="false">100*'Chôm_BIT_7%'!S21/PopActBIT!S33</f>
        <v>9.17781162956968</v>
      </c>
      <c r="T18" s="50" t="n">
        <f aca="false">100*'Chôm_BIT_7%'!T21/PopActBIT!T33</f>
        <v>6.50830392000735</v>
      </c>
      <c r="U18" s="50" t="n">
        <f aca="false">100*'Chôm_BIT_7%'!U21/PopActBIT!U33</f>
        <v>5.87953557519308</v>
      </c>
      <c r="V18" s="50" t="n">
        <f aca="false">100*'Chôm_BIT_7%'!V21/PopActBIT!V33</f>
        <v>5.29489132475174</v>
      </c>
      <c r="W18" s="50" t="n">
        <f aca="false">100*'Chôm_BIT_7%'!W21/PopActBIT!W33</f>
        <v>4.87571242820889</v>
      </c>
      <c r="X18" s="50" t="n">
        <f aca="false">100*'Chôm_BIT_7%'!X21/PopActBIT!X33</f>
        <v>4.99705368773446</v>
      </c>
      <c r="Y18" s="50" t="n">
        <f aca="false">100*'Chôm_BIT_7%'!Y21/PopActBIT!Y33</f>
        <v>4.7433401450901</v>
      </c>
      <c r="Z18" s="50" t="n">
        <f aca="false">100*'Chôm_BIT_7%'!Z21/PopActBIT!Z33</f>
        <v>3.14384172407135</v>
      </c>
      <c r="AA18" s="50" t="n">
        <f aca="false">100*'Chôm_BIT_7%'!AA21/PopActBIT!AA33</f>
        <v>0.926605981831554</v>
      </c>
      <c r="AB18" s="50" t="n">
        <f aca="false">100*'Chôm_BIT_7%'!AB21/PopActBIT!AB33</f>
        <v>0.540520156068407</v>
      </c>
      <c r="AD18" s="50" t="n">
        <f aca="false">100*'Chôm_BIT_7%'!AD21/PopActBIT!AD33</f>
        <v>18.7165186485192</v>
      </c>
      <c r="AE18" s="50" t="n">
        <f aca="false">100*'Chôm_BIT_7%'!AE21/PopActBIT!AE33</f>
        <v>9.81824180907208</v>
      </c>
      <c r="AF18" s="50" t="n">
        <f aca="false">100*'Chôm_BIT_7%'!AF21/PopActBIT!AF33</f>
        <v>7.86976705427851</v>
      </c>
      <c r="AG18" s="50" t="n">
        <f aca="false">100*'Chôm_BIT_7%'!AG21/PopActBIT!AG33</f>
        <v>6.01154058706236</v>
      </c>
      <c r="AH18" s="50" t="n">
        <f aca="false">100*'Chôm_BIT_7%'!AH21/PopActBIT!AH33</f>
        <v>4.18971754769238</v>
      </c>
      <c r="AI18" s="50" t="n">
        <f aca="false">100*'Chôm_BIT_7%'!AI21/PopActBIT!AI33</f>
        <v>17.4668603311018</v>
      </c>
      <c r="AJ18" s="50" t="n">
        <f aca="false">100*'Chôm_BIT_7%'!AJ21/PopActBIT!AJ33</f>
        <v>7.83765631626694</v>
      </c>
      <c r="AK18" s="50" t="n">
        <f aca="false">100*'Chôm_BIT_7%'!AK21/PopActBIT!AK33</f>
        <v>5.57536466021831</v>
      </c>
      <c r="AL18" s="50" t="n">
        <f aca="false">100*'Chôm_BIT_7%'!AL21/PopActBIT!AL33</f>
        <v>4.93449241560111</v>
      </c>
      <c r="AM18" s="50" t="n">
        <f aca="false">100*'Chôm_BIT_7%'!AM21/PopActBIT!AM33</f>
        <v>3.7438248729226</v>
      </c>
      <c r="AO18" s="50" t="n">
        <f aca="false">100*'Chôm_BIT_7%'!AO21/PopActBIT!AO33</f>
        <v>18.7165186485192</v>
      </c>
      <c r="AP18" s="50" t="n">
        <f aca="false">100*'Chôm_BIT_7%'!AP21/PopActBIT!AP33</f>
        <v>7.81436889588408</v>
      </c>
      <c r="AQ18" s="50" t="n">
        <f aca="false">100*'Chôm_BIT_7%'!AQ21/PopActBIT!AQ33</f>
        <v>4.41428294058033</v>
      </c>
      <c r="AR18" s="50" t="n">
        <f aca="false">100*'Chôm_BIT_7%'!AR21/PopActBIT!AR33</f>
        <v>17.4668603311018</v>
      </c>
      <c r="AS18" s="50" t="n">
        <f aca="false">100*'Chôm_BIT_7%'!AS21/PopActBIT!AS33</f>
        <v>6.08400812075149</v>
      </c>
      <c r="AT18" s="50" t="n">
        <f aca="false">100*'Chôm_BIT_7%'!AT21/PopActBIT!AT33</f>
        <v>4.09076470916133</v>
      </c>
      <c r="AU18" s="50" t="n">
        <f aca="false">100*'Chôm_BIT_7%'!AU21/PopActBIT!AU33</f>
        <v>18.0328222537015</v>
      </c>
      <c r="AV18" s="50" t="n">
        <f aca="false">100*'Chôm_BIT_7%'!AV21/PopActBIT!AV33</f>
        <v>6.92257679339664</v>
      </c>
      <c r="AW18" s="50" t="n">
        <f aca="false">100*'Chôm_BIT_7%'!AW21/PopActBIT!AW33</f>
        <v>4.2483775396527</v>
      </c>
    </row>
    <row r="19" customFormat="false" ht="15" hidden="false" customHeight="false" outlineLevel="0" collapsed="false">
      <c r="A19" s="0" t="n">
        <v>2031</v>
      </c>
      <c r="B19" s="50" t="n">
        <f aca="false">100*'Chôm_BIT_7%'!B22/PopActBIT!B34</f>
        <v>7.20118611890766</v>
      </c>
      <c r="C19" s="50" t="n">
        <f aca="false">100*'Chôm_BIT_7%'!C22/PopActBIT!C34</f>
        <v>7.8612954050096</v>
      </c>
      <c r="D19" s="50" t="n">
        <f aca="false">100*'Chôm_BIT_7%'!D22/PopActBIT!D34</f>
        <v>6.59101969089547</v>
      </c>
      <c r="E19" s="50" t="n">
        <f aca="false">100*'Chôm_BIT_7%'!E22/PopActBIT!E34</f>
        <v>26.9246610598931</v>
      </c>
      <c r="F19" s="50" t="n">
        <f aca="false">100*'Chôm_BIT_7%'!F22/PopActBIT!F34</f>
        <v>16.4634870175143</v>
      </c>
      <c r="G19" s="50" t="n">
        <f aca="false">100*'Chôm_BIT_7%'!G22/PopActBIT!G34</f>
        <v>9.89309799294641</v>
      </c>
      <c r="H19" s="50" t="n">
        <f aca="false">100*'Chôm_BIT_7%'!H22/PopActBIT!H34</f>
        <v>9.18568253516259</v>
      </c>
      <c r="I19" s="50" t="n">
        <f aca="false">100*'Chôm_BIT_7%'!I22/PopActBIT!I34</f>
        <v>8.12455934848686</v>
      </c>
      <c r="J19" s="50" t="n">
        <f aca="false">100*'Chôm_BIT_7%'!J22/PopActBIT!J34</f>
        <v>7.21349398618952</v>
      </c>
      <c r="K19" s="50" t="n">
        <f aca="false">100*'Chôm_BIT_7%'!K22/PopActBIT!K34</f>
        <v>6.28099179183813</v>
      </c>
      <c r="L19" s="50" t="n">
        <f aca="false">100*'Chôm_BIT_7%'!L22/PopActBIT!L34</f>
        <v>5.35920801351376</v>
      </c>
      <c r="M19" s="50" t="n">
        <f aca="false">100*'Chôm_BIT_7%'!M22/PopActBIT!M34</f>
        <v>4.9840634525678</v>
      </c>
      <c r="N19" s="50" t="n">
        <f aca="false">100*'Chôm_BIT_7%'!N22/PopActBIT!N34</f>
        <v>3.20480639208123</v>
      </c>
      <c r="O19" s="50" t="n">
        <f aca="false">100*'Chôm_BIT_7%'!O22/PopActBIT!O34</f>
        <v>1.69350973227035</v>
      </c>
      <c r="P19" s="50" t="n">
        <f aca="false">100*'Chôm_BIT_7%'!P22/PopActBIT!P34</f>
        <v>0.621668129567596</v>
      </c>
      <c r="Q19" s="50" t="n">
        <f aca="false">100*'Chôm_BIT_7%'!Q22/PopActBIT!Q34</f>
        <v>20.7615718443523</v>
      </c>
      <c r="R19" s="50" t="n">
        <f aca="false">100*'Chôm_BIT_7%'!R22/PopActBIT!R34</f>
        <v>16.0025951283521</v>
      </c>
      <c r="S19" s="50" t="n">
        <f aca="false">100*'Chôm_BIT_7%'!S22/PopActBIT!S34</f>
        <v>8.9177221344869</v>
      </c>
      <c r="T19" s="50" t="n">
        <f aca="false">100*'Chôm_BIT_7%'!T22/PopActBIT!T34</f>
        <v>6.32386545594624</v>
      </c>
      <c r="U19" s="50" t="n">
        <f aca="false">100*'Chôm_BIT_7%'!U22/PopActBIT!U34</f>
        <v>5.71291574240567</v>
      </c>
      <c r="V19" s="50" t="n">
        <f aca="false">100*'Chôm_BIT_7%'!V22/PopActBIT!V34</f>
        <v>5.14483969297321</v>
      </c>
      <c r="W19" s="50" t="n">
        <f aca="false">100*'Chôm_BIT_7%'!W22/PopActBIT!W34</f>
        <v>4.73753988394616</v>
      </c>
      <c r="X19" s="50" t="n">
        <f aca="false">100*'Chôm_BIT_7%'!X22/PopActBIT!X34</f>
        <v>4.85544246024347</v>
      </c>
      <c r="Y19" s="50" t="n">
        <f aca="false">100*'Chôm_BIT_7%'!Y22/PopActBIT!Y34</f>
        <v>4.60891889162183</v>
      </c>
      <c r="Z19" s="50" t="n">
        <f aca="false">100*'Chôm_BIT_7%'!Z22/PopActBIT!Z34</f>
        <v>3.05474856770284</v>
      </c>
      <c r="AA19" s="50" t="n">
        <f aca="false">100*'Chôm_BIT_7%'!AA22/PopActBIT!AA34</f>
        <v>0.900346946270312</v>
      </c>
      <c r="AB19" s="50" t="n">
        <f aca="false">100*'Chôm_BIT_7%'!AB22/PopActBIT!AB34</f>
        <v>0.525202385324349</v>
      </c>
      <c r="AD19" s="50" t="n">
        <f aca="false">100*'Chôm_BIT_7%'!AD22/PopActBIT!AD34</f>
        <v>18.1678545710793</v>
      </c>
      <c r="AE19" s="50" t="n">
        <f aca="false">100*'Chôm_BIT_7%'!AE22/PopActBIT!AE34</f>
        <v>9.53769533000818</v>
      </c>
      <c r="AF19" s="50" t="n">
        <f aca="false">100*'Chôm_BIT_7%'!AF22/PopActBIT!AF34</f>
        <v>7.6461648292108</v>
      </c>
      <c r="AG19" s="50" t="n">
        <f aca="false">100*'Chôm_BIT_7%'!AG22/PopActBIT!AG34</f>
        <v>5.83544035977815</v>
      </c>
      <c r="AH19" s="50" t="n">
        <f aca="false">100*'Chôm_BIT_7%'!AH22/PopActBIT!AH34</f>
        <v>4.04682615973943</v>
      </c>
      <c r="AI19" s="50" t="n">
        <f aca="false">100*'Chôm_BIT_7%'!AI22/PopActBIT!AI34</f>
        <v>16.9631553399657</v>
      </c>
      <c r="AJ19" s="50" t="n">
        <f aca="false">100*'Chôm_BIT_7%'!AJ22/PopActBIT!AJ34</f>
        <v>7.606672751708</v>
      </c>
      <c r="AK19" s="50" t="n">
        <f aca="false">100*'Chôm_BIT_7%'!AK22/PopActBIT!AK34</f>
        <v>5.41656741615312</v>
      </c>
      <c r="AL19" s="50" t="n">
        <f aca="false">100*'Chôm_BIT_7%'!AL22/PopActBIT!AL34</f>
        <v>4.79531514301173</v>
      </c>
      <c r="AM19" s="50" t="n">
        <f aca="false">100*'Chôm_BIT_7%'!AM22/PopActBIT!AM34</f>
        <v>3.606651722676</v>
      </c>
      <c r="AO19" s="50" t="n">
        <f aca="false">100*'Chôm_BIT_7%'!AO22/PopActBIT!AO34</f>
        <v>18.1678545710793</v>
      </c>
      <c r="AP19" s="50" t="n">
        <f aca="false">100*'Chôm_BIT_7%'!AP22/PopActBIT!AP34</f>
        <v>7.59097956418016</v>
      </c>
      <c r="AQ19" s="50" t="n">
        <f aca="false">100*'Chôm_BIT_7%'!AQ22/PopActBIT!AQ34</f>
        <v>4.27238057287137</v>
      </c>
      <c r="AR19" s="50" t="n">
        <f aca="false">100*'Chôm_BIT_7%'!AR22/PopActBIT!AR34</f>
        <v>16.9631553399657</v>
      </c>
      <c r="AS19" s="50" t="n">
        <f aca="false">100*'Chôm_BIT_7%'!AS22/PopActBIT!AS34</f>
        <v>5.91313072524368</v>
      </c>
      <c r="AT19" s="50" t="n">
        <f aca="false">100*'Chôm_BIT_7%'!AT22/PopActBIT!AT34</f>
        <v>3.95453421869236</v>
      </c>
      <c r="AU19" s="50" t="n">
        <f aca="false">100*'Chôm_BIT_7%'!AU22/PopActBIT!AU34</f>
        <v>17.5089102255294</v>
      </c>
      <c r="AV19" s="50" t="n">
        <f aca="false">100*'Chôm_BIT_7%'!AV22/PopActBIT!AV34</f>
        <v>6.72640689183712</v>
      </c>
      <c r="AW19" s="50" t="n">
        <f aca="false">100*'Chôm_BIT_7%'!AW22/PopActBIT!AW34</f>
        <v>4.10931629094236</v>
      </c>
    </row>
    <row r="20" customFormat="false" ht="15" hidden="false" customHeight="false" outlineLevel="0" collapsed="false">
      <c r="A20" s="0" t="n">
        <v>2032</v>
      </c>
      <c r="B20" s="50" t="n">
        <f aca="false">100*'Chôm_BIT_7%'!B23/PopActBIT!B35</f>
        <v>6.98282057222018</v>
      </c>
      <c r="C20" s="50" t="n">
        <f aca="false">100*'Chôm_BIT_7%'!C23/PopActBIT!C35</f>
        <v>7.62447642775513</v>
      </c>
      <c r="D20" s="50" t="n">
        <f aca="false">100*'Chôm_BIT_7%'!D23/PopActBIT!D35</f>
        <v>6.3898577183058</v>
      </c>
      <c r="E20" s="50" t="n">
        <f aca="false">100*'Chôm_BIT_7%'!E23/PopActBIT!E35</f>
        <v>26.1517305222437</v>
      </c>
      <c r="F20" s="50" t="n">
        <f aca="false">100*'Chôm_BIT_7%'!F23/PopActBIT!F35</f>
        <v>15.9908670709261</v>
      </c>
      <c r="G20" s="50" t="n">
        <f aca="false">100*'Chôm_BIT_7%'!G23/PopActBIT!G35</f>
        <v>9.60909525160467</v>
      </c>
      <c r="H20" s="50" t="n">
        <f aca="false">100*'Chôm_BIT_7%'!H23/PopActBIT!H35</f>
        <v>8.92198768215082</v>
      </c>
      <c r="I20" s="50" t="n">
        <f aca="false">100*'Chôm_BIT_7%'!I23/PopActBIT!I35</f>
        <v>7.89132632797003</v>
      </c>
      <c r="J20" s="50" t="n">
        <f aca="false">100*'Chôm_BIT_7%'!J23/PopActBIT!J35</f>
        <v>7.00641506427946</v>
      </c>
      <c r="K20" s="50" t="n">
        <f aca="false">100*'Chôm_BIT_7%'!K23/PopActBIT!K35</f>
        <v>6.10068235909029</v>
      </c>
      <c r="L20" s="50" t="n">
        <f aca="false">100*'Chôm_BIT_7%'!L23/PopActBIT!L35</f>
        <v>5.20536037465042</v>
      </c>
      <c r="M20" s="50" t="n">
        <f aca="false">100*'Chôm_BIT_7%'!M23/PopActBIT!M35</f>
        <v>4.84098514842489</v>
      </c>
      <c r="N20" s="50" t="n">
        <f aca="false">100*'Chôm_BIT_7%'!N23/PopActBIT!N35</f>
        <v>3.11280550404095</v>
      </c>
      <c r="O20" s="50" t="n">
        <f aca="false">100*'Chôm_BIT_7%'!O23/PopActBIT!O35</f>
        <v>1.64489387838953</v>
      </c>
      <c r="P20" s="50" t="n">
        <f aca="false">100*'Chôm_BIT_7%'!P23/PopActBIT!P35</f>
        <v>0.603821803459448</v>
      </c>
      <c r="Q20" s="50" t="n">
        <f aca="false">100*'Chôm_BIT_7%'!Q23/PopActBIT!Q35</f>
        <v>20.1655660913957</v>
      </c>
      <c r="R20" s="50" t="n">
        <f aca="false">100*'Chôm_BIT_7%'!R23/PopActBIT!R35</f>
        <v>15.5432060787062</v>
      </c>
      <c r="S20" s="50" t="n">
        <f aca="false">100*'Chôm_BIT_7%'!S23/PopActBIT!S35</f>
        <v>8.6617196634183</v>
      </c>
      <c r="T20" s="50" t="n">
        <f aca="false">100*'Chôm_BIT_7%'!T23/PopActBIT!T35</f>
        <v>6.14232524208749</v>
      </c>
      <c r="U20" s="50" t="n">
        <f aca="false">100*'Chôm_BIT_7%'!U23/PopActBIT!U35</f>
        <v>5.54891415937735</v>
      </c>
      <c r="V20" s="50" t="n">
        <f aca="false">100*'Chôm_BIT_7%'!V23/PopActBIT!V35</f>
        <v>4.9971459596644</v>
      </c>
      <c r="W20" s="50" t="n">
        <f aca="false">100*'Chôm_BIT_7%'!W23/PopActBIT!W35</f>
        <v>4.60153857119097</v>
      </c>
      <c r="X20" s="50" t="n">
        <f aca="false">100*'Chôm_BIT_7%'!X23/PopActBIT!X35</f>
        <v>4.71605649943328</v>
      </c>
      <c r="Y20" s="50" t="n">
        <f aca="false">100*'Chôm_BIT_7%'!Y23/PopActBIT!Y35</f>
        <v>4.47660992219936</v>
      </c>
      <c r="Z20" s="50" t="n">
        <f aca="false">100*'Chôm_BIT_7%'!Z23/PopActBIT!Z35</f>
        <v>2.96705541355074</v>
      </c>
      <c r="AA20" s="50" t="n">
        <f aca="false">100*'Chôm_BIT_7%'!AA23/PopActBIT!AA35</f>
        <v>0.87450054294127</v>
      </c>
      <c r="AB20" s="50" t="n">
        <f aca="false">100*'Chôm_BIT_7%'!AB23/PopActBIT!AB35</f>
        <v>0.510125316715741</v>
      </c>
      <c r="AD20" s="50" t="n">
        <f aca="false">100*'Chôm_BIT_7%'!AD23/PopActBIT!AD35</f>
        <v>17.639611704352</v>
      </c>
      <c r="AE20" s="50" t="n">
        <f aca="false">100*'Chôm_BIT_7%'!AE23/PopActBIT!AE35</f>
        <v>9.26300266860446</v>
      </c>
      <c r="AF20" s="50" t="n">
        <f aca="false">100*'Chôm_BIT_7%'!AF23/PopActBIT!AF35</f>
        <v>7.42782845759525</v>
      </c>
      <c r="AG20" s="50" t="n">
        <f aca="false">100*'Chôm_BIT_7%'!AG23/PopActBIT!AG35</f>
        <v>5.66284157696667</v>
      </c>
      <c r="AH20" s="50" t="n">
        <f aca="false">100*'Chôm_BIT_7%'!AH23/PopActBIT!AH35</f>
        <v>3.90401948179927</v>
      </c>
      <c r="AI20" s="50" t="n">
        <f aca="false">100*'Chôm_BIT_7%'!AI23/PopActBIT!AI35</f>
        <v>16.4731166153709</v>
      </c>
      <c r="AJ20" s="50" t="n">
        <f aca="false">100*'Chôm_BIT_7%'!AJ23/PopActBIT!AJ35</f>
        <v>7.3850938061575</v>
      </c>
      <c r="AK20" s="50" t="n">
        <f aca="false">100*'Chôm_BIT_7%'!AK23/PopActBIT!AK35</f>
        <v>5.26146034770126</v>
      </c>
      <c r="AL20" s="50" t="n">
        <f aca="false">100*'Chôm_BIT_7%'!AL23/PopActBIT!AL35</f>
        <v>4.65819945341514</v>
      </c>
      <c r="AM20" s="50" t="n">
        <f aca="false">100*'Chôm_BIT_7%'!AM23/PopActBIT!AM35</f>
        <v>3.47024597895117</v>
      </c>
      <c r="AO20" s="50" t="n">
        <f aca="false">100*'Chôm_BIT_7%'!AO23/PopActBIT!AO35</f>
        <v>17.639611704352</v>
      </c>
      <c r="AP20" s="50" t="n">
        <f aca="false">100*'Chôm_BIT_7%'!AP23/PopActBIT!AP35</f>
        <v>7.37284240795348</v>
      </c>
      <c r="AQ20" s="50" t="n">
        <f aca="false">100*'Chôm_BIT_7%'!AQ23/PopActBIT!AQ35</f>
        <v>4.12869569933751</v>
      </c>
      <c r="AR20" s="50" t="n">
        <f aca="false">100*'Chôm_BIT_7%'!AR23/PopActBIT!AR35</f>
        <v>16.4731166153709</v>
      </c>
      <c r="AS20" s="50" t="n">
        <f aca="false">100*'Chôm_BIT_7%'!AS23/PopActBIT!AS35</f>
        <v>5.74692452246026</v>
      </c>
      <c r="AT20" s="50" t="n">
        <f aca="false">100*'Chôm_BIT_7%'!AT23/PopActBIT!AT35</f>
        <v>3.81892579744019</v>
      </c>
      <c r="AU20" s="50" t="n">
        <f aca="false">100*'Chôm_BIT_7%'!AU23/PopActBIT!AU35</f>
        <v>17.0015716524571</v>
      </c>
      <c r="AV20" s="50" t="n">
        <f aca="false">100*'Chôm_BIT_7%'!AV23/PopActBIT!AV35</f>
        <v>6.53517773325432</v>
      </c>
      <c r="AW20" s="50" t="n">
        <f aca="false">100*'Chôm_BIT_7%'!AW23/PopActBIT!AW35</f>
        <v>3.96972235582986</v>
      </c>
    </row>
    <row r="21" customFormat="false" ht="15" hidden="false" customHeight="false" outlineLevel="0" collapsed="false">
      <c r="A21" s="0" t="n">
        <v>2033</v>
      </c>
      <c r="B21" s="50" t="n">
        <f aca="false">100*'Chôm_BIT_7%'!B24/PopActBIT!B36</f>
        <v>6.9829716352724</v>
      </c>
      <c r="C21" s="50" t="n">
        <f aca="false">100*'Chôm_BIT_7%'!C24/PopActBIT!C36</f>
        <v>7.62755921794231</v>
      </c>
      <c r="D21" s="50" t="n">
        <f aca="false">100*'Chôm_BIT_7%'!D24/PopActBIT!D36</f>
        <v>6.38777450491431</v>
      </c>
      <c r="E21" s="50" t="n">
        <f aca="false">100*'Chôm_BIT_7%'!E24/PopActBIT!E36</f>
        <v>26.1987590538038</v>
      </c>
      <c r="F21" s="50" t="n">
        <f aca="false">100*'Chôm_BIT_7%'!F24/PopActBIT!F36</f>
        <v>16.0196233704788</v>
      </c>
      <c r="G21" s="50" t="n">
        <f aca="false">100*'Chôm_BIT_7%'!G24/PopActBIT!G36</f>
        <v>9.62637524150515</v>
      </c>
      <c r="H21" s="50" t="n">
        <f aca="false">100*'Chôm_BIT_7%'!H24/PopActBIT!H36</f>
        <v>8.93803204980489</v>
      </c>
      <c r="I21" s="50" t="n">
        <f aca="false">100*'Chôm_BIT_7%'!I24/PopActBIT!I36</f>
        <v>7.9055172622545</v>
      </c>
      <c r="J21" s="50" t="n">
        <f aca="false">100*'Chôm_BIT_7%'!J24/PopActBIT!J36</f>
        <v>7.01901466688296</v>
      </c>
      <c r="K21" s="50" t="n">
        <f aca="false">100*'Chôm_BIT_7%'!K24/PopActBIT!K36</f>
        <v>6.11165318691443</v>
      </c>
      <c r="L21" s="50" t="n">
        <f aca="false">100*'Chôm_BIT_7%'!L24/PopActBIT!L36</f>
        <v>5.21472114924439</v>
      </c>
      <c r="M21" s="50" t="n">
        <f aca="false">100*'Chôm_BIT_7%'!M24/PopActBIT!M36</f>
        <v>4.84969066879729</v>
      </c>
      <c r="N21" s="50" t="n">
        <f aca="false">100*'Chôm_BIT_7%'!N24/PopActBIT!N36</f>
        <v>3.11840324724815</v>
      </c>
      <c r="O21" s="50" t="n">
        <f aca="false">100*'Chôm_BIT_7%'!O24/PopActBIT!O36</f>
        <v>1.64785188316123</v>
      </c>
      <c r="P21" s="50" t="n">
        <f aca="false">100*'Chôm_BIT_7%'!P24/PopActBIT!P36</f>
        <v>0.60490765331235</v>
      </c>
      <c r="Q21" s="50" t="n">
        <f aca="false">100*'Chôm_BIT_7%'!Q24/PopActBIT!Q36</f>
        <v>20.2018297321728</v>
      </c>
      <c r="R21" s="50" t="n">
        <f aca="false">100*'Chôm_BIT_7%'!R24/PopActBIT!R36</f>
        <v>15.5711573516438</v>
      </c>
      <c r="S21" s="50" t="n">
        <f aca="false">100*'Chôm_BIT_7%'!S24/PopActBIT!S36</f>
        <v>8.67729599234267</v>
      </c>
      <c r="T21" s="50" t="n">
        <f aca="false">100*'Chôm_BIT_7%'!T24/PopActBIT!T36</f>
        <v>6.15337095610838</v>
      </c>
      <c r="U21" s="50" t="n">
        <f aca="false">100*'Chôm_BIT_7%'!U24/PopActBIT!U36</f>
        <v>5.55889274509452</v>
      </c>
      <c r="V21" s="50" t="n">
        <f aca="false">100*'Chôm_BIT_7%'!V24/PopActBIT!V36</f>
        <v>5.00613230327462</v>
      </c>
      <c r="W21" s="50" t="n">
        <f aca="false">100*'Chôm_BIT_7%'!W24/PopActBIT!W36</f>
        <v>4.60981349593204</v>
      </c>
      <c r="X21" s="50" t="n">
        <f aca="false">100*'Chôm_BIT_7%'!X24/PopActBIT!X36</f>
        <v>4.72453736121542</v>
      </c>
      <c r="Y21" s="50" t="n">
        <f aca="false">100*'Chôm_BIT_7%'!Y24/PopActBIT!Y36</f>
        <v>4.48466018835018</v>
      </c>
      <c r="Z21" s="50" t="n">
        <f aca="false">100*'Chôm_BIT_7%'!Z24/PopActBIT!Z36</f>
        <v>2.9723910550693</v>
      </c>
      <c r="AA21" s="50" t="n">
        <f aca="false">100*'Chôm_BIT_7%'!AA24/PopActBIT!AA36</f>
        <v>0.876073153073058</v>
      </c>
      <c r="AB21" s="50" t="n">
        <f aca="false">100*'Chôm_BIT_7%'!AB24/PopActBIT!AB36</f>
        <v>0.511042672625951</v>
      </c>
      <c r="AD21" s="50" t="n">
        <f aca="false">100*'Chôm_BIT_7%'!AD24/PopActBIT!AD36</f>
        <v>17.6702071633681</v>
      </c>
      <c r="AE21" s="50" t="n">
        <f aca="false">100*'Chôm_BIT_7%'!AE24/PopActBIT!AE36</f>
        <v>9.27956389278431</v>
      </c>
      <c r="AF21" s="50" t="n">
        <f aca="false">100*'Chôm_BIT_7%'!AF24/PopActBIT!AF36</f>
        <v>7.44539451330761</v>
      </c>
      <c r="AG21" s="50" t="n">
        <f aca="false">100*'Chôm_BIT_7%'!AG24/PopActBIT!AG36</f>
        <v>5.67091680476052</v>
      </c>
      <c r="AH21" s="50" t="n">
        <f aca="false">100*'Chôm_BIT_7%'!AH24/PopActBIT!AH36</f>
        <v>3.88438354181401</v>
      </c>
      <c r="AI21" s="50" t="n">
        <f aca="false">100*'Chôm_BIT_7%'!AI24/PopActBIT!AI36</f>
        <v>16.5015514310171</v>
      </c>
      <c r="AJ21" s="50" t="n">
        <f aca="false">100*'Chôm_BIT_7%'!AJ24/PopActBIT!AJ36</f>
        <v>7.39786556165902</v>
      </c>
      <c r="AK21" s="50" t="n">
        <f aca="false">100*'Chôm_BIT_7%'!AK24/PopActBIT!AK36</f>
        <v>5.27335586132996</v>
      </c>
      <c r="AL21" s="50" t="n">
        <f aca="false">100*'Chôm_BIT_7%'!AL24/PopActBIT!AL36</f>
        <v>4.66677236598037</v>
      </c>
      <c r="AM21" s="50" t="n">
        <f aca="false">100*'Chôm_BIT_7%'!AM24/PopActBIT!AM36</f>
        <v>3.44321459227059</v>
      </c>
      <c r="AO21" s="50" t="n">
        <f aca="false">100*'Chôm_BIT_7%'!AO24/PopActBIT!AO36</f>
        <v>17.6702071633681</v>
      </c>
      <c r="AP21" s="50" t="n">
        <f aca="false">100*'Chôm_BIT_7%'!AP24/PopActBIT!AP36</f>
        <v>7.38860932091758</v>
      </c>
      <c r="AQ21" s="50" t="n">
        <f aca="false">100*'Chôm_BIT_7%'!AQ24/PopActBIT!AQ36</f>
        <v>4.11295220273193</v>
      </c>
      <c r="AR21" s="50" t="n">
        <f aca="false">100*'Chôm_BIT_7%'!AR24/PopActBIT!AR36</f>
        <v>16.5015514310171</v>
      </c>
      <c r="AS21" s="50" t="n">
        <f aca="false">100*'Chôm_BIT_7%'!AS24/PopActBIT!AS36</f>
        <v>5.76200661918507</v>
      </c>
      <c r="AT21" s="50" t="n">
        <f aca="false">100*'Chôm_BIT_7%'!AT24/PopActBIT!AT36</f>
        <v>3.80539684566174</v>
      </c>
      <c r="AU21" s="50" t="n">
        <f aca="false">100*'Chôm_BIT_7%'!AU24/PopActBIT!AU36</f>
        <v>17.0308326008211</v>
      </c>
      <c r="AV21" s="50" t="n">
        <f aca="false">100*'Chôm_BIT_7%'!AV24/PopActBIT!AV36</f>
        <v>6.55067388946827</v>
      </c>
      <c r="AW21" s="50" t="n">
        <f aca="false">100*'Chôm_BIT_7%'!AW24/PopActBIT!AW36</f>
        <v>3.95503934382372</v>
      </c>
    </row>
    <row r="22" customFormat="false" ht="15" hidden="false" customHeight="false" outlineLevel="0" collapsed="false">
      <c r="A22" s="0" t="n">
        <v>2034</v>
      </c>
      <c r="B22" s="50" t="n">
        <f aca="false">100*'Chôm_BIT_7%'!B25/PopActBIT!B37</f>
        <v>6.98273192451498</v>
      </c>
      <c r="C22" s="50" t="n">
        <f aca="false">100*'Chôm_BIT_7%'!C25/PopActBIT!C37</f>
        <v>7.63133435401017</v>
      </c>
      <c r="D22" s="50" t="n">
        <f aca="false">100*'Chôm_BIT_7%'!D25/PopActBIT!D37</f>
        <v>6.38446043142467</v>
      </c>
      <c r="E22" s="50" t="n">
        <f aca="false">100*'Chôm_BIT_7%'!E25/PopActBIT!E37</f>
        <v>26.2398500183993</v>
      </c>
      <c r="F22" s="50" t="n">
        <f aca="false">100*'Chôm_BIT_7%'!F25/PopActBIT!F37</f>
        <v>16.0447490558365</v>
      </c>
      <c r="G22" s="50" t="n">
        <f aca="false">100*'Chôm_BIT_7%'!G25/PopActBIT!G37</f>
        <v>9.64147355373508</v>
      </c>
      <c r="H22" s="50" t="n">
        <f aca="false">100*'Chôm_BIT_7%'!H25/PopActBIT!H37</f>
        <v>8.95205074274211</v>
      </c>
      <c r="I22" s="50" t="n">
        <f aca="false">100*'Chôm_BIT_7%'!I25/PopActBIT!I37</f>
        <v>7.91791652625264</v>
      </c>
      <c r="J22" s="50" t="n">
        <f aca="false">100*'Chôm_BIT_7%'!J25/PopActBIT!J37</f>
        <v>7.03002351209503</v>
      </c>
      <c r="K22" s="50" t="n">
        <f aca="false">100*'Chôm_BIT_7%'!K25/PopActBIT!K37</f>
        <v>6.12123889760429</v>
      </c>
      <c r="L22" s="50" t="n">
        <f aca="false">100*'Chôm_BIT_7%'!L25/PopActBIT!L37</f>
        <v>5.22290008328011</v>
      </c>
      <c r="M22" s="50" t="n">
        <f aca="false">100*'Chôm_BIT_7%'!M25/PopActBIT!M37</f>
        <v>4.8572970774505</v>
      </c>
      <c r="N22" s="50" t="n">
        <f aca="false">100*'Chôm_BIT_7%'!N25/PopActBIT!N37</f>
        <v>3.12329424980151</v>
      </c>
      <c r="O22" s="50" t="n">
        <f aca="false">100*'Chôm_BIT_7%'!O25/PopActBIT!O37</f>
        <v>1.65043642631651</v>
      </c>
      <c r="P22" s="50" t="n">
        <f aca="false">100*'Chôm_BIT_7%'!P25/PopActBIT!P37</f>
        <v>0.605856409660492</v>
      </c>
      <c r="Q22" s="50" t="n">
        <f aca="false">100*'Chôm_BIT_7%'!Q25/PopActBIT!Q37</f>
        <v>20.2335149226271</v>
      </c>
      <c r="R22" s="50" t="n">
        <f aca="false">100*'Chôm_BIT_7%'!R25/PopActBIT!R37</f>
        <v>15.5955796486744</v>
      </c>
      <c r="S22" s="50" t="n">
        <f aca="false">100*'Chôm_BIT_7%'!S25/PopActBIT!S37</f>
        <v>8.6909057385781</v>
      </c>
      <c r="T22" s="50" t="n">
        <f aca="false">100*'Chôm_BIT_7%'!T25/PopActBIT!T37</f>
        <v>6.16302209827053</v>
      </c>
      <c r="U22" s="50" t="n">
        <f aca="false">100*'Chôm_BIT_7%'!U25/PopActBIT!U37</f>
        <v>5.5676114887766</v>
      </c>
      <c r="V22" s="50" t="n">
        <f aca="false">100*'Chôm_BIT_7%'!V25/PopActBIT!V37</f>
        <v>5.0139840799489</v>
      </c>
      <c r="W22" s="50" t="n">
        <f aca="false">100*'Chôm_BIT_7%'!W25/PopActBIT!W37</f>
        <v>4.61704367361962</v>
      </c>
      <c r="X22" s="50" t="n">
        <f aca="false">100*'Chôm_BIT_7%'!X25/PopActBIT!X37</f>
        <v>4.73194747545178</v>
      </c>
      <c r="Y22" s="50" t="n">
        <f aca="false">100*'Chôm_BIT_7%'!Y25/PopActBIT!Y37</f>
        <v>4.4916940716209</v>
      </c>
      <c r="Z22" s="50" t="n">
        <f aca="false">100*'Chôm_BIT_7%'!Z25/PopActBIT!Z37</f>
        <v>2.97705304746966</v>
      </c>
      <c r="AA22" s="50" t="n">
        <f aca="false">100*'Chôm_BIT_7%'!AA25/PopActBIT!AA37</f>
        <v>0.877447213991058</v>
      </c>
      <c r="AB22" s="50" t="n">
        <f aca="false">100*'Chôm_BIT_7%'!AB25/PopActBIT!AB37</f>
        <v>0.511844208161451</v>
      </c>
      <c r="AD22" s="50" t="n">
        <f aca="false">100*'Chôm_BIT_7%'!AD25/PopActBIT!AD37</f>
        <v>17.6957238400965</v>
      </c>
      <c r="AE22" s="50" t="n">
        <f aca="false">100*'Chôm_BIT_7%'!AE25/PopActBIT!AE37</f>
        <v>9.29437258381099</v>
      </c>
      <c r="AF22" s="50" t="n">
        <f aca="false">100*'Chôm_BIT_7%'!AF25/PopActBIT!AF37</f>
        <v>7.46372928445883</v>
      </c>
      <c r="AG22" s="50" t="n">
        <f aca="false">100*'Chôm_BIT_7%'!AG25/PopActBIT!AG37</f>
        <v>5.67951170538742</v>
      </c>
      <c r="AH22" s="50" t="n">
        <f aca="false">100*'Chôm_BIT_7%'!AH25/PopActBIT!AH37</f>
        <v>3.87462849779294</v>
      </c>
      <c r="AI22" s="50" t="n">
        <f aca="false">100*'Chôm_BIT_7%'!AI25/PopActBIT!AI37</f>
        <v>16.526030785779</v>
      </c>
      <c r="AJ22" s="50" t="n">
        <f aca="false">100*'Chôm_BIT_7%'!AJ25/PopActBIT!AJ37</f>
        <v>7.41109677380753</v>
      </c>
      <c r="AK22" s="50" t="n">
        <f aca="false">100*'Chôm_BIT_7%'!AK25/PopActBIT!AK37</f>
        <v>5.28592913467752</v>
      </c>
      <c r="AL22" s="50" t="n">
        <f aca="false">100*'Chôm_BIT_7%'!AL25/PopActBIT!AL37</f>
        <v>4.6740520650756</v>
      </c>
      <c r="AM22" s="50" t="n">
        <f aca="false">100*'Chôm_BIT_7%'!AM25/PopActBIT!AM37</f>
        <v>3.42158100644387</v>
      </c>
      <c r="AO22" s="50" t="n">
        <f aca="false">100*'Chôm_BIT_7%'!AO25/PopActBIT!AO37</f>
        <v>17.6957238400965</v>
      </c>
      <c r="AP22" s="50" t="n">
        <f aca="false">100*'Chôm_BIT_7%'!AP25/PopActBIT!AP37</f>
        <v>7.40446789554677</v>
      </c>
      <c r="AQ22" s="50" t="n">
        <f aca="false">100*'Chôm_BIT_7%'!AQ25/PopActBIT!AQ37</f>
        <v>4.10506313253128</v>
      </c>
      <c r="AR22" s="50" t="n">
        <f aca="false">100*'Chôm_BIT_7%'!AR25/PopActBIT!AR37</f>
        <v>16.526030785779</v>
      </c>
      <c r="AS22" s="50" t="n">
        <f aca="false">100*'Chôm_BIT_7%'!AS25/PopActBIT!AS37</f>
        <v>5.77639854797245</v>
      </c>
      <c r="AT22" s="50" t="n">
        <f aca="false">100*'Chôm_BIT_7%'!AT25/PopActBIT!AT37</f>
        <v>3.79754943843983</v>
      </c>
      <c r="AU22" s="50" t="n">
        <f aca="false">100*'Chôm_BIT_7%'!AU25/PopActBIT!AU37</f>
        <v>17.0557231549754</v>
      </c>
      <c r="AV22" s="50" t="n">
        <f aca="false">100*'Chôm_BIT_7%'!AV25/PopActBIT!AV37</f>
        <v>6.56571337923373</v>
      </c>
      <c r="AW22" s="50" t="n">
        <f aca="false">100*'Chôm_BIT_7%'!AW25/PopActBIT!AW37</f>
        <v>3.94715232524471</v>
      </c>
    </row>
    <row r="23" customFormat="false" ht="15" hidden="false" customHeight="false" outlineLevel="0" collapsed="false">
      <c r="A23" s="0" t="n">
        <v>2035</v>
      </c>
      <c r="B23" s="50" t="n">
        <f aca="false">100*'Chôm_BIT_7%'!B26/PopActBIT!B38</f>
        <v>6.9855959027412</v>
      </c>
      <c r="C23" s="50" t="n">
        <f aca="false">100*'Chôm_BIT_7%'!C26/PopActBIT!C38</f>
        <v>7.64259720627242</v>
      </c>
      <c r="D23" s="50" t="n">
        <f aca="false">100*'Chôm_BIT_7%'!D26/PopActBIT!D38</f>
        <v>6.38113834642516</v>
      </c>
      <c r="E23" s="50" t="n">
        <f aca="false">100*'Chôm_BIT_7%'!E26/PopActBIT!E38</f>
        <v>26.2919658545291</v>
      </c>
      <c r="F23" s="50" t="n">
        <f aca="false">100*'Chôm_BIT_7%'!F26/PopActBIT!F38</f>
        <v>16.0766160639159</v>
      </c>
      <c r="G23" s="50" t="n">
        <f aca="false">100*'Chôm_BIT_7%'!G26/PopActBIT!G38</f>
        <v>9.6606228040328</v>
      </c>
      <c r="H23" s="50" t="n">
        <f aca="false">100*'Chôm_BIT_7%'!H26/PopActBIT!H38</f>
        <v>8.96983070753642</v>
      </c>
      <c r="I23" s="50" t="n">
        <f aca="false">100*'Chôm_BIT_7%'!I26/PopActBIT!I38</f>
        <v>7.93364256279184</v>
      </c>
      <c r="J23" s="50" t="n">
        <f aca="false">100*'Chôm_BIT_7%'!J26/PopActBIT!J38</f>
        <v>7.04398607487982</v>
      </c>
      <c r="K23" s="50" t="n">
        <f aca="false">100*'Chôm_BIT_7%'!K26/PopActBIT!K38</f>
        <v>6.13339649313458</v>
      </c>
      <c r="L23" s="50" t="n">
        <f aca="false">100*'Chôm_BIT_7%'!L26/PopActBIT!L38</f>
        <v>5.23327345830596</v>
      </c>
      <c r="M23" s="50" t="n">
        <f aca="false">100*'Chôm_BIT_7%'!M26/PopActBIT!M38</f>
        <v>4.86694431622454</v>
      </c>
      <c r="N23" s="50" t="n">
        <f aca="false">100*'Chôm_BIT_7%'!N26/PopActBIT!N38</f>
        <v>3.12949752806696</v>
      </c>
      <c r="O23" s="50" t="n">
        <f aca="false">100*'Chôm_BIT_7%'!O26/PopActBIT!O38</f>
        <v>1.65371441282468</v>
      </c>
      <c r="P23" s="50" t="n">
        <f aca="false">100*'Chôm_BIT_7%'!P26/PopActBIT!P38</f>
        <v>0.607059721163491</v>
      </c>
      <c r="Q23" s="50" t="n">
        <f aca="false">100*'Chôm_BIT_7%'!Q26/PopActBIT!Q38</f>
        <v>20.2737013774773</v>
      </c>
      <c r="R23" s="50" t="n">
        <f aca="false">100*'Chôm_BIT_7%'!R26/PopActBIT!R38</f>
        <v>15.6265545465016</v>
      </c>
      <c r="S23" s="50" t="n">
        <f aca="false">100*'Chôm_BIT_7%'!S26/PopActBIT!S38</f>
        <v>8.70816703462112</v>
      </c>
      <c r="T23" s="50" t="n">
        <f aca="false">100*'Chôm_BIT_7%'!T26/PopActBIT!T38</f>
        <v>6.17526268080103</v>
      </c>
      <c r="U23" s="50" t="n">
        <f aca="false">100*'Chôm_BIT_7%'!U26/PopActBIT!U38</f>
        <v>5.57866950655415</v>
      </c>
      <c r="V23" s="50" t="n">
        <f aca="false">100*'Chôm_BIT_7%'!V26/PopActBIT!V38</f>
        <v>5.02394251997372</v>
      </c>
      <c r="W23" s="50" t="n">
        <f aca="false">100*'Chôm_BIT_7%'!W26/PopActBIT!W38</f>
        <v>4.62621373714247</v>
      </c>
      <c r="X23" s="50" t="n">
        <f aca="false">100*'Chôm_BIT_7%'!X26/PopActBIT!X38</f>
        <v>4.7413457532252</v>
      </c>
      <c r="Y23" s="50" t="n">
        <f aca="false">100*'Chôm_BIT_7%'!Y26/PopActBIT!Y38</f>
        <v>4.50061517414313</v>
      </c>
      <c r="Z23" s="50" t="n">
        <f aca="false">100*'Chôm_BIT_7%'!Z26/PopActBIT!Z38</f>
        <v>2.9829658712344</v>
      </c>
      <c r="AA23" s="50" t="n">
        <f aca="false">100*'Chôm_BIT_7%'!AA26/PopActBIT!AA38</f>
        <v>0.879189940995401</v>
      </c>
      <c r="AB23" s="50" t="n">
        <f aca="false">100*'Chôm_BIT_7%'!AB26/PopActBIT!AB38</f>
        <v>0.512860798913984</v>
      </c>
      <c r="AD23" s="50" t="n">
        <f aca="false">100*'Chôm_BIT_7%'!AD26/PopActBIT!AD38</f>
        <v>17.7337036697693</v>
      </c>
      <c r="AE23" s="50" t="n">
        <f aca="false">100*'Chôm_BIT_7%'!AE26/PopActBIT!AE38</f>
        <v>9.31357358082284</v>
      </c>
      <c r="AF23" s="50" t="n">
        <f aca="false">100*'Chôm_BIT_7%'!AF26/PopActBIT!AF38</f>
        <v>7.48487979161834</v>
      </c>
      <c r="AG23" s="50" t="n">
        <f aca="false">100*'Chôm_BIT_7%'!AG26/PopActBIT!AG38</f>
        <v>5.69091608129258</v>
      </c>
      <c r="AH23" s="50" t="n">
        <f aca="false">100*'Chôm_BIT_7%'!AH26/PopActBIT!AH38</f>
        <v>3.88511612760776</v>
      </c>
      <c r="AI23" s="50" t="n">
        <f aca="false">100*'Chôm_BIT_7%'!AI26/PopActBIT!AI38</f>
        <v>16.5601783608584</v>
      </c>
      <c r="AJ23" s="50" t="n">
        <f aca="false">100*'Chôm_BIT_7%'!AJ26/PopActBIT!AJ38</f>
        <v>7.42944731201363</v>
      </c>
      <c r="AK23" s="50" t="n">
        <f aca="false">100*'Chôm_BIT_7%'!AK26/PopActBIT!AK38</f>
        <v>5.30082456648411</v>
      </c>
      <c r="AL23" s="50" t="n">
        <f aca="false">100*'Chôm_BIT_7%'!AL26/PopActBIT!AL38</f>
        <v>4.68323747908291</v>
      </c>
      <c r="AM23" s="50" t="n">
        <f aca="false">100*'Chôm_BIT_7%'!AM26/PopActBIT!AM38</f>
        <v>3.41201386325874</v>
      </c>
      <c r="AO23" s="50" t="n">
        <f aca="false">100*'Chôm_BIT_7%'!AO26/PopActBIT!AO38</f>
        <v>17.7337036697693</v>
      </c>
      <c r="AP23" s="50" t="n">
        <f aca="false">100*'Chôm_BIT_7%'!AP26/PopActBIT!AP38</f>
        <v>7.42504649513788</v>
      </c>
      <c r="AQ23" s="50" t="n">
        <f aca="false">100*'Chôm_BIT_7%'!AQ26/PopActBIT!AQ38</f>
        <v>4.11774585371025</v>
      </c>
      <c r="AR23" s="50" t="n">
        <f aca="false">100*'Chôm_BIT_7%'!AR26/PopActBIT!AR38</f>
        <v>16.5601783608584</v>
      </c>
      <c r="AS23" s="50" t="n">
        <f aca="false">100*'Chôm_BIT_7%'!AS26/PopActBIT!AS38</f>
        <v>5.79333526231582</v>
      </c>
      <c r="AT23" s="50" t="n">
        <f aca="false">100*'Chôm_BIT_7%'!AT26/PopActBIT!AT38</f>
        <v>3.80075965239671</v>
      </c>
      <c r="AU23" s="50" t="n">
        <f aca="false">100*'Chôm_BIT_7%'!AU26/PopActBIT!AU38</f>
        <v>17.0915105532952</v>
      </c>
      <c r="AV23" s="50" t="n">
        <f aca="false">100*'Chôm_BIT_7%'!AV26/PopActBIT!AV38</f>
        <v>6.58429318074776</v>
      </c>
      <c r="AW23" s="50" t="n">
        <f aca="false">100*'Chôm_BIT_7%'!AW26/PopActBIT!AW38</f>
        <v>3.95439197437137</v>
      </c>
    </row>
    <row r="24" customFormat="false" ht="15" hidden="false" customHeight="false" outlineLevel="0" collapsed="false">
      <c r="A24" s="0" t="n">
        <v>2036</v>
      </c>
      <c r="B24" s="50" t="n">
        <f aca="false">100*'Chôm_BIT_7%'!B27/PopActBIT!B39</f>
        <v>6.9887759271112</v>
      </c>
      <c r="C24" s="50" t="n">
        <f aca="false">100*'Chôm_BIT_7%'!C27/PopActBIT!C39</f>
        <v>7.65412011941926</v>
      </c>
      <c r="D24" s="50" t="n">
        <f aca="false">100*'Chôm_BIT_7%'!D27/PopActBIT!D39</f>
        <v>6.37808945940222</v>
      </c>
      <c r="E24" s="50" t="n">
        <f aca="false">100*'Chôm_BIT_7%'!E27/PopActBIT!E39</f>
        <v>26.346453662387</v>
      </c>
      <c r="F24" s="50" t="n">
        <f aca="false">100*'Chôm_BIT_7%'!F27/PopActBIT!F39</f>
        <v>16.1099334496124</v>
      </c>
      <c r="G24" s="50" t="n">
        <f aca="false">100*'Chôm_BIT_7%'!G27/PopActBIT!G39</f>
        <v>9.68064360285957</v>
      </c>
      <c r="H24" s="50" t="n">
        <f aca="false">100*'Chôm_BIT_7%'!H27/PopActBIT!H39</f>
        <v>8.98841989994653</v>
      </c>
      <c r="I24" s="50" t="n">
        <f aca="false">100*'Chôm_BIT_7%'!I27/PopActBIT!I39</f>
        <v>7.95008434557697</v>
      </c>
      <c r="J24" s="50" t="n">
        <f aca="false">100*'Chôm_BIT_7%'!J27/PopActBIT!J39</f>
        <v>7.05858412212837</v>
      </c>
      <c r="K24" s="50" t="n">
        <f aca="false">100*'Chôm_BIT_7%'!K27/PopActBIT!K39</f>
        <v>6.14610742283391</v>
      </c>
      <c r="L24" s="50" t="n">
        <f aca="false">100*'Chôm_BIT_7%'!L27/PopActBIT!L39</f>
        <v>5.24411896146238</v>
      </c>
      <c r="M24" s="50" t="n">
        <f aca="false">100*'Chôm_BIT_7%'!M27/PopActBIT!M39</f>
        <v>4.87703063416002</v>
      </c>
      <c r="N24" s="50" t="n">
        <f aca="false">100*'Chôm_BIT_7%'!N27/PopActBIT!N39</f>
        <v>3.13598313895451</v>
      </c>
      <c r="O24" s="50" t="n">
        <f aca="false">100*'Chôm_BIT_7%'!O27/PopActBIT!O39</f>
        <v>1.65714159182211</v>
      </c>
      <c r="P24" s="50" t="n">
        <f aca="false">100*'Chôm_BIT_7%'!P27/PopActBIT!P39</f>
        <v>0.608317799529636</v>
      </c>
      <c r="Q24" s="50" t="n">
        <f aca="false">100*'Chôm_BIT_7%'!Q27/PopActBIT!Q39</f>
        <v>20.3157168567053</v>
      </c>
      <c r="R24" s="50" t="n">
        <f aca="false">100*'Chôm_BIT_7%'!R27/PopActBIT!R39</f>
        <v>15.6589392189267</v>
      </c>
      <c r="S24" s="50" t="n">
        <f aca="false">100*'Chôm_BIT_7%'!S27/PopActBIT!S39</f>
        <v>8.72621395187341</v>
      </c>
      <c r="T24" s="50" t="n">
        <f aca="false">100*'Chôm_BIT_7%'!T27/PopActBIT!T39</f>
        <v>6.18806037452561</v>
      </c>
      <c r="U24" s="50" t="n">
        <f aca="false">100*'Chôm_BIT_7%'!U27/PopActBIT!U39</f>
        <v>5.5902308129189</v>
      </c>
      <c r="V24" s="50" t="n">
        <f aca="false">100*'Chôm_BIT_7%'!V27/PopActBIT!V39</f>
        <v>5.03435420300389</v>
      </c>
      <c r="W24" s="50" t="n">
        <f aca="false">100*'Chôm_BIT_7%'!W27/PopActBIT!W39</f>
        <v>4.63580116193275</v>
      </c>
      <c r="X24" s="50" t="n">
        <f aca="false">100*'Chôm_BIT_7%'!X27/PopActBIT!X39</f>
        <v>4.75117177908492</v>
      </c>
      <c r="Y24" s="50" t="n">
        <f aca="false">100*'Chôm_BIT_7%'!Y27/PopActBIT!Y39</f>
        <v>4.50994230685765</v>
      </c>
      <c r="Z24" s="50" t="n">
        <f aca="false">100*'Chôm_BIT_7%'!Z27/PopActBIT!Z39</f>
        <v>2.98914780803356</v>
      </c>
      <c r="AA24" s="50" t="n">
        <f aca="false">100*'Chôm_BIT_7%'!AA27/PopActBIT!AA39</f>
        <v>0.88101198552568</v>
      </c>
      <c r="AB24" s="50" t="n">
        <f aca="false">100*'Chôm_BIT_7%'!AB27/PopActBIT!AB39</f>
        <v>0.513923658223314</v>
      </c>
      <c r="AD24" s="50" t="n">
        <f aca="false">100*'Chôm_BIT_7%'!AD27/PopActBIT!AD39</f>
        <v>17.7801972726164</v>
      </c>
      <c r="AE24" s="50" t="n">
        <f aca="false">100*'Chôm_BIT_7%'!AE27/PopActBIT!AE39</f>
        <v>9.3330011840857</v>
      </c>
      <c r="AF24" s="50" t="n">
        <f aca="false">100*'Chôm_BIT_7%'!AF27/PopActBIT!AF39</f>
        <v>7.50533942372586</v>
      </c>
      <c r="AG24" s="50" t="n">
        <f aca="false">100*'Chôm_BIT_7%'!AG27/PopActBIT!AG39</f>
        <v>5.70288051815999</v>
      </c>
      <c r="AH24" s="50" t="n">
        <f aca="false">100*'Chôm_BIT_7%'!AH27/PopActBIT!AH39</f>
        <v>3.90510585094087</v>
      </c>
      <c r="AI24" s="50" t="n">
        <f aca="false">100*'Chôm_BIT_7%'!AI27/PopActBIT!AI39</f>
        <v>16.5990392006576</v>
      </c>
      <c r="AJ24" s="50" t="n">
        <f aca="false">100*'Chôm_BIT_7%'!AJ27/PopActBIT!AJ39</f>
        <v>7.44497886882642</v>
      </c>
      <c r="AK24" s="50" t="n">
        <f aca="false">100*'Chôm_BIT_7%'!AK27/PopActBIT!AK39</f>
        <v>5.31520641866995</v>
      </c>
      <c r="AL24" s="50" t="n">
        <f aca="false">100*'Chôm_BIT_7%'!AL27/PopActBIT!AL39</f>
        <v>4.69287322109677</v>
      </c>
      <c r="AM24" s="50" t="n">
        <f aca="false">100*'Chôm_BIT_7%'!AM27/PopActBIT!AM39</f>
        <v>3.41176191204441</v>
      </c>
      <c r="AO24" s="50" t="n">
        <f aca="false">100*'Chôm_BIT_7%'!AO27/PopActBIT!AO39</f>
        <v>17.7801972726164</v>
      </c>
      <c r="AP24" s="50" t="n">
        <f aca="false">100*'Chôm_BIT_7%'!AP27/PopActBIT!AP39</f>
        <v>7.44680601121813</v>
      </c>
      <c r="AQ24" s="50" t="n">
        <f aca="false">100*'Chôm_BIT_7%'!AQ27/PopActBIT!AQ39</f>
        <v>4.14078690403555</v>
      </c>
      <c r="AR24" s="50" t="n">
        <f aca="false">100*'Chôm_BIT_7%'!AR27/PopActBIT!AR39</f>
        <v>16.5990392006576</v>
      </c>
      <c r="AS24" s="50" t="n">
        <f aca="false">100*'Chôm_BIT_7%'!AS27/PopActBIT!AS39</f>
        <v>5.80891654735953</v>
      </c>
      <c r="AT24" s="50" t="n">
        <f aca="false">100*'Chôm_BIT_7%'!AT27/PopActBIT!AT39</f>
        <v>3.81363617979354</v>
      </c>
      <c r="AU24" s="50" t="n">
        <f aca="false">100*'Chôm_BIT_7%'!AU27/PopActBIT!AU39</f>
        <v>17.1335223979747</v>
      </c>
      <c r="AV24" s="50" t="n">
        <f aca="false">100*'Chôm_BIT_7%'!AV27/PopActBIT!AV39</f>
        <v>6.60271712936049</v>
      </c>
      <c r="AW24" s="50" t="n">
        <f aca="false">100*'Chôm_BIT_7%'!AW27/PopActBIT!AW39</f>
        <v>3.97171710409167</v>
      </c>
    </row>
    <row r="25" customFormat="false" ht="15" hidden="false" customHeight="false" outlineLevel="0" collapsed="false">
      <c r="A25" s="0" t="n">
        <v>2037</v>
      </c>
      <c r="B25" s="50" t="n">
        <f aca="false">100*'Chôm_BIT_7%'!B28/PopActBIT!B40</f>
        <v>6.99290909185056</v>
      </c>
      <c r="C25" s="50" t="n">
        <f aca="false">100*'Chôm_BIT_7%'!C28/PopActBIT!C40</f>
        <v>7.66408278339387</v>
      </c>
      <c r="D25" s="50" t="n">
        <f aca="false">100*'Chôm_BIT_7%'!D28/PopActBIT!D40</f>
        <v>6.37769696973305</v>
      </c>
      <c r="E25" s="50" t="n">
        <f aca="false">100*'Chôm_BIT_7%'!E28/PopActBIT!E40</f>
        <v>26.3929013902291</v>
      </c>
      <c r="F25" s="50" t="n">
        <f aca="false">100*'Chôm_BIT_7%'!F28/PopActBIT!F40</f>
        <v>16.1383346080382</v>
      </c>
      <c r="G25" s="50" t="n">
        <f aca="false">100*'Chôm_BIT_7%'!G28/PopActBIT!G40</f>
        <v>9.69771018438753</v>
      </c>
      <c r="H25" s="50" t="n">
        <f aca="false">100*'Chôm_BIT_7%'!H28/PopActBIT!H40</f>
        <v>9.00426611919839</v>
      </c>
      <c r="I25" s="50" t="n">
        <f aca="false">100*'Chôm_BIT_7%'!I28/PopActBIT!I40</f>
        <v>7.96410002141468</v>
      </c>
      <c r="J25" s="50" t="n">
        <f aca="false">100*'Chôm_BIT_7%'!J28/PopActBIT!J40</f>
        <v>7.07102811927715</v>
      </c>
      <c r="K25" s="50" t="n">
        <f aca="false">100*'Chôm_BIT_7%'!K28/PopActBIT!K40</f>
        <v>6.15694276061874</v>
      </c>
      <c r="L25" s="50" t="n">
        <f aca="false">100*'Chôm_BIT_7%'!L28/PopActBIT!L40</f>
        <v>5.25336413022076</v>
      </c>
      <c r="M25" s="50" t="n">
        <f aca="false">100*'Chôm_BIT_7%'!M28/PopActBIT!M40</f>
        <v>4.88562864110531</v>
      </c>
      <c r="N25" s="50" t="n">
        <f aca="false">100*'Chôm_BIT_7%'!N28/PopActBIT!N40</f>
        <v>3.14151174987202</v>
      </c>
      <c r="O25" s="50" t="n">
        <f aca="false">100*'Chôm_BIT_7%'!O28/PopActBIT!O40</f>
        <v>1.66006306514976</v>
      </c>
      <c r="P25" s="50" t="n">
        <f aca="false">100*'Chôm_BIT_7%'!P28/PopActBIT!P40</f>
        <v>0.609390239105609</v>
      </c>
      <c r="Q25" s="50" t="n">
        <f aca="false">100*'Chôm_BIT_7%'!Q28/PopActBIT!Q40</f>
        <v>20.3515326404752</v>
      </c>
      <c r="R25" s="50" t="n">
        <f aca="false">100*'Chôm_BIT_7%'!R28/PopActBIT!R40</f>
        <v>15.6865452928392</v>
      </c>
      <c r="S25" s="50" t="n">
        <f aca="false">100*'Chôm_BIT_7%'!S28/PopActBIT!S40</f>
        <v>8.74159791268735</v>
      </c>
      <c r="T25" s="50" t="n">
        <f aca="false">100*'Chôm_BIT_7%'!T28/PopActBIT!T40</f>
        <v>6.1989696736605</v>
      </c>
      <c r="U25" s="50" t="n">
        <f aca="false">100*'Chôm_BIT_7%'!U28/PopActBIT!U40</f>
        <v>5.60008616281533</v>
      </c>
      <c r="V25" s="50" t="n">
        <f aca="false">100*'Chôm_BIT_7%'!V28/PopActBIT!V40</f>
        <v>5.04322956501193</v>
      </c>
      <c r="W25" s="50" t="n">
        <f aca="false">100*'Chôm_BIT_7%'!W28/PopActBIT!W40</f>
        <v>4.64397389111516</v>
      </c>
      <c r="X25" s="50" t="n">
        <f aca="false">100*'Chôm_BIT_7%'!X28/PopActBIT!X40</f>
        <v>4.75954790198001</v>
      </c>
      <c r="Y25" s="50" t="n">
        <f aca="false">100*'Chôm_BIT_7%'!Y28/PopActBIT!Y40</f>
        <v>4.51789315198986</v>
      </c>
      <c r="Z25" s="50" t="n">
        <f aca="false">100*'Chôm_BIT_7%'!Z28/PopActBIT!Z40</f>
        <v>2.99441755422584</v>
      </c>
      <c r="AA25" s="50" t="n">
        <f aca="false">100*'Chôm_BIT_7%'!AA28/PopActBIT!AA40</f>
        <v>0.882565173877088</v>
      </c>
      <c r="AB25" s="50" t="n">
        <f aca="false">100*'Chôm_BIT_7%'!AB28/PopActBIT!AB40</f>
        <v>0.514829684761635</v>
      </c>
      <c r="AD25" s="50" t="n">
        <f aca="false">100*'Chôm_BIT_7%'!AD28/PopActBIT!AD40</f>
        <v>17.818132473606</v>
      </c>
      <c r="AE25" s="50" t="n">
        <f aca="false">100*'Chôm_BIT_7%'!AE28/PopActBIT!AE40</f>
        <v>9.34794128333685</v>
      </c>
      <c r="AF25" s="50" t="n">
        <f aca="false">100*'Chôm_BIT_7%'!AF28/PopActBIT!AF40</f>
        <v>7.52180341059605</v>
      </c>
      <c r="AG25" s="50" t="n">
        <f aca="false">100*'Chôm_BIT_7%'!AG28/PopActBIT!AG40</f>
        <v>5.71220870672678</v>
      </c>
      <c r="AH25" s="50" t="n">
        <f aca="false">100*'Chôm_BIT_7%'!AH28/PopActBIT!AH40</f>
        <v>3.92121773142845</v>
      </c>
      <c r="AI25" s="50" t="n">
        <f aca="false">100*'Chôm_BIT_7%'!AI28/PopActBIT!AI40</f>
        <v>16.6314035428021</v>
      </c>
      <c r="AJ25" s="50" t="n">
        <f aca="false">100*'Chôm_BIT_7%'!AJ28/PopActBIT!AJ40</f>
        <v>7.45236565093802</v>
      </c>
      <c r="AK25" s="50" t="n">
        <f aca="false">100*'Chôm_BIT_7%'!AK28/PopActBIT!AK40</f>
        <v>5.32670186625702</v>
      </c>
      <c r="AL25" s="50" t="n">
        <f aca="false">100*'Chôm_BIT_7%'!AL28/PopActBIT!AL40</f>
        <v>4.70120636062863</v>
      </c>
      <c r="AM25" s="50" t="n">
        <f aca="false">100*'Chôm_BIT_7%'!AM28/PopActBIT!AM40</f>
        <v>3.41461384176021</v>
      </c>
      <c r="AO25" s="50" t="n">
        <f aca="false">100*'Chôm_BIT_7%'!AO28/PopActBIT!AO40</f>
        <v>17.818132473606</v>
      </c>
      <c r="AP25" s="50" t="n">
        <f aca="false">100*'Chôm_BIT_7%'!AP28/PopActBIT!AP40</f>
        <v>7.4655175266368</v>
      </c>
      <c r="AQ25" s="50" t="n">
        <f aca="false">100*'Chôm_BIT_7%'!AQ28/PopActBIT!AQ40</f>
        <v>4.16208875007229</v>
      </c>
      <c r="AR25" s="50" t="n">
        <f aca="false">100*'Chôm_BIT_7%'!AR28/PopActBIT!AR40</f>
        <v>16.6314035428021</v>
      </c>
      <c r="AS25" s="50" t="n">
        <f aca="false">100*'Chôm_BIT_7%'!AS28/PopActBIT!AS40</f>
        <v>5.82050201687972</v>
      </c>
      <c r="AT25" s="50" t="n">
        <f aca="false">100*'Chôm_BIT_7%'!AT28/PopActBIT!AT40</f>
        <v>3.82714294161201</v>
      </c>
      <c r="AU25" s="50" t="n">
        <f aca="false">100*'Chôm_BIT_7%'!AU28/PopActBIT!AU40</f>
        <v>17.1682069344253</v>
      </c>
      <c r="AV25" s="50" t="n">
        <f aca="false">100*'Chôm_BIT_7%'!AV28/PopActBIT!AV40</f>
        <v>6.61754795892797</v>
      </c>
      <c r="AW25" s="50" t="n">
        <f aca="false">100*'Chôm_BIT_7%'!AW28/PopActBIT!AW40</f>
        <v>3.98878520686123</v>
      </c>
    </row>
    <row r="26" customFormat="false" ht="15" hidden="false" customHeight="false" outlineLevel="0" collapsed="false">
      <c r="A26" s="0" t="n">
        <v>2038</v>
      </c>
      <c r="B26" s="50" t="n">
        <f aca="false">100*'Chôm_BIT_7%'!B29/PopActBIT!B41</f>
        <v>6.99346079582396</v>
      </c>
      <c r="C26" s="50" t="n">
        <f aca="false">100*'Chôm_BIT_7%'!C29/PopActBIT!C41</f>
        <v>7.66853216170884</v>
      </c>
      <c r="D26" s="50" t="n">
        <f aca="false">100*'Chôm_BIT_7%'!D29/PopActBIT!D41</f>
        <v>6.37511121172996</v>
      </c>
      <c r="E26" s="50" t="n">
        <f aca="false">100*'Chôm_BIT_7%'!E29/PopActBIT!E41</f>
        <v>26.4219676927645</v>
      </c>
      <c r="F26" s="50" t="n">
        <f aca="false">100*'Chôm_BIT_7%'!F29/PopActBIT!F41</f>
        <v>16.1561076337923</v>
      </c>
      <c r="G26" s="50" t="n">
        <f aca="false">100*'Chôm_BIT_7%'!G29/PopActBIT!G41</f>
        <v>9.70839019921245</v>
      </c>
      <c r="H26" s="50" t="n">
        <f aca="false">100*'Chôm_BIT_7%'!H29/PopActBIT!H41</f>
        <v>9.01418244932293</v>
      </c>
      <c r="I26" s="50" t="n">
        <f aca="false">100*'Chôm_BIT_7%'!I29/PopActBIT!I41</f>
        <v>7.97287082448866</v>
      </c>
      <c r="J26" s="50" t="n">
        <f aca="false">100*'Chôm_BIT_7%'!J29/PopActBIT!J41</f>
        <v>7.07881538902489</v>
      </c>
      <c r="K26" s="50" t="n">
        <f aca="false">100*'Chôm_BIT_7%'!K29/PopActBIT!K41</f>
        <v>6.16372335507962</v>
      </c>
      <c r="L26" s="50" t="n">
        <f aca="false">100*'Chôm_BIT_7%'!L29/PopActBIT!L41</f>
        <v>5.25914962037511</v>
      </c>
      <c r="M26" s="50" t="n">
        <f aca="false">100*'Chôm_BIT_7%'!M29/PopActBIT!M41</f>
        <v>4.89100914694885</v>
      </c>
      <c r="N26" s="50" t="n">
        <f aca="false">100*'Chôm_BIT_7%'!N29/PopActBIT!N41</f>
        <v>3.14497147298431</v>
      </c>
      <c r="O26" s="50" t="n">
        <f aca="false">100*'Chôm_BIT_7%'!O29/PopActBIT!O41</f>
        <v>1.66189128003853</v>
      </c>
      <c r="P26" s="50" t="n">
        <f aca="false">100*'Chôm_BIT_7%'!P29/PopActBIT!P41</f>
        <v>0.610061355963512</v>
      </c>
      <c r="Q26" s="50" t="n">
        <f aca="false">100*'Chôm_BIT_7%'!Q29/PopActBIT!Q41</f>
        <v>20.3739456293332</v>
      </c>
      <c r="R26" s="50" t="n">
        <f aca="false">100*'Chôm_BIT_7%'!R29/PopActBIT!R41</f>
        <v>15.7038207664401</v>
      </c>
      <c r="S26" s="50" t="n">
        <f aca="false">100*'Chôm_BIT_7%'!S29/PopActBIT!S41</f>
        <v>8.75122496830418</v>
      </c>
      <c r="T26" s="50" t="n">
        <f aca="false">100*'Chôm_BIT_7%'!T29/PopActBIT!T41</f>
        <v>6.20579655204262</v>
      </c>
      <c r="U26" s="50" t="n">
        <f aca="false">100*'Chôm_BIT_7%'!U29/PopActBIT!U41</f>
        <v>5.60625349531986</v>
      </c>
      <c r="V26" s="50" t="n">
        <f aca="false">100*'Chôm_BIT_7%'!V29/PopActBIT!V41</f>
        <v>5.0487836355601</v>
      </c>
      <c r="W26" s="50" t="n">
        <f aca="false">100*'Chôm_BIT_7%'!W29/PopActBIT!W41</f>
        <v>4.64908826441159</v>
      </c>
      <c r="X26" s="50" t="n">
        <f aca="false">100*'Chôm_BIT_7%'!X29/PopActBIT!X41</f>
        <v>4.76478955605985</v>
      </c>
      <c r="Y26" s="50" t="n">
        <f aca="false">100*'Chôm_BIT_7%'!Y29/PopActBIT!Y41</f>
        <v>4.52286867352259</v>
      </c>
      <c r="Z26" s="50" t="n">
        <f aca="false">100*'Chôm_BIT_7%'!Z29/PopActBIT!Z41</f>
        <v>2.99771528361381</v>
      </c>
      <c r="AA26" s="50" t="n">
        <f aca="false">100*'Chôm_BIT_7%'!AA29/PopActBIT!AA41</f>
        <v>0.883537136223018</v>
      </c>
      <c r="AB26" s="50" t="n">
        <f aca="false">100*'Chôm_BIT_7%'!AB29/PopActBIT!AB41</f>
        <v>0.51539666279676</v>
      </c>
      <c r="AD26" s="50" t="n">
        <f aca="false">100*'Chôm_BIT_7%'!AD29/PopActBIT!AD41</f>
        <v>17.8419488109541</v>
      </c>
      <c r="AE26" s="50" t="n">
        <f aca="false">100*'Chôm_BIT_7%'!AE29/PopActBIT!AE41</f>
        <v>9.35609703951669</v>
      </c>
      <c r="AF26" s="50" t="n">
        <f aca="false">100*'Chôm_BIT_7%'!AF29/PopActBIT!AF41</f>
        <v>7.53076918616566</v>
      </c>
      <c r="AG26" s="50" t="n">
        <f aca="false">100*'Chôm_BIT_7%'!AG29/PopActBIT!AG41</f>
        <v>5.71547737274893</v>
      </c>
      <c r="AH26" s="50" t="n">
        <f aca="false">100*'Chôm_BIT_7%'!AH29/PopActBIT!AH41</f>
        <v>3.92801445200134</v>
      </c>
      <c r="AI26" s="50" t="n">
        <f aca="false">100*'Chôm_BIT_7%'!AI29/PopActBIT!AI41</f>
        <v>16.6521289507349</v>
      </c>
      <c r="AJ26" s="50" t="n">
        <f aca="false">100*'Chôm_BIT_7%'!AJ29/PopActBIT!AJ41</f>
        <v>7.45298411211185</v>
      </c>
      <c r="AK26" s="50" t="n">
        <f aca="false">100*'Chôm_BIT_7%'!AK29/PopActBIT!AK41</f>
        <v>5.33308786117384</v>
      </c>
      <c r="AL26" s="50" t="n">
        <f aca="false">100*'Chôm_BIT_7%'!AL29/PopActBIT!AL41</f>
        <v>4.70675156645057</v>
      </c>
      <c r="AM26" s="50" t="n">
        <f aca="false">100*'Chôm_BIT_7%'!AM29/PopActBIT!AM41</f>
        <v>3.41366713010522</v>
      </c>
      <c r="AO26" s="50" t="n">
        <f aca="false">100*'Chôm_BIT_7%'!AO29/PopActBIT!AO41</f>
        <v>17.8419488109541</v>
      </c>
      <c r="AP26" s="50" t="n">
        <f aca="false">100*'Chôm_BIT_7%'!AP29/PopActBIT!AP41</f>
        <v>7.47743682139283</v>
      </c>
      <c r="AQ26" s="50" t="n">
        <f aca="false">100*'Chôm_BIT_7%'!AQ29/PopActBIT!AQ41</f>
        <v>4.17413969678429</v>
      </c>
      <c r="AR26" s="50" t="n">
        <f aca="false">100*'Chôm_BIT_7%'!AR29/PopActBIT!AR41</f>
        <v>16.6521289507349</v>
      </c>
      <c r="AS26" s="50" t="n">
        <f aca="false">100*'Chôm_BIT_7%'!AS29/PopActBIT!AS41</f>
        <v>5.82688677453429</v>
      </c>
      <c r="AT26" s="50" t="n">
        <f aca="false">100*'Chôm_BIT_7%'!AT29/PopActBIT!AT41</f>
        <v>3.83562592199081</v>
      </c>
      <c r="AU26" s="50" t="n">
        <f aca="false">100*'Chôm_BIT_7%'!AU29/PopActBIT!AU41</f>
        <v>17.190335171584</v>
      </c>
      <c r="AV26" s="50" t="n">
        <f aca="false">100*'Chôm_BIT_7%'!AV29/PopActBIT!AV41</f>
        <v>6.62637030083588</v>
      </c>
      <c r="AW26" s="50" t="n">
        <f aca="false">100*'Chôm_BIT_7%'!AW29/PopActBIT!AW41</f>
        <v>3.99898282166755</v>
      </c>
    </row>
    <row r="27" customFormat="false" ht="15" hidden="false" customHeight="false" outlineLevel="0" collapsed="false">
      <c r="A27" s="0" t="n">
        <v>2039</v>
      </c>
      <c r="B27" s="50" t="n">
        <f aca="false">100*'Chôm_BIT_7%'!B30/PopActBIT!B42</f>
        <v>6.98985452615257</v>
      </c>
      <c r="C27" s="50" t="n">
        <f aca="false">100*'Chôm_BIT_7%'!C30/PopActBIT!C42</f>
        <v>7.66258893358239</v>
      </c>
      <c r="D27" s="50" t="n">
        <f aca="false">100*'Chôm_BIT_7%'!D30/PopActBIT!D42</f>
        <v>6.37264518081409</v>
      </c>
      <c r="E27" s="50" t="n">
        <f aca="false">100*'Chôm_BIT_7%'!E30/PopActBIT!E42</f>
        <v>26.4439016615172</v>
      </c>
      <c r="F27" s="50" t="n">
        <f aca="false">100*'Chôm_BIT_7%'!F30/PopActBIT!F42</f>
        <v>16.1695194872971</v>
      </c>
      <c r="G27" s="50" t="n">
        <f aca="false">100*'Chôm_BIT_7%'!G30/PopActBIT!G42</f>
        <v>9.71644953566098</v>
      </c>
      <c r="H27" s="50" t="n">
        <f aca="false">100*'Chôm_BIT_7%'!H30/PopActBIT!H42</f>
        <v>9.02166549519118</v>
      </c>
      <c r="I27" s="50" t="n">
        <f aca="false">100*'Chôm_BIT_7%'!I30/PopActBIT!I42</f>
        <v>7.97948943448648</v>
      </c>
      <c r="J27" s="50" t="n">
        <f aca="false">100*'Chôm_BIT_7%'!J30/PopActBIT!J42</f>
        <v>7.08469180660871</v>
      </c>
      <c r="K27" s="50" t="n">
        <f aca="false">100*'Chôm_BIT_7%'!K30/PopActBIT!K42</f>
        <v>6.16884011689852</v>
      </c>
      <c r="L27" s="50" t="n">
        <f aca="false">100*'Chôm_BIT_7%'!L30/PopActBIT!L42</f>
        <v>5.26351545810454</v>
      </c>
      <c r="M27" s="50" t="n">
        <f aca="false">100*'Chôm_BIT_7%'!M30/PopActBIT!M42</f>
        <v>4.89506937603722</v>
      </c>
      <c r="N27" s="50" t="n">
        <f aca="false">100*'Chôm_BIT_7%'!N30/PopActBIT!N42</f>
        <v>3.14758224394651</v>
      </c>
      <c r="O27" s="50" t="n">
        <f aca="false">100*'Chôm_BIT_7%'!O30/PopActBIT!O42</f>
        <v>1.66327088476103</v>
      </c>
      <c r="P27" s="50" t="n">
        <f aca="false">100*'Chôm_BIT_7%'!P30/PopActBIT!P42</f>
        <v>0.610567793140126</v>
      </c>
      <c r="Q27" s="50" t="n">
        <f aca="false">100*'Chôm_BIT_7%'!Q30/PopActBIT!Q42</f>
        <v>20.390858884697</v>
      </c>
      <c r="R27" s="50" t="n">
        <f aca="false">100*'Chôm_BIT_7%'!R30/PopActBIT!R42</f>
        <v>15.7168571579001</v>
      </c>
      <c r="S27" s="50" t="n">
        <f aca="false">100*'Chôm_BIT_7%'!S30/PopActBIT!S42</f>
        <v>8.75848972228595</v>
      </c>
      <c r="T27" s="50" t="n">
        <f aca="false">100*'Chôm_BIT_7%'!T30/PopActBIT!T42</f>
        <v>6.21094824056335</v>
      </c>
      <c r="U27" s="50" t="n">
        <f aca="false">100*'Chôm_BIT_7%'!U30/PopActBIT!U42</f>
        <v>5.61090747833944</v>
      </c>
      <c r="V27" s="50" t="n">
        <f aca="false">100*'Chôm_BIT_7%'!V30/PopActBIT!V42</f>
        <v>5.05297483978035</v>
      </c>
      <c r="W27" s="50" t="n">
        <f aca="false">100*'Chôm_BIT_7%'!W30/PopActBIT!W42</f>
        <v>4.65294766496441</v>
      </c>
      <c r="X27" s="50" t="n">
        <f aca="false">100*'Chôm_BIT_7%'!X30/PopActBIT!X42</f>
        <v>4.76874500504271</v>
      </c>
      <c r="Y27" s="50" t="n">
        <f aca="false">100*'Chôm_BIT_7%'!Y30/PopActBIT!Y42</f>
        <v>4.5266232939699</v>
      </c>
      <c r="Z27" s="50" t="n">
        <f aca="false">100*'Chôm_BIT_7%'!Z30/PopActBIT!Z42</f>
        <v>3.00020381111959</v>
      </c>
      <c r="AA27" s="50" t="n">
        <f aca="false">100*'Chôm_BIT_7%'!AA30/PopActBIT!AA42</f>
        <v>0.884270596961562</v>
      </c>
      <c r="AB27" s="50" t="n">
        <f aca="false">100*'Chôm_BIT_7%'!AB30/PopActBIT!AB42</f>
        <v>0.515824514894245</v>
      </c>
      <c r="AD27" s="50" t="n">
        <f aca="false">100*'Chôm_BIT_7%'!AD30/PopActBIT!AD42</f>
        <v>17.8629474236469</v>
      </c>
      <c r="AE27" s="50" t="n">
        <f aca="false">100*'Chôm_BIT_7%'!AE30/PopActBIT!AE42</f>
        <v>9.36166882460017</v>
      </c>
      <c r="AF27" s="50" t="n">
        <f aca="false">100*'Chôm_BIT_7%'!AF30/PopActBIT!AF42</f>
        <v>7.53568200191599</v>
      </c>
      <c r="AG27" s="50" t="n">
        <f aca="false">100*'Chôm_BIT_7%'!AG30/PopActBIT!AG42</f>
        <v>5.71573717171043</v>
      </c>
      <c r="AH27" s="50" t="n">
        <f aca="false">100*'Chôm_BIT_7%'!AH30/PopActBIT!AH42</f>
        <v>3.92522319119823</v>
      </c>
      <c r="AI27" s="50" t="n">
        <f aca="false">100*'Chôm_BIT_7%'!AI30/PopActBIT!AI42</f>
        <v>16.6693762780374</v>
      </c>
      <c r="AJ27" s="50" t="n">
        <f aca="false">100*'Chôm_BIT_7%'!AJ30/PopActBIT!AJ42</f>
        <v>7.45067425168903</v>
      </c>
      <c r="AK27" s="50" t="n">
        <f aca="false">100*'Chôm_BIT_7%'!AK30/PopActBIT!AK42</f>
        <v>5.33646664626271</v>
      </c>
      <c r="AL27" s="50" t="n">
        <f aca="false">100*'Chôm_BIT_7%'!AL30/PopActBIT!AL42</f>
        <v>4.71125434275506</v>
      </c>
      <c r="AM27" s="50" t="n">
        <f aca="false">100*'Chôm_BIT_7%'!AM30/PopActBIT!AM42</f>
        <v>3.41393046360195</v>
      </c>
      <c r="AO27" s="50" t="n">
        <f aca="false">100*'Chôm_BIT_7%'!AO30/PopActBIT!AO42</f>
        <v>17.8629474236469</v>
      </c>
      <c r="AP27" s="50" t="n">
        <f aca="false">100*'Chôm_BIT_7%'!AP30/PopActBIT!AP42</f>
        <v>7.48641771442188</v>
      </c>
      <c r="AQ27" s="50" t="n">
        <f aca="false">100*'Chôm_BIT_7%'!AQ30/PopActBIT!AQ42</f>
        <v>4.17058443949402</v>
      </c>
      <c r="AR27" s="50" t="n">
        <f aca="false">100*'Chôm_BIT_7%'!AR30/PopActBIT!AR42</f>
        <v>16.6693762780374</v>
      </c>
      <c r="AS27" s="50" t="n">
        <f aca="false">100*'Chôm_BIT_7%'!AS30/PopActBIT!AS42</f>
        <v>5.83064585893031</v>
      </c>
      <c r="AT27" s="50" t="n">
        <f aca="false">100*'Chôm_BIT_7%'!AT30/PopActBIT!AT42</f>
        <v>3.84226925614904</v>
      </c>
      <c r="AU27" s="50" t="n">
        <f aca="false">100*'Chôm_BIT_7%'!AU30/PopActBIT!AU42</f>
        <v>17.2092512830748</v>
      </c>
      <c r="AV27" s="50" t="n">
        <f aca="false">100*'Chôm_BIT_7%'!AV30/PopActBIT!AV42</f>
        <v>6.63233731277383</v>
      </c>
      <c r="AW27" s="50" t="n">
        <f aca="false">100*'Chôm_BIT_7%'!AW30/PopActBIT!AW42</f>
        <v>4.00173019697359</v>
      </c>
    </row>
    <row r="28" customFormat="false" ht="15" hidden="false" customHeight="false" outlineLevel="0" collapsed="false">
      <c r="A28" s="0" t="n">
        <v>2040</v>
      </c>
      <c r="B28" s="50" t="n">
        <f aca="false">100*'Chôm_BIT_7%'!B31/PopActBIT!B43</f>
        <v>6.98853085035062</v>
      </c>
      <c r="C28" s="50" t="n">
        <f aca="false">100*'Chôm_BIT_7%'!C31/PopActBIT!C43</f>
        <v>7.65705177350969</v>
      </c>
      <c r="D28" s="50" t="n">
        <f aca="false">100*'Chôm_BIT_7%'!D31/PopActBIT!D43</f>
        <v>6.37378713526959</v>
      </c>
      <c r="E28" s="50" t="n">
        <f aca="false">100*'Chôm_BIT_7%'!E31/PopActBIT!E43</f>
        <v>26.484334091931</v>
      </c>
      <c r="F28" s="50" t="n">
        <f aca="false">100*'Chôm_BIT_7%'!F31/PopActBIT!F43</f>
        <v>16.1942425020725</v>
      </c>
      <c r="G28" s="50" t="n">
        <f aca="false">100*'Chôm_BIT_7%'!G31/PopActBIT!G43</f>
        <v>9.73130587852402</v>
      </c>
      <c r="H28" s="50" t="n">
        <f aca="false">100*'Chôm_BIT_7%'!H31/PopActBIT!H43</f>
        <v>9.03545952101309</v>
      </c>
      <c r="I28" s="50" t="n">
        <f aca="false">100*'Chôm_BIT_7%'!I31/PopActBIT!I43</f>
        <v>7.9916899847467</v>
      </c>
      <c r="J28" s="50" t="n">
        <f aca="false">100*'Chôm_BIT_7%'!J31/PopActBIT!J43</f>
        <v>7.09552422128566</v>
      </c>
      <c r="K28" s="50" t="n">
        <f aca="false">100*'Chôm_BIT_7%'!K31/PopActBIT!K43</f>
        <v>6.17827220456671</v>
      </c>
      <c r="L28" s="50" t="n">
        <f aca="false">100*'Chôm_BIT_7%'!L31/PopActBIT!L43</f>
        <v>5.27156331447671</v>
      </c>
      <c r="M28" s="50" t="n">
        <f aca="false">100*'Chôm_BIT_7%'!M31/PopActBIT!M43</f>
        <v>4.90255388246335</v>
      </c>
      <c r="N28" s="50" t="n">
        <f aca="false">100*'Chôm_BIT_7%'!N31/PopActBIT!N43</f>
        <v>3.15239486205708</v>
      </c>
      <c r="O28" s="50" t="n">
        <f aca="false">100*'Chôm_BIT_7%'!O31/PopActBIT!O43</f>
        <v>1.66581400737464</v>
      </c>
      <c r="P28" s="50" t="n">
        <f aca="false">100*'Chôm_BIT_7%'!P31/PopActBIT!P43</f>
        <v>0.611501344479299</v>
      </c>
      <c r="Q28" s="50" t="n">
        <f aca="false">100*'Chôm_BIT_7%'!Q31/PopActBIT!Q43</f>
        <v>20.4220362802828</v>
      </c>
      <c r="R28" s="50" t="n">
        <f aca="false">100*'Chôm_BIT_7%'!R31/PopActBIT!R43</f>
        <v>15.7408880570275</v>
      </c>
      <c r="S28" s="50" t="n">
        <f aca="false">100*'Chôm_BIT_7%'!S31/PopActBIT!S43</f>
        <v>8.77188135528925</v>
      </c>
      <c r="T28" s="50" t="n">
        <f aca="false">100*'Chôm_BIT_7%'!T31/PopActBIT!T43</f>
        <v>6.22044471108252</v>
      </c>
      <c r="U28" s="50" t="n">
        <f aca="false">100*'Chôm_BIT_7%'!U31/PopActBIT!U43</f>
        <v>5.61948649323218</v>
      </c>
      <c r="V28" s="50" t="n">
        <f aca="false">100*'Chôm_BIT_7%'!V31/PopActBIT!V43</f>
        <v>5.06070078189765</v>
      </c>
      <c r="W28" s="50" t="n">
        <f aca="false">100*'Chôm_BIT_7%'!W31/PopActBIT!W43</f>
        <v>4.66006196999741</v>
      </c>
      <c r="X28" s="50" t="n">
        <f aca="false">100*'Chôm_BIT_7%'!X31/PopActBIT!X43</f>
        <v>4.7760363629159</v>
      </c>
      <c r="Y28" s="50" t="n">
        <f aca="false">100*'Chôm_BIT_7%'!Y31/PopActBIT!Y43</f>
        <v>4.53354445044997</v>
      </c>
      <c r="Z28" s="50" t="n">
        <f aca="false">100*'Chôm_BIT_7%'!Z31/PopActBIT!Z43</f>
        <v>3.00479108925173</v>
      </c>
      <c r="AA28" s="50" t="n">
        <f aca="false">100*'Chôm_BIT_7%'!AA31/PopActBIT!AA43</f>
        <v>0.885622636832088</v>
      </c>
      <c r="AB28" s="50" t="n">
        <f aca="false">100*'Chôm_BIT_7%'!AB31/PopActBIT!AB43</f>
        <v>0.516613204818718</v>
      </c>
      <c r="AD28" s="50" t="n">
        <f aca="false">100*'Chôm_BIT_7%'!AD31/PopActBIT!AD43</f>
        <v>17.8955408495074</v>
      </c>
      <c r="AE28" s="50" t="n">
        <f aca="false">100*'Chôm_BIT_7%'!AE31/PopActBIT!AE43</f>
        <v>9.37352505543781</v>
      </c>
      <c r="AF28" s="50" t="n">
        <f aca="false">100*'Chôm_BIT_7%'!AF31/PopActBIT!AF43</f>
        <v>7.54444226082673</v>
      </c>
      <c r="AG28" s="50" t="n">
        <f aca="false">100*'Chôm_BIT_7%'!AG31/PopActBIT!AG43</f>
        <v>5.72174620763743</v>
      </c>
      <c r="AH28" s="50" t="n">
        <f aca="false">100*'Chôm_BIT_7%'!AH31/PopActBIT!AH43</f>
        <v>3.9172003390155</v>
      </c>
      <c r="AI28" s="50" t="n">
        <f aca="false">100*'Chôm_BIT_7%'!AI31/PopActBIT!AI43</f>
        <v>16.6977741388977</v>
      </c>
      <c r="AJ28" s="50" t="n">
        <f aca="false">100*'Chôm_BIT_7%'!AJ31/PopActBIT!AJ43</f>
        <v>7.4525677844866</v>
      </c>
      <c r="AK28" s="50" t="n">
        <f aca="false">100*'Chôm_BIT_7%'!AK31/PopActBIT!AK43</f>
        <v>5.34252799079188</v>
      </c>
      <c r="AL28" s="50" t="n">
        <f aca="false">100*'Chôm_BIT_7%'!AL31/PopActBIT!AL43</f>
        <v>4.71889022771489</v>
      </c>
      <c r="AM28" s="50" t="n">
        <f aca="false">100*'Chôm_BIT_7%'!AM31/PopActBIT!AM43</f>
        <v>3.41603539430958</v>
      </c>
      <c r="AO28" s="50" t="n">
        <f aca="false">100*'Chôm_BIT_7%'!AO31/PopActBIT!AO43</f>
        <v>17.8955408495074</v>
      </c>
      <c r="AP28" s="50" t="n">
        <f aca="false">100*'Chôm_BIT_7%'!AP31/PopActBIT!AP43</f>
        <v>7.49942851162543</v>
      </c>
      <c r="AQ28" s="50" t="n">
        <f aca="false">100*'Chôm_BIT_7%'!AQ31/PopActBIT!AQ43</f>
        <v>4.15952021340749</v>
      </c>
      <c r="AR28" s="50" t="n">
        <f aca="false">100*'Chôm_BIT_7%'!AR31/PopActBIT!AR43</f>
        <v>16.6977741388977</v>
      </c>
      <c r="AS28" s="50" t="n">
        <f aca="false">100*'Chôm_BIT_7%'!AS31/PopActBIT!AS43</f>
        <v>5.83678021159548</v>
      </c>
      <c r="AT28" s="50" t="n">
        <f aca="false">100*'Chôm_BIT_7%'!AT31/PopActBIT!AT43</f>
        <v>3.84472391905472</v>
      </c>
      <c r="AU28" s="50" t="n">
        <f aca="false">100*'Chôm_BIT_7%'!AU31/PopActBIT!AU43</f>
        <v>17.2395181282672</v>
      </c>
      <c r="AV28" s="50" t="n">
        <f aca="false">100*'Chôm_BIT_7%'!AV31/PopActBIT!AV43</f>
        <v>6.64151016916933</v>
      </c>
      <c r="AW28" s="50" t="n">
        <f aca="false">100*'Chôm_BIT_7%'!AW31/PopActBIT!AW43</f>
        <v>3.99871815167551</v>
      </c>
    </row>
    <row r="29" customFormat="false" ht="15" hidden="false" customHeight="false" outlineLevel="0" collapsed="false">
      <c r="A29" s="0" t="n">
        <v>2041</v>
      </c>
      <c r="B29" s="50" t="n">
        <f aca="false">100*'Chôm_BIT_7%'!B32/PopActBIT!B44</f>
        <v>6.98821305380592</v>
      </c>
      <c r="C29" s="50" t="n">
        <f aca="false">100*'Chôm_BIT_7%'!C32/PopActBIT!C44</f>
        <v>7.65263298566963</v>
      </c>
      <c r="D29" s="50" t="n">
        <f aca="false">100*'Chôm_BIT_7%'!D32/PopActBIT!D44</f>
        <v>6.3760462375685</v>
      </c>
      <c r="E29" s="50" t="n">
        <f aca="false">100*'Chôm_BIT_7%'!E32/PopActBIT!E44</f>
        <v>26.533170331271</v>
      </c>
      <c r="F29" s="50" t="n">
        <f aca="false">100*'Chôm_BIT_7%'!F32/PopActBIT!F44</f>
        <v>16.2241041516052</v>
      </c>
      <c r="G29" s="50" t="n">
        <f aca="false">100*'Chôm_BIT_7%'!G32/PopActBIT!G44</f>
        <v>9.74925008589297</v>
      </c>
      <c r="H29" s="50" t="n">
        <f aca="false">100*'Chôm_BIT_7%'!H32/PopActBIT!H44</f>
        <v>9.05212061062868</v>
      </c>
      <c r="I29" s="50" t="n">
        <f aca="false">100*'Chôm_BIT_7%'!I32/PopActBIT!I44</f>
        <v>8.00642639773225</v>
      </c>
      <c r="J29" s="50" t="n">
        <f aca="false">100*'Chôm_BIT_7%'!J32/PopActBIT!J44</f>
        <v>7.10860813413431</v>
      </c>
      <c r="K29" s="50" t="n">
        <f aca="false">100*'Chôm_BIT_7%'!K32/PopActBIT!K44</f>
        <v>6.1896647349223</v>
      </c>
      <c r="L29" s="50" t="n">
        <f aca="false">100*'Chôm_BIT_7%'!L32/PopActBIT!L44</f>
        <v>5.28128390351732</v>
      </c>
      <c r="M29" s="50" t="n">
        <f aca="false">100*'Chôm_BIT_7%'!M32/PopActBIT!M44</f>
        <v>4.91159403027111</v>
      </c>
      <c r="N29" s="50" t="n">
        <f aca="false">100*'Chôm_BIT_7%'!N32/PopActBIT!N44</f>
        <v>3.15820777430336</v>
      </c>
      <c r="O29" s="50" t="n">
        <f aca="false">100*'Chôm_BIT_7%'!O32/PopActBIT!O44</f>
        <v>1.66888571351147</v>
      </c>
      <c r="P29" s="50" t="n">
        <f aca="false">100*'Chôm_BIT_7%'!P32/PopActBIT!P44</f>
        <v>0.612628932808009</v>
      </c>
      <c r="Q29" s="50" t="n">
        <f aca="false">100*'Chôm_BIT_7%'!Q32/PopActBIT!Q44</f>
        <v>20.4596938422261</v>
      </c>
      <c r="R29" s="50" t="n">
        <f aca="false">100*'Chôm_BIT_7%'!R32/PopActBIT!R44</f>
        <v>15.7699137359027</v>
      </c>
      <c r="S29" s="50" t="n">
        <f aca="false">100*'Chôm_BIT_7%'!S32/PopActBIT!S44</f>
        <v>8.78805641545282</v>
      </c>
      <c r="T29" s="50" t="n">
        <f aca="false">100*'Chôm_BIT_7%'!T32/PopActBIT!T44</f>
        <v>6.23191500615043</v>
      </c>
      <c r="U29" s="50" t="n">
        <f aca="false">100*'Chôm_BIT_7%'!U32/PopActBIT!U44</f>
        <v>5.62984864114946</v>
      </c>
      <c r="V29" s="50" t="n">
        <f aca="false">100*'Chôm_BIT_7%'!V32/PopActBIT!V44</f>
        <v>5.07003254737662</v>
      </c>
      <c r="W29" s="50" t="n">
        <f aca="false">100*'Chôm_BIT_7%'!W32/PopActBIT!W44</f>
        <v>4.66865497070931</v>
      </c>
      <c r="X29" s="50" t="n">
        <f aca="false">100*'Chôm_BIT_7%'!X32/PopActBIT!X44</f>
        <v>4.78484321658669</v>
      </c>
      <c r="Y29" s="50" t="n">
        <f aca="false">100*'Chôm_BIT_7%'!Y32/PopActBIT!Y44</f>
        <v>4.54190415702489</v>
      </c>
      <c r="Z29" s="50" t="n">
        <f aca="false">100*'Chôm_BIT_7%'!Z32/PopActBIT!Z44</f>
        <v>3.01033182500487</v>
      </c>
      <c r="AA29" s="50" t="n">
        <f aca="false">100*'Chôm_BIT_7%'!AA32/PopActBIT!AA44</f>
        <v>0.887255695790909</v>
      </c>
      <c r="AB29" s="50" t="n">
        <f aca="false">100*'Chôm_BIT_7%'!AB32/PopActBIT!AB44</f>
        <v>0.517565822544697</v>
      </c>
      <c r="AD29" s="50" t="n">
        <f aca="false">100*'Chôm_BIT_7%'!AD32/PopActBIT!AD44</f>
        <v>17.9313232585821</v>
      </c>
      <c r="AE29" s="50" t="n">
        <f aca="false">100*'Chôm_BIT_7%'!AE32/PopActBIT!AE44</f>
        <v>9.38854853140793</v>
      </c>
      <c r="AF29" s="50" t="n">
        <f aca="false">100*'Chôm_BIT_7%'!AF32/PopActBIT!AF44</f>
        <v>7.55557123407854</v>
      </c>
      <c r="AG29" s="50" t="n">
        <f aca="false">100*'Chôm_BIT_7%'!AG32/PopActBIT!AG44</f>
        <v>5.73173306333019</v>
      </c>
      <c r="AH29" s="50" t="n">
        <f aca="false">100*'Chôm_BIT_7%'!AH32/PopActBIT!AH44</f>
        <v>3.90444949812827</v>
      </c>
      <c r="AI29" s="50" t="n">
        <f aca="false">100*'Chôm_BIT_7%'!AI32/PopActBIT!AI44</f>
        <v>16.7300941505761</v>
      </c>
      <c r="AJ29" s="50" t="n">
        <f aca="false">100*'Chôm_BIT_7%'!AJ32/PopActBIT!AJ44</f>
        <v>7.45858861260746</v>
      </c>
      <c r="AK29" s="50" t="n">
        <f aca="false">100*'Chôm_BIT_7%'!AK32/PopActBIT!AK44</f>
        <v>5.35053443940091</v>
      </c>
      <c r="AL29" s="50" t="n">
        <f aca="false">100*'Chôm_BIT_7%'!AL32/PopActBIT!AL44</f>
        <v>4.72775150886641</v>
      </c>
      <c r="AM29" s="50" t="n">
        <f aca="false">100*'Chôm_BIT_7%'!AM32/PopActBIT!AM44</f>
        <v>3.41729520463567</v>
      </c>
      <c r="AO29" s="50" t="n">
        <f aca="false">100*'Chôm_BIT_7%'!AO32/PopActBIT!AO44</f>
        <v>17.9313232585821</v>
      </c>
      <c r="AP29" s="50" t="n">
        <f aca="false">100*'Chôm_BIT_7%'!AP32/PopActBIT!AP44</f>
        <v>7.51301910496725</v>
      </c>
      <c r="AQ29" s="50" t="n">
        <f aca="false">100*'Chôm_BIT_7%'!AQ32/PopActBIT!AQ44</f>
        <v>4.14759074828232</v>
      </c>
      <c r="AR29" s="50" t="n">
        <f aca="false">100*'Chôm_BIT_7%'!AR32/PopActBIT!AR44</f>
        <v>16.7300941505761</v>
      </c>
      <c r="AS29" s="50" t="n">
        <f aca="false">100*'Chôm_BIT_7%'!AS32/PopActBIT!AS44</f>
        <v>5.84311844580329</v>
      </c>
      <c r="AT29" s="50" t="n">
        <f aca="false">100*'Chôm_BIT_7%'!AT32/PopActBIT!AT44</f>
        <v>3.84336333395915</v>
      </c>
      <c r="AU29" s="50" t="n">
        <f aca="false">100*'Chôm_BIT_7%'!AU32/PopActBIT!AU44</f>
        <v>17.2733838446093</v>
      </c>
      <c r="AV29" s="50" t="n">
        <f aca="false">100*'Chôm_BIT_7%'!AV32/PopActBIT!AV44</f>
        <v>6.65113995788039</v>
      </c>
      <c r="AW29" s="50" t="n">
        <f aca="false">100*'Chôm_BIT_7%'!AW32/PopActBIT!AW44</f>
        <v>3.99288167610532</v>
      </c>
    </row>
    <row r="30" customFormat="false" ht="15" hidden="false" customHeight="false" outlineLevel="0" collapsed="false">
      <c r="A30" s="0" t="n">
        <v>2042</v>
      </c>
      <c r="B30" s="50" t="n">
        <f aca="false">100*'Chôm_BIT_7%'!B33/PopActBIT!B45</f>
        <v>6.98988883546208</v>
      </c>
      <c r="C30" s="50" t="n">
        <f aca="false">100*'Chôm_BIT_7%'!C33/PopActBIT!C45</f>
        <v>7.65066845693391</v>
      </c>
      <c r="D30" s="50" t="n">
        <f aca="false">100*'Chôm_BIT_7%'!D33/PopActBIT!D45</f>
        <v>6.38001739076687</v>
      </c>
      <c r="E30" s="50" t="n">
        <f aca="false">100*'Chôm_BIT_7%'!E33/PopActBIT!E45</f>
        <v>26.5812593088798</v>
      </c>
      <c r="F30" s="50" t="n">
        <f aca="false">100*'Chôm_BIT_7%'!F33/PopActBIT!F45</f>
        <v>16.2535088767673</v>
      </c>
      <c r="G30" s="50" t="n">
        <f aca="false">100*'Chôm_BIT_7%'!G33/PopActBIT!G45</f>
        <v>9.76691972217201</v>
      </c>
      <c r="H30" s="50" t="n">
        <f aca="false">100*'Chôm_BIT_7%'!H33/PopActBIT!H45</f>
        <v>9.06852676262341</v>
      </c>
      <c r="I30" s="50" t="n">
        <f aca="false">100*'Chôm_BIT_7%'!I33/PopActBIT!I45</f>
        <v>8.02093732330052</v>
      </c>
      <c r="J30" s="50" t="n">
        <f aca="false">100*'Chôm_BIT_7%'!J33/PopActBIT!J45</f>
        <v>7.121491845094</v>
      </c>
      <c r="K30" s="50" t="n">
        <f aca="false">100*'Chôm_BIT_7%'!K33/PopActBIT!K45</f>
        <v>6.20088294387085</v>
      </c>
      <c r="L30" s="50" t="n">
        <f aca="false">100*'Chôm_BIT_7%'!L33/PopActBIT!L45</f>
        <v>5.29085575415602</v>
      </c>
      <c r="M30" s="50" t="n">
        <f aca="false">100*'Chôm_BIT_7%'!M33/PopActBIT!M45</f>
        <v>4.92049585136509</v>
      </c>
      <c r="N30" s="50" t="n">
        <f aca="false">100*'Chôm_BIT_7%'!N33/PopActBIT!N45</f>
        <v>3.1639317409853</v>
      </c>
      <c r="O30" s="50" t="n">
        <f aca="false">100*'Chôm_BIT_7%'!O33/PopActBIT!O45</f>
        <v>1.6719104183133</v>
      </c>
      <c r="P30" s="50" t="n">
        <f aca="false">100*'Chôm_BIT_7%'!P33/PopActBIT!P45</f>
        <v>0.613739267482098</v>
      </c>
      <c r="Q30" s="50" t="n">
        <f aca="false">100*'Chôm_BIT_7%'!Q33/PopActBIT!Q45</f>
        <v>20.4967751916004</v>
      </c>
      <c r="R30" s="50" t="n">
        <f aca="false">100*'Chôm_BIT_7%'!R33/PopActBIT!R45</f>
        <v>15.7984952819099</v>
      </c>
      <c r="S30" s="50" t="n">
        <f aca="false">100*'Chôm_BIT_7%'!S33/PopActBIT!S45</f>
        <v>8.80398397491561</v>
      </c>
      <c r="T30" s="50" t="n">
        <f aca="false">100*'Chôm_BIT_7%'!T33/PopActBIT!T45</f>
        <v>6.2432097899041</v>
      </c>
      <c r="U30" s="50" t="n">
        <f aca="false">100*'Chôm_BIT_7%'!U33/PopActBIT!U45</f>
        <v>5.64005223393031</v>
      </c>
      <c r="V30" s="50" t="n">
        <f aca="false">100*'Chôm_BIT_7%'!V33/PopActBIT!V45</f>
        <v>5.07922152398977</v>
      </c>
      <c r="W30" s="50" t="n">
        <f aca="false">100*'Chôm_BIT_7%'!W33/PopActBIT!W45</f>
        <v>4.67711648667392</v>
      </c>
      <c r="X30" s="50" t="n">
        <f aca="false">100*'Chôm_BIT_7%'!X33/PopActBIT!X45</f>
        <v>4.79351531326535</v>
      </c>
      <c r="Y30" s="50" t="n">
        <f aca="false">100*'Chôm_BIT_7%'!Y33/PopActBIT!Y45</f>
        <v>4.55013594857417</v>
      </c>
      <c r="Z30" s="50" t="n">
        <f aca="false">100*'Chôm_BIT_7%'!Z33/PopActBIT!Z45</f>
        <v>3.01578777986893</v>
      </c>
      <c r="AA30" s="50" t="n">
        <f aca="false">100*'Chôm_BIT_7%'!AA33/PopActBIT!AA45</f>
        <v>0.888863766698211</v>
      </c>
      <c r="AB30" s="50" t="n">
        <f aca="false">100*'Chôm_BIT_7%'!AB33/PopActBIT!AB45</f>
        <v>0.51850386390729</v>
      </c>
      <c r="AD30" s="50" t="n">
        <f aca="false">100*'Chôm_BIT_7%'!AD33/PopActBIT!AD45</f>
        <v>17.9671112958583</v>
      </c>
      <c r="AE30" s="50" t="n">
        <f aca="false">100*'Chôm_BIT_7%'!AE33/PopActBIT!AE45</f>
        <v>9.40466618946995</v>
      </c>
      <c r="AF30" s="50" t="n">
        <f aca="false">100*'Chôm_BIT_7%'!AF33/PopActBIT!AF45</f>
        <v>7.56813641518682</v>
      </c>
      <c r="AG30" s="50" t="n">
        <f aca="false">100*'Chôm_BIT_7%'!AG33/PopActBIT!AG45</f>
        <v>5.74330301552554</v>
      </c>
      <c r="AH30" s="50" t="n">
        <f aca="false">100*'Chôm_BIT_7%'!AH33/PopActBIT!AH45</f>
        <v>3.89378986236667</v>
      </c>
      <c r="AI30" s="50" t="n">
        <f aca="false">100*'Chôm_BIT_7%'!AI33/PopActBIT!AI45</f>
        <v>16.7622015750494</v>
      </c>
      <c r="AJ30" s="50" t="n">
        <f aca="false">100*'Chôm_BIT_7%'!AJ33/PopActBIT!AJ45</f>
        <v>7.46915547580555</v>
      </c>
      <c r="AK30" s="50" t="n">
        <f aca="false">100*'Chôm_BIT_7%'!AK33/PopActBIT!AK45</f>
        <v>5.35951744074611</v>
      </c>
      <c r="AL30" s="50" t="n">
        <f aca="false">100*'Chôm_BIT_7%'!AL33/PopActBIT!AL45</f>
        <v>4.73624216049686</v>
      </c>
      <c r="AM30" s="50" t="n">
        <f aca="false">100*'Chôm_BIT_7%'!AM33/PopActBIT!AM45</f>
        <v>3.42012971608856</v>
      </c>
      <c r="AO30" s="50" t="n">
        <f aca="false">100*'Chôm_BIT_7%'!AO33/PopActBIT!AO45</f>
        <v>17.9671112958583</v>
      </c>
      <c r="AP30" s="50" t="n">
        <f aca="false">100*'Chôm_BIT_7%'!AP33/PopActBIT!AP45</f>
        <v>7.52696510971852</v>
      </c>
      <c r="AQ30" s="50" t="n">
        <f aca="false">100*'Chôm_BIT_7%'!AQ33/PopActBIT!AQ45</f>
        <v>4.13941719159883</v>
      </c>
      <c r="AR30" s="50" t="n">
        <f aca="false">100*'Chôm_BIT_7%'!AR33/PopActBIT!AR45</f>
        <v>16.7622015750494</v>
      </c>
      <c r="AS30" s="50" t="n">
        <f aca="false">100*'Chôm_BIT_7%'!AS33/PopActBIT!AS45</f>
        <v>5.85015666508049</v>
      </c>
      <c r="AT30" s="50" t="n">
        <f aca="false">100*'Chôm_BIT_7%'!AT33/PopActBIT!AT45</f>
        <v>3.84315049216926</v>
      </c>
      <c r="AU30" s="50" t="n">
        <f aca="false">100*'Chôm_BIT_7%'!AU33/PopActBIT!AU45</f>
        <v>17.3071274570709</v>
      </c>
      <c r="AV30" s="50" t="n">
        <f aca="false">100*'Chôm_BIT_7%'!AV33/PopActBIT!AV45</f>
        <v>6.66133604805096</v>
      </c>
      <c r="AW30" s="50" t="n">
        <f aca="false">100*'Chôm_BIT_7%'!AW33/PopActBIT!AW45</f>
        <v>3.989266865919</v>
      </c>
    </row>
    <row r="31" customFormat="false" ht="15" hidden="false" customHeight="false" outlineLevel="0" collapsed="false">
      <c r="A31" s="0" t="n">
        <v>2043</v>
      </c>
      <c r="B31" s="50" t="n">
        <f aca="false">100*'Chôm_BIT_7%'!B34/PopActBIT!B46</f>
        <v>6.99290037096211</v>
      </c>
      <c r="C31" s="50" t="n">
        <f aca="false">100*'Chôm_BIT_7%'!C34/PopActBIT!C46</f>
        <v>7.6525736463417</v>
      </c>
      <c r="D31" s="50" t="n">
        <f aca="false">100*'Chôm_BIT_7%'!D34/PopActBIT!D46</f>
        <v>6.38348555818229</v>
      </c>
      <c r="E31" s="50" t="n">
        <f aca="false">100*'Chôm_BIT_7%'!E34/PopActBIT!E46</f>
        <v>26.6218927732528</v>
      </c>
      <c r="F31" s="50" t="n">
        <f aca="false">100*'Chôm_BIT_7%'!F34/PopActBIT!F46</f>
        <v>16.2783548167661</v>
      </c>
      <c r="G31" s="50" t="n">
        <f aca="false">100*'Chôm_BIT_7%'!G34/PopActBIT!G46</f>
        <v>9.78184993221034</v>
      </c>
      <c r="H31" s="50" t="n">
        <f aca="false">100*'Chôm_BIT_7%'!H34/PopActBIT!H46</f>
        <v>9.08238937367742</v>
      </c>
      <c r="I31" s="50" t="n">
        <f aca="false">100*'Chôm_BIT_7%'!I34/PopActBIT!I46</f>
        <v>8.03319853587804</v>
      </c>
      <c r="J31" s="50" t="n">
        <f aca="false">100*'Chôm_BIT_7%'!J34/PopActBIT!J46</f>
        <v>7.13237811958565</v>
      </c>
      <c r="K31" s="50" t="n">
        <f aca="false">100*'Chôm_BIT_7%'!K34/PopActBIT!K46</f>
        <v>6.21036192879226</v>
      </c>
      <c r="L31" s="50" t="n">
        <f aca="false">100*'Chôm_BIT_7%'!L34/PopActBIT!L46</f>
        <v>5.29894362524937</v>
      </c>
      <c r="M31" s="50" t="n">
        <f aca="false">100*'Chôm_BIT_7%'!M34/PopActBIT!M46</f>
        <v>4.92801757148192</v>
      </c>
      <c r="N31" s="50" t="n">
        <f aca="false">100*'Chôm_BIT_7%'!N34/PopActBIT!N46</f>
        <v>3.16876828789912</v>
      </c>
      <c r="O31" s="50" t="n">
        <f aca="false">100*'Chôm_BIT_7%'!O34/PopActBIT!O46</f>
        <v>1.6744661855788</v>
      </c>
      <c r="P31" s="50" t="n">
        <f aca="false">100*'Chôm_BIT_7%'!P34/PopActBIT!P46</f>
        <v>0.614677460528927</v>
      </c>
      <c r="Q31" s="50" t="n">
        <f aca="false">100*'Chôm_BIT_7%'!Q34/PopActBIT!Q46</f>
        <v>20.5281076042161</v>
      </c>
      <c r="R31" s="50" t="n">
        <f aca="false">100*'Chôm_BIT_7%'!R34/PopActBIT!R46</f>
        <v>15.8226456649946</v>
      </c>
      <c r="S31" s="50" t="n">
        <f aca="false">100*'Chôm_BIT_7%'!S34/PopActBIT!S46</f>
        <v>8.81744219241496</v>
      </c>
      <c r="T31" s="50" t="n">
        <f aca="false">100*'Chôm_BIT_7%'!T34/PopActBIT!T46</f>
        <v>6.25275347779426</v>
      </c>
      <c r="U31" s="50" t="n">
        <f aca="false">100*'Chôm_BIT_7%'!U34/PopActBIT!U46</f>
        <v>5.64867390451583</v>
      </c>
      <c r="V31" s="50" t="n">
        <f aca="false">100*'Chôm_BIT_7%'!V34/PopActBIT!V46</f>
        <v>5.08698588023939</v>
      </c>
      <c r="W31" s="50" t="n">
        <f aca="false">100*'Chôm_BIT_7%'!W34/PopActBIT!W46</f>
        <v>4.68426616472044</v>
      </c>
      <c r="X31" s="50" t="n">
        <f aca="false">100*'Chôm_BIT_7%'!X34/PopActBIT!X46</f>
        <v>4.80084292447593</v>
      </c>
      <c r="Y31" s="50" t="n">
        <f aca="false">100*'Chôm_BIT_7%'!Y34/PopActBIT!Y46</f>
        <v>4.55709151771446</v>
      </c>
      <c r="Z31" s="50" t="n">
        <f aca="false">100*'Chôm_BIT_7%'!Z34/PopActBIT!Z46</f>
        <v>3.02039786639214</v>
      </c>
      <c r="AA31" s="50" t="n">
        <f aca="false">100*'Chôm_BIT_7%'!AA34/PopActBIT!AA46</f>
        <v>0.890222529041894</v>
      </c>
      <c r="AB31" s="50" t="n">
        <f aca="false">100*'Chôm_BIT_7%'!AB34/PopActBIT!AB46</f>
        <v>0.519296475274438</v>
      </c>
      <c r="AD31" s="50" t="n">
        <f aca="false">100*'Chôm_BIT_7%'!AD34/PopActBIT!AD46</f>
        <v>17.9991511500432</v>
      </c>
      <c r="AE31" s="50" t="n">
        <f aca="false">100*'Chôm_BIT_7%'!AE34/PopActBIT!AE46</f>
        <v>9.41884380688323</v>
      </c>
      <c r="AF31" s="50" t="n">
        <f aca="false">100*'Chôm_BIT_7%'!AF34/PopActBIT!AF46</f>
        <v>7.57956103204542</v>
      </c>
      <c r="AG31" s="50" t="n">
        <f aca="false">100*'Chôm_BIT_7%'!AG34/PopActBIT!AG46</f>
        <v>5.75633587182693</v>
      </c>
      <c r="AH31" s="50" t="n">
        <f aca="false">100*'Chôm_BIT_7%'!AH34/PopActBIT!AH46</f>
        <v>3.8906661565518</v>
      </c>
      <c r="AI31" s="50" t="n">
        <f aca="false">100*'Chôm_BIT_7%'!AI34/PopActBIT!AI46</f>
        <v>16.7902973088409</v>
      </c>
      <c r="AJ31" s="50" t="n">
        <f aca="false">100*'Chôm_BIT_7%'!AJ34/PopActBIT!AJ46</f>
        <v>7.47930938802276</v>
      </c>
      <c r="AK31" s="50" t="n">
        <f aca="false">100*'Chôm_BIT_7%'!AK34/PopActBIT!AK46</f>
        <v>5.36756496986664</v>
      </c>
      <c r="AL31" s="50" t="n">
        <f aca="false">100*'Chôm_BIT_7%'!AL34/PopActBIT!AL46</f>
        <v>4.74298533496131</v>
      </c>
      <c r="AM31" s="50" t="n">
        <f aca="false">100*'Chôm_BIT_7%'!AM34/PopActBIT!AM46</f>
        <v>3.4249846503858</v>
      </c>
      <c r="AO31" s="50" t="n">
        <f aca="false">100*'Chôm_BIT_7%'!AO34/PopActBIT!AO46</f>
        <v>17.9991511500432</v>
      </c>
      <c r="AP31" s="50" t="n">
        <f aca="false">100*'Chôm_BIT_7%'!AP34/PopActBIT!AP46</f>
        <v>7.53934353206157</v>
      </c>
      <c r="AQ31" s="50" t="n">
        <f aca="false">100*'Chôm_BIT_7%'!AQ34/PopActBIT!AQ46</f>
        <v>4.14256145297073</v>
      </c>
      <c r="AR31" s="50" t="n">
        <f aca="false">100*'Chôm_BIT_7%'!AR34/PopActBIT!AR46</f>
        <v>16.7902973088409</v>
      </c>
      <c r="AS31" s="50" t="n">
        <f aca="false">100*'Chôm_BIT_7%'!AS34/PopActBIT!AS46</f>
        <v>5.85567129976412</v>
      </c>
      <c r="AT31" s="50" t="n">
        <f aca="false">100*'Chôm_BIT_7%'!AT34/PopActBIT!AT46</f>
        <v>3.84640120127882</v>
      </c>
      <c r="AU31" s="50" t="n">
        <f aca="false">100*'Chôm_BIT_7%'!AU34/PopActBIT!AU46</f>
        <v>17.3369682282141</v>
      </c>
      <c r="AV31" s="50" t="n">
        <f aca="false">100*'Chôm_BIT_7%'!AV34/PopActBIT!AV46</f>
        <v>6.67001624192795</v>
      </c>
      <c r="AW31" s="50" t="n">
        <f aca="false">100*'Chôm_BIT_7%'!AW34/PopActBIT!AW46</f>
        <v>3.99260968347902</v>
      </c>
    </row>
    <row r="32" customFormat="false" ht="15" hidden="false" customHeight="false" outlineLevel="0" collapsed="false">
      <c r="A32" s="0" t="n">
        <v>2044</v>
      </c>
      <c r="B32" s="50" t="n">
        <f aca="false">100*'Chôm_BIT_7%'!B35/PopActBIT!B47</f>
        <v>6.99291547018518</v>
      </c>
      <c r="C32" s="50" t="n">
        <f aca="false">100*'Chôm_BIT_7%'!C35/PopActBIT!C47</f>
        <v>7.6518866455991</v>
      </c>
      <c r="D32" s="50" t="n">
        <f aca="false">100*'Chôm_BIT_7%'!D35/PopActBIT!D47</f>
        <v>6.38369678585061</v>
      </c>
      <c r="E32" s="50" t="n">
        <f aca="false">100*'Chôm_BIT_7%'!E35/PopActBIT!E47</f>
        <v>26.6497607474167</v>
      </c>
      <c r="F32" s="50" t="n">
        <f aca="false">100*'Chôm_BIT_7%'!F35/PopActBIT!F47</f>
        <v>16.2953951067007</v>
      </c>
      <c r="G32" s="50" t="n">
        <f aca="false">100*'Chôm_BIT_7%'!G35/PopActBIT!G47</f>
        <v>9.79208963768537</v>
      </c>
      <c r="H32" s="50" t="n">
        <f aca="false">100*'Chôm_BIT_7%'!H35/PopActBIT!H47</f>
        <v>9.09189687919433</v>
      </c>
      <c r="I32" s="50" t="n">
        <f aca="false">100*'Chôm_BIT_7%'!I35/PopActBIT!I47</f>
        <v>8.04160774145776</v>
      </c>
      <c r="J32" s="50" t="n">
        <f aca="false">100*'Chôm_BIT_7%'!J35/PopActBIT!J47</f>
        <v>7.13984434037081</v>
      </c>
      <c r="K32" s="50" t="n">
        <f aca="false">100*'Chôm_BIT_7%'!K35/PopActBIT!K47</f>
        <v>6.21686297690534</v>
      </c>
      <c r="L32" s="50" t="n">
        <f aca="false">100*'Chôm_BIT_7%'!L35/PopActBIT!L47</f>
        <v>5.30449059462913</v>
      </c>
      <c r="M32" s="50" t="n">
        <f aca="false">100*'Chôm_BIT_7%'!M35/PopActBIT!M47</f>
        <v>4.93317625300509</v>
      </c>
      <c r="N32" s="50" t="n">
        <f aca="false">100*'Chôm_BIT_7%'!N35/PopActBIT!N47</f>
        <v>3.17208537558822</v>
      </c>
      <c r="O32" s="50" t="n">
        <f aca="false">100*'Chôm_BIT_7%'!O35/PopActBIT!O47</f>
        <v>1.67621902790281</v>
      </c>
      <c r="P32" s="50" t="n">
        <f aca="false">100*'Chôm_BIT_7%'!P35/PopActBIT!P47</f>
        <v>0.615320908976979</v>
      </c>
      <c r="Q32" s="50" t="n">
        <f aca="false">100*'Chôm_BIT_7%'!Q35/PopActBIT!Q47</f>
        <v>20.5495965635932</v>
      </c>
      <c r="R32" s="50" t="n">
        <f aca="false">100*'Chôm_BIT_7%'!R35/PopActBIT!R47</f>
        <v>15.8392089155626</v>
      </c>
      <c r="S32" s="50" t="n">
        <f aca="false">100*'Chôm_BIT_7%'!S35/PopActBIT!S47</f>
        <v>8.82667234946287</v>
      </c>
      <c r="T32" s="50" t="n">
        <f aca="false">100*'Chôm_BIT_7%'!T35/PopActBIT!T47</f>
        <v>6.25929890166237</v>
      </c>
      <c r="U32" s="50" t="n">
        <f aca="false">100*'Chôm_BIT_7%'!U35/PopActBIT!U47</f>
        <v>5.65458697387465</v>
      </c>
      <c r="V32" s="50" t="n">
        <f aca="false">100*'Chôm_BIT_7%'!V35/PopActBIT!V47</f>
        <v>5.09231097084396</v>
      </c>
      <c r="W32" s="50" t="n">
        <f aca="false">100*'Chôm_BIT_7%'!W35/PopActBIT!W47</f>
        <v>4.68916968565215</v>
      </c>
      <c r="X32" s="50" t="n">
        <f aca="false">100*'Chôm_BIT_7%'!X35/PopActBIT!X47</f>
        <v>4.80586847873399</v>
      </c>
      <c r="Y32" s="50" t="n">
        <f aca="false">100*'Chôm_BIT_7%'!Y35/PopActBIT!Y47</f>
        <v>4.56186191138105</v>
      </c>
      <c r="Z32" s="50" t="n">
        <f aca="false">100*'Chôm_BIT_7%'!Z35/PopActBIT!Z47</f>
        <v>3.0235596389386</v>
      </c>
      <c r="AA32" s="50" t="n">
        <f aca="false">100*'Chôm_BIT_7%'!AA35/PopActBIT!AA47</f>
        <v>0.891154419897694</v>
      </c>
      <c r="AB32" s="50" t="n">
        <f aca="false">100*'Chôm_BIT_7%'!AB35/PopActBIT!AB47</f>
        <v>0.519840078273655</v>
      </c>
      <c r="AD32" s="50" t="n">
        <f aca="false">100*'Chôm_BIT_7%'!AD35/PopActBIT!AD47</f>
        <v>18.0236692992415</v>
      </c>
      <c r="AE32" s="50" t="n">
        <f aca="false">100*'Chôm_BIT_7%'!AE35/PopActBIT!AE47</f>
        <v>9.42836091778081</v>
      </c>
      <c r="AF32" s="50" t="n">
        <f aca="false">100*'Chôm_BIT_7%'!AF35/PopActBIT!AF47</f>
        <v>7.58778662509658</v>
      </c>
      <c r="AG32" s="50" t="n">
        <f aca="false">100*'Chôm_BIT_7%'!AG35/PopActBIT!AG47</f>
        <v>5.76907044978344</v>
      </c>
      <c r="AH32" s="50" t="n">
        <f aca="false">100*'Chôm_BIT_7%'!AH35/PopActBIT!AH47</f>
        <v>3.88827171836462</v>
      </c>
      <c r="AI32" s="50" t="n">
        <f aca="false">100*'Chôm_BIT_7%'!AI35/PopActBIT!AI47</f>
        <v>16.8109300131226</v>
      </c>
      <c r="AJ32" s="50" t="n">
        <f aca="false">100*'Chôm_BIT_7%'!AJ35/PopActBIT!AJ47</f>
        <v>7.48562887765062</v>
      </c>
      <c r="AK32" s="50" t="n">
        <f aca="false">100*'Chôm_BIT_7%'!AK35/PopActBIT!AK47</f>
        <v>5.37348884639574</v>
      </c>
      <c r="AL32" s="50" t="n">
        <f aca="false">100*'Chôm_BIT_7%'!AL35/PopActBIT!AL47</f>
        <v>4.74707299368203</v>
      </c>
      <c r="AM32" s="50" t="n">
        <f aca="false">100*'Chôm_BIT_7%'!AM35/PopActBIT!AM47</f>
        <v>3.42924586173308</v>
      </c>
      <c r="AO32" s="50" t="n">
        <f aca="false">100*'Chôm_BIT_7%'!AO35/PopActBIT!AO47</f>
        <v>18.0236692992415</v>
      </c>
      <c r="AP32" s="50" t="n">
        <f aca="false">100*'Chôm_BIT_7%'!AP35/PopActBIT!AP47</f>
        <v>7.54753930170181</v>
      </c>
      <c r="AQ32" s="50" t="n">
        <f aca="false">100*'Chôm_BIT_7%'!AQ35/PopActBIT!AQ47</f>
        <v>4.14750206490692</v>
      </c>
      <c r="AR32" s="50" t="n">
        <f aca="false">100*'Chôm_BIT_7%'!AR35/PopActBIT!AR47</f>
        <v>16.8109300131226</v>
      </c>
      <c r="AS32" s="50" t="n">
        <f aca="false">100*'Chôm_BIT_7%'!AS35/PopActBIT!AS47</f>
        <v>5.85725713524715</v>
      </c>
      <c r="AT32" s="50" t="n">
        <f aca="false">100*'Chôm_BIT_7%'!AT35/PopActBIT!AT47</f>
        <v>3.8508810149596</v>
      </c>
      <c r="AU32" s="50" t="n">
        <f aca="false">100*'Chôm_BIT_7%'!AU35/PopActBIT!AU47</f>
        <v>17.3593097308687</v>
      </c>
      <c r="AV32" s="50" t="n">
        <f aca="false">100*'Chôm_BIT_7%'!AV35/PopActBIT!AV47</f>
        <v>6.67463845558034</v>
      </c>
      <c r="AW32" s="50" t="n">
        <f aca="false">100*'Chôm_BIT_7%'!AW35/PopActBIT!AW47</f>
        <v>3.99741793784937</v>
      </c>
    </row>
    <row r="33" customFormat="false" ht="15" hidden="false" customHeight="false" outlineLevel="0" collapsed="false">
      <c r="A33" s="0" t="n">
        <v>2045</v>
      </c>
      <c r="B33" s="50" t="n">
        <f aca="false">100*'Chôm_BIT_7%'!B36/PopActBIT!B48</f>
        <v>6.99652504869321</v>
      </c>
      <c r="C33" s="50" t="n">
        <f aca="false">100*'Chôm_BIT_7%'!C36/PopActBIT!C48</f>
        <v>7.65516994860006</v>
      </c>
      <c r="D33" s="50" t="n">
        <f aca="false">100*'Chôm_BIT_7%'!D36/PopActBIT!D48</f>
        <v>6.38723409723584</v>
      </c>
      <c r="E33" s="50" t="n">
        <f aca="false">100*'Chôm_BIT_7%'!E36/PopActBIT!E48</f>
        <v>26.6872695866322</v>
      </c>
      <c r="F33" s="50" t="n">
        <f aca="false">100*'Chôm_BIT_7%'!F36/PopActBIT!F48</f>
        <v>16.318330447877</v>
      </c>
      <c r="G33" s="50" t="n">
        <f aca="false">100*'Chôm_BIT_7%'!G36/PopActBIT!G48</f>
        <v>9.80587174699901</v>
      </c>
      <c r="H33" s="50" t="n">
        <f aca="false">100*'Chôm_BIT_7%'!H36/PopActBIT!H48</f>
        <v>9.10469348556679</v>
      </c>
      <c r="I33" s="50" t="n">
        <f aca="false">100*'Chôm_BIT_7%'!I36/PopActBIT!I48</f>
        <v>8.05292609341847</v>
      </c>
      <c r="J33" s="50" t="n">
        <f aca="false">100*'Chôm_BIT_7%'!J36/PopActBIT!J48</f>
        <v>7.1498934839982</v>
      </c>
      <c r="K33" s="50" t="n">
        <f aca="false">100*'Chôm_BIT_7%'!K36/PopActBIT!K48</f>
        <v>6.22561304847391</v>
      </c>
      <c r="L33" s="50" t="n">
        <f aca="false">100*'Chôm_BIT_7%'!L36/PopActBIT!L48</f>
        <v>5.31195652600163</v>
      </c>
      <c r="M33" s="50" t="n">
        <f aca="false">100*'Chôm_BIT_7%'!M36/PopActBIT!M48</f>
        <v>4.94011956918152</v>
      </c>
      <c r="N33" s="50" t="n">
        <f aca="false">100*'Chôm_BIT_7%'!N36/PopActBIT!N48</f>
        <v>3.17655000254897</v>
      </c>
      <c r="O33" s="50" t="n">
        <f aca="false">100*'Chôm_BIT_7%'!O36/PopActBIT!O48</f>
        <v>1.67857826221652</v>
      </c>
      <c r="P33" s="50" t="n">
        <f aca="false">100*'Chôm_BIT_7%'!P36/PopActBIT!P48</f>
        <v>0.616186957016189</v>
      </c>
      <c r="Q33" s="50" t="n">
        <f aca="false">100*'Chôm_BIT_7%'!Q36/PopActBIT!Q48</f>
        <v>20.5785195817303</v>
      </c>
      <c r="R33" s="50" t="n">
        <f aca="false">100*'Chôm_BIT_7%'!R36/PopActBIT!R48</f>
        <v>15.8615021866409</v>
      </c>
      <c r="S33" s="50" t="n">
        <f aca="false">100*'Chôm_BIT_7%'!S36/PopActBIT!S48</f>
        <v>8.83909565926671</v>
      </c>
      <c r="T33" s="50" t="n">
        <f aca="false">100*'Chôm_BIT_7%'!T36/PopActBIT!T48</f>
        <v>6.26810870068192</v>
      </c>
      <c r="U33" s="50" t="n">
        <f aca="false">100*'Chôm_BIT_7%'!U36/PopActBIT!U48</f>
        <v>5.66254565671774</v>
      </c>
      <c r="V33" s="50" t="n">
        <f aca="false">100*'Chôm_BIT_7%'!V36/PopActBIT!V48</f>
        <v>5.09947826496156</v>
      </c>
      <c r="W33" s="50" t="n">
        <f aca="false">100*'Chôm_BIT_7%'!W36/PopActBIT!W48</f>
        <v>4.69576956898544</v>
      </c>
      <c r="X33" s="50" t="n">
        <f aca="false">100*'Chôm_BIT_7%'!X36/PopActBIT!X48</f>
        <v>4.81263261255748</v>
      </c>
      <c r="Y33" s="50" t="n">
        <f aca="false">100*'Chôm_BIT_7%'!Y36/PopActBIT!Y48</f>
        <v>4.5682826123614</v>
      </c>
      <c r="Z33" s="50" t="n">
        <f aca="false">100*'Chôm_BIT_7%'!Z36/PopActBIT!Z48</f>
        <v>3.02781521982093</v>
      </c>
      <c r="AA33" s="50" t="n">
        <f aca="false">100*'Chôm_BIT_7%'!AA36/PopActBIT!AA48</f>
        <v>0.892408696368274</v>
      </c>
      <c r="AB33" s="50" t="n">
        <f aca="false">100*'Chôm_BIT_7%'!AB36/PopActBIT!AB48</f>
        <v>0.52057173954816</v>
      </c>
      <c r="AD33" s="50" t="n">
        <f aca="false">100*'Chôm_BIT_7%'!AD36/PopActBIT!AD48</f>
        <v>18.0554336448599</v>
      </c>
      <c r="AE33" s="50" t="n">
        <f aca="false">100*'Chôm_BIT_7%'!AE36/PopActBIT!AE48</f>
        <v>9.4419161128997</v>
      </c>
      <c r="AF33" s="50" t="n">
        <f aca="false">100*'Chôm_BIT_7%'!AF36/PopActBIT!AF48</f>
        <v>7.59936491616698</v>
      </c>
      <c r="AG33" s="50" t="n">
        <f aca="false">100*'Chôm_BIT_7%'!AG36/PopActBIT!AG48</f>
        <v>5.78354156752809</v>
      </c>
      <c r="AH33" s="50" t="n">
        <f aca="false">100*'Chôm_BIT_7%'!AH36/PopActBIT!AH48</f>
        <v>3.88534074414151</v>
      </c>
      <c r="AI33" s="50" t="n">
        <f aca="false">100*'Chôm_BIT_7%'!AI36/PopActBIT!AI48</f>
        <v>16.8380257068112</v>
      </c>
      <c r="AJ33" s="50" t="n">
        <f aca="false">100*'Chôm_BIT_7%'!AJ36/PopActBIT!AJ48</f>
        <v>7.49708910272759</v>
      </c>
      <c r="AK33" s="50" t="n">
        <f aca="false">100*'Chôm_BIT_7%'!AK36/PopActBIT!AK48</f>
        <v>5.38177814248089</v>
      </c>
      <c r="AL33" s="50" t="n">
        <f aca="false">100*'Chôm_BIT_7%'!AL36/PopActBIT!AL48</f>
        <v>4.75286065842367</v>
      </c>
      <c r="AM33" s="50" t="n">
        <f aca="false">100*'Chôm_BIT_7%'!AM36/PopActBIT!AM48</f>
        <v>3.43114832757233</v>
      </c>
      <c r="AO33" s="50" t="n">
        <f aca="false">100*'Chôm_BIT_7%'!AO36/PopActBIT!AO48</f>
        <v>18.0554336448599</v>
      </c>
      <c r="AP33" s="50" t="n">
        <f aca="false">100*'Chôm_BIT_7%'!AP36/PopActBIT!AP48</f>
        <v>7.55618773139351</v>
      </c>
      <c r="AQ33" s="50" t="n">
        <f aca="false">100*'Chôm_BIT_7%'!AQ36/PopActBIT!AQ48</f>
        <v>4.15468127740388</v>
      </c>
      <c r="AR33" s="50" t="n">
        <f aca="false">100*'Chôm_BIT_7%'!AR36/PopActBIT!AR48</f>
        <v>16.8380257068112</v>
      </c>
      <c r="AS33" s="50" t="n">
        <f aca="false">100*'Chôm_BIT_7%'!AS36/PopActBIT!AS48</f>
        <v>5.86074996289276</v>
      </c>
      <c r="AT33" s="50" t="n">
        <f aca="false">100*'Chôm_BIT_7%'!AT36/PopActBIT!AT48</f>
        <v>3.85749472483829</v>
      </c>
      <c r="AU33" s="50" t="n">
        <f aca="false">100*'Chôm_BIT_7%'!AU36/PopActBIT!AU48</f>
        <v>17.3884607986347</v>
      </c>
      <c r="AV33" s="50" t="n">
        <f aca="false">100*'Chôm_BIT_7%'!AV36/PopActBIT!AV48</f>
        <v>6.68055770376671</v>
      </c>
      <c r="AW33" s="50" t="n">
        <f aca="false">100*'Chôm_BIT_7%'!AW36/PopActBIT!AW48</f>
        <v>4.00435286958854</v>
      </c>
    </row>
    <row r="34" customFormat="false" ht="15" hidden="false" customHeight="false" outlineLevel="0" collapsed="false">
      <c r="A34" s="0" t="n">
        <v>2046</v>
      </c>
      <c r="B34" s="50" t="n">
        <f aca="false">100*'Chôm_BIT_7%'!B37/PopActBIT!B49</f>
        <v>6.99913590644695</v>
      </c>
      <c r="C34" s="50" t="n">
        <f aca="false">100*'Chôm_BIT_7%'!C37/PopActBIT!C49</f>
        <v>7.66058920595679</v>
      </c>
      <c r="D34" s="50" t="n">
        <f aca="false">100*'Chôm_BIT_7%'!D37/PopActBIT!D49</f>
        <v>6.38774922310699</v>
      </c>
      <c r="E34" s="50" t="n">
        <f aca="false">100*'Chôm_BIT_7%'!E37/PopActBIT!E49</f>
        <v>26.7139263917112</v>
      </c>
      <c r="F34" s="50" t="n">
        <f aca="false">100*'Chôm_BIT_7%'!F37/PopActBIT!F49</f>
        <v>16.3346301503457</v>
      </c>
      <c r="G34" s="50" t="n">
        <f aca="false">100*'Chôm_BIT_7%'!G37/PopActBIT!G49</f>
        <v>9.81566642497987</v>
      </c>
      <c r="H34" s="50" t="n">
        <f aca="false">100*'Chôm_BIT_7%'!H37/PopActBIT!H49</f>
        <v>9.1137877857072</v>
      </c>
      <c r="I34" s="50" t="n">
        <f aca="false">100*'Chôm_BIT_7%'!I37/PopActBIT!I49</f>
        <v>8.0609698267982</v>
      </c>
      <c r="J34" s="50" t="n">
        <f aca="false">100*'Chôm_BIT_7%'!J37/PopActBIT!J49</f>
        <v>7.1570352156137</v>
      </c>
      <c r="K34" s="50" t="n">
        <f aca="false">100*'Chôm_BIT_7%'!K37/PopActBIT!K49</f>
        <v>6.23183155475428</v>
      </c>
      <c r="L34" s="50" t="n">
        <f aca="false">100*'Chôm_BIT_7%'!L37/PopActBIT!L49</f>
        <v>5.31726241873232</v>
      </c>
      <c r="M34" s="50" t="n">
        <f aca="false">100*'Chôm_BIT_7%'!M37/PopActBIT!M49</f>
        <v>4.94505404942106</v>
      </c>
      <c r="N34" s="50" t="n">
        <f aca="false">100*'Chôm_BIT_7%'!N37/PopActBIT!N49</f>
        <v>3.17972292640193</v>
      </c>
      <c r="O34" s="50" t="n">
        <f aca="false">100*'Chôm_BIT_7%'!O37/PopActBIT!O49</f>
        <v>1.68025492431941</v>
      </c>
      <c r="P34" s="50" t="n">
        <f aca="false">100*'Chôm_BIT_7%'!P37/PopActBIT!P49</f>
        <v>0.616802440572949</v>
      </c>
      <c r="Q34" s="50" t="n">
        <f aca="false">100*'Chôm_BIT_7%'!Q37/PopActBIT!Q49</f>
        <v>20.599074610169</v>
      </c>
      <c r="R34" s="50" t="n">
        <f aca="false">100*'Chôm_BIT_7%'!R37/PopActBIT!R49</f>
        <v>15.8773455823347</v>
      </c>
      <c r="S34" s="50" t="n">
        <f aca="false">100*'Chôm_BIT_7%'!S37/PopActBIT!S49</f>
        <v>8.84792466477058</v>
      </c>
      <c r="T34" s="50" t="n">
        <f aca="false">100*'Chôm_BIT_7%'!T37/PopActBIT!T49</f>
        <v>6.27436965410414</v>
      </c>
      <c r="U34" s="50" t="n">
        <f aca="false">100*'Chôm_BIT_7%'!U37/PopActBIT!U49</f>
        <v>5.66820173836865</v>
      </c>
      <c r="V34" s="50" t="n">
        <f aca="false">100*'Chôm_BIT_7%'!V37/PopActBIT!V49</f>
        <v>5.10457192198303</v>
      </c>
      <c r="W34" s="50" t="n">
        <f aca="false">100*'Chôm_BIT_7%'!W37/PopActBIT!W49</f>
        <v>4.70045997815937</v>
      </c>
      <c r="X34" s="50" t="n">
        <f aca="false">100*'Chôm_BIT_7%'!X37/PopActBIT!X49</f>
        <v>4.81743975137148</v>
      </c>
      <c r="Y34" s="50" t="n">
        <f aca="false">100*'Chôm_BIT_7%'!Y37/PopActBIT!Y49</f>
        <v>4.57284568010979</v>
      </c>
      <c r="Z34" s="50" t="n">
        <f aca="false">100*'Chôm_BIT_7%'!Z37/PopActBIT!Z49</f>
        <v>3.03083957867742</v>
      </c>
      <c r="AA34" s="50" t="n">
        <f aca="false">100*'Chôm_BIT_7%'!AA37/PopActBIT!AA49</f>
        <v>0.89330008634703</v>
      </c>
      <c r="AB34" s="50" t="n">
        <f aca="false">100*'Chôm_BIT_7%'!AB37/PopActBIT!AB49</f>
        <v>0.521091717035768</v>
      </c>
      <c r="AD34" s="50" t="n">
        <f aca="false">100*'Chôm_BIT_7%'!AD37/PopActBIT!AD49</f>
        <v>18.0800857404135</v>
      </c>
      <c r="AE34" s="50" t="n">
        <f aca="false">100*'Chôm_BIT_7%'!AE37/PopActBIT!AE49</f>
        <v>9.4524982194718</v>
      </c>
      <c r="AF34" s="50" t="n">
        <f aca="false">100*'Chôm_BIT_7%'!AF37/PopActBIT!AF49</f>
        <v>7.60710116275454</v>
      </c>
      <c r="AG34" s="50" t="n">
        <f aca="false">100*'Chôm_BIT_7%'!AG37/PopActBIT!AG49</f>
        <v>5.79426073268606</v>
      </c>
      <c r="AH34" s="50" t="n">
        <f aca="false">100*'Chôm_BIT_7%'!AH37/PopActBIT!AH49</f>
        <v>3.88555070397949</v>
      </c>
      <c r="AI34" s="50" t="n">
        <f aca="false">100*'Chôm_BIT_7%'!AI37/PopActBIT!AI49</f>
        <v>16.8583863697642</v>
      </c>
      <c r="AJ34" s="50" t="n">
        <f aca="false">100*'Chôm_BIT_7%'!AJ37/PopActBIT!AJ49</f>
        <v>7.50842082390916</v>
      </c>
      <c r="AK34" s="50" t="n">
        <f aca="false">100*'Chôm_BIT_7%'!AK37/PopActBIT!AK49</f>
        <v>5.38714806485226</v>
      </c>
      <c r="AL34" s="50" t="n">
        <f aca="false">100*'Chôm_BIT_7%'!AL37/PopActBIT!AL49</f>
        <v>4.75692133657809</v>
      </c>
      <c r="AM34" s="50" t="n">
        <f aca="false">100*'Chôm_BIT_7%'!AM37/PopActBIT!AM49</f>
        <v>3.4274003268202</v>
      </c>
      <c r="AO34" s="50" t="n">
        <f aca="false">100*'Chôm_BIT_7%'!AO37/PopActBIT!AO49</f>
        <v>18.0800857404135</v>
      </c>
      <c r="AP34" s="50" t="n">
        <f aca="false">100*'Chôm_BIT_7%'!AP37/PopActBIT!AP49</f>
        <v>7.55946833794083</v>
      </c>
      <c r="AQ34" s="50" t="n">
        <f aca="false">100*'Chôm_BIT_7%'!AQ37/PopActBIT!AQ49</f>
        <v>4.15988108153718</v>
      </c>
      <c r="AR34" s="50" t="n">
        <f aca="false">100*'Chôm_BIT_7%'!AR37/PopActBIT!AR49</f>
        <v>16.8583863697642</v>
      </c>
      <c r="AS34" s="50" t="n">
        <f aca="false">100*'Chôm_BIT_7%'!AS37/PopActBIT!AS49</f>
        <v>5.86221469245965</v>
      </c>
      <c r="AT34" s="50" t="n">
        <f aca="false">100*'Chôm_BIT_7%'!AT37/PopActBIT!AT49</f>
        <v>3.85968984306512</v>
      </c>
      <c r="AU34" s="50" t="n">
        <f aca="false">100*'Chôm_BIT_7%'!AU37/PopActBIT!AU49</f>
        <v>17.4107012221429</v>
      </c>
      <c r="AV34" s="50" t="n">
        <f aca="false">100*'Chôm_BIT_7%'!AV37/PopActBIT!AV49</f>
        <v>6.68289493065887</v>
      </c>
      <c r="AW34" s="50" t="n">
        <f aca="false">100*'Chôm_BIT_7%'!AW37/PopActBIT!AW49</f>
        <v>4.00776985599206</v>
      </c>
    </row>
    <row r="35" customFormat="false" ht="15" hidden="false" customHeight="false" outlineLevel="0" collapsed="false">
      <c r="A35" s="0" t="n">
        <v>2047</v>
      </c>
      <c r="B35" s="50" t="n">
        <f aca="false">100*'Chôm_BIT_7%'!B38/PopActBIT!B50</f>
        <v>6.99820596219689</v>
      </c>
      <c r="C35" s="50" t="n">
        <f aca="false">100*'Chôm_BIT_7%'!C38/PopActBIT!C50</f>
        <v>7.66209796626835</v>
      </c>
      <c r="D35" s="50" t="n">
        <f aca="false">100*'Chôm_BIT_7%'!D38/PopActBIT!D50</f>
        <v>6.38512301274001</v>
      </c>
      <c r="E35" s="50" t="n">
        <f aca="false">100*'Chôm_BIT_7%'!E38/PopActBIT!E50</f>
        <v>26.7230461994814</v>
      </c>
      <c r="F35" s="50" t="n">
        <f aca="false">100*'Chôm_BIT_7%'!F38/PopActBIT!F50</f>
        <v>16.3402065933135</v>
      </c>
      <c r="G35" s="50" t="n">
        <f aca="false">100*'Chôm_BIT_7%'!G38/PopActBIT!G50</f>
        <v>9.81901737345594</v>
      </c>
      <c r="H35" s="50" t="n">
        <f aca="false">100*'Chôm_BIT_7%'!H38/PopActBIT!H50</f>
        <v>9.1168991213995</v>
      </c>
      <c r="I35" s="50" t="n">
        <f aca="false">100*'Chôm_BIT_7%'!I38/PopActBIT!I50</f>
        <v>8.06372174331484</v>
      </c>
      <c r="J35" s="50" t="n">
        <f aca="false">100*'Chôm_BIT_7%'!J38/PopActBIT!J50</f>
        <v>7.15947853990883</v>
      </c>
      <c r="K35" s="50" t="n">
        <f aca="false">100*'Chôm_BIT_7%'!K38/PopActBIT!K50</f>
        <v>6.23395902583443</v>
      </c>
      <c r="L35" s="50" t="n">
        <f aca="false">100*'Chôm_BIT_7%'!L38/PopActBIT!L50</f>
        <v>5.31907766709423</v>
      </c>
      <c r="M35" s="50" t="n">
        <f aca="false">100*'Chôm_BIT_7%'!M38/PopActBIT!M50</f>
        <v>4.94674223039763</v>
      </c>
      <c r="N35" s="50" t="n">
        <f aca="false">100*'Chôm_BIT_7%'!N38/PopActBIT!N50</f>
        <v>3.18080844492235</v>
      </c>
      <c r="O35" s="50" t="n">
        <f aca="false">100*'Chôm_BIT_7%'!O38/PopActBIT!O50</f>
        <v>1.68082854280177</v>
      </c>
      <c r="P35" s="50" t="n">
        <f aca="false">100*'Chôm_BIT_7%'!P38/PopActBIT!P50</f>
        <v>0.61701300938293</v>
      </c>
      <c r="Q35" s="50" t="n">
        <f aca="false">100*'Chôm_BIT_7%'!Q38/PopActBIT!Q50</f>
        <v>20.606106882323</v>
      </c>
      <c r="R35" s="50" t="n">
        <f aca="false">100*'Chôm_BIT_7%'!R38/PopActBIT!R50</f>
        <v>15.8827659139434</v>
      </c>
      <c r="S35" s="50" t="n">
        <f aca="false">100*'Chôm_BIT_7%'!S38/PopActBIT!S50</f>
        <v>8.85094523804479</v>
      </c>
      <c r="T35" s="50" t="n">
        <f aca="false">100*'Chôm_BIT_7%'!T38/PopActBIT!T50</f>
        <v>6.27651164717118</v>
      </c>
      <c r="U35" s="50" t="n">
        <f aca="false">100*'Chôm_BIT_7%'!U38/PopActBIT!U50</f>
        <v>5.67013679312244</v>
      </c>
      <c r="V35" s="50" t="n">
        <f aca="false">100*'Chôm_BIT_7%'!V38/PopActBIT!V50</f>
        <v>5.10631456041045</v>
      </c>
      <c r="W35" s="50" t="n">
        <f aca="false">100*'Chôm_BIT_7%'!W38/PopActBIT!W50</f>
        <v>4.70206465771129</v>
      </c>
      <c r="X35" s="50" t="n">
        <f aca="false">100*'Chôm_BIT_7%'!X38/PopActBIT!X50</f>
        <v>4.81908436638737</v>
      </c>
      <c r="Y35" s="50" t="n">
        <f aca="false">100*'Chôm_BIT_7%'!Y38/PopActBIT!Y50</f>
        <v>4.57440679370103</v>
      </c>
      <c r="Z35" s="50" t="n">
        <f aca="false">100*'Chôm_BIT_7%'!Z38/PopActBIT!Z50</f>
        <v>3.03187427024371</v>
      </c>
      <c r="AA35" s="50" t="n">
        <f aca="false">100*'Chôm_BIT_7%'!AA38/PopActBIT!AA50</f>
        <v>0.89360504807183</v>
      </c>
      <c r="AB35" s="50" t="n">
        <f aca="false">100*'Chôm_BIT_7%'!AB38/PopActBIT!AB50</f>
        <v>0.521269611375234</v>
      </c>
      <c r="AD35" s="50" t="n">
        <f aca="false">100*'Chôm_BIT_7%'!AD38/PopActBIT!AD50</f>
        <v>18.0925773254391</v>
      </c>
      <c r="AE35" s="50" t="n">
        <f aca="false">100*'Chôm_BIT_7%'!AE38/PopActBIT!AE50</f>
        <v>9.45649263435141</v>
      </c>
      <c r="AF35" s="50" t="n">
        <f aca="false">100*'Chôm_BIT_7%'!AF38/PopActBIT!AF50</f>
        <v>7.60782900536979</v>
      </c>
      <c r="AG35" s="50" t="n">
        <f aca="false">100*'Chôm_BIT_7%'!AG38/PopActBIT!AG50</f>
        <v>5.79944803938455</v>
      </c>
      <c r="AH35" s="50" t="n">
        <f aca="false">100*'Chôm_BIT_7%'!AH38/PopActBIT!AH50</f>
        <v>3.88136034439204</v>
      </c>
      <c r="AI35" s="50" t="n">
        <f aca="false">100*'Chôm_BIT_7%'!AI38/PopActBIT!AI50</f>
        <v>16.8675061352051</v>
      </c>
      <c r="AJ35" s="50" t="n">
        <f aca="false">100*'Chôm_BIT_7%'!AJ38/PopActBIT!AJ50</f>
        <v>7.51358250012421</v>
      </c>
      <c r="AK35" s="50" t="n">
        <f aca="false">100*'Chôm_BIT_7%'!AK38/PopActBIT!AK50</f>
        <v>5.38775548809382</v>
      </c>
      <c r="AL35" s="50" t="n">
        <f aca="false">100*'Chôm_BIT_7%'!AL38/PopActBIT!AL50</f>
        <v>4.75811888377667</v>
      </c>
      <c r="AM35" s="50" t="n">
        <f aca="false">100*'Chôm_BIT_7%'!AM38/PopActBIT!AM50</f>
        <v>3.4200266578144</v>
      </c>
      <c r="AO35" s="50" t="n">
        <f aca="false">100*'Chôm_BIT_7%'!AO38/PopActBIT!AO50</f>
        <v>18.0925773254391</v>
      </c>
      <c r="AP35" s="50" t="n">
        <f aca="false">100*'Chôm_BIT_7%'!AP38/PopActBIT!AP50</f>
        <v>7.55707256916613</v>
      </c>
      <c r="AQ35" s="50" t="n">
        <f aca="false">100*'Chôm_BIT_7%'!AQ38/PopActBIT!AQ50</f>
        <v>4.16051273898329</v>
      </c>
      <c r="AR35" s="50" t="n">
        <f aca="false">100*'Chôm_BIT_7%'!AR38/PopActBIT!AR50</f>
        <v>16.8675061352051</v>
      </c>
      <c r="AS35" s="50" t="n">
        <f aca="false">100*'Chôm_BIT_7%'!AS38/PopActBIT!AS50</f>
        <v>5.85983823921642</v>
      </c>
      <c r="AT35" s="50" t="n">
        <f aca="false">100*'Chôm_BIT_7%'!AT38/PopActBIT!AT50</f>
        <v>3.85754710272282</v>
      </c>
      <c r="AU35" s="50" t="n">
        <f aca="false">100*'Chôm_BIT_7%'!AU38/PopActBIT!AU50</f>
        <v>17.4212829787421</v>
      </c>
      <c r="AV35" s="50" t="n">
        <f aca="false">100*'Chôm_BIT_7%'!AV38/PopActBIT!AV50</f>
        <v>6.68052451503977</v>
      </c>
      <c r="AW35" s="50" t="n">
        <f aca="false">100*'Chôm_BIT_7%'!AW38/PopActBIT!AW50</f>
        <v>4.00667813689398</v>
      </c>
    </row>
    <row r="36" customFormat="false" ht="15" hidden="false" customHeight="false" outlineLevel="0" collapsed="false">
      <c r="A36" s="0" t="n">
        <v>2048</v>
      </c>
      <c r="B36" s="50" t="n">
        <f aca="false">100*'Chôm_BIT_7%'!B39/PopActBIT!B51</f>
        <v>6.99573279739527</v>
      </c>
      <c r="C36" s="50" t="n">
        <f aca="false">100*'Chôm_BIT_7%'!C39/PopActBIT!C51</f>
        <v>7.66124238899208</v>
      </c>
      <c r="D36" s="50" t="n">
        <f aca="false">100*'Chôm_BIT_7%'!D39/PopActBIT!D51</f>
        <v>6.38164345354683</v>
      </c>
      <c r="E36" s="50" t="n">
        <f aca="false">100*'Chôm_BIT_7%'!E39/PopActBIT!E51</f>
        <v>26.7246190870101</v>
      </c>
      <c r="F36" s="50" t="n">
        <f aca="false">100*'Chôm_BIT_7%'!F39/PopActBIT!F51</f>
        <v>16.3411683589361</v>
      </c>
      <c r="G36" s="50" t="n">
        <f aca="false">100*'Chôm_BIT_7%'!G39/PopActBIT!G51</f>
        <v>9.81959530943884</v>
      </c>
      <c r="H36" s="50" t="n">
        <f aca="false">100*'Chôm_BIT_7%'!H39/PopActBIT!H51</f>
        <v>9.1174357315158</v>
      </c>
      <c r="I36" s="50" t="n">
        <f aca="false">100*'Chôm_BIT_7%'!I39/PopActBIT!I51</f>
        <v>8.06419636463124</v>
      </c>
      <c r="J36" s="50" t="n">
        <f aca="false">100*'Chôm_BIT_7%'!J39/PopActBIT!J51</f>
        <v>7.15989993851825</v>
      </c>
      <c r="K36" s="50" t="n">
        <f aca="false">100*'Chôm_BIT_7%'!K39/PopActBIT!K51</f>
        <v>6.23432594943788</v>
      </c>
      <c r="L36" s="50" t="n">
        <f aca="false">100*'Chôm_BIT_7%'!L39/PopActBIT!L51</f>
        <v>5.31939074184119</v>
      </c>
      <c r="M36" s="50" t="n">
        <f aca="false">100*'Chôm_BIT_7%'!M39/PopActBIT!M51</f>
        <v>4.94703338991231</v>
      </c>
      <c r="N36" s="50" t="n">
        <f aca="false">100*'Chôm_BIT_7%'!N39/PopActBIT!N51</f>
        <v>3.18099566362103</v>
      </c>
      <c r="O36" s="50" t="n">
        <f aca="false">100*'Chôm_BIT_7%'!O39/PopActBIT!O51</f>
        <v>1.68092747442182</v>
      </c>
      <c r="P36" s="50" t="n">
        <f aca="false">100*'Chôm_BIT_7%'!P39/PopActBIT!P51</f>
        <v>0.617049326053578</v>
      </c>
      <c r="Q36" s="50" t="n">
        <f aca="false">100*'Chôm_BIT_7%'!Q39/PopActBIT!Q51</f>
        <v>20.6073197338928</v>
      </c>
      <c r="R36" s="50" t="n">
        <f aca="false">100*'Chôm_BIT_7%'!R39/PopActBIT!R51</f>
        <v>15.8837007551378</v>
      </c>
      <c r="S36" s="50" t="n">
        <f aca="false">100*'Chôm_BIT_7%'!S39/PopActBIT!S51</f>
        <v>8.85146619442374</v>
      </c>
      <c r="T36" s="50" t="n">
        <f aca="false">100*'Chôm_BIT_7%'!T39/PopActBIT!T51</f>
        <v>6.2768810753726</v>
      </c>
      <c r="U36" s="50" t="n">
        <f aca="false">100*'Chôm_BIT_7%'!U39/PopActBIT!U51</f>
        <v>5.67047053080271</v>
      </c>
      <c r="V36" s="50" t="n">
        <f aca="false">100*'Chôm_BIT_7%'!V39/PopActBIT!V51</f>
        <v>5.10661511216754</v>
      </c>
      <c r="W36" s="50" t="n">
        <f aca="false">100*'Chôm_BIT_7%'!W39/PopActBIT!W51</f>
        <v>4.70234141578761</v>
      </c>
      <c r="X36" s="50" t="n">
        <f aca="false">100*'Chôm_BIT_7%'!X39/PopActBIT!X51</f>
        <v>4.81936801210812</v>
      </c>
      <c r="Y36" s="50" t="n">
        <f aca="false">100*'Chôm_BIT_7%'!Y39/PopActBIT!Y51</f>
        <v>4.57467603798342</v>
      </c>
      <c r="Z36" s="50" t="n">
        <f aca="false">100*'Chôm_BIT_7%'!Z39/PopActBIT!Z51</f>
        <v>3.03205272284948</v>
      </c>
      <c r="AA36" s="50" t="n">
        <f aca="false">100*'Chôm_BIT_7%'!AA39/PopActBIT!AA51</f>
        <v>0.89365764462932</v>
      </c>
      <c r="AB36" s="50" t="n">
        <f aca="false">100*'Chôm_BIT_7%'!AB39/PopActBIT!AB51</f>
        <v>0.521300292700437</v>
      </c>
      <c r="AD36" s="50" t="n">
        <f aca="false">100*'Chôm_BIT_7%'!AD39/PopActBIT!AD51</f>
        <v>18.0992137235371</v>
      </c>
      <c r="AE36" s="50" t="n">
        <f aca="false">100*'Chôm_BIT_7%'!AE39/PopActBIT!AE51</f>
        <v>9.4575250485157</v>
      </c>
      <c r="AF36" s="50" t="n">
        <f aca="false">100*'Chôm_BIT_7%'!AF39/PopActBIT!AF51</f>
        <v>7.60564275848355</v>
      </c>
      <c r="AG36" s="50" t="n">
        <f aca="false">100*'Chôm_BIT_7%'!AG39/PopActBIT!AG51</f>
        <v>5.80043339496077</v>
      </c>
      <c r="AH36" s="50" t="n">
        <f aca="false">100*'Chôm_BIT_7%'!AH39/PopActBIT!AH51</f>
        <v>3.87325469950208</v>
      </c>
      <c r="AI36" s="50" t="n">
        <f aca="false">100*'Chôm_BIT_7%'!AI39/PopActBIT!AI51</f>
        <v>16.8714444438265</v>
      </c>
      <c r="AJ36" s="50" t="n">
        <f aca="false">100*'Chôm_BIT_7%'!AJ39/PopActBIT!AJ51</f>
        <v>7.51601454394843</v>
      </c>
      <c r="AK36" s="50" t="n">
        <f aca="false">100*'Chôm_BIT_7%'!AK39/PopActBIT!AK51</f>
        <v>5.38645734840378</v>
      </c>
      <c r="AL36" s="50" t="n">
        <f aca="false">100*'Chôm_BIT_7%'!AL39/PopActBIT!AL51</f>
        <v>4.75830026217023</v>
      </c>
      <c r="AM36" s="50" t="n">
        <f aca="false">100*'Chôm_BIT_7%'!AM39/PopActBIT!AM51</f>
        <v>3.41009339288543</v>
      </c>
      <c r="AO36" s="50" t="n">
        <f aca="false">100*'Chôm_BIT_7%'!AO39/PopActBIT!AO51</f>
        <v>18.0992137235371</v>
      </c>
      <c r="AP36" s="50" t="n">
        <f aca="false">100*'Chôm_BIT_7%'!AP39/PopActBIT!AP51</f>
        <v>7.55049843573191</v>
      </c>
      <c r="AQ36" s="50" t="n">
        <f aca="false">100*'Chôm_BIT_7%'!AQ39/PopActBIT!AQ51</f>
        <v>4.15548307965371</v>
      </c>
      <c r="AR36" s="50" t="n">
        <f aca="false">100*'Chôm_BIT_7%'!AR39/PopActBIT!AR51</f>
        <v>16.8714444438265</v>
      </c>
      <c r="AS36" s="50" t="n">
        <f aca="false">100*'Chôm_BIT_7%'!AS39/PopActBIT!AS51</f>
        <v>5.85498574539248</v>
      </c>
      <c r="AT36" s="50" t="n">
        <f aca="false">100*'Chôm_BIT_7%'!AT39/PopActBIT!AT51</f>
        <v>3.85084702197523</v>
      </c>
      <c r="AU36" s="50" t="n">
        <f aca="false">100*'Chôm_BIT_7%'!AU39/PopActBIT!AU51</f>
        <v>17.4263801192763</v>
      </c>
      <c r="AV36" s="50" t="n">
        <f aca="false">100*'Chôm_BIT_7%'!AV39/PopActBIT!AV51</f>
        <v>6.67483367011544</v>
      </c>
      <c r="AW36" s="50" t="n">
        <f aca="false">100*'Chôm_BIT_7%'!AW39/PopActBIT!AW51</f>
        <v>4.00053375190279</v>
      </c>
    </row>
    <row r="37" customFormat="false" ht="15" hidden="false" customHeight="false" outlineLevel="0" collapsed="false">
      <c r="A37" s="0" t="n">
        <v>2049</v>
      </c>
      <c r="B37" s="50" t="n">
        <f aca="false">100*'Chôm_BIT_7%'!B40/PopActBIT!B52</f>
        <v>6.99427953909791</v>
      </c>
      <c r="C37" s="50" t="n">
        <f aca="false">100*'Chôm_BIT_7%'!C40/PopActBIT!C52</f>
        <v>7.6607697152377</v>
      </c>
      <c r="D37" s="50" t="n">
        <f aca="false">100*'Chôm_BIT_7%'!D40/PopActBIT!D52</f>
        <v>6.37973094546966</v>
      </c>
      <c r="E37" s="50" t="n">
        <f aca="false">100*'Chôm_BIT_7%'!E40/PopActBIT!E52</f>
        <v>26.7288512791262</v>
      </c>
      <c r="F37" s="50" t="n">
        <f aca="false">100*'Chôm_BIT_7%'!F40/PopActBIT!F52</f>
        <v>16.3437561961536</v>
      </c>
      <c r="G37" s="50" t="n">
        <f aca="false">100*'Chôm_BIT_7%'!G40/PopActBIT!G52</f>
        <v>9.82115037047513</v>
      </c>
      <c r="H37" s="50" t="n">
        <f aca="false">100*'Chôm_BIT_7%'!H40/PopActBIT!H52</f>
        <v>9.11887959642165</v>
      </c>
      <c r="I37" s="50" t="n">
        <f aca="false">100*'Chôm_BIT_7%'!I40/PopActBIT!I52</f>
        <v>8.06547343534144</v>
      </c>
      <c r="J37" s="50" t="n">
        <f aca="false">100*'Chôm_BIT_7%'!J40/PopActBIT!J52</f>
        <v>7.16103380209075</v>
      </c>
      <c r="K37" s="50" t="n">
        <f aca="false">100*'Chôm_BIT_7%'!K40/PopActBIT!K52</f>
        <v>6.23531323629299</v>
      </c>
      <c r="L37" s="50" t="n">
        <f aca="false">100*'Chôm_BIT_7%'!L40/PopActBIT!L52</f>
        <v>5.32023313676876</v>
      </c>
      <c r="M37" s="50" t="n">
        <f aca="false">100*'Chôm_BIT_7%'!M40/PopActBIT!M52</f>
        <v>4.94781681719495</v>
      </c>
      <c r="N37" s="50" t="n">
        <f aca="false">100*'Chôm_BIT_7%'!N40/PopActBIT!N52</f>
        <v>3.18149941578772</v>
      </c>
      <c r="O37" s="50" t="n">
        <f aca="false">100*'Chôm_BIT_7%'!O40/PopActBIT!O52</f>
        <v>1.68119367121893</v>
      </c>
      <c r="P37" s="50" t="n">
        <f aca="false">100*'Chôm_BIT_7%'!P40/PopActBIT!P52</f>
        <v>0.617147043865176</v>
      </c>
      <c r="Q37" s="50" t="n">
        <f aca="false">100*'Chôm_BIT_7%'!Q40/PopActBIT!Q52</f>
        <v>20.6105831718422</v>
      </c>
      <c r="R37" s="50" t="n">
        <f aca="false">100*'Chôm_BIT_7%'!R40/PopActBIT!R52</f>
        <v>15.8862161463915</v>
      </c>
      <c r="S37" s="50" t="n">
        <f aca="false">100*'Chôm_BIT_7%'!S40/PopActBIT!S52</f>
        <v>8.85286793958321</v>
      </c>
      <c r="T37" s="50" t="n">
        <f aca="false">100*'Chôm_BIT_7%'!T40/PopActBIT!T52</f>
        <v>6.27787510138713</v>
      </c>
      <c r="U37" s="50" t="n">
        <f aca="false">100*'Chôm_BIT_7%'!U40/PopActBIT!U52</f>
        <v>5.6713685237955</v>
      </c>
      <c r="V37" s="50" t="n">
        <f aca="false">100*'Chôm_BIT_7%'!V40/PopActBIT!V52</f>
        <v>5.10742381129801</v>
      </c>
      <c r="W37" s="50" t="n">
        <f aca="false">100*'Chôm_BIT_7%'!W40/PopActBIT!W52</f>
        <v>4.70308609290358</v>
      </c>
      <c r="X37" s="50" t="n">
        <f aca="false">100*'Chôm_BIT_7%'!X40/PopActBIT!X52</f>
        <v>4.82013122191249</v>
      </c>
      <c r="Y37" s="50" t="n">
        <f aca="false">100*'Chôm_BIT_7%'!Y40/PopActBIT!Y52</f>
        <v>4.57540049762113</v>
      </c>
      <c r="Z37" s="50" t="n">
        <f aca="false">100*'Chôm_BIT_7%'!Z40/PopActBIT!Z52</f>
        <v>3.03253288795819</v>
      </c>
      <c r="AA37" s="50" t="n">
        <f aca="false">100*'Chôm_BIT_7%'!AA40/PopActBIT!AA52</f>
        <v>0.893799166977151</v>
      </c>
      <c r="AB37" s="50" t="n">
        <f aca="false">100*'Chôm_BIT_7%'!AB40/PopActBIT!AB52</f>
        <v>0.521382847403338</v>
      </c>
      <c r="AD37" s="50" t="n">
        <f aca="false">100*'Chôm_BIT_7%'!AD40/PopActBIT!AD52</f>
        <v>18.1065810549605</v>
      </c>
      <c r="AE37" s="50" t="n">
        <f aca="false">100*'Chôm_BIT_7%'!AE40/PopActBIT!AE52</f>
        <v>9.45973950879096</v>
      </c>
      <c r="AF37" s="50" t="n">
        <f aca="false">100*'Chôm_BIT_7%'!AF40/PopActBIT!AF52</f>
        <v>7.60414672698987</v>
      </c>
      <c r="AG37" s="50" t="n">
        <f aca="false">100*'Chôm_BIT_7%'!AG40/PopActBIT!AG52</f>
        <v>5.79996719868121</v>
      </c>
      <c r="AH37" s="50" t="n">
        <f aca="false">100*'Chôm_BIT_7%'!AH40/PopActBIT!AH52</f>
        <v>3.86376095519953</v>
      </c>
      <c r="AI37" s="50" t="n">
        <f aca="false">100*'Chôm_BIT_7%'!AI40/PopActBIT!AI52</f>
        <v>16.8764734775719</v>
      </c>
      <c r="AJ37" s="50" t="n">
        <f aca="false">100*'Chôm_BIT_7%'!AJ40/PopActBIT!AJ52</f>
        <v>7.52007343189665</v>
      </c>
      <c r="AK37" s="50" t="n">
        <f aca="false">100*'Chôm_BIT_7%'!AK40/PopActBIT!AK52</f>
        <v>5.38550826454427</v>
      </c>
      <c r="AL37" s="50" t="n">
        <f aca="false">100*'Chôm_BIT_7%'!AL40/PopActBIT!AL52</f>
        <v>4.75927422555547</v>
      </c>
      <c r="AM37" s="50" t="n">
        <f aca="false">100*'Chôm_BIT_7%'!AM40/PopActBIT!AM52</f>
        <v>3.39929339955398</v>
      </c>
      <c r="AO37" s="50" t="n">
        <f aca="false">100*'Chôm_BIT_7%'!AO40/PopActBIT!AO52</f>
        <v>18.1065810549605</v>
      </c>
      <c r="AP37" s="50" t="n">
        <f aca="false">100*'Chôm_BIT_7%'!AP40/PopActBIT!AP52</f>
        <v>7.54240485453848</v>
      </c>
      <c r="AQ37" s="50" t="n">
        <f aca="false">100*'Chôm_BIT_7%'!AQ40/PopActBIT!AQ52</f>
        <v>4.14808909656183</v>
      </c>
      <c r="AR37" s="50" t="n">
        <f aca="false">100*'Chôm_BIT_7%'!AR40/PopActBIT!AR52</f>
        <v>16.8764734775719</v>
      </c>
      <c r="AS37" s="50" t="n">
        <f aca="false">100*'Chôm_BIT_7%'!AS40/PopActBIT!AS52</f>
        <v>5.84984050751159</v>
      </c>
      <c r="AT37" s="50" t="n">
        <f aca="false">100*'Chôm_BIT_7%'!AT40/PopActBIT!AT52</f>
        <v>3.84228162403116</v>
      </c>
      <c r="AU37" s="50" t="n">
        <f aca="false">100*'Chôm_BIT_7%'!AU40/PopActBIT!AU52</f>
        <v>17.4324093298625</v>
      </c>
      <c r="AV37" s="50" t="n">
        <f aca="false">100*'Chôm_BIT_7%'!AV40/PopActBIT!AV52</f>
        <v>6.66819523557191</v>
      </c>
      <c r="AW37" s="50" t="n">
        <f aca="false">100*'Chôm_BIT_7%'!AW40/PopActBIT!AW52</f>
        <v>3.99233878139819</v>
      </c>
    </row>
    <row r="38" customFormat="false" ht="15" hidden="false" customHeight="false" outlineLevel="0" collapsed="false">
      <c r="A38" s="0" t="n">
        <v>2050</v>
      </c>
      <c r="B38" s="50" t="n">
        <f aca="false">100*'Chôm_BIT_7%'!B41/PopActBIT!B53</f>
        <v>6.9973084676273</v>
      </c>
      <c r="C38" s="50" t="n">
        <f aca="false">100*'Chôm_BIT_7%'!C41/PopActBIT!C53</f>
        <v>7.66383094639639</v>
      </c>
      <c r="D38" s="50" t="n">
        <f aca="false">100*'Chôm_BIT_7%'!D41/PopActBIT!D53</f>
        <v>6.38293122139139</v>
      </c>
      <c r="E38" s="50" t="n">
        <f aca="false">100*'Chôm_BIT_7%'!E41/PopActBIT!E53</f>
        <v>26.740740216757</v>
      </c>
      <c r="F38" s="50" t="n">
        <f aca="false">100*'Chôm_BIT_7%'!F41/PopActBIT!F53</f>
        <v>16.3510258650234</v>
      </c>
      <c r="G38" s="50" t="n">
        <f aca="false">100*'Chôm_BIT_7%'!G41/PopActBIT!G53</f>
        <v>9.82551879779727</v>
      </c>
      <c r="H38" s="50" t="n">
        <f aca="false">100*'Chôm_BIT_7%'!H41/PopActBIT!H53</f>
        <v>9.12293565515954</v>
      </c>
      <c r="I38" s="50" t="n">
        <f aca="false">100*'Chôm_BIT_7%'!I41/PopActBIT!I53</f>
        <v>8.06906094120296</v>
      </c>
      <c r="J38" s="50" t="n">
        <f aca="false">100*'Chôm_BIT_7%'!J41/PopActBIT!J53</f>
        <v>7.16421901507861</v>
      </c>
      <c r="K38" s="50" t="n">
        <f aca="false">100*'Chôm_BIT_7%'!K41/PopActBIT!K53</f>
        <v>6.23808669069252</v>
      </c>
      <c r="L38" s="50" t="n">
        <f aca="false">100*'Chôm_BIT_7%'!L41/PopActBIT!L53</f>
        <v>5.32259956543731</v>
      </c>
      <c r="M38" s="50" t="n">
        <f aca="false">100*'Chôm_BIT_7%'!M41/PopActBIT!M53</f>
        <v>4.95001759585669</v>
      </c>
      <c r="N38" s="50" t="n">
        <f aca="false">100*'Chôm_BIT_7%'!N41/PopActBIT!N53</f>
        <v>3.18291454013151</v>
      </c>
      <c r="O38" s="50" t="n">
        <f aca="false">100*'Chôm_BIT_7%'!O41/PopActBIT!O53</f>
        <v>1.68194146267819</v>
      </c>
      <c r="P38" s="50" t="n">
        <f aca="false">100*'Chôm_BIT_7%'!P41/PopActBIT!P53</f>
        <v>0.617421549590727</v>
      </c>
      <c r="Q38" s="50" t="n">
        <f aca="false">100*'Chôm_BIT_7%'!Q41/PopActBIT!Q53</f>
        <v>20.6197507165041</v>
      </c>
      <c r="R38" s="50" t="n">
        <f aca="false">100*'Chôm_BIT_7%'!R41/PopActBIT!R53</f>
        <v>15.8932823023958</v>
      </c>
      <c r="S38" s="50" t="n">
        <f aca="false">100*'Chôm_BIT_7%'!S41/PopActBIT!S53</f>
        <v>8.85680567688768</v>
      </c>
      <c r="T38" s="50" t="n">
        <f aca="false">100*'Chôm_BIT_7%'!T41/PopActBIT!T53</f>
        <v>6.28066748721602</v>
      </c>
      <c r="U38" s="50" t="n">
        <f aca="false">100*'Chôm_BIT_7%'!U41/PopActBIT!U53</f>
        <v>5.67389113675617</v>
      </c>
      <c r="V38" s="50" t="n">
        <f aca="false">100*'Chôm_BIT_7%'!V41/PopActBIT!V53</f>
        <v>5.10969558281981</v>
      </c>
      <c r="W38" s="50" t="n">
        <f aca="false">100*'Chôm_BIT_7%'!W41/PopActBIT!W53</f>
        <v>4.70517801584658</v>
      </c>
      <c r="X38" s="50" t="n">
        <f aca="false">100*'Chôm_BIT_7%'!X41/PopActBIT!X53</f>
        <v>4.8222752062862</v>
      </c>
      <c r="Y38" s="50" t="n">
        <f aca="false">100*'Chôm_BIT_7%'!Y41/PopActBIT!Y53</f>
        <v>4.57743562627608</v>
      </c>
      <c r="Z38" s="50" t="n">
        <f aca="false">100*'Chôm_BIT_7%'!Z41/PopActBIT!Z53</f>
        <v>3.03388175229926</v>
      </c>
      <c r="AA38" s="50" t="n">
        <f aca="false">100*'Chôm_BIT_7%'!AA41/PopActBIT!AA53</f>
        <v>0.894196726993467</v>
      </c>
      <c r="AB38" s="50" t="n">
        <f aca="false">100*'Chôm_BIT_7%'!AB41/PopActBIT!AB53</f>
        <v>0.521614757412856</v>
      </c>
      <c r="AD38" s="50" t="n">
        <f aca="false">100*'Chôm_BIT_7%'!AD41/PopActBIT!AD53</f>
        <v>18.1179004151973</v>
      </c>
      <c r="AE38" s="50" t="n">
        <f aca="false">100*'Chôm_BIT_7%'!AE41/PopActBIT!AE53</f>
        <v>9.46455726420523</v>
      </c>
      <c r="AF38" s="50" t="n">
        <f aca="false">100*'Chôm_BIT_7%'!AF41/PopActBIT!AF53</f>
        <v>7.60451576975637</v>
      </c>
      <c r="AG38" s="50" t="n">
        <f aca="false">100*'Chôm_BIT_7%'!AG41/PopActBIT!AG53</f>
        <v>5.79974055290088</v>
      </c>
      <c r="AH38" s="50" t="n">
        <f aca="false">100*'Chôm_BIT_7%'!AH41/PopActBIT!AH53</f>
        <v>3.85970978246654</v>
      </c>
      <c r="AI38" s="50" t="n">
        <f aca="false">100*'Chôm_BIT_7%'!AI41/PopActBIT!AI53</f>
        <v>16.8856578966697</v>
      </c>
      <c r="AJ38" s="50" t="n">
        <f aca="false">100*'Chôm_BIT_7%'!AJ41/PopActBIT!AJ53</f>
        <v>7.52585442865872</v>
      </c>
      <c r="AK38" s="50" t="n">
        <f aca="false">100*'Chôm_BIT_7%'!AK41/PopActBIT!AK53</f>
        <v>5.38589601527929</v>
      </c>
      <c r="AL38" s="50" t="n">
        <f aca="false">100*'Chôm_BIT_7%'!AL41/PopActBIT!AL53</f>
        <v>4.76182461201086</v>
      </c>
      <c r="AM38" s="50" t="n">
        <f aca="false">100*'Chôm_BIT_7%'!AM41/PopActBIT!AM53</f>
        <v>3.39300325455964</v>
      </c>
      <c r="AO38" s="50" t="n">
        <f aca="false">100*'Chôm_BIT_7%'!AO41/PopActBIT!AO53</f>
        <v>18.1179004151973</v>
      </c>
      <c r="AP38" s="50" t="n">
        <f aca="false">100*'Chôm_BIT_7%'!AP41/PopActBIT!AP53</f>
        <v>7.53667121149403</v>
      </c>
      <c r="AQ38" s="50" t="n">
        <f aca="false">100*'Chôm_BIT_7%'!AQ41/PopActBIT!AQ53</f>
        <v>4.14550060999288</v>
      </c>
      <c r="AR38" s="50" t="n">
        <f aca="false">100*'Chôm_BIT_7%'!AR41/PopActBIT!AR53</f>
        <v>16.8856578966697</v>
      </c>
      <c r="AS38" s="50" t="n">
        <f aca="false">100*'Chôm_BIT_7%'!AS41/PopActBIT!AS53</f>
        <v>5.84713352308091</v>
      </c>
      <c r="AT38" s="50" t="n">
        <f aca="false">100*'Chôm_BIT_7%'!AT41/PopActBIT!AT53</f>
        <v>3.83829296595321</v>
      </c>
      <c r="AU38" s="50" t="n">
        <f aca="false">100*'Chôm_BIT_7%'!AU41/PopActBIT!AU53</f>
        <v>17.4425073292034</v>
      </c>
      <c r="AV38" s="50" t="n">
        <f aca="false">100*'Chôm_BIT_7%'!AV41/PopActBIT!AV53</f>
        <v>6.66392289136357</v>
      </c>
      <c r="AW38" s="50" t="n">
        <f aca="false">100*'Chôm_BIT_7%'!AW41/PopActBIT!AW53</f>
        <v>3.98901846989745</v>
      </c>
    </row>
    <row r="39" customFormat="false" ht="15" hidden="false" customHeight="false" outlineLevel="0" collapsed="false">
      <c r="A39" s="0" t="n">
        <v>2051</v>
      </c>
      <c r="B39" s="50" t="n">
        <f aca="false">100*'Chôm_BIT_7%'!B42/PopActBIT!B54</f>
        <v>6.99845695402173</v>
      </c>
      <c r="C39" s="50" t="n">
        <f aca="false">100*'Chôm_BIT_7%'!C42/PopActBIT!C54</f>
        <v>7.66428372624829</v>
      </c>
      <c r="D39" s="50" t="n">
        <f aca="false">100*'Chôm_BIT_7%'!D42/PopActBIT!D54</f>
        <v>6.3848822767754</v>
      </c>
      <c r="E39" s="50" t="n">
        <f aca="false">100*'Chôm_BIT_7%'!E42/PopActBIT!E54</f>
        <v>26.7390598865289</v>
      </c>
      <c r="F39" s="50" t="n">
        <f aca="false">100*'Chôm_BIT_7%'!F42/PopActBIT!F54</f>
        <v>16.349998401954</v>
      </c>
      <c r="G39" s="50" t="n">
        <f aca="false">100*'Chôm_BIT_7%'!G42/PopActBIT!G54</f>
        <v>9.82490138346582</v>
      </c>
      <c r="H39" s="50" t="n">
        <f aca="false">100*'Chôm_BIT_7%'!H42/PopActBIT!H54</f>
        <v>9.12236238963186</v>
      </c>
      <c r="I39" s="50" t="n">
        <f aca="false">100*'Chôm_BIT_7%'!I42/PopActBIT!I54</f>
        <v>8.06855389888092</v>
      </c>
      <c r="J39" s="50" t="n">
        <f aca="false">100*'Chôm_BIT_7%'!J42/PopActBIT!J54</f>
        <v>7.16376883106446</v>
      </c>
      <c r="K39" s="50" t="n">
        <f aca="false">100*'Chôm_BIT_7%'!K42/PopActBIT!K54</f>
        <v>6.23769470282879</v>
      </c>
      <c r="L39" s="50" t="n">
        <f aca="false">100*'Chôm_BIT_7%'!L42/PopActBIT!L54</f>
        <v>5.32226510480272</v>
      </c>
      <c r="M39" s="50" t="n">
        <f aca="false">100*'Chôm_BIT_7%'!M42/PopActBIT!M54</f>
        <v>4.94970654746653</v>
      </c>
      <c r="N39" s="50" t="n">
        <f aca="false">100*'Chôm_BIT_7%'!N42/PopActBIT!N54</f>
        <v>3.18271453267203</v>
      </c>
      <c r="O39" s="50" t="n">
        <f aca="false">100*'Chôm_BIT_7%'!O42/PopActBIT!O54</f>
        <v>1.68183577311766</v>
      </c>
      <c r="P39" s="50" t="n">
        <f aca="false">100*'Chôm_BIT_7%'!P42/PopActBIT!P54</f>
        <v>0.617382752157115</v>
      </c>
      <c r="Q39" s="50" t="n">
        <f aca="false">100*'Chôm_BIT_7%'!Q42/PopActBIT!Q54</f>
        <v>20.6184550160057</v>
      </c>
      <c r="R39" s="50" t="n">
        <f aca="false">100*'Chôm_BIT_7%'!R42/PopActBIT!R54</f>
        <v>15.8922836029409</v>
      </c>
      <c r="S39" s="50" t="n">
        <f aca="false">100*'Chôm_BIT_7%'!S42/PopActBIT!S54</f>
        <v>8.85624913439173</v>
      </c>
      <c r="T39" s="50" t="n">
        <f aca="false">100*'Chôm_BIT_7%'!T42/PopActBIT!T54</f>
        <v>6.28027282366721</v>
      </c>
      <c r="U39" s="50" t="n">
        <f aca="false">100*'Chôm_BIT_7%'!U42/PopActBIT!U54</f>
        <v>5.6735346017197</v>
      </c>
      <c r="V39" s="50" t="n">
        <f aca="false">100*'Chôm_BIT_7%'!V42/PopActBIT!V54</f>
        <v>5.10937450061061</v>
      </c>
      <c r="W39" s="50" t="n">
        <f aca="false">100*'Chôm_BIT_7%'!W42/PopActBIT!W54</f>
        <v>4.7048823526456</v>
      </c>
      <c r="X39" s="50" t="n">
        <f aca="false">100*'Chôm_BIT_7%'!X42/PopActBIT!X54</f>
        <v>4.82197218495127</v>
      </c>
      <c r="Y39" s="50" t="n">
        <f aca="false">100*'Chôm_BIT_7%'!Y42/PopActBIT!Y54</f>
        <v>4.57714799013034</v>
      </c>
      <c r="Z39" s="50" t="n">
        <f aca="false">100*'Chôm_BIT_7%'!Z42/PopActBIT!Z54</f>
        <v>3.03369110973755</v>
      </c>
      <c r="AA39" s="50" t="n">
        <f aca="false">100*'Chôm_BIT_7%'!AA42/PopActBIT!AA54</f>
        <v>0.894140537606857</v>
      </c>
      <c r="AB39" s="50" t="n">
        <f aca="false">100*'Chôm_BIT_7%'!AB42/PopActBIT!AB54</f>
        <v>0.521581980270667</v>
      </c>
      <c r="AD39" s="50" t="n">
        <f aca="false">100*'Chôm_BIT_7%'!AD42/PopActBIT!AD54</f>
        <v>18.118755398084</v>
      </c>
      <c r="AE39" s="50" t="n">
        <f aca="false">100*'Chôm_BIT_7%'!AE42/PopActBIT!AE54</f>
        <v>9.46427903864199</v>
      </c>
      <c r="AF39" s="50" t="n">
        <f aca="false">100*'Chôm_BIT_7%'!AF42/PopActBIT!AF54</f>
        <v>7.60128434004239</v>
      </c>
      <c r="AG39" s="50" t="n">
        <f aca="false">100*'Chôm_BIT_7%'!AG42/PopActBIT!AG54</f>
        <v>5.79655493879415</v>
      </c>
      <c r="AH39" s="50" t="n">
        <f aca="false">100*'Chôm_BIT_7%'!AH42/PopActBIT!AH54</f>
        <v>3.85837976699191</v>
      </c>
      <c r="AI39" s="50" t="n">
        <f aca="false">100*'Chôm_BIT_7%'!AI42/PopActBIT!AI54</f>
        <v>16.8855799183821</v>
      </c>
      <c r="AJ39" s="50" t="n">
        <f aca="false">100*'Chôm_BIT_7%'!AJ42/PopActBIT!AJ54</f>
        <v>7.52665619699936</v>
      </c>
      <c r="AK39" s="50" t="n">
        <f aca="false">100*'Chôm_BIT_7%'!AK42/PopActBIT!AK54</f>
        <v>5.38392672749202</v>
      </c>
      <c r="AL39" s="50" t="n">
        <f aca="false">100*'Chôm_BIT_7%'!AL42/PopActBIT!AL54</f>
        <v>4.76190647570343</v>
      </c>
      <c r="AM39" s="50" t="n">
        <f aca="false">100*'Chôm_BIT_7%'!AM42/PopActBIT!AM54</f>
        <v>3.38911466658101</v>
      </c>
      <c r="AO39" s="50" t="n">
        <f aca="false">100*'Chôm_BIT_7%'!AO42/PopActBIT!AO54</f>
        <v>18.118755398084</v>
      </c>
      <c r="AP39" s="50" t="n">
        <f aca="false">100*'Chôm_BIT_7%'!AP42/PopActBIT!AP54</f>
        <v>7.52804066063383</v>
      </c>
      <c r="AQ39" s="50" t="n">
        <f aca="false">100*'Chôm_BIT_7%'!AQ42/PopActBIT!AQ54</f>
        <v>4.14493700989559</v>
      </c>
      <c r="AR39" s="50" t="n">
        <f aca="false">100*'Chôm_BIT_7%'!AR42/PopActBIT!AR54</f>
        <v>16.8855799183821</v>
      </c>
      <c r="AS39" s="50" t="n">
        <f aca="false">100*'Chôm_BIT_7%'!AS42/PopActBIT!AS54</f>
        <v>5.8426951206459</v>
      </c>
      <c r="AT39" s="50" t="n">
        <f aca="false">100*'Chôm_BIT_7%'!AT42/PopActBIT!AT54</f>
        <v>3.8359158600443</v>
      </c>
      <c r="AU39" s="50" t="n">
        <f aca="false">100*'Chôm_BIT_7%'!AU42/PopActBIT!AU54</f>
        <v>17.4428063426757</v>
      </c>
      <c r="AV39" s="50" t="n">
        <f aca="false">100*'Chôm_BIT_7%'!AV42/PopActBIT!AV54</f>
        <v>6.65737798560165</v>
      </c>
      <c r="AW39" s="50" t="n">
        <f aca="false">100*'Chôm_BIT_7%'!AW42/PopActBIT!AW54</f>
        <v>3.98752834650555</v>
      </c>
    </row>
    <row r="40" customFormat="false" ht="15" hidden="false" customHeight="false" outlineLevel="0" collapsed="false">
      <c r="A40" s="0" t="n">
        <v>2052</v>
      </c>
      <c r="B40" s="50" t="n">
        <f aca="false">100*'Chôm_BIT_7%'!B43/PopActBIT!B55</f>
        <v>6.99708428032958</v>
      </c>
      <c r="C40" s="50" t="n">
        <f aca="false">100*'Chôm_BIT_7%'!C43/PopActBIT!C55</f>
        <v>7.66183000904225</v>
      </c>
      <c r="D40" s="50" t="n">
        <f aca="false">100*'Chôm_BIT_7%'!D43/PopActBIT!D55</f>
        <v>6.38459806866056</v>
      </c>
      <c r="E40" s="50" t="n">
        <f aca="false">100*'Chôm_BIT_7%'!E43/PopActBIT!E55</f>
        <v>26.7233780760436</v>
      </c>
      <c r="F40" s="50" t="n">
        <f aca="false">100*'Chôm_BIT_7%'!F43/PopActBIT!F55</f>
        <v>16.340409524205</v>
      </c>
      <c r="G40" s="50" t="n">
        <f aca="false">100*'Chôm_BIT_7%'!G43/PopActBIT!G55</f>
        <v>9.81913931695392</v>
      </c>
      <c r="H40" s="50" t="n">
        <f aca="false">100*'Chôm_BIT_7%'!H43/PopActBIT!H55</f>
        <v>9.11701234521074</v>
      </c>
      <c r="I40" s="50" t="n">
        <f aca="false">100*'Chôm_BIT_7%'!I43/PopActBIT!I55</f>
        <v>8.06382188759596</v>
      </c>
      <c r="J40" s="50" t="n">
        <f aca="false">100*'Chôm_BIT_7%'!J43/PopActBIT!J55</f>
        <v>7.15956745429035</v>
      </c>
      <c r="K40" s="50" t="n">
        <f aca="false">100*'Chôm_BIT_7%'!K43/PopActBIT!K55</f>
        <v>6.23403644608342</v>
      </c>
      <c r="L40" s="50" t="n">
        <f aca="false">100*'Chôm_BIT_7%'!L43/PopActBIT!L55</f>
        <v>5.31914372532715</v>
      </c>
      <c r="M40" s="50" t="n">
        <f aca="false">100*'Chôm_BIT_7%'!M43/PopActBIT!M55</f>
        <v>4.94680366455425</v>
      </c>
      <c r="N40" s="50" t="n">
        <f aca="false">100*'Chôm_BIT_7%'!N43/PopActBIT!N55</f>
        <v>3.18084794774564</v>
      </c>
      <c r="O40" s="50" t="n">
        <f aca="false">100*'Chôm_BIT_7%'!O43/PopActBIT!O55</f>
        <v>1.68084941720338</v>
      </c>
      <c r="P40" s="50" t="n">
        <f aca="false">100*'Chôm_BIT_7%'!P43/PopActBIT!P55</f>
        <v>0.61702067213795</v>
      </c>
      <c r="Q40" s="50" t="n">
        <f aca="false">100*'Chôm_BIT_7%'!Q43/PopActBIT!Q55</f>
        <v>20.6063627919174</v>
      </c>
      <c r="R40" s="50" t="n">
        <f aca="false">100*'Chôm_BIT_7%'!R43/PopActBIT!R55</f>
        <v>15.8829631638269</v>
      </c>
      <c r="S40" s="50" t="n">
        <f aca="false">100*'Chôm_BIT_7%'!S43/PopActBIT!S55</f>
        <v>8.85105515894438</v>
      </c>
      <c r="T40" s="50" t="n">
        <f aca="false">100*'Chôm_BIT_7%'!T43/PopActBIT!T55</f>
        <v>6.27658959588604</v>
      </c>
      <c r="U40" s="50" t="n">
        <f aca="false">100*'Chôm_BIT_7%'!U43/PopActBIT!U55</f>
        <v>5.67020721119874</v>
      </c>
      <c r="V40" s="50" t="n">
        <f aca="false">100*'Chôm_BIT_7%'!V43/PopActBIT!V55</f>
        <v>5.10637797631407</v>
      </c>
      <c r="W40" s="50" t="n">
        <f aca="false">100*'Chôm_BIT_7%'!W43/PopActBIT!W55</f>
        <v>4.7021230531892</v>
      </c>
      <c r="X40" s="50" t="n">
        <f aca="false">100*'Chôm_BIT_7%'!X43/PopActBIT!X55</f>
        <v>4.8191442151464</v>
      </c>
      <c r="Y40" s="50" t="n">
        <f aca="false">100*'Chôm_BIT_7%'!Y43/PopActBIT!Y55</f>
        <v>4.57446360378135</v>
      </c>
      <c r="Z40" s="50" t="n">
        <f aca="false">100*'Chôm_BIT_7%'!Z43/PopActBIT!Z55</f>
        <v>3.03191192343648</v>
      </c>
      <c r="AA40" s="50" t="n">
        <f aca="false">100*'Chôm_BIT_7%'!AA43/PopActBIT!AA55</f>
        <v>0.893616145854962</v>
      </c>
      <c r="AB40" s="50" t="n">
        <f aca="false">100*'Chôm_BIT_7%'!AB43/PopActBIT!AB55</f>
        <v>0.521276085082061</v>
      </c>
      <c r="AD40" s="50" t="n">
        <f aca="false">100*'Chôm_BIT_7%'!AD43/PopActBIT!AD55</f>
        <v>18.1089380560899</v>
      </c>
      <c r="AE40" s="50" t="n">
        <f aca="false">100*'Chôm_BIT_7%'!AE43/PopActBIT!AE55</f>
        <v>9.45911362412391</v>
      </c>
      <c r="AF40" s="50" t="n">
        <f aca="false">100*'Chôm_BIT_7%'!AF43/PopActBIT!AF55</f>
        <v>7.59574854733725</v>
      </c>
      <c r="AG40" s="50" t="n">
        <f aca="false">100*'Chôm_BIT_7%'!AG43/PopActBIT!AG55</f>
        <v>5.79199079976197</v>
      </c>
      <c r="AH40" s="50" t="n">
        <f aca="false">100*'Chôm_BIT_7%'!AH43/PopActBIT!AH55</f>
        <v>3.85834731259904</v>
      </c>
      <c r="AI40" s="50" t="n">
        <f aca="false">100*'Chôm_BIT_7%'!AI43/PopActBIT!AI55</f>
        <v>16.876017860934</v>
      </c>
      <c r="AJ40" s="50" t="n">
        <f aca="false">100*'Chôm_BIT_7%'!AJ43/PopActBIT!AJ55</f>
        <v>7.52377249026795</v>
      </c>
      <c r="AK40" s="50" t="n">
        <f aca="false">100*'Chôm_BIT_7%'!AK43/PopActBIT!AK55</f>
        <v>5.380135922651</v>
      </c>
      <c r="AL40" s="50" t="n">
        <f aca="false">100*'Chôm_BIT_7%'!AL43/PopActBIT!AL55</f>
        <v>4.75926462136974</v>
      </c>
      <c r="AM40" s="50" t="n">
        <f aca="false">100*'Chôm_BIT_7%'!AM43/PopActBIT!AM55</f>
        <v>3.38616550921398</v>
      </c>
      <c r="AO40" s="50" t="n">
        <f aca="false">100*'Chôm_BIT_7%'!AO43/PopActBIT!AO55</f>
        <v>18.1089380560899</v>
      </c>
      <c r="AP40" s="50" t="n">
        <f aca="false">100*'Chôm_BIT_7%'!AP43/PopActBIT!AP55</f>
        <v>7.51667611735302</v>
      </c>
      <c r="AQ40" s="50" t="n">
        <f aca="false">100*'Chôm_BIT_7%'!AQ43/PopActBIT!AQ55</f>
        <v>4.14572402970979</v>
      </c>
      <c r="AR40" s="50" t="n">
        <f aca="false">100*'Chôm_BIT_7%'!AR43/PopActBIT!AR55</f>
        <v>16.876017860934</v>
      </c>
      <c r="AS40" s="50" t="n">
        <f aca="false">100*'Chôm_BIT_7%'!AS43/PopActBIT!AS55</f>
        <v>5.83609056840019</v>
      </c>
      <c r="AT40" s="50" t="n">
        <f aca="false">100*'Chôm_BIT_7%'!AT43/PopActBIT!AT55</f>
        <v>3.83461945748004</v>
      </c>
      <c r="AU40" s="50" t="n">
        <f aca="false">100*'Chôm_BIT_7%'!AU43/PopActBIT!AU55</f>
        <v>17.433091380891</v>
      </c>
      <c r="AV40" s="50" t="n">
        <f aca="false">100*'Chôm_BIT_7%'!AV43/PopActBIT!AV55</f>
        <v>6.64845457285973</v>
      </c>
      <c r="AW40" s="50" t="n">
        <f aca="false">100*'Chôm_BIT_7%'!AW43/PopActBIT!AW55</f>
        <v>3.98725964363251</v>
      </c>
    </row>
    <row r="41" customFormat="false" ht="15" hidden="false" customHeight="false" outlineLevel="0" collapsed="false">
      <c r="A41" s="0" t="n">
        <v>2053</v>
      </c>
      <c r="B41" s="50" t="n">
        <f aca="false">100*'Chôm_BIT_7%'!B44/PopActBIT!B56</f>
        <v>6.9951370420215</v>
      </c>
      <c r="C41" s="50" t="n">
        <f aca="false">100*'Chôm_BIT_7%'!C44/PopActBIT!C56</f>
        <v>7.65870725553898</v>
      </c>
      <c r="D41" s="50" t="n">
        <f aca="false">100*'Chôm_BIT_7%'!D44/PopActBIT!D56</f>
        <v>6.38383246306258</v>
      </c>
      <c r="E41" s="50" t="n">
        <f aca="false">100*'Chôm_BIT_7%'!E44/PopActBIT!E56</f>
        <v>26.7027764429746</v>
      </c>
      <c r="F41" s="50" t="n">
        <f aca="false">100*'Chôm_BIT_7%'!F44/PopActBIT!F56</f>
        <v>16.3278123472966</v>
      </c>
      <c r="G41" s="50" t="n">
        <f aca="false">100*'Chôm_BIT_7%'!G44/PopActBIT!G56</f>
        <v>9.81156952900698</v>
      </c>
      <c r="H41" s="50" t="n">
        <f aca="false">100*'Chôm_BIT_7%'!H44/PopActBIT!H56</f>
        <v>9.10998384220908</v>
      </c>
      <c r="I41" s="50" t="n">
        <f aca="false">100*'Chôm_BIT_7%'!I44/PopActBIT!I56</f>
        <v>8.05760531201223</v>
      </c>
      <c r="J41" s="50" t="n">
        <f aca="false">100*'Chôm_BIT_7%'!J44/PopActBIT!J56</f>
        <v>7.15404798810585</v>
      </c>
      <c r="K41" s="50" t="n">
        <f aca="false">100*'Chôm_BIT_7%'!K44/PopActBIT!K56</f>
        <v>6.22923049187225</v>
      </c>
      <c r="L41" s="50" t="n">
        <f aca="false">100*'Chôm_BIT_7%'!L44/PopActBIT!L56</f>
        <v>5.31504308180226</v>
      </c>
      <c r="M41" s="50" t="n">
        <f aca="false">100*'Chôm_BIT_7%'!M44/PopActBIT!M56</f>
        <v>4.94299006607611</v>
      </c>
      <c r="N41" s="50" t="n">
        <f aca="false">100*'Chôm_BIT_7%'!N44/PopActBIT!N56</f>
        <v>3.17839576291775</v>
      </c>
      <c r="O41" s="50" t="n">
        <f aca="false">100*'Chôm_BIT_7%'!O44/PopActBIT!O56</f>
        <v>1.67955361384952</v>
      </c>
      <c r="P41" s="50" t="n">
        <f aca="false">100*'Chôm_BIT_7%'!P44/PopActBIT!P56</f>
        <v>0.616544997489063</v>
      </c>
      <c r="Q41" s="50" t="n">
        <f aca="false">100*'Chôm_BIT_7%'!Q44/PopActBIT!Q56</f>
        <v>20.590476898902</v>
      </c>
      <c r="R41" s="50" t="n">
        <f aca="false">100*'Chôm_BIT_7%'!R44/PopActBIT!R56</f>
        <v>15.8707186422616</v>
      </c>
      <c r="S41" s="50" t="n">
        <f aca="false">100*'Chôm_BIT_7%'!S44/PopActBIT!S56</f>
        <v>8.84423168811897</v>
      </c>
      <c r="T41" s="50" t="n">
        <f aca="false">100*'Chôm_BIT_7%'!T44/PopActBIT!T56</f>
        <v>6.27175083652667</v>
      </c>
      <c r="U41" s="50" t="n">
        <f aca="false">100*'Chôm_BIT_7%'!U44/PopActBIT!U56</f>
        <v>5.66583592520121</v>
      </c>
      <c r="V41" s="50" t="n">
        <f aca="false">100*'Chôm_BIT_7%'!V44/PopActBIT!V56</f>
        <v>5.10244135853017</v>
      </c>
      <c r="W41" s="50" t="n">
        <f aca="false">100*'Chôm_BIT_7%'!W44/PopActBIT!W56</f>
        <v>4.6984980843132</v>
      </c>
      <c r="X41" s="50" t="n">
        <f aca="false">100*'Chôm_BIT_7%'!X44/PopActBIT!X56</f>
        <v>4.81542903211285</v>
      </c>
      <c r="Y41" s="50" t="n">
        <f aca="false">100*'Chôm_BIT_7%'!Y44/PopActBIT!Y56</f>
        <v>4.57093705034995</v>
      </c>
      <c r="Z41" s="50" t="n">
        <f aca="false">100*'Chôm_BIT_7%'!Z44/PopActBIT!Z56</f>
        <v>3.02957455662729</v>
      </c>
      <c r="AA41" s="50" t="n">
        <f aca="false">100*'Chôm_BIT_7%'!AA44/PopActBIT!AA56</f>
        <v>0.89292723774278</v>
      </c>
      <c r="AB41" s="50" t="n">
        <f aca="false">100*'Chôm_BIT_7%'!AB44/PopActBIT!AB56</f>
        <v>0.520874222016622</v>
      </c>
      <c r="AD41" s="50" t="n">
        <f aca="false">100*'Chôm_BIT_7%'!AD44/PopActBIT!AD56</f>
        <v>18.0947304978254</v>
      </c>
      <c r="AE41" s="50" t="n">
        <f aca="false">100*'Chôm_BIT_7%'!AE44/PopActBIT!AE56</f>
        <v>9.45236778710352</v>
      </c>
      <c r="AF41" s="50" t="n">
        <f aca="false">100*'Chôm_BIT_7%'!AF44/PopActBIT!AF56</f>
        <v>7.58967036597508</v>
      </c>
      <c r="AG41" s="50" t="n">
        <f aca="false">100*'Chôm_BIT_7%'!AG44/PopActBIT!AG56</f>
        <v>5.78734704938857</v>
      </c>
      <c r="AH41" s="50" t="n">
        <f aca="false">100*'Chôm_BIT_7%'!AH44/PopActBIT!AH56</f>
        <v>3.86217566280414</v>
      </c>
      <c r="AI41" s="50" t="n">
        <f aca="false">100*'Chôm_BIT_7%'!AI44/PopActBIT!AI56</f>
        <v>16.8627770934759</v>
      </c>
      <c r="AJ41" s="50" t="n">
        <f aca="false">100*'Chôm_BIT_7%'!AJ44/PopActBIT!AJ56</f>
        <v>7.52012992379003</v>
      </c>
      <c r="AK41" s="50" t="n">
        <f aca="false">100*'Chôm_BIT_7%'!AK44/PopActBIT!AK56</f>
        <v>5.37570820841231</v>
      </c>
      <c r="AL41" s="50" t="n">
        <f aca="false">100*'Chôm_BIT_7%'!AL44/PopActBIT!AL56</f>
        <v>4.75563057118512</v>
      </c>
      <c r="AM41" s="50" t="n">
        <f aca="false">100*'Chôm_BIT_7%'!AM44/PopActBIT!AM56</f>
        <v>3.38666996465122</v>
      </c>
      <c r="AO41" s="50" t="n">
        <f aca="false">100*'Chôm_BIT_7%'!AO44/PopActBIT!AO56</f>
        <v>18.0947304978254</v>
      </c>
      <c r="AP41" s="50" t="n">
        <f aca="false">100*'Chôm_BIT_7%'!AP44/PopActBIT!AP56</f>
        <v>7.50541845655281</v>
      </c>
      <c r="AQ41" s="50" t="n">
        <f aca="false">100*'Chôm_BIT_7%'!AQ44/PopActBIT!AQ56</f>
        <v>4.15125698569301</v>
      </c>
      <c r="AR41" s="50" t="n">
        <f aca="false">100*'Chôm_BIT_7%'!AR44/PopActBIT!AR56</f>
        <v>16.8627770934759</v>
      </c>
      <c r="AS41" s="50" t="n">
        <f aca="false">100*'Chôm_BIT_7%'!AS44/PopActBIT!AS56</f>
        <v>5.82929566841923</v>
      </c>
      <c r="AT41" s="50" t="n">
        <f aca="false">100*'Chôm_BIT_7%'!AT44/PopActBIT!AT56</f>
        <v>3.83803160190964</v>
      </c>
      <c r="AU41" s="50" t="n">
        <f aca="false">100*'Chôm_BIT_7%'!AU44/PopActBIT!AU56</f>
        <v>17.4193830415498</v>
      </c>
      <c r="AV41" s="50" t="n">
        <f aca="false">100*'Chôm_BIT_7%'!AV44/PopActBIT!AV56</f>
        <v>6.63946709117628</v>
      </c>
      <c r="AW41" s="50" t="n">
        <f aca="false">100*'Chôm_BIT_7%'!AW44/PopActBIT!AW56</f>
        <v>3.99172950077483</v>
      </c>
    </row>
    <row r="42" customFormat="false" ht="15" hidden="false" customHeight="false" outlineLevel="0" collapsed="false">
      <c r="A42" s="0" t="n">
        <v>2054</v>
      </c>
      <c r="B42" s="50" t="n">
        <f aca="false">100*'Chôm_BIT_7%'!B45/PopActBIT!B57</f>
        <v>6.99423802368907</v>
      </c>
      <c r="C42" s="50" t="n">
        <f aca="false">100*'Chôm_BIT_7%'!C45/PopActBIT!C57</f>
        <v>7.65678116063399</v>
      </c>
      <c r="D42" s="50" t="n">
        <f aca="false">100*'Chôm_BIT_7%'!D45/PopActBIT!D57</f>
        <v>6.38407719451191</v>
      </c>
      <c r="E42" s="50" t="n">
        <f aca="false">100*'Chôm_BIT_7%'!E45/PopActBIT!E57</f>
        <v>26.6848409717978</v>
      </c>
      <c r="F42" s="50" t="n">
        <f aca="false">100*'Chôm_BIT_7%'!F45/PopActBIT!F57</f>
        <v>16.3168454349846</v>
      </c>
      <c r="G42" s="50" t="n">
        <f aca="false">100*'Chôm_BIT_7%'!G45/PopActBIT!G57</f>
        <v>9.80497938573621</v>
      </c>
      <c r="H42" s="50" t="n">
        <f aca="false">100*'Chôm_BIT_7%'!H45/PopActBIT!H57</f>
        <v>9.10386493345171</v>
      </c>
      <c r="I42" s="50" t="n">
        <f aca="false">100*'Chôm_BIT_7%'!I45/PopActBIT!I57</f>
        <v>8.05219325502496</v>
      </c>
      <c r="J42" s="50" t="n">
        <f aca="false">100*'Chôm_BIT_7%'!J45/PopActBIT!J57</f>
        <v>7.14924282405251</v>
      </c>
      <c r="K42" s="50" t="n">
        <f aca="false">100*'Chôm_BIT_7%'!K45/PopActBIT!K57</f>
        <v>6.22504650058658</v>
      </c>
      <c r="L42" s="50" t="n">
        <f aca="false">100*'Chôm_BIT_7%'!L45/PopActBIT!L57</f>
        <v>5.31147312336739</v>
      </c>
      <c r="M42" s="50" t="n">
        <f aca="false">100*'Chôm_BIT_7%'!M45/PopActBIT!M57</f>
        <v>4.93967000473167</v>
      </c>
      <c r="N42" s="50" t="n">
        <f aca="false">100*'Chôm_BIT_7%'!N45/PopActBIT!N57</f>
        <v>3.1762609277737</v>
      </c>
      <c r="O42" s="50" t="n">
        <f aca="false">100*'Chôm_BIT_7%'!O45/PopActBIT!O57</f>
        <v>1.6784255069841</v>
      </c>
      <c r="P42" s="50" t="n">
        <f aca="false">100*'Chôm_BIT_7%'!P45/PopActBIT!P57</f>
        <v>0.616130882310617</v>
      </c>
      <c r="Q42" s="50" t="n">
        <f aca="false">100*'Chôm_BIT_7%'!Q45/PopActBIT!Q57</f>
        <v>20.5766468799253</v>
      </c>
      <c r="R42" s="50" t="n">
        <f aca="false">100*'Chôm_BIT_7%'!R45/PopActBIT!R57</f>
        <v>15.860058746375</v>
      </c>
      <c r="S42" s="50" t="n">
        <f aca="false">100*'Chôm_BIT_7%'!S45/PopActBIT!S57</f>
        <v>8.83829127728334</v>
      </c>
      <c r="T42" s="50" t="n">
        <f aca="false">100*'Chôm_BIT_7%'!T45/PopActBIT!T57</f>
        <v>6.26753828557352</v>
      </c>
      <c r="U42" s="50" t="n">
        <f aca="false">100*'Chôm_BIT_7%'!U45/PopActBIT!U57</f>
        <v>5.66203034950964</v>
      </c>
      <c r="V42" s="50" t="n">
        <f aca="false">100*'Chôm_BIT_7%'!V45/PopActBIT!V57</f>
        <v>5.09901419843269</v>
      </c>
      <c r="W42" s="50" t="n">
        <f aca="false">100*'Chôm_BIT_7%'!W45/PopActBIT!W57</f>
        <v>4.69534224105677</v>
      </c>
      <c r="X42" s="50" t="n">
        <f aca="false">100*'Chôm_BIT_7%'!X45/PopActBIT!X57</f>
        <v>4.81219464977086</v>
      </c>
      <c r="Y42" s="50" t="n">
        <f aca="false">100*'Chôm_BIT_7%'!Y45/PopActBIT!Y57</f>
        <v>4.56786688609596</v>
      </c>
      <c r="Z42" s="50" t="n">
        <f aca="false">100*'Chôm_BIT_7%'!Z45/PopActBIT!Z57</f>
        <v>3.02753968031941</v>
      </c>
      <c r="AA42" s="50" t="n">
        <f aca="false">100*'Chôm_BIT_7%'!AA45/PopActBIT!AA57</f>
        <v>0.892327484725722</v>
      </c>
      <c r="AB42" s="50" t="n">
        <f aca="false">100*'Chôm_BIT_7%'!AB45/PopActBIT!AB57</f>
        <v>0.520524366090004</v>
      </c>
      <c r="AD42" s="50" t="n">
        <f aca="false">100*'Chôm_BIT_7%'!AD45/PopActBIT!AD57</f>
        <v>18.0813801658481</v>
      </c>
      <c r="AE42" s="50" t="n">
        <f aca="false">100*'Chôm_BIT_7%'!AE45/PopActBIT!AE57</f>
        <v>9.44670425896619</v>
      </c>
      <c r="AF42" s="50" t="n">
        <f aca="false">100*'Chôm_BIT_7%'!AF45/PopActBIT!AF57</f>
        <v>7.58417874618873</v>
      </c>
      <c r="AG42" s="50" t="n">
        <f aca="false">100*'Chôm_BIT_7%'!AG45/PopActBIT!AG57</f>
        <v>5.78371683258266</v>
      </c>
      <c r="AH42" s="50" t="n">
        <f aca="false">100*'Chôm_BIT_7%'!AH45/PopActBIT!AH57</f>
        <v>3.86980506924729</v>
      </c>
      <c r="AI42" s="50" t="n">
        <f aca="false">100*'Chôm_BIT_7%'!AI45/PopActBIT!AI57</f>
        <v>16.8507084748268</v>
      </c>
      <c r="AJ42" s="50" t="n">
        <f aca="false">100*'Chôm_BIT_7%'!AJ45/PopActBIT!AJ57</f>
        <v>7.51777296066727</v>
      </c>
      <c r="AK42" s="50" t="n">
        <f aca="false">100*'Chôm_BIT_7%'!AK45/PopActBIT!AK57</f>
        <v>5.371768646579</v>
      </c>
      <c r="AL42" s="50" t="n">
        <f aca="false">100*'Chôm_BIT_7%'!AL45/PopActBIT!AL57</f>
        <v>4.75238007041775</v>
      </c>
      <c r="AM42" s="50" t="n">
        <f aca="false">100*'Chôm_BIT_7%'!AM45/PopActBIT!AM57</f>
        <v>3.39178355739571</v>
      </c>
      <c r="AO42" s="50" t="n">
        <f aca="false">100*'Chôm_BIT_7%'!AO45/PopActBIT!AO57</f>
        <v>18.0813801658481</v>
      </c>
      <c r="AP42" s="50" t="n">
        <f aca="false">100*'Chôm_BIT_7%'!AP45/PopActBIT!AP57</f>
        <v>7.49596744541363</v>
      </c>
      <c r="AQ42" s="50" t="n">
        <f aca="false">100*'Chôm_BIT_7%'!AQ45/PopActBIT!AQ57</f>
        <v>4.16111285380953</v>
      </c>
      <c r="AR42" s="50" t="n">
        <f aca="false">100*'Chôm_BIT_7%'!AR45/PopActBIT!AR57</f>
        <v>16.8507084748268</v>
      </c>
      <c r="AS42" s="50" t="n">
        <f aca="false">100*'Chôm_BIT_7%'!AS45/PopActBIT!AS57</f>
        <v>5.82401679751073</v>
      </c>
      <c r="AT42" s="50" t="n">
        <f aca="false">100*'Chôm_BIT_7%'!AT45/PopActBIT!AT57</f>
        <v>3.84668901296429</v>
      </c>
      <c r="AU42" s="50" t="n">
        <f aca="false">100*'Chôm_BIT_7%'!AU45/PopActBIT!AU57</f>
        <v>17.4067114956938</v>
      </c>
      <c r="AV42" s="50" t="n">
        <f aca="false">100*'Chôm_BIT_7%'!AV45/PopActBIT!AV57</f>
        <v>6.63214815355848</v>
      </c>
      <c r="AW42" s="50" t="n">
        <f aca="false">100*'Chôm_BIT_7%'!AW45/PopActBIT!AW57</f>
        <v>4.00091862542922</v>
      </c>
    </row>
    <row r="43" customFormat="false" ht="15" hidden="false" customHeight="false" outlineLevel="0" collapsed="false">
      <c r="A43" s="0" t="n">
        <v>2055</v>
      </c>
      <c r="B43" s="50" t="n">
        <f aca="false">100*'Chôm_BIT_7%'!B46/PopActBIT!B58</f>
        <v>6.99460217543919</v>
      </c>
      <c r="C43" s="50" t="n">
        <f aca="false">100*'Chôm_BIT_7%'!C46/PopActBIT!C58</f>
        <v>7.65585116087248</v>
      </c>
      <c r="D43" s="50" t="n">
        <f aca="false">100*'Chôm_BIT_7%'!D46/PopActBIT!D58</f>
        <v>6.38578956605049</v>
      </c>
      <c r="E43" s="50" t="n">
        <f aca="false">100*'Chôm_BIT_7%'!E46/PopActBIT!E58</f>
        <v>26.6716119497517</v>
      </c>
      <c r="F43" s="50" t="n">
        <f aca="false">100*'Chôm_BIT_7%'!F46/PopActBIT!F58</f>
        <v>16.3087563514405</v>
      </c>
      <c r="G43" s="50" t="n">
        <f aca="false">100*'Chôm_BIT_7%'!G46/PopActBIT!G58</f>
        <v>9.80011856274713</v>
      </c>
      <c r="H43" s="50" t="n">
        <f aca="false">100*'Chôm_BIT_7%'!H46/PopActBIT!H58</f>
        <v>9.09935168827117</v>
      </c>
      <c r="I43" s="50" t="n">
        <f aca="false">100*'Chôm_BIT_7%'!I46/PopActBIT!I58</f>
        <v>8.04820137655723</v>
      </c>
      <c r="J43" s="50" t="n">
        <f aca="false">100*'Chôm_BIT_7%'!J46/PopActBIT!J58</f>
        <v>7.14569858367153</v>
      </c>
      <c r="K43" s="50" t="n">
        <f aca="false">100*'Chôm_BIT_7%'!K46/PopActBIT!K58</f>
        <v>6.22196043095321</v>
      </c>
      <c r="L43" s="50" t="n">
        <f aca="false">100*'Chôm_BIT_7%'!L46/PopActBIT!L58</f>
        <v>5.30883995815121</v>
      </c>
      <c r="M43" s="50" t="n">
        <f aca="false">100*'Chôm_BIT_7%'!M46/PopActBIT!M58</f>
        <v>4.93722116108062</v>
      </c>
      <c r="N43" s="50" t="n">
        <f aca="false">100*'Chôm_BIT_7%'!N46/PopActBIT!N58</f>
        <v>3.17468629497442</v>
      </c>
      <c r="O43" s="50" t="n">
        <f aca="false">100*'Chôm_BIT_7%'!O46/PopActBIT!O58</f>
        <v>1.67759342677578</v>
      </c>
      <c r="P43" s="50" t="n">
        <f aca="false">100*'Chôm_BIT_7%'!P46/PopActBIT!P58</f>
        <v>0.61582543514554</v>
      </c>
      <c r="Q43" s="50" t="n">
        <f aca="false">100*'Chôm_BIT_7%'!Q46/PopActBIT!Q58</f>
        <v>20.5664459978778</v>
      </c>
      <c r="R43" s="50" t="n">
        <f aca="false">100*'Chôm_BIT_7%'!R46/PopActBIT!R58</f>
        <v>15.8521961150395</v>
      </c>
      <c r="S43" s="50" t="n">
        <f aca="false">100*'Chôm_BIT_7%'!S46/PopActBIT!S58</f>
        <v>8.83390969036361</v>
      </c>
      <c r="T43" s="50" t="n">
        <f aca="false">100*'Chôm_BIT_7%'!T46/PopActBIT!T58</f>
        <v>6.26443115061842</v>
      </c>
      <c r="U43" s="50" t="n">
        <f aca="false">100*'Chôm_BIT_7%'!U46/PopActBIT!U58</f>
        <v>5.65922339538919</v>
      </c>
      <c r="V43" s="50" t="n">
        <f aca="false">100*'Chôm_BIT_7%'!V46/PopActBIT!V58</f>
        <v>5.09648635982516</v>
      </c>
      <c r="W43" s="50" t="n">
        <f aca="false">100*'Chôm_BIT_7%'!W46/PopActBIT!W58</f>
        <v>4.69301452300567</v>
      </c>
      <c r="X43" s="50" t="n">
        <f aca="false">100*'Chôm_BIT_7%'!X46/PopActBIT!X58</f>
        <v>4.80980900208499</v>
      </c>
      <c r="Y43" s="50" t="n">
        <f aca="false">100*'Chôm_BIT_7%'!Y46/PopActBIT!Y58</f>
        <v>4.56560236401004</v>
      </c>
      <c r="Z43" s="50" t="n">
        <f aca="false">100*'Chôm_BIT_7%'!Z46/PopActBIT!Z58</f>
        <v>3.02603877614619</v>
      </c>
      <c r="AA43" s="50" t="n">
        <f aca="false">100*'Chôm_BIT_7%'!AA46/PopActBIT!AA58</f>
        <v>0.891885112969402</v>
      </c>
      <c r="AB43" s="50" t="n">
        <f aca="false">100*'Chôm_BIT_7%'!AB46/PopActBIT!AB58</f>
        <v>0.520266315898818</v>
      </c>
      <c r="AD43" s="50" t="n">
        <f aca="false">100*'Chôm_BIT_7%'!AD46/PopActBIT!AD58</f>
        <v>18.0703071267999</v>
      </c>
      <c r="AE43" s="50" t="n">
        <f aca="false">100*'Chôm_BIT_7%'!AE46/PopActBIT!AE58</f>
        <v>9.4427981933042</v>
      </c>
      <c r="AF43" s="50" t="n">
        <f aca="false">100*'Chôm_BIT_7%'!AF46/PopActBIT!AF58</f>
        <v>7.5807897482633</v>
      </c>
      <c r="AG43" s="50" t="n">
        <f aca="false">100*'Chôm_BIT_7%'!AG46/PopActBIT!AG58</f>
        <v>5.78171524194125</v>
      </c>
      <c r="AH43" s="50" t="n">
        <f aca="false">100*'Chôm_BIT_7%'!AH46/PopActBIT!AH58</f>
        <v>3.87895876677714</v>
      </c>
      <c r="AI43" s="50" t="n">
        <f aca="false">100*'Chôm_BIT_7%'!AI46/PopActBIT!AI58</f>
        <v>16.8411232406333</v>
      </c>
      <c r="AJ43" s="50" t="n">
        <f aca="false">100*'Chôm_BIT_7%'!AJ46/PopActBIT!AJ58</f>
        <v>7.51709328863386</v>
      </c>
      <c r="AK43" s="50" t="n">
        <f aca="false">100*'Chôm_BIT_7%'!AK46/PopActBIT!AK58</f>
        <v>5.36928165200289</v>
      </c>
      <c r="AL43" s="50" t="n">
        <f aca="false">100*'Chôm_BIT_7%'!AL46/PopActBIT!AL58</f>
        <v>4.74988245951157</v>
      </c>
      <c r="AM43" s="50" t="n">
        <f aca="false">100*'Chôm_BIT_7%'!AM46/PopActBIT!AM58</f>
        <v>3.39959478807316</v>
      </c>
      <c r="AO43" s="50" t="n">
        <f aca="false">100*'Chôm_BIT_7%'!AO46/PopActBIT!AO58</f>
        <v>18.0703071267999</v>
      </c>
      <c r="AP43" s="50" t="n">
        <f aca="false">100*'Chôm_BIT_7%'!AP46/PopActBIT!AP58</f>
        <v>7.49013430458716</v>
      </c>
      <c r="AQ43" s="50" t="n">
        <f aca="false">100*'Chôm_BIT_7%'!AQ46/PopActBIT!AQ58</f>
        <v>4.17095338697936</v>
      </c>
      <c r="AR43" s="50" t="n">
        <f aca="false">100*'Chôm_BIT_7%'!AR46/PopActBIT!AR58</f>
        <v>16.8411232406333</v>
      </c>
      <c r="AS43" s="50" t="n">
        <f aca="false">100*'Chôm_BIT_7%'!AS46/PopActBIT!AS58</f>
        <v>5.82142642803955</v>
      </c>
      <c r="AT43" s="50" t="n">
        <f aca="false">100*'Chôm_BIT_7%'!AT46/PopActBIT!AT58</f>
        <v>3.8561680074616</v>
      </c>
      <c r="AU43" s="50" t="n">
        <f aca="false">100*'Chôm_BIT_7%'!AU46/PopActBIT!AU58</f>
        <v>17.3964381583502</v>
      </c>
      <c r="AV43" s="50" t="n">
        <f aca="false">100*'Chôm_BIT_7%'!AV46/PopActBIT!AV58</f>
        <v>6.62797227582781</v>
      </c>
      <c r="AW43" s="50" t="n">
        <f aca="false">100*'Chôm_BIT_7%'!AW46/PopActBIT!AW58</f>
        <v>4.01053428320585</v>
      </c>
    </row>
    <row r="44" customFormat="false" ht="15" hidden="false" customHeight="false" outlineLevel="0" collapsed="false">
      <c r="A44" s="0" t="n">
        <v>2056</v>
      </c>
      <c r="B44" s="50" t="n">
        <f aca="false">100*'Chôm_BIT_7%'!B47/PopActBIT!B59</f>
        <v>6.99311643347636</v>
      </c>
      <c r="C44" s="50" t="n">
        <f aca="false">100*'Chôm_BIT_7%'!C47/PopActBIT!C59</f>
        <v>7.65178636890981</v>
      </c>
      <c r="D44" s="50" t="n">
        <f aca="false">100*'Chôm_BIT_7%'!D47/PopActBIT!D59</f>
        <v>6.38662656467862</v>
      </c>
      <c r="E44" s="50" t="n">
        <f aca="false">100*'Chôm_BIT_7%'!E47/PopActBIT!E59</f>
        <v>26.655225815037</v>
      </c>
      <c r="F44" s="50" t="n">
        <f aca="false">100*'Chôm_BIT_7%'!F47/PopActBIT!F59</f>
        <v>16.298736804099</v>
      </c>
      <c r="G44" s="50" t="n">
        <f aca="false">100*'Chôm_BIT_7%'!G47/PopActBIT!G59</f>
        <v>9.79409770194233</v>
      </c>
      <c r="H44" s="50" t="n">
        <f aca="false">100*'Chôm_BIT_7%'!H47/PopActBIT!H59</f>
        <v>9.0937613548912</v>
      </c>
      <c r="I44" s="50" t="n">
        <f aca="false">100*'Chôm_BIT_7%'!I47/PopActBIT!I59</f>
        <v>8.0432568343145</v>
      </c>
      <c r="J44" s="50" t="n">
        <f aca="false">100*'Chôm_BIT_7%'!J47/PopActBIT!J59</f>
        <v>7.14130850856684</v>
      </c>
      <c r="K44" s="50" t="n">
        <f aca="false">100*'Chôm_BIT_7%'!K47/PopActBIT!K59</f>
        <v>6.21813786927216</v>
      </c>
      <c r="L44" s="50" t="n">
        <f aca="false">100*'Chôm_BIT_7%'!L47/PopActBIT!L59</f>
        <v>5.30557838675099</v>
      </c>
      <c r="M44" s="50" t="n">
        <f aca="false">100*'Chôm_BIT_7%'!M47/PopActBIT!M59</f>
        <v>4.93418789967842</v>
      </c>
      <c r="N44" s="50" t="n">
        <f aca="false">100*'Chôm_BIT_7%'!N47/PopActBIT!N59</f>
        <v>3.17273587527709</v>
      </c>
      <c r="O44" s="50" t="n">
        <f aca="false">100*'Chôm_BIT_7%'!O47/PopActBIT!O59</f>
        <v>1.67656277021331</v>
      </c>
      <c r="P44" s="50" t="n">
        <f aca="false">100*'Chôm_BIT_7%'!P47/PopActBIT!P59</f>
        <v>0.615447092863115</v>
      </c>
      <c r="Q44" s="50" t="n">
        <f aca="false">100*'Chôm_BIT_7%'!Q47/PopActBIT!Q59</f>
        <v>20.5538106702733</v>
      </c>
      <c r="R44" s="50" t="n">
        <f aca="false">100*'Chôm_BIT_7%'!R47/PopActBIT!R59</f>
        <v>15.8424570628385</v>
      </c>
      <c r="S44" s="50" t="n">
        <f aca="false">100*'Chôm_BIT_7%'!S47/PopActBIT!S59</f>
        <v>8.82848243555365</v>
      </c>
      <c r="T44" s="50" t="n">
        <f aca="false">100*'Chôm_BIT_7%'!T47/PopActBIT!T59</f>
        <v>6.26058249636617</v>
      </c>
      <c r="U44" s="50" t="n">
        <f aca="false">100*'Chôm_BIT_7%'!U47/PopActBIT!U59</f>
        <v>5.65574656027656</v>
      </c>
      <c r="V44" s="50" t="n">
        <f aca="false">100*'Chôm_BIT_7%'!V47/PopActBIT!V59</f>
        <v>5.09335525128095</v>
      </c>
      <c r="W44" s="50" t="n">
        <f aca="false">100*'Chôm_BIT_7%'!W47/PopActBIT!W59</f>
        <v>4.69013129388788</v>
      </c>
      <c r="X44" s="50" t="n">
        <f aca="false">100*'Chôm_BIT_7%'!X47/PopActBIT!X59</f>
        <v>4.8068540183964</v>
      </c>
      <c r="Y44" s="50" t="n">
        <f aca="false">100*'Chôm_BIT_7%'!Y47/PopActBIT!Y59</f>
        <v>4.56279741260585</v>
      </c>
      <c r="Z44" s="50" t="n">
        <f aca="false">100*'Chôm_BIT_7%'!Z47/PopActBIT!Z59</f>
        <v>3.02417968044806</v>
      </c>
      <c r="AA44" s="50" t="n">
        <f aca="false">100*'Chôm_BIT_7%'!AA47/PopActBIT!AA59</f>
        <v>0.891337168974167</v>
      </c>
      <c r="AB44" s="50" t="n">
        <f aca="false">100*'Chôm_BIT_7%'!AB47/PopActBIT!AB59</f>
        <v>0.519946681901597</v>
      </c>
      <c r="AD44" s="50" t="n">
        <f aca="false">100*'Chôm_BIT_7%'!AD47/PopActBIT!AD59</f>
        <v>18.0560890799357</v>
      </c>
      <c r="AE44" s="50" t="n">
        <f aca="false">100*'Chôm_BIT_7%'!AE47/PopActBIT!AE59</f>
        <v>9.43780592803183</v>
      </c>
      <c r="AF44" s="50" t="n">
        <f aca="false">100*'Chôm_BIT_7%'!AF47/PopActBIT!AF59</f>
        <v>7.57754991671541</v>
      </c>
      <c r="AG44" s="50" t="n">
        <f aca="false">100*'Chôm_BIT_7%'!AG47/PopActBIT!AG59</f>
        <v>5.77828535674582</v>
      </c>
      <c r="AH44" s="50" t="n">
        <f aca="false">100*'Chôm_BIT_7%'!AH47/PopActBIT!AH59</f>
        <v>3.88545207313505</v>
      </c>
      <c r="AI44" s="50" t="n">
        <f aca="false">100*'Chôm_BIT_7%'!AI47/PopActBIT!AI59</f>
        <v>16.8290075552439</v>
      </c>
      <c r="AJ44" s="50" t="n">
        <f aca="false">100*'Chôm_BIT_7%'!AJ47/PopActBIT!AJ59</f>
        <v>7.51563927380091</v>
      </c>
      <c r="AK44" s="50" t="n">
        <f aca="false">100*'Chôm_BIT_7%'!AK47/PopActBIT!AK59</f>
        <v>5.3667604729238</v>
      </c>
      <c r="AL44" s="50" t="n">
        <f aca="false">100*'Chôm_BIT_7%'!AL47/PopActBIT!AL59</f>
        <v>4.74696995685438</v>
      </c>
      <c r="AM44" s="50" t="n">
        <f aca="false">100*'Chôm_BIT_7%'!AM47/PopActBIT!AM59</f>
        <v>3.40648979897692</v>
      </c>
      <c r="AO44" s="50" t="n">
        <f aca="false">100*'Chôm_BIT_7%'!AO47/PopActBIT!AO59</f>
        <v>18.0560890799357</v>
      </c>
      <c r="AP44" s="50" t="n">
        <f aca="false">100*'Chôm_BIT_7%'!AP47/PopActBIT!AP59</f>
        <v>7.48514871512868</v>
      </c>
      <c r="AQ44" s="50" t="n">
        <f aca="false">100*'Chôm_BIT_7%'!AQ47/PopActBIT!AQ59</f>
        <v>4.17585463531279</v>
      </c>
      <c r="AR44" s="50" t="n">
        <f aca="false">100*'Chôm_BIT_7%'!AR47/PopActBIT!AR59</f>
        <v>16.8290075552439</v>
      </c>
      <c r="AS44" s="50" t="n">
        <f aca="false">100*'Chôm_BIT_7%'!AS47/PopActBIT!AS59</f>
        <v>5.81957336780206</v>
      </c>
      <c r="AT44" s="50" t="n">
        <f aca="false">100*'Chôm_BIT_7%'!AT47/PopActBIT!AT59</f>
        <v>3.86248077188035</v>
      </c>
      <c r="AU44" s="50" t="n">
        <f aca="false">100*'Chôm_BIT_7%'!AU47/PopActBIT!AU59</f>
        <v>17.3833659171425</v>
      </c>
      <c r="AV44" s="50" t="n">
        <f aca="false">100*'Chôm_BIT_7%'!AV47/PopActBIT!AV59</f>
        <v>6.62452580364976</v>
      </c>
      <c r="AW44" s="50" t="n">
        <f aca="false">100*'Chôm_BIT_7%'!AW47/PopActBIT!AW59</f>
        <v>4.01628464355215</v>
      </c>
    </row>
    <row r="45" customFormat="false" ht="15" hidden="false" customHeight="false" outlineLevel="0" collapsed="false">
      <c r="A45" s="0" t="n">
        <v>2057</v>
      </c>
      <c r="B45" s="50" t="n">
        <f aca="false">100*'Chôm_BIT_7%'!B48/PopActBIT!B60</f>
        <v>6.99070944359778</v>
      </c>
      <c r="C45" s="50" t="n">
        <f aca="false">100*'Chôm_BIT_7%'!C48/PopActBIT!C60</f>
        <v>7.64658062807377</v>
      </c>
      <c r="D45" s="50" t="n">
        <f aca="false">100*'Chôm_BIT_7%'!D48/PopActBIT!D60</f>
        <v>6.3867106700122</v>
      </c>
      <c r="E45" s="50" t="n">
        <f aca="false">100*'Chôm_BIT_7%'!E48/PopActBIT!E60</f>
        <v>26.6381074725099</v>
      </c>
      <c r="F45" s="50" t="n">
        <f aca="false">100*'Chôm_BIT_7%'!F48/PopActBIT!F60</f>
        <v>16.2882695373309</v>
      </c>
      <c r="G45" s="50" t="n">
        <f aca="false">100*'Chôm_BIT_7%'!G48/PopActBIT!G60</f>
        <v>9.78780780140393</v>
      </c>
      <c r="H45" s="50" t="n">
        <f aca="false">100*'Chôm_BIT_7%'!H48/PopActBIT!H60</f>
        <v>9.08792121972174</v>
      </c>
      <c r="I45" s="50" t="n">
        <f aca="false">100*'Chôm_BIT_7%'!I48/PopActBIT!I60</f>
        <v>8.03809134719846</v>
      </c>
      <c r="J45" s="50" t="n">
        <f aca="false">100*'Chôm_BIT_7%'!J48/PopActBIT!J60</f>
        <v>7.13672226472897</v>
      </c>
      <c r="K45" s="50" t="n">
        <f aca="false">100*'Chôm_BIT_7%'!K48/PopActBIT!K60</f>
        <v>6.21414449796609</v>
      </c>
      <c r="L45" s="50" t="n">
        <f aca="false">100*'Chôm_BIT_7%'!L48/PopActBIT!L60</f>
        <v>5.3021710733499</v>
      </c>
      <c r="M45" s="50" t="n">
        <f aca="false">100*'Chôm_BIT_7%'!M48/PopActBIT!M60</f>
        <v>4.93101909821541</v>
      </c>
      <c r="N45" s="50" t="n">
        <f aca="false">100*'Chôm_BIT_7%'!N48/PopActBIT!N60</f>
        <v>3.17069830186324</v>
      </c>
      <c r="O45" s="50" t="n">
        <f aca="false">100*'Chôm_BIT_7%'!O48/PopActBIT!O60</f>
        <v>1.67548605917857</v>
      </c>
      <c r="P45" s="50" t="n">
        <f aca="false">100*'Chôm_BIT_7%'!P48/PopActBIT!P60</f>
        <v>0.615051844508589</v>
      </c>
      <c r="Q45" s="50" t="n">
        <f aca="false">100*'Chôm_BIT_7%'!Q48/PopActBIT!Q60</f>
        <v>20.5406107381575</v>
      </c>
      <c r="R45" s="50" t="n">
        <f aca="false">100*'Chôm_BIT_7%'!R48/PopActBIT!R60</f>
        <v>15.8322828250228</v>
      </c>
      <c r="S45" s="50" t="n">
        <f aca="false">100*'Chôm_BIT_7%'!S48/PopActBIT!S60</f>
        <v>8.82281266605424</v>
      </c>
      <c r="T45" s="50" t="n">
        <f aca="false">100*'Chôm_BIT_7%'!T48/PopActBIT!T60</f>
        <v>6.25656186655289</v>
      </c>
      <c r="U45" s="50" t="n">
        <f aca="false">100*'Chôm_BIT_7%'!U48/PopActBIT!U60</f>
        <v>5.652114364191</v>
      </c>
      <c r="V45" s="50" t="n">
        <f aca="false">100*'Chôm_BIT_7%'!V48/PopActBIT!V60</f>
        <v>5.09008423041591</v>
      </c>
      <c r="W45" s="50" t="n">
        <f aca="false">100*'Chôm_BIT_7%'!W48/PopActBIT!W60</f>
        <v>4.68711922884132</v>
      </c>
      <c r="X45" s="50" t="n">
        <f aca="false">100*'Chôm_BIT_7%'!X48/PopActBIT!X60</f>
        <v>4.80376699245502</v>
      </c>
      <c r="Y45" s="50" t="n">
        <f aca="false">100*'Chôm_BIT_7%'!Y48/PopActBIT!Y60</f>
        <v>4.55986712308092</v>
      </c>
      <c r="Z45" s="50" t="n">
        <f aca="false">100*'Chôm_BIT_7%'!Z48/PopActBIT!Z60</f>
        <v>3.02223751180944</v>
      </c>
      <c r="AA45" s="50" t="n">
        <f aca="false">100*'Chôm_BIT_7%'!AA48/PopActBIT!AA60</f>
        <v>0.890764740322784</v>
      </c>
      <c r="AB45" s="50" t="n">
        <f aca="false">100*'Chôm_BIT_7%'!AB48/PopActBIT!AB60</f>
        <v>0.519612765188291</v>
      </c>
      <c r="AD45" s="50" t="n">
        <f aca="false">100*'Chôm_BIT_7%'!AD48/PopActBIT!AD60</f>
        <v>18.0402667173461</v>
      </c>
      <c r="AE45" s="50" t="n">
        <f aca="false">100*'Chôm_BIT_7%'!AE48/PopActBIT!AE60</f>
        <v>9.43252354063507</v>
      </c>
      <c r="AF45" s="50" t="n">
        <f aca="false">100*'Chôm_BIT_7%'!AF48/PopActBIT!AF60</f>
        <v>7.57362870282236</v>
      </c>
      <c r="AG45" s="50" t="n">
        <f aca="false">100*'Chôm_BIT_7%'!AG48/PopActBIT!AG60</f>
        <v>5.77270474293439</v>
      </c>
      <c r="AH45" s="50" t="n">
        <f aca="false">100*'Chôm_BIT_7%'!AH48/PopActBIT!AH60</f>
        <v>3.88939640173899</v>
      </c>
      <c r="AI45" s="50" t="n">
        <f aca="false">100*'Chôm_BIT_7%'!AI48/PopActBIT!AI60</f>
        <v>16.8158385383457</v>
      </c>
      <c r="AJ45" s="50" t="n">
        <f aca="false">100*'Chôm_BIT_7%'!AJ48/PopActBIT!AJ60</f>
        <v>7.51384895393571</v>
      </c>
      <c r="AK45" s="50" t="n">
        <f aca="false">100*'Chôm_BIT_7%'!AK48/PopActBIT!AK60</f>
        <v>5.36383448643853</v>
      </c>
      <c r="AL45" s="50" t="n">
        <f aca="false">100*'Chôm_BIT_7%'!AL48/PopActBIT!AL60</f>
        <v>4.74417316488367</v>
      </c>
      <c r="AM45" s="50" t="n">
        <f aca="false">100*'Chôm_BIT_7%'!AM48/PopActBIT!AM60</f>
        <v>3.41139701835333</v>
      </c>
      <c r="AO45" s="50" t="n">
        <f aca="false">100*'Chôm_BIT_7%'!AO48/PopActBIT!AO60</f>
        <v>18.0402667173461</v>
      </c>
      <c r="AP45" s="50" t="n">
        <f aca="false">100*'Chôm_BIT_7%'!AP48/PopActBIT!AP60</f>
        <v>7.47989776772955</v>
      </c>
      <c r="AQ45" s="50" t="n">
        <f aca="false">100*'Chôm_BIT_7%'!AQ48/PopActBIT!AQ60</f>
        <v>4.17715628216465</v>
      </c>
      <c r="AR45" s="50" t="n">
        <f aca="false">100*'Chôm_BIT_7%'!AR48/PopActBIT!AR60</f>
        <v>16.8158385383457</v>
      </c>
      <c r="AS45" s="50" t="n">
        <f aca="false">100*'Chôm_BIT_7%'!AS48/PopActBIT!AS60</f>
        <v>5.81790716108256</v>
      </c>
      <c r="AT45" s="50" t="n">
        <f aca="false">100*'Chôm_BIT_7%'!AT48/PopActBIT!AT60</f>
        <v>3.86532965303786</v>
      </c>
      <c r="AU45" s="50" t="n">
        <f aca="false">100*'Chôm_BIT_7%'!AU48/PopActBIT!AU60</f>
        <v>17.3690020155758</v>
      </c>
      <c r="AV45" s="50" t="n">
        <f aca="false">100*'Chôm_BIT_7%'!AV48/PopActBIT!AV60</f>
        <v>6.62104211374521</v>
      </c>
      <c r="AW45" s="50" t="n">
        <f aca="false">100*'Chôm_BIT_7%'!AW48/PopActBIT!AW60</f>
        <v>4.01851566218998</v>
      </c>
    </row>
    <row r="46" customFormat="false" ht="15" hidden="false" customHeight="false" outlineLevel="0" collapsed="false">
      <c r="A46" s="0" t="n">
        <v>2058</v>
      </c>
      <c r="B46" s="50" t="n">
        <f aca="false">100*'Chôm_BIT_7%'!B49/PopActBIT!B61</f>
        <v>6.98770857432802</v>
      </c>
      <c r="C46" s="50" t="n">
        <f aca="false">100*'Chôm_BIT_7%'!C49/PopActBIT!C61</f>
        <v>7.64183687749068</v>
      </c>
      <c r="D46" s="50" t="n">
        <f aca="false">100*'Chôm_BIT_7%'!D49/PopActBIT!D61</f>
        <v>6.38552302833724</v>
      </c>
      <c r="E46" s="50" t="n">
        <f aca="false">100*'Chôm_BIT_7%'!E49/PopActBIT!E61</f>
        <v>26.6244145481922</v>
      </c>
      <c r="F46" s="50" t="n">
        <f aca="false">100*'Chôm_BIT_7%'!F49/PopActBIT!F61</f>
        <v>16.279896793799</v>
      </c>
      <c r="G46" s="50" t="n">
        <f aca="false">100*'Chôm_BIT_7%'!G49/PopActBIT!G61</f>
        <v>9.78277652387794</v>
      </c>
      <c r="H46" s="50" t="n">
        <f aca="false">100*'Chôm_BIT_7%'!H49/PopActBIT!H61</f>
        <v>9.08324970851939</v>
      </c>
      <c r="I46" s="50" t="n">
        <f aca="false">100*'Chôm_BIT_7%'!I49/PopActBIT!I61</f>
        <v>8.03395948548156</v>
      </c>
      <c r="J46" s="50" t="n">
        <f aca="false">100*'Chôm_BIT_7%'!J49/PopActBIT!J61</f>
        <v>7.13305373842888</v>
      </c>
      <c r="K46" s="50" t="n">
        <f aca="false">100*'Chôm_BIT_7%'!K49/PopActBIT!K61</f>
        <v>6.21095020909261</v>
      </c>
      <c r="L46" s="50" t="n">
        <f aca="false">100*'Chôm_BIT_7%'!L49/PopActBIT!L61</f>
        <v>5.29944557089813</v>
      </c>
      <c r="M46" s="50" t="n">
        <f aca="false">100*'Chôm_BIT_7%'!M49/PopActBIT!M61</f>
        <v>4.92848438093526</v>
      </c>
      <c r="N46" s="50" t="n">
        <f aca="false">100*'Chôm_BIT_7%'!N49/PopActBIT!N61</f>
        <v>3.16906845139708</v>
      </c>
      <c r="O46" s="50" t="n">
        <f aca="false">100*'Chôm_BIT_7%'!O49/PopActBIT!O61</f>
        <v>1.67462480040381</v>
      </c>
      <c r="P46" s="50" t="n">
        <f aca="false">100*'Chôm_BIT_7%'!P49/PopActBIT!P61</f>
        <v>0.614735686224183</v>
      </c>
      <c r="Q46" s="50" t="n">
        <f aca="false">100*'Chôm_BIT_7%'!Q49/PopActBIT!Q61</f>
        <v>20.5300521416593</v>
      </c>
      <c r="R46" s="50" t="n">
        <f aca="false">100*'Chôm_BIT_7%'!R49/PopActBIT!R61</f>
        <v>15.8241444747018</v>
      </c>
      <c r="S46" s="50" t="n">
        <f aca="false">100*'Chôm_BIT_7%'!S49/PopActBIT!S61</f>
        <v>8.81827742997449</v>
      </c>
      <c r="T46" s="50" t="n">
        <f aca="false">100*'Chôm_BIT_7%'!T49/PopActBIT!T61</f>
        <v>6.25334577365979</v>
      </c>
      <c r="U46" s="50" t="n">
        <f aca="false">100*'Chôm_BIT_7%'!U49/PopActBIT!U61</f>
        <v>5.64920897857741</v>
      </c>
      <c r="V46" s="50" t="n">
        <f aca="false">100*'Chôm_BIT_7%'!V49/PopActBIT!V61</f>
        <v>5.0874677480622</v>
      </c>
      <c r="W46" s="50" t="n">
        <f aca="false">100*'Chôm_BIT_7%'!W49/PopActBIT!W61</f>
        <v>4.68470988467394</v>
      </c>
      <c r="X46" s="50" t="n">
        <f aca="false">100*'Chôm_BIT_7%'!X49/PopActBIT!X61</f>
        <v>4.8012976872337</v>
      </c>
      <c r="Y46" s="50" t="n">
        <f aca="false">100*'Chôm_BIT_7%'!Y49/PopActBIT!Y61</f>
        <v>4.55752319097239</v>
      </c>
      <c r="Z46" s="50" t="n">
        <f aca="false">100*'Chôm_BIT_7%'!Z49/PopActBIT!Z61</f>
        <v>3.02068397541193</v>
      </c>
      <c r="AA46" s="50" t="n">
        <f aca="false">100*'Chôm_BIT_7%'!AA49/PopActBIT!AA61</f>
        <v>0.890306855910885</v>
      </c>
      <c r="AB46" s="50" t="n">
        <f aca="false">100*'Chôm_BIT_7%'!AB49/PopActBIT!AB61</f>
        <v>0.519345665948016</v>
      </c>
      <c r="AD46" s="50" t="n">
        <f aca="false">100*'Chôm_BIT_7%'!AD49/PopActBIT!AD61</f>
        <v>18.0257050079665</v>
      </c>
      <c r="AE46" s="50" t="n">
        <f aca="false">100*'Chôm_BIT_7%'!AE49/PopActBIT!AE61</f>
        <v>9.42836877948541</v>
      </c>
      <c r="AF46" s="50" t="n">
        <f aca="false">100*'Chôm_BIT_7%'!AF49/PopActBIT!AF61</f>
        <v>7.57032402955785</v>
      </c>
      <c r="AG46" s="50" t="n">
        <f aca="false">100*'Chôm_BIT_7%'!AG49/PopActBIT!AG61</f>
        <v>5.7671136288908</v>
      </c>
      <c r="AH46" s="50" t="n">
        <f aca="false">100*'Chôm_BIT_7%'!AH49/PopActBIT!AH61</f>
        <v>3.8918485579126</v>
      </c>
      <c r="AI46" s="50" t="n">
        <f aca="false">100*'Chôm_BIT_7%'!AI49/PopActBIT!AI61</f>
        <v>16.8042671221689</v>
      </c>
      <c r="AJ46" s="50" t="n">
        <f aca="false">100*'Chôm_BIT_7%'!AJ49/PopActBIT!AJ61</f>
        <v>7.51268509063316</v>
      </c>
      <c r="AK46" s="50" t="n">
        <f aca="false">100*'Chôm_BIT_7%'!AK49/PopActBIT!AK61</f>
        <v>5.36147308536908</v>
      </c>
      <c r="AL46" s="50" t="n">
        <f aca="false">100*'Chôm_BIT_7%'!AL49/PopActBIT!AL61</f>
        <v>4.74206292456677</v>
      </c>
      <c r="AM46" s="50" t="n">
        <f aca="false">100*'Chôm_BIT_7%'!AM49/PopActBIT!AM61</f>
        <v>3.41528353414239</v>
      </c>
      <c r="AO46" s="50" t="n">
        <f aca="false">100*'Chôm_BIT_7%'!AO49/PopActBIT!AO61</f>
        <v>18.0257050079665</v>
      </c>
      <c r="AP46" s="50" t="n">
        <f aca="false">100*'Chôm_BIT_7%'!AP49/PopActBIT!AP61</f>
        <v>7.47592846847081</v>
      </c>
      <c r="AQ46" s="50" t="n">
        <f aca="false">100*'Chôm_BIT_7%'!AQ49/PopActBIT!AQ61</f>
        <v>4.17565269587226</v>
      </c>
      <c r="AR46" s="50" t="n">
        <f aca="false">100*'Chôm_BIT_7%'!AR49/PopActBIT!AR61</f>
        <v>16.8042671221689</v>
      </c>
      <c r="AS46" s="50" t="n">
        <f aca="false">100*'Chôm_BIT_7%'!AS49/PopActBIT!AS61</f>
        <v>5.81726890232167</v>
      </c>
      <c r="AT46" s="50" t="n">
        <f aca="false">100*'Chôm_BIT_7%'!AT49/PopActBIT!AT61</f>
        <v>3.86357087576711</v>
      </c>
      <c r="AU46" s="50" t="n">
        <f aca="false">100*'Chôm_BIT_7%'!AU49/PopActBIT!AU61</f>
        <v>17.3560940595447</v>
      </c>
      <c r="AV46" s="50" t="n">
        <f aca="false">100*'Chôm_BIT_7%'!AV49/PopActBIT!AV61</f>
        <v>6.61870761938908</v>
      </c>
      <c r="AW46" s="50" t="n">
        <f aca="false">100*'Chôm_BIT_7%'!AW49/PopActBIT!AW61</f>
        <v>4.01678798712923</v>
      </c>
    </row>
    <row r="47" customFormat="false" ht="15" hidden="false" customHeight="false" outlineLevel="0" collapsed="false">
      <c r="A47" s="0" t="n">
        <v>2059</v>
      </c>
      <c r="B47" s="50" t="n">
        <f aca="false">100*'Chôm_BIT_7%'!B50/PopActBIT!B62</f>
        <v>6.98383379492069</v>
      </c>
      <c r="C47" s="50" t="n">
        <f aca="false">100*'Chôm_BIT_7%'!C50/PopActBIT!C62</f>
        <v>7.63785980659143</v>
      </c>
      <c r="D47" s="50" t="n">
        <f aca="false">100*'Chôm_BIT_7%'!D50/PopActBIT!D62</f>
        <v>6.38241965410554</v>
      </c>
      <c r="E47" s="50" t="n">
        <f aca="false">100*'Chôm_BIT_7%'!E50/PopActBIT!E62</f>
        <v>26.6180600173086</v>
      </c>
      <c r="F47" s="50" t="n">
        <f aca="false">100*'Chôm_BIT_7%'!F50/PopActBIT!F62</f>
        <v>16.2760112207747</v>
      </c>
      <c r="G47" s="50" t="n">
        <f aca="false">100*'Chôm_BIT_7%'!G50/PopActBIT!G62</f>
        <v>9.78044163852541</v>
      </c>
      <c r="H47" s="50" t="n">
        <f aca="false">100*'Chôm_BIT_7%'!H50/PopActBIT!H62</f>
        <v>9.08108178138275</v>
      </c>
      <c r="I47" s="50" t="n">
        <f aca="false">100*'Chôm_BIT_7%'!I50/PopActBIT!I62</f>
        <v>8.03204199566875</v>
      </c>
      <c r="J47" s="50" t="n">
        <f aca="false">100*'Chôm_BIT_7%'!J50/PopActBIT!J62</f>
        <v>7.13135127056078</v>
      </c>
      <c r="K47" s="50" t="n">
        <f aca="false">100*'Chôm_BIT_7%'!K50/PopActBIT!K62</f>
        <v>6.20946782250909</v>
      </c>
      <c r="L47" s="50" t="n">
        <f aca="false">100*'Chôm_BIT_7%'!L50/PopActBIT!L62</f>
        <v>5.29818073592926</v>
      </c>
      <c r="M47" s="50" t="n">
        <f aca="false">100*'Chôm_BIT_7%'!M50/PopActBIT!M62</f>
        <v>4.92730808441421</v>
      </c>
      <c r="N47" s="50" t="n">
        <f aca="false">100*'Chôm_BIT_7%'!N50/PopActBIT!N62</f>
        <v>3.1683120800857</v>
      </c>
      <c r="O47" s="50" t="n">
        <f aca="false">100*'Chôm_BIT_7%'!O50/PopActBIT!O62</f>
        <v>1.67422511255365</v>
      </c>
      <c r="P47" s="50" t="n">
        <f aca="false">100*'Chôm_BIT_7%'!P50/PopActBIT!P62</f>
        <v>0.614588965367794</v>
      </c>
      <c r="Q47" s="50" t="n">
        <f aca="false">100*'Chôm_BIT_7%'!Q50/PopActBIT!Q62</f>
        <v>20.5251521709899</v>
      </c>
      <c r="R47" s="50" t="n">
        <f aca="false">100*'Chôm_BIT_7%'!R50/PopActBIT!R62</f>
        <v>15.8203676774848</v>
      </c>
      <c r="S47" s="50" t="n">
        <f aca="false">100*'Chôm_BIT_7%'!S50/PopActBIT!S62</f>
        <v>8.81617274458628</v>
      </c>
      <c r="T47" s="50" t="n">
        <f aca="false">100*'Chôm_BIT_7%'!T50/PopActBIT!T62</f>
        <v>6.25185326839652</v>
      </c>
      <c r="U47" s="50" t="n">
        <f aca="false">100*'Chôm_BIT_7%'!U50/PopActBIT!U62</f>
        <v>5.64786066450059</v>
      </c>
      <c r="V47" s="50" t="n">
        <f aca="false">100*'Chôm_BIT_7%'!V50/PopActBIT!V62</f>
        <v>5.08625350649209</v>
      </c>
      <c r="W47" s="50" t="n">
        <f aca="false">100*'Chôm_BIT_7%'!W50/PopActBIT!W62</f>
        <v>4.68359177056146</v>
      </c>
      <c r="X47" s="50" t="n">
        <f aca="false">100*'Chôm_BIT_7%'!X50/PopActBIT!X62</f>
        <v>4.80015174675191</v>
      </c>
      <c r="Y47" s="50" t="n">
        <f aca="false">100*'Chôm_BIT_7%'!Y50/PopActBIT!Y62</f>
        <v>4.55643543289916</v>
      </c>
      <c r="Z47" s="50" t="n">
        <f aca="false">100*'Chôm_BIT_7%'!Z50/PopActBIT!Z62</f>
        <v>3.01996301947968</v>
      </c>
      <c r="AA47" s="50" t="n">
        <f aca="false">100*'Chôm_BIT_7%'!AA50/PopActBIT!AA62</f>
        <v>0.890094363636115</v>
      </c>
      <c r="AB47" s="50" t="n">
        <f aca="false">100*'Chôm_BIT_7%'!AB50/PopActBIT!AB62</f>
        <v>0.519221712121067</v>
      </c>
      <c r="AD47" s="50" t="n">
        <f aca="false">100*'Chôm_BIT_7%'!AD50/PopActBIT!AD62</f>
        <v>18.0152179423325</v>
      </c>
      <c r="AE47" s="50" t="n">
        <f aca="false">100*'Chôm_BIT_7%'!AE50/PopActBIT!AE62</f>
        <v>9.42668996823913</v>
      </c>
      <c r="AF47" s="50" t="n">
        <f aca="false">100*'Chôm_BIT_7%'!AF50/PopActBIT!AF62</f>
        <v>7.56939743605651</v>
      </c>
      <c r="AG47" s="50" t="n">
        <f aca="false">100*'Chôm_BIT_7%'!AG50/PopActBIT!AG62</f>
        <v>5.76304945463806</v>
      </c>
      <c r="AH47" s="50" t="n">
        <f aca="false">100*'Chôm_BIT_7%'!AH50/PopActBIT!AH62</f>
        <v>3.89334806224902</v>
      </c>
      <c r="AI47" s="50" t="n">
        <f aca="false">100*'Chôm_BIT_7%'!AI50/PopActBIT!AI62</f>
        <v>16.7968558584036</v>
      </c>
      <c r="AJ47" s="50" t="n">
        <f aca="false">100*'Chôm_BIT_7%'!AJ50/PopActBIT!AJ62</f>
        <v>7.51310582545431</v>
      </c>
      <c r="AK47" s="50" t="n">
        <f aca="false">100*'Chôm_BIT_7%'!AK50/PopActBIT!AK62</f>
        <v>5.36077013793904</v>
      </c>
      <c r="AL47" s="50" t="n">
        <f aca="false">100*'Chôm_BIT_7%'!AL50/PopActBIT!AL62</f>
        <v>4.74129673926201</v>
      </c>
      <c r="AM47" s="50" t="n">
        <f aca="false">100*'Chôm_BIT_7%'!AM50/PopActBIT!AM62</f>
        <v>3.41753459576587</v>
      </c>
      <c r="AO47" s="50" t="n">
        <f aca="false">100*'Chôm_BIT_7%'!AO50/PopActBIT!AO62</f>
        <v>18.0152179423325</v>
      </c>
      <c r="AP47" s="50" t="n">
        <f aca="false">100*'Chôm_BIT_7%'!AP50/PopActBIT!AP62</f>
        <v>7.4745243290182</v>
      </c>
      <c r="AQ47" s="50" t="n">
        <f aca="false">100*'Chôm_BIT_7%'!AQ50/PopActBIT!AQ62</f>
        <v>4.17199649237132</v>
      </c>
      <c r="AR47" s="50" t="n">
        <f aca="false">100*'Chôm_BIT_7%'!AR50/PopActBIT!AR62</f>
        <v>16.7968558584036</v>
      </c>
      <c r="AS47" s="50" t="n">
        <f aca="false">100*'Chôm_BIT_7%'!AS50/PopActBIT!AS62</f>
        <v>5.81861065279356</v>
      </c>
      <c r="AT47" s="50" t="n">
        <f aca="false">100*'Chôm_BIT_7%'!AT50/PopActBIT!AT62</f>
        <v>3.85601978160848</v>
      </c>
      <c r="AU47" s="50" t="n">
        <f aca="false">100*'Chôm_BIT_7%'!AU50/PopActBIT!AU62</f>
        <v>17.3473178600047</v>
      </c>
      <c r="AV47" s="50" t="n">
        <f aca="false">100*'Chôm_BIT_7%'!AV50/PopActBIT!AV62</f>
        <v>6.6186078044677</v>
      </c>
      <c r="AW47" s="50" t="n">
        <f aca="false">100*'Chôm_BIT_7%'!AW50/PopActBIT!AW62</f>
        <v>4.01071371272304</v>
      </c>
    </row>
    <row r="48" customFormat="false" ht="15" hidden="false" customHeight="false" outlineLevel="0" collapsed="false">
      <c r="A48" s="0" t="n">
        <v>2060</v>
      </c>
      <c r="B48" s="50" t="n">
        <f aca="false">100*'Chôm_BIT_7%'!B51/PopActBIT!B63</f>
        <v>6.98504808239117</v>
      </c>
      <c r="C48" s="50" t="n">
        <f aca="false">100*'Chôm_BIT_7%'!C51/PopActBIT!C63</f>
        <v>7.64020703069245</v>
      </c>
      <c r="D48" s="50" t="n">
        <f aca="false">100*'Chôm_BIT_7%'!D51/PopActBIT!D63</f>
        <v>6.38340727954822</v>
      </c>
      <c r="E48" s="50" t="n">
        <f aca="false">100*'Chôm_BIT_7%'!E51/PopActBIT!E63</f>
        <v>26.6340460962941</v>
      </c>
      <c r="F48" s="50" t="n">
        <f aca="false">100*'Chôm_BIT_7%'!F51/PopActBIT!F63</f>
        <v>16.2857861480524</v>
      </c>
      <c r="G48" s="50" t="n">
        <f aca="false">100*'Chôm_BIT_7%'!G51/PopActBIT!G63</f>
        <v>9.78631550433099</v>
      </c>
      <c r="H48" s="50" t="n">
        <f aca="false">100*'Chôm_BIT_7%'!H51/PopActBIT!H63</f>
        <v>9.08653563078186</v>
      </c>
      <c r="I48" s="50" t="n">
        <f aca="false">100*'Chôm_BIT_7%'!I51/PopActBIT!I63</f>
        <v>8.03686582045816</v>
      </c>
      <c r="J48" s="50" t="n">
        <f aca="false">100*'Chôm_BIT_7%'!J51/PopActBIT!J63</f>
        <v>7.13563416512974</v>
      </c>
      <c r="K48" s="50" t="n">
        <f aca="false">100*'Chôm_BIT_7%'!K51/PopActBIT!K63</f>
        <v>6.21319705908771</v>
      </c>
      <c r="L48" s="50" t="n">
        <f aca="false">100*'Chôm_BIT_7%'!L51/PopActBIT!L63</f>
        <v>5.30136267840248</v>
      </c>
      <c r="M48" s="50" t="n">
        <f aca="false">100*'Chôm_BIT_7%'!M51/PopActBIT!M63</f>
        <v>4.93026729091431</v>
      </c>
      <c r="N48" s="50" t="n">
        <f aca="false">100*'Chôm_BIT_7%'!N51/PopActBIT!N63</f>
        <v>3.17021488168469</v>
      </c>
      <c r="O48" s="50" t="n">
        <f aca="false">100*'Chôm_BIT_7%'!O51/PopActBIT!O63</f>
        <v>1.67523060637518</v>
      </c>
      <c r="P48" s="50" t="n">
        <f aca="false">100*'Chôm_BIT_7%'!P51/PopActBIT!P63</f>
        <v>0.614958070694688</v>
      </c>
      <c r="Q48" s="50" t="n">
        <f aca="false">100*'Chôm_BIT_7%'!Q51/PopActBIT!Q63</f>
        <v>20.5374790161312</v>
      </c>
      <c r="R48" s="50" t="n">
        <f aca="false">100*'Chôm_BIT_7%'!R51/PopActBIT!R63</f>
        <v>15.8298689577098</v>
      </c>
      <c r="S48" s="50" t="n">
        <f aca="false">100*'Chôm_BIT_7%'!S51/PopActBIT!S63</f>
        <v>8.82146749686173</v>
      </c>
      <c r="T48" s="50" t="n">
        <f aca="false">100*'Chôm_BIT_7%'!T51/PopActBIT!T63</f>
        <v>6.25560796051493</v>
      </c>
      <c r="U48" s="50" t="n">
        <f aca="false">100*'Chôm_BIT_7%'!U51/PopActBIT!U63</f>
        <v>5.65125261517705</v>
      </c>
      <c r="V48" s="50" t="n">
        <f aca="false">100*'Chôm_BIT_7%'!V51/PopActBIT!V63</f>
        <v>5.08930817126639</v>
      </c>
      <c r="W48" s="50" t="n">
        <f aca="false">100*'Chôm_BIT_7%'!W51/PopActBIT!W63</f>
        <v>4.68640460770779</v>
      </c>
      <c r="X48" s="50" t="n">
        <f aca="false">100*'Chôm_BIT_7%'!X51/PopActBIT!X63</f>
        <v>4.80303458663265</v>
      </c>
      <c r="Y48" s="50" t="n">
        <f aca="false">100*'Chôm_BIT_7%'!Y51/PopActBIT!Y63</f>
        <v>4.55917190342614</v>
      </c>
      <c r="Z48" s="50" t="n">
        <f aca="false">100*'Chôm_BIT_7%'!Z51/PopActBIT!Z63</f>
        <v>3.02177672668941</v>
      </c>
      <c r="AA48" s="50" t="n">
        <f aca="false">100*'Chôm_BIT_7%'!AA51/PopActBIT!AA63</f>
        <v>0.890628929971617</v>
      </c>
      <c r="AB48" s="50" t="n">
        <f aca="false">100*'Chôm_BIT_7%'!AB51/PopActBIT!AB63</f>
        <v>0.519533542483443</v>
      </c>
      <c r="AD48" s="50" t="n">
        <f aca="false">100*'Chôm_BIT_7%'!AD51/PopActBIT!AD63</f>
        <v>18.0192359764351</v>
      </c>
      <c r="AE48" s="50" t="n">
        <f aca="false">100*'Chôm_BIT_7%'!AE51/PopActBIT!AE63</f>
        <v>9.43278032467683</v>
      </c>
      <c r="AF48" s="50" t="n">
        <f aca="false">100*'Chôm_BIT_7%'!AF51/PopActBIT!AF63</f>
        <v>7.5746916333547</v>
      </c>
      <c r="AG48" s="50" t="n">
        <f aca="false">100*'Chôm_BIT_7%'!AG51/PopActBIT!AG63</f>
        <v>5.7635171399462</v>
      </c>
      <c r="AH48" s="50" t="n">
        <f aca="false">100*'Chôm_BIT_7%'!AH51/PopActBIT!AH63</f>
        <v>3.89468464399361</v>
      </c>
      <c r="AI48" s="50" t="n">
        <f aca="false">100*'Chôm_BIT_7%'!AI51/PopActBIT!AI63</f>
        <v>16.8032248924785</v>
      </c>
      <c r="AJ48" s="50" t="n">
        <f aca="false">100*'Chôm_BIT_7%'!AJ51/PopActBIT!AJ63</f>
        <v>7.51926524517122</v>
      </c>
      <c r="AK48" s="50" t="n">
        <f aca="false">100*'Chôm_BIT_7%'!AK51/PopActBIT!AK63</f>
        <v>5.36447782488718</v>
      </c>
      <c r="AL48" s="50" t="n">
        <f aca="false">100*'Chôm_BIT_7%'!AL51/PopActBIT!AL63</f>
        <v>4.74455055848896</v>
      </c>
      <c r="AM48" s="50" t="n">
        <f aca="false">100*'Chôm_BIT_7%'!AM51/PopActBIT!AM63</f>
        <v>3.4189639065094</v>
      </c>
      <c r="AO48" s="50" t="n">
        <f aca="false">100*'Chôm_BIT_7%'!AO51/PopActBIT!AO63</f>
        <v>18.0192359764351</v>
      </c>
      <c r="AP48" s="50" t="n">
        <f aca="false">100*'Chôm_BIT_7%'!AP51/PopActBIT!AP63</f>
        <v>7.48056294468832</v>
      </c>
      <c r="AQ48" s="50" t="n">
        <f aca="false">100*'Chôm_BIT_7%'!AQ51/PopActBIT!AQ63</f>
        <v>4.16917517811006</v>
      </c>
      <c r="AR48" s="50" t="n">
        <f aca="false">100*'Chôm_BIT_7%'!AR51/PopActBIT!AR63</f>
        <v>16.8032248924785</v>
      </c>
      <c r="AS48" s="50" t="n">
        <f aca="false">100*'Chôm_BIT_7%'!AS51/PopActBIT!AS63</f>
        <v>5.82547552055275</v>
      </c>
      <c r="AT48" s="50" t="n">
        <f aca="false">100*'Chôm_BIT_7%'!AT51/PopActBIT!AT63</f>
        <v>3.84847320669503</v>
      </c>
      <c r="AU48" s="50" t="n">
        <f aca="false">100*'Chôm_BIT_7%'!AU51/PopActBIT!AU63</f>
        <v>17.3526578478561</v>
      </c>
      <c r="AV48" s="50" t="n">
        <f aca="false">100*'Chôm_BIT_7%'!AV51/PopActBIT!AV63</f>
        <v>6.62494292449178</v>
      </c>
      <c r="AW48" s="50" t="n">
        <f aca="false">100*'Chôm_BIT_7%'!AW51/PopActBIT!AW63</f>
        <v>4.00495733235153</v>
      </c>
    </row>
    <row r="49" customFormat="false" ht="15" hidden="false" customHeight="false" outlineLevel="0" collapsed="false">
      <c r="A49" s="0" t="n">
        <v>2061</v>
      </c>
      <c r="B49" s="50" t="n">
        <f aca="false">100*'Chôm_BIT_7%'!B52/PopActBIT!B64</f>
        <v>6.98974166496309</v>
      </c>
      <c r="C49" s="50" t="n">
        <f aca="false">100*'Chôm_BIT_7%'!C52/PopActBIT!C64</f>
        <v>7.64517792323063</v>
      </c>
      <c r="D49" s="50" t="n">
        <f aca="false">100*'Chôm_BIT_7%'!D52/PopActBIT!D64</f>
        <v>6.38822735232027</v>
      </c>
      <c r="E49" s="50" t="n">
        <f aca="false">100*'Chôm_BIT_7%'!E52/PopActBIT!E64</f>
        <v>26.6582820401505</v>
      </c>
      <c r="F49" s="50" t="n">
        <f aca="false">100*'Chôm_BIT_7%'!F52/PopActBIT!F64</f>
        <v>16.3006055786908</v>
      </c>
      <c r="G49" s="50" t="n">
        <f aca="false">100*'Chôm_BIT_7%'!G52/PopActBIT!G64</f>
        <v>9.79522067000753</v>
      </c>
      <c r="H49" s="50" t="n">
        <f aca="false">100*'Chôm_BIT_7%'!H52/PopActBIT!H64</f>
        <v>9.09480402404816</v>
      </c>
      <c r="I49" s="50" t="n">
        <f aca="false">100*'Chôm_BIT_7%'!I52/PopActBIT!I64</f>
        <v>8.04417905510911</v>
      </c>
      <c r="J49" s="50" t="n">
        <f aca="false">100*'Chôm_BIT_7%'!J52/PopActBIT!J64</f>
        <v>7.14212731410083</v>
      </c>
      <c r="K49" s="50" t="n">
        <f aca="false">100*'Chôm_BIT_7%'!K52/PopActBIT!K64</f>
        <v>6.2188508262453</v>
      </c>
      <c r="L49" s="50" t="n">
        <f aca="false">100*'Chôm_BIT_7%'!L52/PopActBIT!L64</f>
        <v>5.3061867118134</v>
      </c>
      <c r="M49" s="50" t="n">
        <f aca="false">100*'Chôm_BIT_7%'!M52/PopActBIT!M64</f>
        <v>4.93475364198646</v>
      </c>
      <c r="N49" s="50" t="n">
        <f aca="false">100*'Chôm_BIT_7%'!N52/PopActBIT!N64</f>
        <v>3.17309965366441</v>
      </c>
      <c r="O49" s="50" t="n">
        <f aca="false">100*'Chôm_BIT_7%'!O52/PopActBIT!O64</f>
        <v>1.67675500093303</v>
      </c>
      <c r="P49" s="50" t="n">
        <f aca="false">100*'Chôm_BIT_7%'!P52/PopActBIT!P64</f>
        <v>0.615517658570354</v>
      </c>
      <c r="Q49" s="50" t="n">
        <f aca="false">100*'Chôm_BIT_7%'!Q52/PopActBIT!Q64</f>
        <v>20.5561673215651</v>
      </c>
      <c r="R49" s="50" t="n">
        <f aca="false">100*'Chôm_BIT_7%'!R52/PopActBIT!R64</f>
        <v>15.8442735214748</v>
      </c>
      <c r="S49" s="50" t="n">
        <f aca="false">100*'Chôm_BIT_7%'!S52/PopActBIT!S64</f>
        <v>8.82949468845749</v>
      </c>
      <c r="T49" s="50" t="n">
        <f aca="false">100*'Chôm_BIT_7%'!T52/PopActBIT!T64</f>
        <v>6.26130031993981</v>
      </c>
      <c r="U49" s="50" t="n">
        <f aca="false">100*'Chôm_BIT_7%'!U52/PopActBIT!U64</f>
        <v>5.65639503479308</v>
      </c>
      <c r="V49" s="50" t="n">
        <f aca="false">100*'Chôm_BIT_7%'!V52/PopActBIT!V64</f>
        <v>5.09393924334086</v>
      </c>
      <c r="W49" s="50" t="n">
        <f aca="false">100*'Chôm_BIT_7%'!W52/PopActBIT!W64</f>
        <v>4.69066905324304</v>
      </c>
      <c r="X49" s="50" t="n">
        <f aca="false">100*'Chôm_BIT_7%'!X52/PopActBIT!X64</f>
        <v>4.80740516090294</v>
      </c>
      <c r="Y49" s="50" t="n">
        <f aca="false">100*'Chôm_BIT_7%'!Y52/PopActBIT!Y64</f>
        <v>4.56332057215952</v>
      </c>
      <c r="Z49" s="50" t="n">
        <f aca="false">100*'Chôm_BIT_7%'!Z52/PopActBIT!Z64</f>
        <v>3.02452642573364</v>
      </c>
      <c r="AA49" s="50" t="n">
        <f aca="false">100*'Chôm_BIT_7%'!AA52/PopActBIT!AA64</f>
        <v>0.89143936758465</v>
      </c>
      <c r="AB49" s="50" t="n">
        <f aca="false">100*'Chôm_BIT_7%'!AB52/PopActBIT!AB64</f>
        <v>0.520006297757713</v>
      </c>
      <c r="AD49" s="50" t="n">
        <f aca="false">100*'Chôm_BIT_7%'!AD52/PopActBIT!AD64</f>
        <v>18.0287237484496</v>
      </c>
      <c r="AE49" s="50" t="n">
        <f aca="false">100*'Chôm_BIT_7%'!AE52/PopActBIT!AE64</f>
        <v>9.44164506885074</v>
      </c>
      <c r="AF49" s="50" t="n">
        <f aca="false">100*'Chôm_BIT_7%'!AF52/PopActBIT!AF64</f>
        <v>7.58197230424908</v>
      </c>
      <c r="AG49" s="50" t="n">
        <f aca="false">100*'Chôm_BIT_7%'!AG52/PopActBIT!AG64</f>
        <v>5.76603144462623</v>
      </c>
      <c r="AH49" s="50" t="n">
        <f aca="false">100*'Chôm_BIT_7%'!AH52/PopActBIT!AH64</f>
        <v>3.89611163454116</v>
      </c>
      <c r="AI49" s="50" t="n">
        <f aca="false">100*'Chôm_BIT_7%'!AI52/PopActBIT!AI64</f>
        <v>16.8147551978782</v>
      </c>
      <c r="AJ49" s="50" t="n">
        <f aca="false">100*'Chôm_BIT_7%'!AJ52/PopActBIT!AJ64</f>
        <v>7.52717103387133</v>
      </c>
      <c r="AK49" s="50" t="n">
        <f aca="false">100*'Chôm_BIT_7%'!AK52/PopActBIT!AK64</f>
        <v>5.36960960348869</v>
      </c>
      <c r="AL49" s="50" t="n">
        <f aca="false">100*'Chôm_BIT_7%'!AL52/PopActBIT!AL64</f>
        <v>4.74919761542911</v>
      </c>
      <c r="AM49" s="50" t="n">
        <f aca="false">100*'Chôm_BIT_7%'!AM52/PopActBIT!AM64</f>
        <v>3.42123269766997</v>
      </c>
      <c r="AO49" s="50" t="n">
        <f aca="false">100*'Chôm_BIT_7%'!AO52/PopActBIT!AO64</f>
        <v>18.0287237484496</v>
      </c>
      <c r="AP49" s="50" t="n">
        <f aca="false">100*'Chôm_BIT_7%'!AP52/PopActBIT!AP64</f>
        <v>7.49094342253785</v>
      </c>
      <c r="AQ49" s="50" t="n">
        <f aca="false">100*'Chôm_BIT_7%'!AQ52/PopActBIT!AQ64</f>
        <v>4.1676093873395</v>
      </c>
      <c r="AR49" s="50" t="n">
        <f aca="false">100*'Chôm_BIT_7%'!AR52/PopActBIT!AR64</f>
        <v>16.8147551978782</v>
      </c>
      <c r="AS49" s="50" t="n">
        <f aca="false">100*'Chôm_BIT_7%'!AS52/PopActBIT!AS64</f>
        <v>5.83502344516685</v>
      </c>
      <c r="AT49" s="50" t="n">
        <f aca="false">100*'Chôm_BIT_7%'!AT52/PopActBIT!AT64</f>
        <v>3.84647712037672</v>
      </c>
      <c r="AU49" s="50" t="n">
        <f aca="false">100*'Chôm_BIT_7%'!AU52/PopActBIT!AU64</f>
        <v>17.3633039441711</v>
      </c>
      <c r="AV49" s="50" t="n">
        <f aca="false">100*'Chôm_BIT_7%'!AV52/PopActBIT!AV64</f>
        <v>6.63475686875368</v>
      </c>
      <c r="AW49" s="50" t="n">
        <f aca="false">100*'Chôm_BIT_7%'!AW52/PopActBIT!AW64</f>
        <v>4.0030036107159</v>
      </c>
    </row>
    <row r="50" customFormat="false" ht="15" hidden="false" customHeight="false" outlineLevel="0" collapsed="false">
      <c r="A50" s="0" t="n">
        <v>2062</v>
      </c>
      <c r="B50" s="50" t="n">
        <f aca="false">100*'Chôm_BIT_7%'!B53/PopActBIT!B65</f>
        <v>6.98980257623233</v>
      </c>
      <c r="C50" s="50" t="n">
        <f aca="false">100*'Chôm_BIT_7%'!C53/PopActBIT!C65</f>
        <v>7.645125421813</v>
      </c>
      <c r="D50" s="50" t="n">
        <f aca="false">100*'Chôm_BIT_7%'!D53/PopActBIT!D65</f>
        <v>6.38864431657771</v>
      </c>
      <c r="E50" s="50" t="n">
        <f aca="false">100*'Chôm_BIT_7%'!E53/PopActBIT!E65</f>
        <v>26.6655974397531</v>
      </c>
      <c r="F50" s="50" t="n">
        <f aca="false">100*'Chôm_BIT_7%'!F53/PopActBIT!F65</f>
        <v>16.3050786892758</v>
      </c>
      <c r="G50" s="50" t="n">
        <f aca="false">100*'Chôm_BIT_7%'!G53/PopActBIT!G65</f>
        <v>9.79790861341248</v>
      </c>
      <c r="H50" s="50" t="n">
        <f aca="false">100*'Chôm_BIT_7%'!H53/PopActBIT!H65</f>
        <v>9.09729976348266</v>
      </c>
      <c r="I50" s="50" t="n">
        <f aca="false">100*'Chôm_BIT_7%'!I53/PopActBIT!I65</f>
        <v>8.04638648858793</v>
      </c>
      <c r="J50" s="50" t="n">
        <f aca="false">100*'Chôm_BIT_7%'!J53/PopActBIT!J65</f>
        <v>7.14408721216316</v>
      </c>
      <c r="K50" s="50" t="n">
        <f aca="false">100*'Chôm_BIT_7%'!K53/PopActBIT!K65</f>
        <v>6.2205573645284</v>
      </c>
      <c r="L50" s="50" t="n">
        <f aca="false">100*'Chôm_BIT_7%'!L53/PopActBIT!L65</f>
        <v>5.30764280249863</v>
      </c>
      <c r="M50" s="50" t="n">
        <f aca="false">100*'Chôm_BIT_7%'!M53/PopActBIT!M65</f>
        <v>4.93610780632373</v>
      </c>
      <c r="N50" s="50" t="n">
        <f aca="false">100*'Chôm_BIT_7%'!N53/PopActBIT!N65</f>
        <v>3.17397039589418</v>
      </c>
      <c r="O50" s="50" t="n">
        <f aca="false">100*'Chôm_BIT_7%'!O53/PopActBIT!O65</f>
        <v>1.67721512558957</v>
      </c>
      <c r="P50" s="50" t="n">
        <f aca="false">100*'Chôm_BIT_7%'!P53/PopActBIT!P65</f>
        <v>0.615686565089841</v>
      </c>
      <c r="Q50" s="50" t="n">
        <f aca="false">100*'Chôm_BIT_7%'!Q53/PopActBIT!Q65</f>
        <v>20.5618082168797</v>
      </c>
      <c r="R50" s="50" t="n">
        <f aca="false">100*'Chôm_BIT_7%'!R53/PopActBIT!R65</f>
        <v>15.8486214082609</v>
      </c>
      <c r="S50" s="50" t="n">
        <f aca="false">100*'Chôm_BIT_7%'!S53/PopActBIT!S65</f>
        <v>8.83191762335773</v>
      </c>
      <c r="T50" s="50" t="n">
        <f aca="false">100*'Chôm_BIT_7%'!T53/PopActBIT!T65</f>
        <v>6.26301850694839</v>
      </c>
      <c r="U50" s="50" t="n">
        <f aca="false">100*'Chôm_BIT_7%'!U53/PopActBIT!U65</f>
        <v>5.65794722746354</v>
      </c>
      <c r="V50" s="50" t="n">
        <f aca="false">100*'Chôm_BIT_7%'!V53/PopActBIT!V65</f>
        <v>5.09533709039869</v>
      </c>
      <c r="W50" s="50" t="n">
        <f aca="false">100*'Chôm_BIT_7%'!W53/PopActBIT!W65</f>
        <v>4.69195623740879</v>
      </c>
      <c r="X50" s="50" t="n">
        <f aca="false">100*'Chôm_BIT_7%'!X53/PopActBIT!X65</f>
        <v>4.80872437906376</v>
      </c>
      <c r="Y50" s="50" t="n">
        <f aca="false">100*'Chôm_BIT_7%'!Y53/PopActBIT!Y65</f>
        <v>4.56457281014883</v>
      </c>
      <c r="Z50" s="50" t="n">
        <f aca="false">100*'Chôm_BIT_7%'!Z53/PopActBIT!Z65</f>
        <v>3.02535639742422</v>
      </c>
      <c r="AA50" s="50" t="n">
        <f aca="false">100*'Chôm_BIT_7%'!AA53/PopActBIT!AA65</f>
        <v>0.89168399081977</v>
      </c>
      <c r="AB50" s="50" t="n">
        <f aca="false">100*'Chôm_BIT_7%'!AB53/PopActBIT!AB65</f>
        <v>0.520148994644866</v>
      </c>
      <c r="AD50" s="50" t="n">
        <f aca="false">100*'Chôm_BIT_7%'!AD53/PopActBIT!AD65</f>
        <v>18.0272326846342</v>
      </c>
      <c r="AE50" s="50" t="n">
        <f aca="false">100*'Chôm_BIT_7%'!AE53/PopActBIT!AE65</f>
        <v>9.44437835198332</v>
      </c>
      <c r="AF50" s="50" t="n">
        <f aca="false">100*'Chôm_BIT_7%'!AF53/PopActBIT!AF65</f>
        <v>7.58452133333105</v>
      </c>
      <c r="AG50" s="50" t="n">
        <f aca="false">100*'Chôm_BIT_7%'!AG53/PopActBIT!AG65</f>
        <v>5.76654851288746</v>
      </c>
      <c r="AH50" s="50" t="n">
        <f aca="false">100*'Chôm_BIT_7%'!AH53/PopActBIT!AH65</f>
        <v>3.89738314666364</v>
      </c>
      <c r="AI50" s="50" t="n">
        <f aca="false">100*'Chôm_BIT_7%'!AI53/PopActBIT!AI65</f>
        <v>16.8158824033995</v>
      </c>
      <c r="AJ50" s="50" t="n">
        <f aca="false">100*'Chôm_BIT_7%'!AJ53/PopActBIT!AJ65</f>
        <v>7.52975542595961</v>
      </c>
      <c r="AK50" s="50" t="n">
        <f aca="false">100*'Chôm_BIT_7%'!AK53/PopActBIT!AK65</f>
        <v>5.3713868273972</v>
      </c>
      <c r="AL50" s="50" t="n">
        <f aca="false">100*'Chôm_BIT_7%'!AL53/PopActBIT!AL65</f>
        <v>4.7506293157006</v>
      </c>
      <c r="AM50" s="50" t="n">
        <f aca="false">100*'Chôm_BIT_7%'!AM53/PopActBIT!AM65</f>
        <v>3.42322944481344</v>
      </c>
      <c r="AO50" s="50" t="n">
        <f aca="false">100*'Chôm_BIT_7%'!AO53/PopActBIT!AO65</f>
        <v>18.0272326846342</v>
      </c>
      <c r="AP50" s="50" t="n">
        <f aca="false">100*'Chôm_BIT_7%'!AP53/PopActBIT!AP65</f>
        <v>7.49800408518535</v>
      </c>
      <c r="AQ50" s="50" t="n">
        <f aca="false">100*'Chôm_BIT_7%'!AQ53/PopActBIT!AQ65</f>
        <v>4.16650850256206</v>
      </c>
      <c r="AR50" s="50" t="n">
        <f aca="false">100*'Chôm_BIT_7%'!AR53/PopActBIT!AR65</f>
        <v>16.8158824033995</v>
      </c>
      <c r="AS50" s="50" t="n">
        <f aca="false">100*'Chôm_BIT_7%'!AS53/PopActBIT!AS65</f>
        <v>5.84112761133175</v>
      </c>
      <c r="AT50" s="50" t="n">
        <f aca="false">100*'Chôm_BIT_7%'!AT53/PopActBIT!AT65</f>
        <v>3.84542245750748</v>
      </c>
      <c r="AU50" s="50" t="n">
        <f aca="false">100*'Chôm_BIT_7%'!AU53/PopActBIT!AU65</f>
        <v>17.3632887557584</v>
      </c>
      <c r="AV50" s="50" t="n">
        <f aca="false">100*'Chôm_BIT_7%'!AV53/PopActBIT!AV65</f>
        <v>6.64118086757106</v>
      </c>
      <c r="AW50" s="50" t="n">
        <f aca="false">100*'Chôm_BIT_7%'!AW53/PopActBIT!AW65</f>
        <v>4.00185329691191</v>
      </c>
    </row>
    <row r="51" customFormat="false" ht="15" hidden="false" customHeight="false" outlineLevel="0" collapsed="false">
      <c r="A51" s="0" t="n">
        <v>2063</v>
      </c>
      <c r="B51" s="50" t="n">
        <f aca="false">100*'Chôm_BIT_7%'!B54/PopActBIT!B66</f>
        <v>6.98892410865112</v>
      </c>
      <c r="C51" s="50" t="n">
        <f aca="false">100*'Chôm_BIT_7%'!C54/PopActBIT!C66</f>
        <v>7.64446441814707</v>
      </c>
      <c r="D51" s="50" t="n">
        <f aca="false">100*'Chôm_BIT_7%'!D54/PopActBIT!D66</f>
        <v>6.387745115913</v>
      </c>
      <c r="E51" s="50" t="n">
        <f aca="false">100*'Chôm_BIT_7%'!E54/PopActBIT!E66</f>
        <v>26.6737765433603</v>
      </c>
      <c r="F51" s="50" t="n">
        <f aca="false">100*'Chôm_BIT_7%'!F54/PopActBIT!F66</f>
        <v>16.3100799246025</v>
      </c>
      <c r="G51" s="50" t="n">
        <f aca="false">100*'Chôm_BIT_7%'!G54/PopActBIT!G66</f>
        <v>9.80091391302609</v>
      </c>
      <c r="H51" s="50" t="n">
        <f aca="false">100*'Chôm_BIT_7%'!H54/PopActBIT!H66</f>
        <v>9.10009016626583</v>
      </c>
      <c r="I51" s="50" t="n">
        <f aca="false">100*'Chôm_BIT_7%'!I54/PopActBIT!I66</f>
        <v>8.04885454612544</v>
      </c>
      <c r="J51" s="50" t="n">
        <f aca="false">100*'Chôm_BIT_7%'!J54/PopActBIT!J66</f>
        <v>7.14627850863116</v>
      </c>
      <c r="K51" s="50" t="n">
        <f aca="false">100*'Chôm_BIT_7%'!K54/PopActBIT!K66</f>
        <v>6.22246538790172</v>
      </c>
      <c r="L51" s="50" t="n">
        <f aca="false">100*'Chôm_BIT_7%'!L54/PopActBIT!L66</f>
        <v>5.30927080878987</v>
      </c>
      <c r="M51" s="50" t="n">
        <f aca="false">100*'Chôm_BIT_7%'!M54/PopActBIT!M66</f>
        <v>4.93762185217458</v>
      </c>
      <c r="N51" s="50" t="n">
        <f aca="false">100*'Chôm_BIT_7%'!N54/PopActBIT!N66</f>
        <v>3.17494394365634</v>
      </c>
      <c r="O51" s="50" t="n">
        <f aca="false">100*'Chôm_BIT_7%'!O54/PopActBIT!O66</f>
        <v>1.6777295755776</v>
      </c>
      <c r="P51" s="50" t="n">
        <f aca="false">100*'Chôm_BIT_7%'!P54/PopActBIT!P66</f>
        <v>0.615875413819624</v>
      </c>
      <c r="Q51" s="50" t="n">
        <f aca="false">100*'Chôm_BIT_7%'!Q54/PopActBIT!Q66</f>
        <v>20.5681151132519</v>
      </c>
      <c r="R51" s="50" t="n">
        <f aca="false">100*'Chôm_BIT_7%'!R54/PopActBIT!R66</f>
        <v>15.8534826350465</v>
      </c>
      <c r="S51" s="50" t="n">
        <f aca="false">100*'Chôm_BIT_7%'!S54/PopActBIT!S66</f>
        <v>8.83462662582634</v>
      </c>
      <c r="T51" s="50" t="n">
        <f aca="false">100*'Chôm_BIT_7%'!T54/PopActBIT!T66</f>
        <v>6.26493955437204</v>
      </c>
      <c r="U51" s="50" t="n">
        <f aca="false">100*'Chôm_BIT_7%'!U54/PopActBIT!U66</f>
        <v>5.65968268217</v>
      </c>
      <c r="V51" s="50" t="n">
        <f aca="false">100*'Chôm_BIT_7%'!V54/PopActBIT!V66</f>
        <v>5.09689997643827</v>
      </c>
      <c r="W51" s="50" t="n">
        <f aca="false">100*'Chôm_BIT_7%'!W54/PopActBIT!W66</f>
        <v>4.69339539497024</v>
      </c>
      <c r="X51" s="50" t="n">
        <f aca="false">100*'Chôm_BIT_7%'!X54/PopActBIT!X66</f>
        <v>4.81019935276362</v>
      </c>
      <c r="Y51" s="50" t="n">
        <f aca="false">100*'Chôm_BIT_7%'!Y54/PopActBIT!Y66</f>
        <v>4.56597289555928</v>
      </c>
      <c r="Z51" s="50" t="n">
        <f aca="false">100*'Chôm_BIT_7%'!Z54/PopActBIT!Z66</f>
        <v>3.02628436101022</v>
      </c>
      <c r="AA51" s="50" t="n">
        <f aca="false">100*'Chôm_BIT_7%'!AA54/PopActBIT!AA66</f>
        <v>0.891957495876697</v>
      </c>
      <c r="AB51" s="50" t="n">
        <f aca="false">100*'Chôm_BIT_7%'!AB54/PopActBIT!AB66</f>
        <v>0.520308539261407</v>
      </c>
      <c r="AD51" s="50" t="n">
        <f aca="false">100*'Chôm_BIT_7%'!AD54/PopActBIT!AD66</f>
        <v>18.0271932127308</v>
      </c>
      <c r="AE51" s="50" t="n">
        <f aca="false">100*'Chôm_BIT_7%'!AE54/PopActBIT!AE66</f>
        <v>9.44729265273784</v>
      </c>
      <c r="AF51" s="50" t="n">
        <f aca="false">100*'Chôm_BIT_7%'!AF54/PopActBIT!AF66</f>
        <v>7.58751016828728</v>
      </c>
      <c r="AG51" s="50" t="n">
        <f aca="false">100*'Chôm_BIT_7%'!AG54/PopActBIT!AG66</f>
        <v>5.76810178730738</v>
      </c>
      <c r="AH51" s="50" t="n">
        <f aca="false">100*'Chôm_BIT_7%'!AH54/PopActBIT!AH66</f>
        <v>3.89987132199067</v>
      </c>
      <c r="AI51" s="50" t="n">
        <f aca="false">100*'Chôm_BIT_7%'!AI54/PopActBIT!AI66</f>
        <v>16.8180415345829</v>
      </c>
      <c r="AJ51" s="50" t="n">
        <f aca="false">100*'Chôm_BIT_7%'!AJ54/PopActBIT!AJ66</f>
        <v>7.53209260298357</v>
      </c>
      <c r="AK51" s="50" t="n">
        <f aca="false">100*'Chôm_BIT_7%'!AK54/PopActBIT!AK66</f>
        <v>5.3734678762269</v>
      </c>
      <c r="AL51" s="50" t="n">
        <f aca="false">100*'Chôm_BIT_7%'!AL54/PopActBIT!AL66</f>
        <v>4.75214353478776</v>
      </c>
      <c r="AM51" s="50" t="n">
        <f aca="false">100*'Chôm_BIT_7%'!AM54/PopActBIT!AM66</f>
        <v>3.42387051790634</v>
      </c>
      <c r="AO51" s="50" t="n">
        <f aca="false">100*'Chôm_BIT_7%'!AO54/PopActBIT!AO66</f>
        <v>18.0271932127308</v>
      </c>
      <c r="AP51" s="50" t="n">
        <f aca="false">100*'Chôm_BIT_7%'!AP54/PopActBIT!AP66</f>
        <v>7.50586184255755</v>
      </c>
      <c r="AQ51" s="50" t="n">
        <f aca="false">100*'Chôm_BIT_7%'!AQ54/PopActBIT!AQ66</f>
        <v>4.16809235259955</v>
      </c>
      <c r="AR51" s="50" t="n">
        <f aca="false">100*'Chôm_BIT_7%'!AR54/PopActBIT!AR66</f>
        <v>16.8180415345829</v>
      </c>
      <c r="AS51" s="50" t="n">
        <f aca="false">100*'Chôm_BIT_7%'!AS54/PopActBIT!AS66</f>
        <v>5.84738162733914</v>
      </c>
      <c r="AT51" s="50" t="n">
        <f aca="false">100*'Chôm_BIT_7%'!AT54/PopActBIT!AT66</f>
        <v>3.84606697159204</v>
      </c>
      <c r="AU51" s="50" t="n">
        <f aca="false">100*'Chôm_BIT_7%'!AU54/PopActBIT!AU66</f>
        <v>17.3644945358693</v>
      </c>
      <c r="AV51" s="50" t="n">
        <f aca="false">100*'Chôm_BIT_7%'!AV54/PopActBIT!AV66</f>
        <v>6.64806930620913</v>
      </c>
      <c r="AW51" s="50" t="n">
        <f aca="false">100*'Chôm_BIT_7%'!AW54/PopActBIT!AW66</f>
        <v>4.00296725478383</v>
      </c>
    </row>
    <row r="52" customFormat="false" ht="15" hidden="false" customHeight="false" outlineLevel="0" collapsed="false">
      <c r="A52" s="0" t="n">
        <v>2064</v>
      </c>
      <c r="B52" s="50" t="n">
        <f aca="false">100*'Chôm_BIT_7%'!B55/PopActBIT!B67</f>
        <v>6.98944675459306</v>
      </c>
      <c r="C52" s="50" t="n">
        <f aca="false">100*'Chôm_BIT_7%'!C55/PopActBIT!C67</f>
        <v>7.64577260222872</v>
      </c>
      <c r="D52" s="50" t="n">
        <f aca="false">100*'Chôm_BIT_7%'!D55/PopActBIT!D67</f>
        <v>6.38778630101694</v>
      </c>
      <c r="E52" s="50" t="n">
        <f aca="false">100*'Chôm_BIT_7%'!E55/PopActBIT!E67</f>
        <v>26.6906319761112</v>
      </c>
      <c r="F52" s="50" t="n">
        <f aca="false">100*'Chôm_BIT_7%'!F55/PopActBIT!F67</f>
        <v>16.3203864312527</v>
      </c>
      <c r="G52" s="50" t="n">
        <f aca="false">100*'Chôm_BIT_7%'!G55/PopActBIT!G67</f>
        <v>9.80710721096763</v>
      </c>
      <c r="H52" s="50" t="n">
        <f aca="false">100*'Chôm_BIT_7%'!H55/PopActBIT!H67</f>
        <v>9.10584060649974</v>
      </c>
      <c r="I52" s="50" t="n">
        <f aca="false">100*'Chôm_BIT_7%'!I55/PopActBIT!I67</f>
        <v>8.0539406997979</v>
      </c>
      <c r="J52" s="50" t="n">
        <f aca="false">100*'Chôm_BIT_7%'!J55/PopActBIT!J67</f>
        <v>7.15079431525592</v>
      </c>
      <c r="K52" s="50" t="n">
        <f aca="false">100*'Chôm_BIT_7%'!K55/PopActBIT!K67</f>
        <v>6.22639742754824</v>
      </c>
      <c r="L52" s="50" t="n">
        <f aca="false">100*'Chôm_BIT_7%'!L55/PopActBIT!L67</f>
        <v>5.31262579142342</v>
      </c>
      <c r="M52" s="50" t="n">
        <f aca="false">100*'Chôm_BIT_7%'!M55/PopActBIT!M67</f>
        <v>4.94074198602378</v>
      </c>
      <c r="N52" s="50" t="n">
        <f aca="false">100*'Chôm_BIT_7%'!N55/PopActBIT!N67</f>
        <v>3.1769502232712</v>
      </c>
      <c r="O52" s="50" t="n">
        <f aca="false">100*'Chôm_BIT_7%'!O55/PopActBIT!O67</f>
        <v>1.6787897500898</v>
      </c>
      <c r="P52" s="50" t="n">
        <f aca="false">100*'Chôm_BIT_7%'!P55/PopActBIT!P67</f>
        <v>0.616264591805116</v>
      </c>
      <c r="Q52" s="50" t="n">
        <f aca="false">100*'Chôm_BIT_7%'!Q55/PopActBIT!Q67</f>
        <v>20.5811123159743</v>
      </c>
      <c r="R52" s="50" t="n">
        <f aca="false">100*'Chôm_BIT_7%'!R55/PopActBIT!R67</f>
        <v>15.8635006131903</v>
      </c>
      <c r="S52" s="50" t="n">
        <f aca="false">100*'Chôm_BIT_7%'!S55/PopActBIT!S67</f>
        <v>8.84020931692856</v>
      </c>
      <c r="T52" s="50" t="n">
        <f aca="false">100*'Chôm_BIT_7%'!T55/PopActBIT!T67</f>
        <v>6.26889843387963</v>
      </c>
      <c r="U52" s="50" t="n">
        <f aca="false">100*'Chôm_BIT_7%'!U55/PopActBIT!U67</f>
        <v>5.66325909365736</v>
      </c>
      <c r="V52" s="50" t="n">
        <f aca="false">100*'Chôm_BIT_7%'!V55/PopActBIT!V67</f>
        <v>5.10012075976648</v>
      </c>
      <c r="W52" s="50" t="n">
        <f aca="false">100*'Chôm_BIT_7%'!W55/PopActBIT!W67</f>
        <v>4.6963611996183</v>
      </c>
      <c r="X52" s="50" t="n">
        <f aca="false">100*'Chôm_BIT_7%'!X55/PopActBIT!X67</f>
        <v>4.81323896702962</v>
      </c>
      <c r="Y52" s="50" t="n">
        <f aca="false">100*'Chôm_BIT_7%'!Y55/PopActBIT!Y67</f>
        <v>4.56885818062414</v>
      </c>
      <c r="Z52" s="50" t="n">
        <f aca="false">100*'Chôm_BIT_7%'!Z55/PopActBIT!Z67</f>
        <v>3.02819670111135</v>
      </c>
      <c r="AA52" s="50" t="n">
        <f aca="false">100*'Chôm_BIT_7%'!AA55/PopActBIT!AA67</f>
        <v>0.892521132959134</v>
      </c>
      <c r="AB52" s="50" t="n">
        <f aca="false">100*'Chôm_BIT_7%'!AB55/PopActBIT!AB67</f>
        <v>0.520637327559495</v>
      </c>
      <c r="AD52" s="50" t="n">
        <f aca="false">100*'Chôm_BIT_7%'!AD55/PopActBIT!AD67</f>
        <v>18.0341505763892</v>
      </c>
      <c r="AE52" s="50" t="n">
        <f aca="false">100*'Chôm_BIT_7%'!AE55/PopActBIT!AE67</f>
        <v>9.45316541615251</v>
      </c>
      <c r="AF52" s="50" t="n">
        <f aca="false">100*'Chôm_BIT_7%'!AF55/PopActBIT!AF67</f>
        <v>7.59313379090085</v>
      </c>
      <c r="AG52" s="50" t="n">
        <f aca="false">100*'Chôm_BIT_7%'!AG55/PopActBIT!AG67</f>
        <v>5.77136261114895</v>
      </c>
      <c r="AH52" s="50" t="n">
        <f aca="false">100*'Chôm_BIT_7%'!AH55/PopActBIT!AH67</f>
        <v>3.90331236969176</v>
      </c>
      <c r="AI52" s="50" t="n">
        <f aca="false">100*'Chôm_BIT_7%'!AI55/PopActBIT!AI67</f>
        <v>16.8262972015431</v>
      </c>
      <c r="AJ52" s="50" t="n">
        <f aca="false">100*'Chôm_BIT_7%'!AJ55/PopActBIT!AJ67</f>
        <v>7.5364315097064</v>
      </c>
      <c r="AK52" s="50" t="n">
        <f aca="false">100*'Chôm_BIT_7%'!AK55/PopActBIT!AK67</f>
        <v>5.37740823755882</v>
      </c>
      <c r="AL52" s="50" t="n">
        <f aca="false">100*'Chôm_BIT_7%'!AL55/PopActBIT!AL67</f>
        <v>4.75521313942409</v>
      </c>
      <c r="AM52" s="50" t="n">
        <f aca="false">100*'Chôm_BIT_7%'!AM55/PopActBIT!AM67</f>
        <v>3.42561117621691</v>
      </c>
      <c r="AO52" s="50" t="n">
        <f aca="false">100*'Chôm_BIT_7%'!AO55/PopActBIT!AO67</f>
        <v>18.0341505763892</v>
      </c>
      <c r="AP52" s="50" t="n">
        <f aca="false">100*'Chôm_BIT_7%'!AP55/PopActBIT!AP67</f>
        <v>7.51655633582969</v>
      </c>
      <c r="AQ52" s="50" t="n">
        <f aca="false">100*'Chôm_BIT_7%'!AQ55/PopActBIT!AQ67</f>
        <v>4.17205637712818</v>
      </c>
      <c r="AR52" s="50" t="n">
        <f aca="false">100*'Chôm_BIT_7%'!AR55/PopActBIT!AR67</f>
        <v>16.8262972015431</v>
      </c>
      <c r="AS52" s="50" t="n">
        <f aca="false">100*'Chôm_BIT_7%'!AS55/PopActBIT!AS67</f>
        <v>5.85565141302143</v>
      </c>
      <c r="AT52" s="50" t="n">
        <f aca="false">100*'Chôm_BIT_7%'!AT55/PopActBIT!AT67</f>
        <v>3.84972784696477</v>
      </c>
      <c r="AU52" s="50" t="n">
        <f aca="false">100*'Chôm_BIT_7%'!AU55/PopActBIT!AU67</f>
        <v>17.3722006606634</v>
      </c>
      <c r="AV52" s="50" t="n">
        <f aca="false">100*'Chôm_BIT_7%'!AV55/PopActBIT!AV67</f>
        <v>6.65738533534917</v>
      </c>
      <c r="AW52" s="50" t="n">
        <f aca="false">100*'Chôm_BIT_7%'!AW55/PopActBIT!AW67</f>
        <v>4.00674379735155</v>
      </c>
    </row>
    <row r="53" customFormat="false" ht="15" hidden="false" customHeight="false" outlineLevel="0" collapsed="false">
      <c r="A53" s="0" t="n">
        <v>2065</v>
      </c>
      <c r="B53" s="50" t="n">
        <f aca="false">100*'Chôm_BIT_7%'!B56/PopActBIT!B68</f>
        <v>6.99336309745815</v>
      </c>
      <c r="C53" s="50" t="n">
        <f aca="false">100*'Chôm_BIT_7%'!C56/PopActBIT!C68</f>
        <v>7.65094583283381</v>
      </c>
      <c r="D53" s="50" t="n">
        <f aca="false">100*'Chôm_BIT_7%'!D56/PopActBIT!D68</f>
        <v>6.39067706368879</v>
      </c>
      <c r="E53" s="50" t="n">
        <f aca="false">100*'Chôm_BIT_7%'!E56/PopActBIT!E68</f>
        <v>26.7172608595113</v>
      </c>
      <c r="F53" s="50" t="n">
        <f aca="false">100*'Chôm_BIT_7%'!F56/PopActBIT!F68</f>
        <v>16.3366690605929</v>
      </c>
      <c r="G53" s="50" t="n">
        <f aca="false">100*'Chôm_BIT_7%'!G56/PopActBIT!G68</f>
        <v>9.81689162950991</v>
      </c>
      <c r="H53" s="50" t="n">
        <f aca="false">100*'Chôm_BIT_7%'!H56/PopActBIT!H68</f>
        <v>9.11492538081256</v>
      </c>
      <c r="I53" s="50" t="n">
        <f aca="false">100*'Chôm_BIT_7%'!I56/PopActBIT!I68</f>
        <v>8.06197600776653</v>
      </c>
      <c r="J53" s="50" t="n">
        <f aca="false">100*'Chôm_BIT_7%'!J56/PopActBIT!J68</f>
        <v>7.15792856626237</v>
      </c>
      <c r="K53" s="50" t="n">
        <f aca="false">100*'Chôm_BIT_7%'!K56/PopActBIT!K68</f>
        <v>6.23260942025223</v>
      </c>
      <c r="L53" s="50" t="n">
        <f aca="false">100*'Chôm_BIT_7%'!L56/PopActBIT!L68</f>
        <v>5.31792612649508</v>
      </c>
      <c r="M53" s="50" t="n">
        <f aca="false">100*'Chôm_BIT_7%'!M56/PopActBIT!M68</f>
        <v>4.94567129764042</v>
      </c>
      <c r="N53" s="50" t="n">
        <f aca="false">100*'Chôm_BIT_7%'!N56/PopActBIT!N68</f>
        <v>3.18011982364406</v>
      </c>
      <c r="O53" s="50" t="n">
        <f aca="false">100*'Chôm_BIT_7%'!O56/PopActBIT!O68</f>
        <v>1.68046465597244</v>
      </c>
      <c r="P53" s="50" t="n">
        <f aca="false">100*'Chôm_BIT_7%'!P56/PopActBIT!P68</f>
        <v>0.616879430673429</v>
      </c>
      <c r="Q53" s="50" t="n">
        <f aca="false">100*'Chôm_BIT_7%'!Q56/PopActBIT!Q68</f>
        <v>20.6016458140419</v>
      </c>
      <c r="R53" s="50" t="n">
        <f aca="false">100*'Chôm_BIT_7%'!R56/PopActBIT!R68</f>
        <v>15.8793274137143</v>
      </c>
      <c r="S53" s="50" t="n">
        <f aca="false">100*'Chôm_BIT_7%'!S56/PopActBIT!S68</f>
        <v>8.8490290744878</v>
      </c>
      <c r="T53" s="50" t="n">
        <f aca="false">100*'Chôm_BIT_7%'!T56/PopActBIT!T68</f>
        <v>6.27515282926419</v>
      </c>
      <c r="U53" s="50" t="n">
        <f aca="false">100*'Chôm_BIT_7%'!U56/PopActBIT!U68</f>
        <v>5.66890925084375</v>
      </c>
      <c r="V53" s="50" t="n">
        <f aca="false">100*'Chôm_BIT_7%'!V56/PopActBIT!V68</f>
        <v>5.10520908143527</v>
      </c>
      <c r="W53" s="50" t="n">
        <f aca="false">100*'Chôm_BIT_7%'!W56/PopActBIT!W68</f>
        <v>4.70104669582165</v>
      </c>
      <c r="X53" s="50" t="n">
        <f aca="false">100*'Chôm_BIT_7%'!X56/PopActBIT!X68</f>
        <v>4.81804107060454</v>
      </c>
      <c r="Y53" s="50" t="n">
        <f aca="false">100*'Chôm_BIT_7%'!Y56/PopActBIT!Y68</f>
        <v>4.57341646878577</v>
      </c>
      <c r="Z53" s="50" t="n">
        <f aca="false">100*'Chôm_BIT_7%'!Z56/PopActBIT!Z68</f>
        <v>3.03121789210219</v>
      </c>
      <c r="AA53" s="50" t="n">
        <f aca="false">100*'Chôm_BIT_7%'!AA56/PopActBIT!AA68</f>
        <v>0.893411589251173</v>
      </c>
      <c r="AB53" s="50" t="n">
        <f aca="false">100*'Chôm_BIT_7%'!AB56/PopActBIT!AB68</f>
        <v>0.521156760396517</v>
      </c>
      <c r="AD53" s="50" t="n">
        <f aca="false">100*'Chôm_BIT_7%'!AD56/PopActBIT!AD68</f>
        <v>18.0489931874724</v>
      </c>
      <c r="AE53" s="50" t="n">
        <f aca="false">100*'Chôm_BIT_7%'!AE56/PopActBIT!AE68</f>
        <v>9.46238760549894</v>
      </c>
      <c r="AF53" s="50" t="n">
        <f aca="false">100*'Chôm_BIT_7%'!AF56/PopActBIT!AF68</f>
        <v>7.60164786674777</v>
      </c>
      <c r="AG53" s="50" t="n">
        <f aca="false">100*'Chôm_BIT_7%'!AG56/PopActBIT!AG68</f>
        <v>5.77750090240899</v>
      </c>
      <c r="AH53" s="50" t="n">
        <f aca="false">100*'Chôm_BIT_7%'!AH56/PopActBIT!AH68</f>
        <v>3.90834560403261</v>
      </c>
      <c r="AI53" s="50" t="n">
        <f aca="false">100*'Chôm_BIT_7%'!AI56/PopActBIT!AI68</f>
        <v>16.841416428806</v>
      </c>
      <c r="AJ53" s="50" t="n">
        <f aca="false">100*'Chôm_BIT_7%'!AJ56/PopActBIT!AJ68</f>
        <v>7.54309286102343</v>
      </c>
      <c r="AK53" s="50" t="n">
        <f aca="false">100*'Chôm_BIT_7%'!AK56/PopActBIT!AK68</f>
        <v>5.38339242958517</v>
      </c>
      <c r="AL53" s="50" t="n">
        <f aca="false">100*'Chôm_BIT_7%'!AL56/PopActBIT!AL68</f>
        <v>4.75992171964687</v>
      </c>
      <c r="AM53" s="50" t="n">
        <f aca="false">100*'Chôm_BIT_7%'!AM56/PopActBIT!AM68</f>
        <v>3.42762365611785</v>
      </c>
      <c r="AO53" s="50" t="n">
        <f aca="false">100*'Chôm_BIT_7%'!AO56/PopActBIT!AO68</f>
        <v>18.0489931874724</v>
      </c>
      <c r="AP53" s="50" t="n">
        <f aca="false">100*'Chôm_BIT_7%'!AP56/PopActBIT!AP68</f>
        <v>7.53059143672583</v>
      </c>
      <c r="AQ53" s="50" t="n">
        <f aca="false">100*'Chôm_BIT_7%'!AQ56/PopActBIT!AQ68</f>
        <v>4.17880992299422</v>
      </c>
      <c r="AR53" s="50" t="n">
        <f aca="false">100*'Chôm_BIT_7%'!AR56/PopActBIT!AR68</f>
        <v>16.841416428806</v>
      </c>
      <c r="AS53" s="50" t="n">
        <f aca="false">100*'Chôm_BIT_7%'!AS56/PopActBIT!AS68</f>
        <v>5.86595373609214</v>
      </c>
      <c r="AT53" s="50" t="n">
        <f aca="false">100*'Chôm_BIT_7%'!AT56/PopActBIT!AT68</f>
        <v>3.85545105944432</v>
      </c>
      <c r="AU53" s="50" t="n">
        <f aca="false">100*'Chôm_BIT_7%'!AU56/PopActBIT!AU68</f>
        <v>17.3872267425398</v>
      </c>
      <c r="AV53" s="50" t="n">
        <f aca="false">100*'Chôm_BIT_7%'!AV56/PopActBIT!AV68</f>
        <v>6.66936198039777</v>
      </c>
      <c r="AW53" s="50" t="n">
        <f aca="false">100*'Chôm_BIT_7%'!AW56/PopActBIT!AW68</f>
        <v>4.01301767597235</v>
      </c>
    </row>
    <row r="54" customFormat="false" ht="15" hidden="false" customHeight="false" outlineLevel="0" collapsed="false">
      <c r="A54" s="0" t="n">
        <v>2066</v>
      </c>
      <c r="B54" s="50" t="n">
        <f aca="false">100*'Chôm_BIT_7%'!B57/PopActBIT!B69</f>
        <v>6.99616293117761</v>
      </c>
      <c r="C54" s="50" t="n">
        <f aca="false">100*'Chôm_BIT_7%'!C57/PopActBIT!C69</f>
        <v>7.65550923182776</v>
      </c>
      <c r="D54" s="50" t="n">
        <f aca="false">100*'Chôm_BIT_7%'!D57/PopActBIT!D69</f>
        <v>6.39203066948396</v>
      </c>
      <c r="E54" s="50" t="n">
        <f aca="false">100*'Chôm_BIT_7%'!E57/PopActBIT!E69</f>
        <v>26.7388905377599</v>
      </c>
      <c r="F54" s="50" t="n">
        <f aca="false">100*'Chôm_BIT_7%'!F57/PopActBIT!F69</f>
        <v>16.3498948511144</v>
      </c>
      <c r="G54" s="50" t="n">
        <f aca="false">100*'Chôm_BIT_7%'!G57/PopActBIT!G69</f>
        <v>9.82483915857979</v>
      </c>
      <c r="H54" s="50" t="n">
        <f aca="false">100*'Chôm_BIT_7%'!H57/PopActBIT!H69</f>
        <v>9.12230461419597</v>
      </c>
      <c r="I54" s="50" t="n">
        <f aca="false">100*'Chôm_BIT_7%'!I57/PopActBIT!I69</f>
        <v>8.06850279762024</v>
      </c>
      <c r="J54" s="50" t="n">
        <f aca="false">100*'Chôm_BIT_7%'!J57/PopActBIT!J69</f>
        <v>7.16372346015623</v>
      </c>
      <c r="K54" s="50" t="n">
        <f aca="false">100*'Chôm_BIT_7%'!K57/PopActBIT!K69</f>
        <v>6.23765519710483</v>
      </c>
      <c r="L54" s="50" t="n">
        <f aca="false">100*'Chôm_BIT_7%'!L57/PopActBIT!L69</f>
        <v>5.32223139684712</v>
      </c>
      <c r="M54" s="50" t="n">
        <f aca="false">100*'Chôm_BIT_7%'!M57/PopActBIT!M69</f>
        <v>4.94967519906782</v>
      </c>
      <c r="N54" s="50" t="n">
        <f aca="false">100*'Chôm_BIT_7%'!N57/PopActBIT!N69</f>
        <v>3.18269437531458</v>
      </c>
      <c r="O54" s="50" t="n">
        <f aca="false">100*'Chôm_BIT_7%'!O57/PopActBIT!O69</f>
        <v>1.68182512140369</v>
      </c>
      <c r="P54" s="50" t="n">
        <f aca="false">100*'Chôm_BIT_7%'!P57/PopActBIT!P69</f>
        <v>0.617378842034266</v>
      </c>
      <c r="Q54" s="50" t="n">
        <f aca="false">100*'Chôm_BIT_7%'!Q57/PopActBIT!Q69</f>
        <v>20.6183244313857</v>
      </c>
      <c r="R54" s="50" t="n">
        <f aca="false">100*'Chôm_BIT_7%'!R57/PopActBIT!R69</f>
        <v>15.8921829509855</v>
      </c>
      <c r="S54" s="50" t="n">
        <f aca="false">100*'Chôm_BIT_7%'!S57/PopActBIT!S69</f>
        <v>8.85619304435361</v>
      </c>
      <c r="T54" s="50" t="n">
        <f aca="false">100*'Chôm_BIT_7%'!T57/PopActBIT!T69</f>
        <v>6.2802330482796</v>
      </c>
      <c r="U54" s="50" t="n">
        <f aca="false">100*'Chôm_BIT_7%'!U57/PopActBIT!U69</f>
        <v>5.67349866903903</v>
      </c>
      <c r="V54" s="50" t="n">
        <f aca="false">100*'Chôm_BIT_7%'!V57/PopActBIT!V69</f>
        <v>5.10934214097324</v>
      </c>
      <c r="W54" s="50" t="n">
        <f aca="false">100*'Chôm_BIT_7%'!W57/PopActBIT!W69</f>
        <v>4.70485255481286</v>
      </c>
      <c r="X54" s="50" t="n">
        <f aca="false">100*'Chôm_BIT_7%'!X57/PopActBIT!X69</f>
        <v>4.82194164554349</v>
      </c>
      <c r="Y54" s="50" t="n">
        <f aca="false">100*'Chôm_BIT_7%'!Y57/PopActBIT!Y69</f>
        <v>4.57711900128852</v>
      </c>
      <c r="Z54" s="50" t="n">
        <f aca="false">100*'Chôm_BIT_7%'!Z57/PopActBIT!Z69</f>
        <v>3.03367189620286</v>
      </c>
      <c r="AA54" s="50" t="n">
        <f aca="false">100*'Chôm_BIT_7%'!AA57/PopActBIT!AA69</f>
        <v>0.894134874670316</v>
      </c>
      <c r="AB54" s="50" t="n">
        <f aca="false">100*'Chôm_BIT_7%'!AB57/PopActBIT!AB69</f>
        <v>0.521578676891018</v>
      </c>
      <c r="AD54" s="50" t="n">
        <f aca="false">100*'Chôm_BIT_7%'!AD57/PopActBIT!AD69</f>
        <v>18.0617170941019</v>
      </c>
      <c r="AE54" s="50" t="n">
        <f aca="false">100*'Chôm_BIT_7%'!AE57/PopActBIT!AE69</f>
        <v>9.46971293340434</v>
      </c>
      <c r="AF54" s="50" t="n">
        <f aca="false">100*'Chôm_BIT_7%'!AF57/PopActBIT!AF69</f>
        <v>7.60877820667964</v>
      </c>
      <c r="AG54" s="50" t="n">
        <f aca="false">100*'Chôm_BIT_7%'!AG57/PopActBIT!AG69</f>
        <v>5.78360295352452</v>
      </c>
      <c r="AH54" s="50" t="n">
        <f aca="false">100*'Chôm_BIT_7%'!AH57/PopActBIT!AH69</f>
        <v>3.9105917217537</v>
      </c>
      <c r="AI54" s="50" t="n">
        <f aca="false">100*'Chôm_BIT_7%'!AI57/PopActBIT!AI69</f>
        <v>16.8540717704429</v>
      </c>
      <c r="AJ54" s="50" t="n">
        <f aca="false">100*'Chôm_BIT_7%'!AJ57/PopActBIT!AJ69</f>
        <v>7.54785119094933</v>
      </c>
      <c r="AK54" s="50" t="n">
        <f aca="false">100*'Chôm_BIT_7%'!AK57/PopActBIT!AK69</f>
        <v>5.38839543770803</v>
      </c>
      <c r="AL54" s="50" t="n">
        <f aca="false">100*'Chôm_BIT_7%'!AL57/PopActBIT!AL69</f>
        <v>4.76361794636754</v>
      </c>
      <c r="AM54" s="50" t="n">
        <f aca="false">100*'Chôm_BIT_7%'!AM57/PopActBIT!AM69</f>
        <v>3.42656976989336</v>
      </c>
      <c r="AO54" s="50" t="n">
        <f aca="false">100*'Chôm_BIT_7%'!AO57/PopActBIT!AO69</f>
        <v>18.0617170941019</v>
      </c>
      <c r="AP54" s="50" t="n">
        <f aca="false">100*'Chôm_BIT_7%'!AP57/PopActBIT!AP69</f>
        <v>7.5433809164041</v>
      </c>
      <c r="AQ54" s="50" t="n">
        <f aca="false">100*'Chôm_BIT_7%'!AQ57/PopActBIT!AQ69</f>
        <v>4.18318222017528</v>
      </c>
      <c r="AR54" s="50" t="n">
        <f aca="false">100*'Chôm_BIT_7%'!AR57/PopActBIT!AR69</f>
        <v>16.8540717704429</v>
      </c>
      <c r="AS54" s="50" t="n">
        <f aca="false">100*'Chôm_BIT_7%'!AS57/PopActBIT!AS69</f>
        <v>5.87453176672279</v>
      </c>
      <c r="AT54" s="50" t="n">
        <f aca="false">100*'Chôm_BIT_7%'!AT57/PopActBIT!AT69</f>
        <v>3.85840608968536</v>
      </c>
      <c r="AU54" s="50" t="n">
        <f aca="false">100*'Chôm_BIT_7%'!AU57/PopActBIT!AU69</f>
        <v>17.3999388122142</v>
      </c>
      <c r="AV54" s="50" t="n">
        <f aca="false">100*'Chôm_BIT_7%'!AV57/PopActBIT!AV69</f>
        <v>6.67979959028294</v>
      </c>
      <c r="AW54" s="50" t="n">
        <f aca="false">100*'Chôm_BIT_7%'!AW57/PopActBIT!AW69</f>
        <v>4.01670909266417</v>
      </c>
    </row>
    <row r="55" customFormat="false" ht="15" hidden="false" customHeight="false" outlineLevel="0" collapsed="false">
      <c r="A55" s="0" t="n">
        <v>2067</v>
      </c>
      <c r="B55" s="50" t="n">
        <f aca="false">100*'Chôm_BIT_7%'!B58/PopActBIT!B70</f>
        <v>6.99488564810518</v>
      </c>
      <c r="C55" s="50" t="n">
        <f aca="false">100*'Chôm_BIT_7%'!C58/PopActBIT!C70</f>
        <v>7.65528936453485</v>
      </c>
      <c r="D55" s="50" t="n">
        <f aca="false">100*'Chôm_BIT_7%'!D58/PopActBIT!D70</f>
        <v>6.38986188967421</v>
      </c>
      <c r="E55" s="50" t="n">
        <f aca="false">100*'Chôm_BIT_7%'!E58/PopActBIT!E70</f>
        <v>26.7507723791623</v>
      </c>
      <c r="F55" s="50" t="n">
        <f aca="false">100*'Chôm_BIT_7%'!F58/PopActBIT!F70</f>
        <v>16.3571601808891</v>
      </c>
      <c r="G55" s="50" t="n">
        <f aca="false">100*'Chôm_BIT_7%'!G58/PopActBIT!G70</f>
        <v>9.82920497848999</v>
      </c>
      <c r="H55" s="50" t="n">
        <f aca="false">100*'Chôm_BIT_7%'!H58/PopActBIT!H70</f>
        <v>9.12635825196741</v>
      </c>
      <c r="I55" s="50" t="n">
        <f aca="false">100*'Chôm_BIT_7%'!I58/PopActBIT!I70</f>
        <v>8.07208816218354</v>
      </c>
      <c r="J55" s="50" t="n">
        <f aca="false">100*'Chôm_BIT_7%'!J58/PopActBIT!J70</f>
        <v>7.16690677196507</v>
      </c>
      <c r="K55" s="50" t="n">
        <f aca="false">100*'Chôm_BIT_7%'!K58/PopActBIT!K70</f>
        <v>6.2404269960944</v>
      </c>
      <c r="L55" s="50" t="n">
        <f aca="false">100*'Chôm_BIT_7%'!L58/PopActBIT!L70</f>
        <v>5.32459641304983</v>
      </c>
      <c r="M55" s="50" t="n">
        <f aca="false">100*'Chôm_BIT_7%'!M58/PopActBIT!M70</f>
        <v>4.95187466413634</v>
      </c>
      <c r="N55" s="50" t="n">
        <f aca="false">100*'Chôm_BIT_7%'!N58/PopActBIT!N70</f>
        <v>3.1841086550038</v>
      </c>
      <c r="O55" s="50" t="n">
        <f aca="false">100*'Chôm_BIT_7%'!O58/PopActBIT!O70</f>
        <v>1.68257246652375</v>
      </c>
      <c r="P55" s="50" t="n">
        <f aca="false">100*'Chôm_BIT_7%'!P58/PopActBIT!P70</f>
        <v>0.61765318391378</v>
      </c>
      <c r="Q55" s="50" t="n">
        <f aca="false">100*'Chôm_BIT_7%'!Q58/PopActBIT!Q70</f>
        <v>20.627486504155</v>
      </c>
      <c r="R55" s="50" t="n">
        <f aca="false">100*'Chôm_BIT_7%'!R58/PopActBIT!R70</f>
        <v>15.8992448893668</v>
      </c>
      <c r="S55" s="50" t="n">
        <f aca="false">100*'Chôm_BIT_7%'!S58/PopActBIT!S70</f>
        <v>8.86012843131492</v>
      </c>
      <c r="T55" s="50" t="n">
        <f aca="false">100*'Chôm_BIT_7%'!T58/PopActBIT!T70</f>
        <v>6.2830237673988</v>
      </c>
      <c r="U55" s="50" t="n">
        <f aca="false">100*'Chôm_BIT_7%'!U58/PopActBIT!U70</f>
        <v>5.67601977631112</v>
      </c>
      <c r="V55" s="50" t="n">
        <f aca="false">100*'Chôm_BIT_7%'!V58/PopActBIT!V70</f>
        <v>5.11161255652784</v>
      </c>
      <c r="W55" s="50" t="n">
        <f aca="false">100*'Chôm_BIT_7%'!W58/PopActBIT!W70</f>
        <v>4.70694322913605</v>
      </c>
      <c r="X55" s="50" t="n">
        <f aca="false">100*'Chôm_BIT_7%'!X58/PopActBIT!X70</f>
        <v>4.82408435022315</v>
      </c>
      <c r="Y55" s="50" t="n">
        <f aca="false">100*'Chôm_BIT_7%'!Y58/PopActBIT!Y70</f>
        <v>4.57915291522286</v>
      </c>
      <c r="Z55" s="50" t="n">
        <f aca="false">100*'Chôm_BIT_7%'!Z58/PopActBIT!Z70</f>
        <v>3.0350199554384</v>
      </c>
      <c r="AA55" s="50" t="n">
        <f aca="false">100*'Chôm_BIT_7%'!AA58/PopActBIT!AA70</f>
        <v>0.894532197392371</v>
      </c>
      <c r="AB55" s="50" t="n">
        <f aca="false">100*'Chôm_BIT_7%'!AB58/PopActBIT!AB70</f>
        <v>0.521810448478883</v>
      </c>
      <c r="AD55" s="50" t="n">
        <f aca="false">100*'Chôm_BIT_7%'!AD58/PopActBIT!AD70</f>
        <v>18.0689840957622</v>
      </c>
      <c r="AE55" s="50" t="n">
        <f aca="false">100*'Chôm_BIT_7%'!AE58/PopActBIT!AE70</f>
        <v>9.47344521263262</v>
      </c>
      <c r="AF55" s="50" t="n">
        <f aca="false">100*'Chôm_BIT_7%'!AF58/PopActBIT!AF70</f>
        <v>7.61309671600214</v>
      </c>
      <c r="AG55" s="50" t="n">
        <f aca="false">100*'Chôm_BIT_7%'!AG58/PopActBIT!AG70</f>
        <v>5.78712244653987</v>
      </c>
      <c r="AH55" s="50" t="n">
        <f aca="false">100*'Chôm_BIT_7%'!AH58/PopActBIT!AH70</f>
        <v>3.90692127465961</v>
      </c>
      <c r="AI55" s="50" t="n">
        <f aca="false">100*'Chôm_BIT_7%'!AI58/PopActBIT!AI70</f>
        <v>16.8611960636316</v>
      </c>
      <c r="AJ55" s="50" t="n">
        <f aca="false">100*'Chôm_BIT_7%'!AJ58/PopActBIT!AJ70</f>
        <v>7.54930856165825</v>
      </c>
      <c r="AK55" s="50" t="n">
        <f aca="false">100*'Chôm_BIT_7%'!AK58/PopActBIT!AK70</f>
        <v>5.39140934886038</v>
      </c>
      <c r="AL55" s="50" t="n">
        <f aca="false">100*'Chôm_BIT_7%'!AL58/PopActBIT!AL70</f>
        <v>4.76562981271547</v>
      </c>
      <c r="AM55" s="50" t="n">
        <f aca="false">100*'Chôm_BIT_7%'!AM58/PopActBIT!AM70</f>
        <v>3.42228454306963</v>
      </c>
      <c r="AO55" s="50" t="n">
        <f aca="false">100*'Chôm_BIT_7%'!AO58/PopActBIT!AO70</f>
        <v>18.0689840957622</v>
      </c>
      <c r="AP55" s="50" t="n">
        <f aca="false">100*'Chôm_BIT_7%'!AP58/PopActBIT!AP70</f>
        <v>7.55196253320285</v>
      </c>
      <c r="AQ55" s="50" t="n">
        <f aca="false">100*'Chôm_BIT_7%'!AQ58/PopActBIT!AQ70</f>
        <v>4.18053229448725</v>
      </c>
      <c r="AR55" s="50" t="n">
        <f aca="false">100*'Chôm_BIT_7%'!AR58/PopActBIT!AR70</f>
        <v>16.8611960636316</v>
      </c>
      <c r="AS55" s="50" t="n">
        <f aca="false">100*'Chôm_BIT_7%'!AS58/PopActBIT!AS70</f>
        <v>5.87984322055409</v>
      </c>
      <c r="AT55" s="50" t="n">
        <f aca="false">100*'Chôm_BIT_7%'!AT58/PopActBIT!AT70</f>
        <v>3.85677620864213</v>
      </c>
      <c r="AU55" s="50" t="n">
        <f aca="false">100*'Chôm_BIT_7%'!AU58/PopActBIT!AU70</f>
        <v>17.4071475990017</v>
      </c>
      <c r="AV55" s="50" t="n">
        <f aca="false">100*'Chôm_BIT_7%'!AV58/PopActBIT!AV70</f>
        <v>6.68653968939034</v>
      </c>
      <c r="AW55" s="50" t="n">
        <f aca="false">100*'Chôm_BIT_7%'!AW58/PopActBIT!AW70</f>
        <v>4.01465734883128</v>
      </c>
    </row>
    <row r="56" customFormat="false" ht="15" hidden="false" customHeight="false" outlineLevel="0" collapsed="false">
      <c r="A56" s="0" t="n">
        <v>2068</v>
      </c>
      <c r="B56" s="50" t="n">
        <f aca="false">100*'Chôm_BIT_7%'!B59/PopActBIT!B71</f>
        <v>6.99501495556456</v>
      </c>
      <c r="C56" s="50" t="n">
        <f aca="false">100*'Chôm_BIT_7%'!C59/PopActBIT!C71</f>
        <v>7.65678296623247</v>
      </c>
      <c r="D56" s="50" t="n">
        <f aca="false">100*'Chôm_BIT_7%'!D59/PopActBIT!D71</f>
        <v>6.38883253567959</v>
      </c>
      <c r="E56" s="50" t="n">
        <f aca="false">100*'Chôm_BIT_7%'!E59/PopActBIT!E71</f>
        <v>26.7700600974843</v>
      </c>
      <c r="F56" s="50" t="n">
        <f aca="false">100*'Chôm_BIT_7%'!F59/PopActBIT!F71</f>
        <v>16.3689539449586</v>
      </c>
      <c r="G56" s="50" t="n">
        <f aca="false">100*'Chôm_BIT_7%'!G59/PopActBIT!G71</f>
        <v>9.83629198645623</v>
      </c>
      <c r="H56" s="50" t="n">
        <f aca="false">100*'Chôm_BIT_7%'!H59/PopActBIT!H71</f>
        <v>9.13293849663379</v>
      </c>
      <c r="I56" s="50" t="n">
        <f aca="false">100*'Chôm_BIT_7%'!I59/PopActBIT!I71</f>
        <v>8.07790826190013</v>
      </c>
      <c r="J56" s="50" t="n">
        <f aca="false">100*'Chôm_BIT_7%'!J59/PopActBIT!J71</f>
        <v>7.1720742219773</v>
      </c>
      <c r="K56" s="50" t="n">
        <f aca="false">100*'Chôm_BIT_7%'!K59/PopActBIT!K71</f>
        <v>6.24492643993862</v>
      </c>
      <c r="L56" s="50" t="n">
        <f aca="false">100*'Chôm_BIT_7%'!L59/PopActBIT!L71</f>
        <v>5.32843552895787</v>
      </c>
      <c r="M56" s="50" t="n">
        <f aca="false">100*'Chôm_BIT_7%'!M59/PopActBIT!M71</f>
        <v>4.95544504193082</v>
      </c>
      <c r="N56" s="50" t="n">
        <f aca="false">100*'Chôm_BIT_7%'!N59/PopActBIT!N71</f>
        <v>3.18640444631681</v>
      </c>
      <c r="O56" s="50" t="n">
        <f aca="false">100*'Chôm_BIT_7%'!O59/PopActBIT!O71</f>
        <v>1.68378562715069</v>
      </c>
      <c r="P56" s="50" t="n">
        <f aca="false">100*'Chôm_BIT_7%'!P59/PopActBIT!P71</f>
        <v>0.618098521359113</v>
      </c>
      <c r="Q56" s="50" t="n">
        <f aca="false">100*'Chôm_BIT_7%'!Q59/PopActBIT!Q71</f>
        <v>20.6423592391828</v>
      </c>
      <c r="R56" s="50" t="n">
        <f aca="false">100*'Chôm_BIT_7%'!R59/PopActBIT!R71</f>
        <v>15.9107084894682</v>
      </c>
      <c r="S56" s="50" t="n">
        <f aca="false">100*'Chôm_BIT_7%'!S59/PopActBIT!S71</f>
        <v>8.8665167201859</v>
      </c>
      <c r="T56" s="50" t="n">
        <f aca="false">100*'Chôm_BIT_7%'!T59/PopActBIT!T71</f>
        <v>6.28755392417029</v>
      </c>
      <c r="U56" s="50" t="n">
        <f aca="false">100*'Chôm_BIT_7%'!U59/PopActBIT!U71</f>
        <v>5.68011227386909</v>
      </c>
      <c r="V56" s="50" t="n">
        <f aca="false">100*'Chôm_BIT_7%'!V59/PopActBIT!V71</f>
        <v>5.11529810779956</v>
      </c>
      <c r="W56" s="50" t="n">
        <f aca="false">100*'Chôm_BIT_7%'!W59/PopActBIT!W71</f>
        <v>4.71033700759876</v>
      </c>
      <c r="X56" s="50" t="n">
        <f aca="false">100*'Chôm_BIT_7%'!X59/PopActBIT!X71</f>
        <v>4.82756258923583</v>
      </c>
      <c r="Y56" s="50" t="n">
        <f aca="false">100*'Chôm_BIT_7%'!Y59/PopActBIT!Y71</f>
        <v>4.58245455490377</v>
      </c>
      <c r="Z56" s="50" t="n">
        <f aca="false">100*'Chôm_BIT_7%'!Z59/PopActBIT!Z71</f>
        <v>3.03720825150599</v>
      </c>
      <c r="AA56" s="50" t="n">
        <f aca="false">100*'Chôm_BIT_7%'!AA59/PopActBIT!AA71</f>
        <v>0.895177168864922</v>
      </c>
      <c r="AB56" s="50" t="n">
        <f aca="false">100*'Chôm_BIT_7%'!AB59/PopActBIT!AB71</f>
        <v>0.522186681837871</v>
      </c>
      <c r="AD56" s="50" t="n">
        <f aca="false">100*'Chôm_BIT_7%'!AD59/PopActBIT!AD71</f>
        <v>18.0822413541295</v>
      </c>
      <c r="AE56" s="50" t="n">
        <f aca="false">100*'Chôm_BIT_7%'!AE59/PopActBIT!AE71</f>
        <v>9.47966249743386</v>
      </c>
      <c r="AF56" s="50" t="n">
        <f aca="false">100*'Chôm_BIT_7%'!AF59/PopActBIT!AF71</f>
        <v>7.61941847405423</v>
      </c>
      <c r="AG56" s="50" t="n">
        <f aca="false">100*'Chôm_BIT_7%'!AG59/PopActBIT!AG71</f>
        <v>5.79188615914123</v>
      </c>
      <c r="AH56" s="50" t="n">
        <f aca="false">100*'Chôm_BIT_7%'!AH59/PopActBIT!AH71</f>
        <v>3.90307191080947</v>
      </c>
      <c r="AI56" s="50" t="n">
        <f aca="false">100*'Chôm_BIT_7%'!AI59/PopActBIT!AI71</f>
        <v>16.8735240398606</v>
      </c>
      <c r="AJ56" s="50" t="n">
        <f aca="false">100*'Chôm_BIT_7%'!AJ59/PopActBIT!AJ71</f>
        <v>7.55232117061172</v>
      </c>
      <c r="AK56" s="50" t="n">
        <f aca="false">100*'Chôm_BIT_7%'!AK59/PopActBIT!AK71</f>
        <v>5.39584749032418</v>
      </c>
      <c r="AL56" s="50" t="n">
        <f aca="false">100*'Chôm_BIT_7%'!AL59/PopActBIT!AL71</f>
        <v>4.76898629946601</v>
      </c>
      <c r="AM56" s="50" t="n">
        <f aca="false">100*'Chôm_BIT_7%'!AM59/PopActBIT!AM71</f>
        <v>3.41869506130195</v>
      </c>
      <c r="AO56" s="50" t="n">
        <f aca="false">100*'Chôm_BIT_7%'!AO59/PopActBIT!AO71</f>
        <v>18.0822413541295</v>
      </c>
      <c r="AP56" s="50" t="n">
        <f aca="false">100*'Chôm_BIT_7%'!AP59/PopActBIT!AP71</f>
        <v>7.56154305875818</v>
      </c>
      <c r="AQ56" s="50" t="n">
        <f aca="false">100*'Chôm_BIT_7%'!AQ59/PopActBIT!AQ71</f>
        <v>4.17733166669815</v>
      </c>
      <c r="AR56" s="50" t="n">
        <f aca="false">100*'Chôm_BIT_7%'!AR59/PopActBIT!AR71</f>
        <v>16.8735240398606</v>
      </c>
      <c r="AS56" s="50" t="n">
        <f aca="false">100*'Chôm_BIT_7%'!AS59/PopActBIT!AS71</f>
        <v>5.88592192157929</v>
      </c>
      <c r="AT56" s="50" t="n">
        <f aca="false">100*'Chôm_BIT_7%'!AT59/PopActBIT!AT71</f>
        <v>3.85521975916335</v>
      </c>
      <c r="AU56" s="50" t="n">
        <f aca="false">100*'Chôm_BIT_7%'!AU59/PopActBIT!AU71</f>
        <v>17.4199092887869</v>
      </c>
      <c r="AV56" s="50" t="n">
        <f aca="false">100*'Chôm_BIT_7%'!AV59/PopActBIT!AV71</f>
        <v>6.69421409286272</v>
      </c>
      <c r="AW56" s="50" t="n">
        <f aca="false">100*'Chôm_BIT_7%'!AW59/PopActBIT!AW71</f>
        <v>4.01232281328505</v>
      </c>
    </row>
    <row r="57" customFormat="false" ht="15" hidden="false" customHeight="false" outlineLevel="0" collapsed="false">
      <c r="A57" s="0" t="n">
        <v>2069</v>
      </c>
      <c r="B57" s="50" t="n">
        <f aca="false">100*'Chôm_BIT_7%'!B60/PopActBIT!B72</f>
        <v>6.99647817864384</v>
      </c>
      <c r="C57" s="50" t="n">
        <f aca="false">100*'Chôm_BIT_7%'!C60/PopActBIT!C72</f>
        <v>7.65997933323513</v>
      </c>
      <c r="D57" s="50" t="n">
        <f aca="false">100*'Chôm_BIT_7%'!D60/PopActBIT!D72</f>
        <v>6.38882359568482</v>
      </c>
      <c r="E57" s="50" t="n">
        <f aca="false">100*'Chôm_BIT_7%'!E60/PopActBIT!E72</f>
        <v>26.7943572410186</v>
      </c>
      <c r="F57" s="50" t="n">
        <f aca="false">100*'Chôm_BIT_7%'!F60/PopActBIT!F72</f>
        <v>16.3838107970559</v>
      </c>
      <c r="G57" s="50" t="n">
        <f aca="false">100*'Chôm_BIT_7%'!G60/PopActBIT!G72</f>
        <v>9.84521963911629</v>
      </c>
      <c r="H57" s="50" t="n">
        <f aca="false">100*'Chôm_BIT_7%'!H60/PopActBIT!H72</f>
        <v>9.14122776893029</v>
      </c>
      <c r="I57" s="50" t="n">
        <f aca="false">100*'Chôm_BIT_7%'!I60/PopActBIT!I72</f>
        <v>8.0852399636513</v>
      </c>
      <c r="J57" s="50" t="n">
        <f aca="false">100*'Chôm_BIT_7%'!J60/PopActBIT!J72</f>
        <v>7.17858376719964</v>
      </c>
      <c r="K57" s="50" t="n">
        <f aca="false">100*'Chôm_BIT_7%'!K60/PopActBIT!K72</f>
        <v>6.25059448377264</v>
      </c>
      <c r="L57" s="50" t="n">
        <f aca="false">100*'Chôm_BIT_7%'!L60/PopActBIT!L72</f>
        <v>5.33327174383331</v>
      </c>
      <c r="M57" s="50" t="n">
        <f aca="false">100*'Chôm_BIT_7%'!M60/PopActBIT!M72</f>
        <v>4.95994272176498</v>
      </c>
      <c r="N57" s="50" t="n">
        <f aca="false">100*'Chôm_BIT_7%'!N60/PopActBIT!N72</f>
        <v>3.18929650281232</v>
      </c>
      <c r="O57" s="50" t="n">
        <f aca="false">100*'Chôm_BIT_7%'!O60/PopActBIT!O72</f>
        <v>1.68531387105133</v>
      </c>
      <c r="P57" s="50" t="n">
        <f aca="false">100*'Chôm_BIT_7%'!P60/PopActBIT!P72</f>
        <v>0.618659522284664</v>
      </c>
      <c r="Q57" s="50" t="n">
        <f aca="false">100*'Chôm_BIT_7%'!Q60/PopActBIT!Q72</f>
        <v>20.6610947356102</v>
      </c>
      <c r="R57" s="50" t="n">
        <f aca="false">100*'Chôm_BIT_7%'!R60/PopActBIT!R72</f>
        <v>15.9251494270863</v>
      </c>
      <c r="S57" s="50" t="n">
        <f aca="false">100*'Chôm_BIT_7%'!S60/PopActBIT!S72</f>
        <v>8.87456418173863</v>
      </c>
      <c r="T57" s="50" t="n">
        <f aca="false">100*'Chôm_BIT_7%'!T60/PopActBIT!T72</f>
        <v>6.29326065772331</v>
      </c>
      <c r="U57" s="50" t="n">
        <f aca="false">100*'Chôm_BIT_7%'!U60/PopActBIT!U72</f>
        <v>5.68526767892631</v>
      </c>
      <c r="V57" s="50" t="n">
        <f aca="false">100*'Chôm_BIT_7%'!V60/PopActBIT!V72</f>
        <v>5.11994087407998</v>
      </c>
      <c r="W57" s="50" t="n">
        <f aca="false">100*'Chôm_BIT_7%'!W60/PopActBIT!W72</f>
        <v>4.71461222154865</v>
      </c>
      <c r="X57" s="50" t="n">
        <f aca="false">100*'Chôm_BIT_7%'!X60/PopActBIT!X72</f>
        <v>4.83194419991298</v>
      </c>
      <c r="Y57" s="50" t="n">
        <f aca="false">100*'Chôm_BIT_7%'!Y60/PopActBIT!Y72</f>
        <v>4.58661369969665</v>
      </c>
      <c r="Z57" s="50" t="n">
        <f aca="false">100*'Chôm_BIT_7%'!Z60/PopActBIT!Z72</f>
        <v>3.03996489398499</v>
      </c>
      <c r="AA57" s="50" t="n">
        <f aca="false">100*'Chôm_BIT_7%'!AA60/PopActBIT!AA72</f>
        <v>0.895989652963996</v>
      </c>
      <c r="AB57" s="50" t="n">
        <f aca="false">100*'Chôm_BIT_7%'!AB60/PopActBIT!AB72</f>
        <v>0.522660630895664</v>
      </c>
      <c r="AD57" s="50" t="n">
        <f aca="false">100*'Chôm_BIT_7%'!AD60/PopActBIT!AD72</f>
        <v>18.0997231757975</v>
      </c>
      <c r="AE57" s="50" t="n">
        <f aca="false">100*'Chôm_BIT_7%'!AE60/PopActBIT!AE72</f>
        <v>9.48753478438031</v>
      </c>
      <c r="AF57" s="50" t="n">
        <f aca="false">100*'Chôm_BIT_7%'!AF60/PopActBIT!AF72</f>
        <v>7.62701659666059</v>
      </c>
      <c r="AG57" s="50" t="n">
        <f aca="false">100*'Chôm_BIT_7%'!AG60/PopActBIT!AG72</f>
        <v>5.79802798511345</v>
      </c>
      <c r="AH57" s="50" t="n">
        <f aca="false">100*'Chôm_BIT_7%'!AH60/PopActBIT!AH72</f>
        <v>3.90001704701072</v>
      </c>
      <c r="AI57" s="50" t="n">
        <f aca="false">100*'Chôm_BIT_7%'!AI60/PopActBIT!AI72</f>
        <v>16.8894654702288</v>
      </c>
      <c r="AJ57" s="50" t="n">
        <f aca="false">100*'Chôm_BIT_7%'!AJ60/PopActBIT!AJ72</f>
        <v>7.55628559009479</v>
      </c>
      <c r="AK57" s="50" t="n">
        <f aca="false">100*'Chôm_BIT_7%'!AK60/PopActBIT!AK72</f>
        <v>5.40119627144466</v>
      </c>
      <c r="AL57" s="50" t="n">
        <f aca="false">100*'Chôm_BIT_7%'!AL60/PopActBIT!AL72</f>
        <v>4.77319824404421</v>
      </c>
      <c r="AM57" s="50" t="n">
        <f aca="false">100*'Chôm_BIT_7%'!AM60/PopActBIT!AM72</f>
        <v>3.41588404940128</v>
      </c>
      <c r="AO57" s="50" t="n">
        <f aca="false">100*'Chôm_BIT_7%'!AO60/PopActBIT!AO72</f>
        <v>18.0997231757975</v>
      </c>
      <c r="AP57" s="50" t="n">
        <f aca="false">100*'Chôm_BIT_7%'!AP60/PopActBIT!AP72</f>
        <v>7.57240552995627</v>
      </c>
      <c r="AQ57" s="50" t="n">
        <f aca="false">100*'Chôm_BIT_7%'!AQ60/PopActBIT!AQ72</f>
        <v>4.17477246652368</v>
      </c>
      <c r="AR57" s="50" t="n">
        <f aca="false">100*'Chôm_BIT_7%'!AR60/PopActBIT!AR72</f>
        <v>16.8894654702288</v>
      </c>
      <c r="AS57" s="50" t="n">
        <f aca="false">100*'Chôm_BIT_7%'!AS60/PopActBIT!AS72</f>
        <v>5.89254857663419</v>
      </c>
      <c r="AT57" s="50" t="n">
        <f aca="false">100*'Chôm_BIT_7%'!AT60/PopActBIT!AT72</f>
        <v>3.85389930932821</v>
      </c>
      <c r="AU57" s="50" t="n">
        <f aca="false">100*'Chôm_BIT_7%'!AU60/PopActBIT!AU72</f>
        <v>17.4365553435152</v>
      </c>
      <c r="AV57" s="50" t="n">
        <f aca="false">100*'Chôm_BIT_7%'!AV60/PopActBIT!AV72</f>
        <v>6.7027904879923</v>
      </c>
      <c r="AW57" s="50" t="n">
        <f aca="false">100*'Chôm_BIT_7%'!AW60/PopActBIT!AW72</f>
        <v>4.01039785502892</v>
      </c>
    </row>
    <row r="58" customFormat="false" ht="15" hidden="false" customHeight="false" outlineLevel="0" collapsed="false">
      <c r="A58" s="0" t="n">
        <v>2070</v>
      </c>
      <c r="B58" s="50" t="n">
        <f aca="false">100*'Chôm_BIT_7%'!B61/PopActBIT!B73</f>
        <v>6.99850951308392</v>
      </c>
      <c r="C58" s="50" t="n">
        <f aca="false">100*'Chôm_BIT_7%'!C61/PopActBIT!C73</f>
        <v>7.66387424139129</v>
      </c>
      <c r="D58" s="50" t="n">
        <f aca="false">100*'Chôm_BIT_7%'!D61/PopActBIT!D73</f>
        <v>6.38925686759233</v>
      </c>
      <c r="E58" s="50" t="n">
        <f aca="false">100*'Chôm_BIT_7%'!E61/PopActBIT!E73</f>
        <v>26.8182701961477</v>
      </c>
      <c r="F58" s="50" t="n">
        <f aca="false">100*'Chôm_BIT_7%'!F61/PopActBIT!F73</f>
        <v>16.3984327314024</v>
      </c>
      <c r="G58" s="50" t="n">
        <f aca="false">100*'Chôm_BIT_7%'!G61/PopActBIT!G73</f>
        <v>9.85400612700808</v>
      </c>
      <c r="H58" s="50" t="n">
        <f aca="false">100*'Chôm_BIT_7%'!H61/PopActBIT!H73</f>
        <v>9.14938597058063</v>
      </c>
      <c r="I58" s="50" t="n">
        <f aca="false">100*'Chôm_BIT_7%'!I61/PopActBIT!I73</f>
        <v>8.09245573593946</v>
      </c>
      <c r="J58" s="50" t="n">
        <f aca="false">100*'Chôm_BIT_7%'!J61/PopActBIT!J73</f>
        <v>7.18499038296472</v>
      </c>
      <c r="K58" s="50" t="n">
        <f aca="false">100*'Chôm_BIT_7%'!K61/PopActBIT!K73</f>
        <v>6.25617290403763</v>
      </c>
      <c r="L58" s="50" t="n">
        <f aca="false">100*'Chôm_BIT_7%'!L61/PopActBIT!L73</f>
        <v>5.33803148808672</v>
      </c>
      <c r="M58" s="50" t="n">
        <f aca="false">100*'Chôm_BIT_7%'!M61/PopActBIT!M73</f>
        <v>4.96436928392065</v>
      </c>
      <c r="N58" s="50" t="n">
        <f aca="false">100*'Chôm_BIT_7%'!N61/PopActBIT!N73</f>
        <v>3.19214282987586</v>
      </c>
      <c r="O58" s="50" t="n">
        <f aca="false">100*'Chôm_BIT_7%'!O61/PopActBIT!O73</f>
        <v>1.6868179502354</v>
      </c>
      <c r="P58" s="50" t="n">
        <f aca="false">100*'Chôm_BIT_7%'!P61/PopActBIT!P73</f>
        <v>0.619211652618059</v>
      </c>
      <c r="Q58" s="50" t="n">
        <f aca="false">100*'Chôm_BIT_7%'!Q61/PopActBIT!Q73</f>
        <v>20.6795339848479</v>
      </c>
      <c r="R58" s="50" t="n">
        <f aca="false">100*'Chôm_BIT_7%'!R61/PopActBIT!R73</f>
        <v>15.9393620234269</v>
      </c>
      <c r="S58" s="50" t="n">
        <f aca="false">100*'Chôm_BIT_7%'!S61/PopActBIT!S73</f>
        <v>8.8824843961763</v>
      </c>
      <c r="T58" s="50" t="n">
        <f aca="false">100*'Chôm_BIT_7%'!T61/PopActBIT!T73</f>
        <v>6.29887715594232</v>
      </c>
      <c r="U58" s="50" t="n">
        <f aca="false">100*'Chôm_BIT_7%'!U61/PopActBIT!U73</f>
        <v>5.69034156630044</v>
      </c>
      <c r="V58" s="50" t="n">
        <f aca="false">100*'Chôm_BIT_7%'!V61/PopActBIT!V73</f>
        <v>5.12451022856325</v>
      </c>
      <c r="W58" s="50" t="n">
        <f aca="false">100*'Chôm_BIT_7%'!W61/PopActBIT!W73</f>
        <v>4.71881983546866</v>
      </c>
      <c r="X58" s="50" t="n">
        <f aca="false">100*'Chôm_BIT_7%'!X61/PopActBIT!X73</f>
        <v>4.83625652820656</v>
      </c>
      <c r="Y58" s="50" t="n">
        <f aca="false">100*'Chôm_BIT_7%'!Y61/PopActBIT!Y73</f>
        <v>4.59070707975457</v>
      </c>
      <c r="Z58" s="50" t="n">
        <f aca="false">100*'Chôm_BIT_7%'!Z61/PopActBIT!Z73</f>
        <v>3.04267794820943</v>
      </c>
      <c r="AA58" s="50" t="n">
        <f aca="false">100*'Chôm_BIT_7%'!AA61/PopActBIT!AA73</f>
        <v>0.896789289998568</v>
      </c>
      <c r="AB58" s="50" t="n">
        <f aca="false">100*'Chôm_BIT_7%'!AB61/PopActBIT!AB73</f>
        <v>0.523127085832498</v>
      </c>
      <c r="AD58" s="50" t="n">
        <f aca="false">100*'Chôm_BIT_7%'!AD61/PopActBIT!AD73</f>
        <v>18.1176691822675</v>
      </c>
      <c r="AE58" s="50" t="n">
        <f aca="false">100*'Chôm_BIT_7%'!AE61/PopActBIT!AE73</f>
        <v>9.49518442870893</v>
      </c>
      <c r="AF58" s="50" t="n">
        <f aca="false">100*'Chôm_BIT_7%'!AF61/PopActBIT!AF73</f>
        <v>7.63433054017345</v>
      </c>
      <c r="AG58" s="50" t="n">
        <f aca="false">100*'Chôm_BIT_7%'!AG61/PopActBIT!AG73</f>
        <v>5.80395281451389</v>
      </c>
      <c r="AH58" s="50" t="n">
        <f aca="false">100*'Chôm_BIT_7%'!AH61/PopActBIT!AH73</f>
        <v>3.89653926825037</v>
      </c>
      <c r="AI58" s="50" t="n">
        <f aca="false">100*'Chôm_BIT_7%'!AI61/PopActBIT!AI73</f>
        <v>16.9055549098468</v>
      </c>
      <c r="AJ58" s="50" t="n">
        <f aca="false">100*'Chôm_BIT_7%'!AJ61/PopActBIT!AJ73</f>
        <v>7.55981273562362</v>
      </c>
      <c r="AK58" s="50" t="n">
        <f aca="false">100*'Chôm_BIT_7%'!AK61/PopActBIT!AK73</f>
        <v>5.40635107806548</v>
      </c>
      <c r="AL58" s="50" t="n">
        <f aca="false">100*'Chôm_BIT_7%'!AL61/PopActBIT!AL73</f>
        <v>4.77735986246608</v>
      </c>
      <c r="AM58" s="50" t="n">
        <f aca="false">100*'Chôm_BIT_7%'!AM61/PopActBIT!AM73</f>
        <v>3.41281777625914</v>
      </c>
      <c r="AO58" s="50" t="n">
        <f aca="false">100*'Chôm_BIT_7%'!AO61/PopActBIT!AO73</f>
        <v>18.1176691822675</v>
      </c>
      <c r="AP58" s="50" t="n">
        <f aca="false">100*'Chôm_BIT_7%'!AP61/PopActBIT!AP73</f>
        <v>7.58214734667781</v>
      </c>
      <c r="AQ58" s="50" t="n">
        <f aca="false">100*'Chôm_BIT_7%'!AQ61/PopActBIT!AQ73</f>
        <v>4.17162710810966</v>
      </c>
      <c r="AR58" s="50" t="n">
        <f aca="false">100*'Chôm_BIT_7%'!AR61/PopActBIT!AR73</f>
        <v>16.9055549098468</v>
      </c>
      <c r="AS58" s="50" t="n">
        <f aca="false">100*'Chôm_BIT_7%'!AS61/PopActBIT!AS73</f>
        <v>5.89814770116691</v>
      </c>
      <c r="AT58" s="50" t="n">
        <f aca="false">100*'Chôm_BIT_7%'!AT61/PopActBIT!AT73</f>
        <v>3.8519920780823</v>
      </c>
      <c r="AU58" s="50" t="n">
        <f aca="false">100*'Chôm_BIT_7%'!AU61/PopActBIT!AU73</f>
        <v>17.4534874034166</v>
      </c>
      <c r="AV58" s="50" t="n">
        <f aca="false">100*'Chôm_BIT_7%'!AV61/PopActBIT!AV73</f>
        <v>6.71029816143319</v>
      </c>
      <c r="AW58" s="50" t="n">
        <f aca="false">100*'Chôm_BIT_7%'!AW61/PopActBIT!AW73</f>
        <v>4.00788370212732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2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100*'Chôm_BIT_4,5%'!B5/PopActBIT!B17</f>
        <v>10.2483159183152</v>
      </c>
      <c r="C2" s="50" t="n">
        <f aca="false">100*'Chôm_BIT_4,5%'!C5/PopActBIT!C17</f>
        <v>11.2207273344713</v>
      </c>
      <c r="D2" s="50" t="n">
        <f aca="false">100*'Chôm_BIT_4,5%'!D5/PopActBIT!D17</f>
        <v>9.35362049301475</v>
      </c>
      <c r="E2" s="50" t="n">
        <f aca="false">100*'Chôm_BIT_4,5%'!E5/PopActBIT!E17</f>
        <v>38.4875457423993</v>
      </c>
      <c r="F2" s="50" t="n">
        <f aca="false">100*'Chôm_BIT_4,5%'!F5/PopActBIT!F17</f>
        <v>23.4653752621366</v>
      </c>
      <c r="G2" s="50" t="n">
        <f aca="false">100*'Chôm_BIT_4,5%'!G5/PopActBIT!G17</f>
        <v>13.7215034033691</v>
      </c>
      <c r="H2" s="50" t="n">
        <f aca="false">100*'Chôm_BIT_4,5%'!H5/PopActBIT!H17</f>
        <v>12.7547222489421</v>
      </c>
      <c r="I2" s="50" t="n">
        <f aca="false">100*'Chôm_BIT_4,5%'!I5/PopActBIT!I17</f>
        <v>11.466339781219</v>
      </c>
      <c r="J2" s="50" t="n">
        <f aca="false">100*'Chôm_BIT_4,5%'!J5/PopActBIT!J17</f>
        <v>10.0922230336271</v>
      </c>
      <c r="K2" s="50" t="n">
        <f aca="false">100*'Chôm_BIT_4,5%'!K5/PopActBIT!K17</f>
        <v>8.80091912705455</v>
      </c>
      <c r="L2" s="50" t="n">
        <f aca="false">100*'Chôm_BIT_4,5%'!L5/PopActBIT!L17</f>
        <v>7.37712471342194</v>
      </c>
      <c r="M2" s="50" t="n">
        <f aca="false">100*'Chôm_BIT_4,5%'!M5/PopActBIT!M17</f>
        <v>6.7689132647369</v>
      </c>
      <c r="N2" s="50" t="n">
        <f aca="false">100*'Chôm_BIT_4,5%'!N5/PopActBIT!N17</f>
        <v>4.47887441299935</v>
      </c>
      <c r="O2" s="50" t="n">
        <f aca="false">100*'Chôm_BIT_4,5%'!O5/PopActBIT!O17</f>
        <v>2.36676306773879</v>
      </c>
      <c r="P2" s="50" t="n">
        <f aca="false">100*'Chôm_BIT_4,5%'!P5/PopActBIT!P17</f>
        <v>0.868811759043353</v>
      </c>
      <c r="Q2" s="50" t="n">
        <f aca="false">100*'Chôm_BIT_4,5%'!Q5/PopActBIT!Q17</f>
        <v>29.0153168494306</v>
      </c>
      <c r="R2" s="50" t="n">
        <f aca="false">100*'Chôm_BIT_4,5%'!R5/PopActBIT!R17</f>
        <v>22.3644130388229</v>
      </c>
      <c r="S2" s="50" t="n">
        <f aca="false">100*'Chôm_BIT_4,5%'!S5/PopActBIT!S17</f>
        <v>12.462954888346</v>
      </c>
      <c r="T2" s="50" t="n">
        <f aca="false">100*'Chôm_BIT_4,5%'!T5/PopActBIT!T17</f>
        <v>8.83791272130307</v>
      </c>
      <c r="U2" s="50" t="n">
        <f aca="false">100*'Chôm_BIT_4,5%'!U5/PopActBIT!U17</f>
        <v>7.98408047534667</v>
      </c>
      <c r="V2" s="50" t="n">
        <f aca="false">100*'Chôm_BIT_4,5%'!V5/PopActBIT!V17</f>
        <v>7.19016628173809</v>
      </c>
      <c r="W2" s="50" t="n">
        <f aca="false">100*'Chôm_BIT_4,5%'!W5/PopActBIT!W17</f>
        <v>6.62094478443383</v>
      </c>
      <c r="X2" s="50" t="n">
        <f aca="false">100*'Chôm_BIT_4,5%'!X5/PopActBIT!X17</f>
        <v>6.78571942839033</v>
      </c>
      <c r="Y2" s="50" t="n">
        <f aca="false">100*'Chôm_BIT_4,5%'!Y5/PopActBIT!Y17</f>
        <v>6.44119062739037</v>
      </c>
      <c r="Z2" s="50" t="n">
        <f aca="false">100*'Chôm_BIT_4,5%'!Z5/PopActBIT!Z17</f>
        <v>4.26916122978199</v>
      </c>
      <c r="AA2" s="50" t="n">
        <f aca="false">100*'Chôm_BIT_4,5%'!AA5/PopActBIT!AA17</f>
        <v>1.25827909930417</v>
      </c>
      <c r="AB2" s="50" t="n">
        <f aca="false">100*'Chôm_BIT_4,5%'!AB5/PopActBIT!AB17</f>
        <v>0.733996141260764</v>
      </c>
      <c r="AD2" s="50" t="n">
        <f aca="false">100*'Chôm_BIT_4,5%'!AD5/PopActBIT!AD17</f>
        <v>25.975927644169</v>
      </c>
      <c r="AE2" s="50" t="n">
        <f aca="false">100*'Chôm_BIT_4,5%'!AE5/PopActBIT!AE17</f>
        <v>13.2254990402788</v>
      </c>
      <c r="AF2" s="50" t="n">
        <f aca="false">100*'Chôm_BIT_4,5%'!AF5/PopActBIT!AF17</f>
        <v>10.7319560183794</v>
      </c>
      <c r="AG2" s="50" t="n">
        <f aca="false">100*'Chôm_BIT_4,5%'!AG5/PopActBIT!AG17</f>
        <v>8.11021062554841</v>
      </c>
      <c r="AH2" s="50" t="n">
        <f aca="false">100*'Chôm_BIT_4,5%'!AH5/PopActBIT!AH17</f>
        <v>5.93129393377187</v>
      </c>
      <c r="AI2" s="50" t="n">
        <f aca="false">100*'Chôm_BIT_4,5%'!AI5/PopActBIT!AI17</f>
        <v>23.7366507892693</v>
      </c>
      <c r="AJ2" s="50" t="n">
        <f aca="false">100*'Chôm_BIT_4,5%'!AJ5/PopActBIT!AJ17</f>
        <v>10.5794015620478</v>
      </c>
      <c r="AK2" s="50" t="n">
        <f aca="false">100*'Chôm_BIT_4,5%'!AK5/PopActBIT!AK17</f>
        <v>7.56312067425301</v>
      </c>
      <c r="AL2" s="50" t="n">
        <f aca="false">100*'Chôm_BIT_4,5%'!AL5/PopActBIT!AL17</f>
        <v>6.70116168861603</v>
      </c>
      <c r="AM2" s="50" t="n">
        <f aca="false">100*'Chôm_BIT_4,5%'!AM5/PopActBIT!AM17</f>
        <v>5.54700772422864</v>
      </c>
      <c r="AO2" s="50" t="n">
        <f aca="false">100*'Chôm_BIT_4,5%'!AO5/PopActBIT!AO17</f>
        <v>25.975927644169</v>
      </c>
      <c r="AP2" s="50" t="n">
        <f aca="false">100*'Chôm_BIT_4,5%'!AP5/PopActBIT!AP17</f>
        <v>10.5719718489478</v>
      </c>
      <c r="AQ2" s="50" t="n">
        <f aca="false">100*'Chôm_BIT_4,5%'!AQ5/PopActBIT!AQ17</f>
        <v>6.14118748467441</v>
      </c>
      <c r="AR2" s="50" t="n">
        <f aca="false">100*'Chôm_BIT_4,5%'!AR5/PopActBIT!AR17</f>
        <v>23.7366507892693</v>
      </c>
      <c r="AS2" s="50" t="n">
        <f aca="false">100*'Chôm_BIT_4,5%'!AS5/PopActBIT!AS17</f>
        <v>8.21286559664384</v>
      </c>
      <c r="AT2" s="50" t="n">
        <f aca="false">100*'Chôm_BIT_4,5%'!AT5/PopActBIT!AT17</f>
        <v>5.88193662582443</v>
      </c>
      <c r="AU2" s="50" t="n">
        <f aca="false">100*'Chôm_BIT_4,5%'!AU5/PopActBIT!AU17</f>
        <v>24.749266550421</v>
      </c>
      <c r="AV2" s="50" t="n">
        <f aca="false">100*'Chôm_BIT_4,5%'!AV5/PopActBIT!AV17</f>
        <v>9.34574308602855</v>
      </c>
      <c r="AW2" s="50" t="n">
        <f aca="false">100*'Chôm_BIT_4,5%'!AW5/PopActBIT!AW17</f>
        <v>6.01053011319204</v>
      </c>
    </row>
    <row r="3" customFormat="false" ht="15" hidden="false" customHeight="false" outlineLevel="0" collapsed="false">
      <c r="A3" s="0" t="n">
        <v>2015</v>
      </c>
      <c r="B3" s="50" t="n">
        <f aca="false">100*'Chôm_BIT_4,5%'!B6/PopActBIT!B18</f>
        <v>10.3575157815912</v>
      </c>
      <c r="C3" s="50" t="n">
        <f aca="false">100*'Chôm_BIT_4,5%'!C6/PopActBIT!C18</f>
        <v>11.3281996069952</v>
      </c>
      <c r="D3" s="50" t="n">
        <f aca="false">100*'Chôm_BIT_4,5%'!D6/PopActBIT!D18</f>
        <v>9.46058569545989</v>
      </c>
      <c r="E3" s="50" t="n">
        <f aca="false">100*'Chôm_BIT_4,5%'!E6/PopActBIT!E18</f>
        <v>37.6298906534394</v>
      </c>
      <c r="F3" s="50" t="n">
        <f aca="false">100*'Chôm_BIT_4,5%'!F6/PopActBIT!F18</f>
        <v>23.5660218768763</v>
      </c>
      <c r="G3" s="50" t="n">
        <f aca="false">100*'Chôm_BIT_4,5%'!G6/PopActBIT!G18</f>
        <v>14.0726721751021</v>
      </c>
      <c r="H3" s="50" t="n">
        <f aca="false">100*'Chôm_BIT_4,5%'!H6/PopActBIT!H18</f>
        <v>13.0737481999352</v>
      </c>
      <c r="I3" s="50" t="n">
        <f aca="false">100*'Chôm_BIT_4,5%'!I6/PopActBIT!I18</f>
        <v>11.4411641339417</v>
      </c>
      <c r="J3" s="50" t="n">
        <f aca="false">100*'Chôm_BIT_4,5%'!J6/PopActBIT!J18</f>
        <v>10.3594224323639</v>
      </c>
      <c r="K3" s="50" t="n">
        <f aca="false">100*'Chôm_BIT_4,5%'!K6/PopActBIT!K18</f>
        <v>8.92852478069529</v>
      </c>
      <c r="L3" s="50" t="n">
        <f aca="false">100*'Chôm_BIT_4,5%'!L6/PopActBIT!L18</f>
        <v>7.5173115782168</v>
      </c>
      <c r="M3" s="50" t="n">
        <f aca="false">100*'Chôm_BIT_4,5%'!M6/PopActBIT!M18</f>
        <v>6.94401724214211</v>
      </c>
      <c r="N3" s="50" t="n">
        <f aca="false">100*'Chôm_BIT_4,5%'!N6/PopActBIT!N18</f>
        <v>4.5432009859838</v>
      </c>
      <c r="O3" s="50" t="n">
        <f aca="false">100*'Chôm_BIT_4,5%'!O6/PopActBIT!O18</f>
        <v>2.40075503607171</v>
      </c>
      <c r="P3" s="50" t="n">
        <f aca="false">100*'Chôm_BIT_4,5%'!P6/PopActBIT!P18</f>
        <v>0.881289823368095</v>
      </c>
      <c r="Q3" s="50" t="n">
        <f aca="false">100*'Chôm_BIT_4,5%'!Q6/PopActBIT!Q18</f>
        <v>29.432041170069</v>
      </c>
      <c r="R3" s="50" t="n">
        <f aca="false">100*'Chôm_BIT_4,5%'!R6/PopActBIT!R18</f>
        <v>22.6856156256649</v>
      </c>
      <c r="S3" s="50" t="n">
        <f aca="false">100*'Chôm_BIT_4,5%'!S6/PopActBIT!S18</f>
        <v>12.6419505696941</v>
      </c>
      <c r="T3" s="50" t="n">
        <f aca="false">100*'Chôm_BIT_4,5%'!T6/PopActBIT!T18</f>
        <v>8.96484475495131</v>
      </c>
      <c r="U3" s="50" t="n">
        <f aca="false">100*'Chôm_BIT_4,5%'!U6/PopActBIT!U18</f>
        <v>8.09874958371025</v>
      </c>
      <c r="V3" s="50" t="n">
        <f aca="false">100*'Chôm_BIT_4,5%'!V6/PopActBIT!V18</f>
        <v>7.29343302097734</v>
      </c>
      <c r="W3" s="50" t="n">
        <f aca="false">100*'Chôm_BIT_4,5%'!W6/PopActBIT!W18</f>
        <v>6.71603624014997</v>
      </c>
      <c r="X3" s="50" t="n">
        <f aca="false">100*'Chôm_BIT_4,5%'!X6/PopActBIT!X18</f>
        <v>6.88317741354736</v>
      </c>
      <c r="Y3" s="50" t="n">
        <f aca="false">100*'Chôm_BIT_4,5%'!Y6/PopActBIT!Y18</f>
        <v>6.53370041462553</v>
      </c>
      <c r="Z3" s="50" t="n">
        <f aca="false">100*'Chôm_BIT_4,5%'!Z6/PopActBIT!Z18</f>
        <v>4.33047585620529</v>
      </c>
      <c r="AA3" s="50" t="n">
        <f aca="false">100*'Chôm_BIT_4,5%'!AA6/PopActBIT!AA18</f>
        <v>1.27635077867103</v>
      </c>
      <c r="AB3" s="50" t="n">
        <f aca="false">100*'Chôm_BIT_4,5%'!AB6/PopActBIT!AB18</f>
        <v>0.74453795422477</v>
      </c>
      <c r="AD3" s="50" t="n">
        <f aca="false">100*'Chôm_BIT_4,5%'!AD6/PopActBIT!AD18</f>
        <v>25.9635888819696</v>
      </c>
      <c r="AE3" s="50" t="n">
        <f aca="false">100*'Chôm_BIT_4,5%'!AE6/PopActBIT!AE18</f>
        <v>13.5603174838369</v>
      </c>
      <c r="AF3" s="50" t="n">
        <f aca="false">100*'Chôm_BIT_4,5%'!AF6/PopActBIT!AF18</f>
        <v>10.8683207700221</v>
      </c>
      <c r="AG3" s="50" t="n">
        <f aca="false">100*'Chôm_BIT_4,5%'!AG6/PopActBIT!AG18</f>
        <v>8.23921976376996</v>
      </c>
      <c r="AH3" s="50" t="n">
        <f aca="false">100*'Chôm_BIT_4,5%'!AH6/PopActBIT!AH18</f>
        <v>6.02036592842457</v>
      </c>
      <c r="AI3" s="50" t="n">
        <f aca="false">100*'Chôm_BIT_4,5%'!AI6/PopActBIT!AI18</f>
        <v>24.1069238577532</v>
      </c>
      <c r="AJ3" s="50" t="n">
        <f aca="false">100*'Chôm_BIT_4,5%'!AJ6/PopActBIT!AJ18</f>
        <v>10.740366548</v>
      </c>
      <c r="AK3" s="50" t="n">
        <f aca="false">100*'Chôm_BIT_4,5%'!AK6/PopActBIT!AK18</f>
        <v>7.67365380321836</v>
      </c>
      <c r="AL3" s="50" t="n">
        <f aca="false">100*'Chôm_BIT_4,5%'!AL6/PopActBIT!AL18</f>
        <v>6.79776265566228</v>
      </c>
      <c r="AM3" s="50" t="n">
        <f aca="false">100*'Chôm_BIT_4,5%'!AM6/PopActBIT!AM18</f>
        <v>5.59406874124988</v>
      </c>
      <c r="AO3" s="50" t="n">
        <f aca="false">100*'Chôm_BIT_4,5%'!AO6/PopActBIT!AO18</f>
        <v>25.9635888819696</v>
      </c>
      <c r="AP3" s="50" t="n">
        <f aca="false">100*'Chôm_BIT_4,5%'!AP6/PopActBIT!AP18</f>
        <v>10.7599955660628</v>
      </c>
      <c r="AQ3" s="50" t="n">
        <f aca="false">100*'Chôm_BIT_4,5%'!AQ6/PopActBIT!AQ18</f>
        <v>6.23246478812756</v>
      </c>
      <c r="AR3" s="50" t="n">
        <f aca="false">100*'Chôm_BIT_4,5%'!AR6/PopActBIT!AR18</f>
        <v>24.1069238577532</v>
      </c>
      <c r="AS3" s="50" t="n">
        <f aca="false">100*'Chôm_BIT_4,5%'!AS6/PopActBIT!AS18</f>
        <v>8.33322704924998</v>
      </c>
      <c r="AT3" s="50" t="n">
        <f aca="false">100*'Chôm_BIT_4,5%'!AT6/PopActBIT!AT18</f>
        <v>5.93683586227307</v>
      </c>
      <c r="AU3" s="50" t="n">
        <f aca="false">100*'Chôm_BIT_4,5%'!AU6/PopActBIT!AU18</f>
        <v>24.9476248869357</v>
      </c>
      <c r="AV3" s="50" t="n">
        <f aca="false">100*'Chôm_BIT_4,5%'!AV6/PopActBIT!AV18</f>
        <v>9.49931786053598</v>
      </c>
      <c r="AW3" s="50" t="n">
        <f aca="false">100*'Chôm_BIT_4,5%'!AW6/PopActBIT!AW18</f>
        <v>6.0848961442216</v>
      </c>
    </row>
    <row r="4" customFormat="false" ht="15" hidden="false" customHeight="false" outlineLevel="0" collapsed="false">
      <c r="A4" s="0" t="n">
        <v>2016</v>
      </c>
      <c r="B4" s="50" t="n">
        <f aca="false">100*'Chôm_BIT_4,5%'!B7/PopActBIT!B19</f>
        <v>10.0649925354723</v>
      </c>
      <c r="C4" s="50" t="n">
        <f aca="false">100*'Chôm_BIT_4,5%'!C7/PopActBIT!C19</f>
        <v>11.000429748352</v>
      </c>
      <c r="D4" s="50" t="n">
        <f aca="false">100*'Chôm_BIT_4,5%'!D7/PopActBIT!D19</f>
        <v>9.19826248884407</v>
      </c>
      <c r="E4" s="50" t="n">
        <f aca="false">100*'Chôm_BIT_4,5%'!E7/PopActBIT!E19</f>
        <v>36.6520466912511</v>
      </c>
      <c r="F4" s="50" t="n">
        <f aca="false">100*'Chôm_BIT_4,5%'!F7/PopActBIT!F19</f>
        <v>22.9419911083016</v>
      </c>
      <c r="G4" s="50" t="n">
        <f aca="false">100*'Chôm_BIT_4,5%'!G7/PopActBIT!G19</f>
        <v>13.7466162155427</v>
      </c>
      <c r="H4" s="50" t="n">
        <f aca="false">100*'Chôm_BIT_4,5%'!H7/PopActBIT!H19</f>
        <v>12.7722207773224</v>
      </c>
      <c r="I4" s="50" t="n">
        <f aca="false">100*'Chôm_BIT_4,5%'!I7/PopActBIT!I19</f>
        <v>11.006616589612</v>
      </c>
      <c r="J4" s="50" t="n">
        <f aca="false">100*'Chôm_BIT_4,5%'!J7/PopActBIT!J19</f>
        <v>10.1966711459991</v>
      </c>
      <c r="K4" s="50" t="n">
        <f aca="false">100*'Chôm_BIT_4,5%'!K7/PopActBIT!K19</f>
        <v>8.65089865144047</v>
      </c>
      <c r="L4" s="50" t="n">
        <f aca="false">100*'Chôm_BIT_4,5%'!L7/PopActBIT!L19</f>
        <v>7.34950523132656</v>
      </c>
      <c r="M4" s="50" t="n">
        <f aca="false">100*'Chôm_BIT_4,5%'!M7/PopActBIT!M19</f>
        <v>6.8169560091591</v>
      </c>
      <c r="N4" s="50" t="n">
        <f aca="false">100*'Chôm_BIT_4,5%'!N7/PopActBIT!N19</f>
        <v>4.42865075053312</v>
      </c>
      <c r="O4" s="50" t="n">
        <f aca="false">100*'Chôm_BIT_4,5%'!O7/PopActBIT!O19</f>
        <v>2.34022347352586</v>
      </c>
      <c r="P4" s="50" t="n">
        <f aca="false">100*'Chôm_BIT_4,5%'!P7/PopActBIT!P19</f>
        <v>0.859069376357595</v>
      </c>
      <c r="Q4" s="50" t="n">
        <f aca="false">100*'Chôm_BIT_4,5%'!Q7/PopActBIT!Q19</f>
        <v>28.6899548621494</v>
      </c>
      <c r="R4" s="50" t="n">
        <f aca="false">100*'Chôm_BIT_4,5%'!R7/PopActBIT!R19</f>
        <v>22.1136306707222</v>
      </c>
      <c r="S4" s="50" t="n">
        <f aca="false">100*'Chôm_BIT_4,5%'!S7/PopActBIT!S19</f>
        <v>12.32320208844</v>
      </c>
      <c r="T4" s="50" t="n">
        <f aca="false">100*'Chôm_BIT_4,5%'!T7/PopActBIT!T19</f>
        <v>8.73880917329278</v>
      </c>
      <c r="U4" s="50" t="n">
        <f aca="false">100*'Chôm_BIT_4,5%'!U7/PopActBIT!U19</f>
        <v>7.89455133790687</v>
      </c>
      <c r="V4" s="50" t="n">
        <f aca="false">100*'Chôm_BIT_4,5%'!V7/PopActBIT!V19</f>
        <v>7.10953966640769</v>
      </c>
      <c r="W4" s="50" t="n">
        <f aca="false">100*'Chôm_BIT_4,5%'!W7/PopActBIT!W19</f>
        <v>6.54670110948375</v>
      </c>
      <c r="X4" s="50" t="n">
        <f aca="false">100*'Chôm_BIT_4,5%'!X7/PopActBIT!X19</f>
        <v>6.70962806017226</v>
      </c>
      <c r="Y4" s="50" t="n">
        <f aca="false">100*'Chôm_BIT_4,5%'!Y7/PopActBIT!Y19</f>
        <v>6.36896261782355</v>
      </c>
      <c r="Z4" s="50" t="n">
        <f aca="false">100*'Chôm_BIT_4,5%'!Z7/PopActBIT!Z19</f>
        <v>4.22128917692957</v>
      </c>
      <c r="AA4" s="50" t="n">
        <f aca="false">100*'Chôm_BIT_4,5%'!AA7/PopActBIT!AA19</f>
        <v>1.24416944162135</v>
      </c>
      <c r="AB4" s="50" t="n">
        <f aca="false">100*'Chôm_BIT_4,5%'!AB7/PopActBIT!AB19</f>
        <v>0.725765507612451</v>
      </c>
      <c r="AD4" s="50" t="n">
        <f aca="false">100*'Chôm_BIT_4,5%'!AD7/PopActBIT!AD19</f>
        <v>25.3249540794192</v>
      </c>
      <c r="AE4" s="50" t="n">
        <f aca="false">100*'Chôm_BIT_4,5%'!AE7/PopActBIT!AE19</f>
        <v>13.2470057627907</v>
      </c>
      <c r="AF4" s="50" t="n">
        <f aca="false">100*'Chôm_BIT_4,5%'!AF7/PopActBIT!AF19</f>
        <v>10.5862903545242</v>
      </c>
      <c r="AG4" s="50" t="n">
        <f aca="false">100*'Chôm_BIT_4,5%'!AG7/PopActBIT!AG19</f>
        <v>8.01383060490381</v>
      </c>
      <c r="AH4" s="50" t="n">
        <f aca="false">100*'Chôm_BIT_4,5%'!AH7/PopActBIT!AH19</f>
        <v>5.86217543074916</v>
      </c>
      <c r="AI4" s="50" t="n">
        <f aca="false">100*'Chôm_BIT_4,5%'!AI7/PopActBIT!AI19</f>
        <v>23.5260989775842</v>
      </c>
      <c r="AJ4" s="50" t="n">
        <f aca="false">100*'Chôm_BIT_4,5%'!AJ7/PopActBIT!AJ19</f>
        <v>10.4726820683247</v>
      </c>
      <c r="AK4" s="50" t="n">
        <f aca="false">100*'Chôm_BIT_4,5%'!AK7/PopActBIT!AK19</f>
        <v>7.48812265124822</v>
      </c>
      <c r="AL4" s="50" t="n">
        <f aca="false">100*'Chôm_BIT_4,5%'!AL7/PopActBIT!AL19</f>
        <v>6.62652719966719</v>
      </c>
      <c r="AM4" s="50" t="n">
        <f aca="false">100*'Chôm_BIT_4,5%'!AM7/PopActBIT!AM19</f>
        <v>5.42082872486031</v>
      </c>
      <c r="AO4" s="50" t="n">
        <f aca="false">100*'Chôm_BIT_4,5%'!AO7/PopActBIT!AO19</f>
        <v>25.3249540794192</v>
      </c>
      <c r="AP4" s="50" t="n">
        <f aca="false">100*'Chôm_BIT_4,5%'!AP7/PopActBIT!AP19</f>
        <v>10.4786889378809</v>
      </c>
      <c r="AQ4" s="50" t="n">
        <f aca="false">100*'Chôm_BIT_4,5%'!AQ7/PopActBIT!AQ19</f>
        <v>6.06679750969887</v>
      </c>
      <c r="AR4" s="50" t="n">
        <f aca="false">100*'Chôm_BIT_4,5%'!AR7/PopActBIT!AR19</f>
        <v>23.5260989775842</v>
      </c>
      <c r="AS4" s="50" t="n">
        <f aca="false">100*'Chôm_BIT_4,5%'!AS7/PopActBIT!AS19</f>
        <v>8.12124028993765</v>
      </c>
      <c r="AT4" s="50" t="n">
        <f aca="false">100*'Chôm_BIT_4,5%'!AT7/PopActBIT!AT19</f>
        <v>5.75919601859861</v>
      </c>
      <c r="AU4" s="50" t="n">
        <f aca="false">100*'Chôm_BIT_4,5%'!AU7/PopActBIT!AU19</f>
        <v>24.3405267857837</v>
      </c>
      <c r="AV4" s="50" t="n">
        <f aca="false">100*'Chôm_BIT_4,5%'!AV7/PopActBIT!AV19</f>
        <v>9.25497550860336</v>
      </c>
      <c r="AW4" s="50" t="n">
        <f aca="false">100*'Chôm_BIT_4,5%'!AW7/PopActBIT!AW19</f>
        <v>5.91396901872804</v>
      </c>
    </row>
    <row r="5" customFormat="false" ht="15" hidden="false" customHeight="false" outlineLevel="0" collapsed="false">
      <c r="A5" s="0" t="n">
        <v>2017</v>
      </c>
      <c r="B5" s="50" t="n">
        <f aca="false">100*'Chôm_BIT_4,5%'!B8/PopActBIT!B20</f>
        <v>9.37115313397029</v>
      </c>
      <c r="C5" s="50" t="n">
        <f aca="false">100*'Chôm_BIT_4,5%'!C8/PopActBIT!C20</f>
        <v>10.2412161262853</v>
      </c>
      <c r="D5" s="50" t="n">
        <f aca="false">100*'Chôm_BIT_4,5%'!D8/PopActBIT!D20</f>
        <v>8.56403192774866</v>
      </c>
      <c r="E5" s="50" t="n">
        <f aca="false">100*'Chôm_BIT_4,5%'!E8/PopActBIT!E20</f>
        <v>34.3327048728268</v>
      </c>
      <c r="F5" s="50" t="n">
        <f aca="false">100*'Chôm_BIT_4,5%'!F8/PopActBIT!F20</f>
        <v>21.3143221453018</v>
      </c>
      <c r="G5" s="50" t="n">
        <f aca="false">100*'Chôm_BIT_4,5%'!G8/PopActBIT!G20</f>
        <v>12.8804327207378</v>
      </c>
      <c r="H5" s="50" t="n">
        <f aca="false">100*'Chôm_BIT_4,5%'!H8/PopActBIT!H20</f>
        <v>11.9153922569846</v>
      </c>
      <c r="I5" s="50" t="n">
        <f aca="false">100*'Chôm_BIT_4,5%'!I8/PopActBIT!I20</f>
        <v>10.2919387504778</v>
      </c>
      <c r="J5" s="50" t="n">
        <f aca="false">100*'Chôm_BIT_4,5%'!J8/PopActBIT!J20</f>
        <v>9.55149572370977</v>
      </c>
      <c r="K5" s="50" t="n">
        <f aca="false">100*'Chôm_BIT_4,5%'!K8/PopActBIT!K20</f>
        <v>8.03271598155935</v>
      </c>
      <c r="L5" s="50" t="n">
        <f aca="false">100*'Chôm_BIT_4,5%'!L8/PopActBIT!L20</f>
        <v>6.88142368929184</v>
      </c>
      <c r="M5" s="50" t="n">
        <f aca="false">100*'Chôm_BIT_4,5%'!M8/PopActBIT!M20</f>
        <v>6.38740931111967</v>
      </c>
      <c r="N5" s="50" t="n">
        <f aca="false">100*'Chôm_BIT_4,5%'!N8/PopActBIT!N20</f>
        <v>4.13426440577088</v>
      </c>
      <c r="O5" s="50" t="n">
        <f aca="false">100*'Chôm_BIT_4,5%'!O8/PopActBIT!O20</f>
        <v>2.18466145856789</v>
      </c>
      <c r="P5" s="50" t="n">
        <f aca="false">100*'Chôm_BIT_4,5%'!P8/PopActBIT!P20</f>
        <v>0.801964332892011</v>
      </c>
      <c r="Q5" s="50" t="n">
        <f aca="false">100*'Chôm_BIT_4,5%'!Q8/PopActBIT!Q20</f>
        <v>26.7828433243418</v>
      </c>
      <c r="R5" s="50" t="n">
        <f aca="false">100*'Chôm_BIT_4,5%'!R8/PopActBIT!R20</f>
        <v>20.6436680863409</v>
      </c>
      <c r="S5" s="50" t="n">
        <f aca="false">100*'Chôm_BIT_4,5%'!S8/PopActBIT!S20</f>
        <v>11.5040400856233</v>
      </c>
      <c r="T5" s="50" t="n">
        <f aca="false">100*'Chôm_BIT_4,5%'!T8/PopActBIT!T20</f>
        <v>8.1579130414877</v>
      </c>
      <c r="U5" s="50" t="n">
        <f aca="false">100*'Chôm_BIT_4,5%'!U8/PopActBIT!U20</f>
        <v>7.36977567985245</v>
      </c>
      <c r="V5" s="50" t="n">
        <f aca="false">100*'Chôm_BIT_4,5%'!V8/PopActBIT!V20</f>
        <v>6.63694620324423</v>
      </c>
      <c r="W5" s="50" t="n">
        <f aca="false">100*'Chôm_BIT_4,5%'!W8/PopActBIT!W20</f>
        <v>6.11152129548739</v>
      </c>
      <c r="X5" s="50" t="n">
        <f aca="false">100*'Chôm_BIT_4,5%'!X8/PopActBIT!X20</f>
        <v>6.26361797931174</v>
      </c>
      <c r="Y5" s="50" t="n">
        <f aca="false">100*'Chôm_BIT_4,5%'!Y8/PopActBIT!Y20</f>
        <v>5.94559764040629</v>
      </c>
      <c r="Z5" s="50" t="n">
        <f aca="false">100*'Chôm_BIT_4,5%'!Z8/PopActBIT!Z20</f>
        <v>3.94068680817626</v>
      </c>
      <c r="AA5" s="50" t="n">
        <f aca="false">100*'Chôm_BIT_4,5%'!AA8/PopActBIT!AA20</f>
        <v>1.16146558556774</v>
      </c>
      <c r="AB5" s="50" t="n">
        <f aca="false">100*'Chôm_BIT_4,5%'!AB8/PopActBIT!AB20</f>
        <v>0.677521591581182</v>
      </c>
      <c r="AD5" s="50" t="n">
        <f aca="false">100*'Chôm_BIT_4,5%'!AD8/PopActBIT!AD20</f>
        <v>23.6055805931759</v>
      </c>
      <c r="AE5" s="50" t="n">
        <f aca="false">100*'Chôm_BIT_4,5%'!AE8/PopActBIT!AE20</f>
        <v>12.384730028907</v>
      </c>
      <c r="AF5" s="50" t="n">
        <f aca="false">100*'Chôm_BIT_4,5%'!AF8/PopActBIT!AF20</f>
        <v>9.91587073874429</v>
      </c>
      <c r="AG5" s="50" t="n">
        <f aca="false">100*'Chôm_BIT_4,5%'!AG8/PopActBIT!AG20</f>
        <v>7.47028150957408</v>
      </c>
      <c r="AH5" s="50" t="n">
        <f aca="false">100*'Chôm_BIT_4,5%'!AH8/PopActBIT!AH20</f>
        <v>5.45805427411555</v>
      </c>
      <c r="AI5" s="50" t="n">
        <f aca="false">100*'Chôm_BIT_4,5%'!AI8/PopActBIT!AI20</f>
        <v>21.9781022816837</v>
      </c>
      <c r="AJ5" s="50" t="n">
        <f aca="false">100*'Chôm_BIT_4,5%'!AJ8/PopActBIT!AJ20</f>
        <v>9.77527569528919</v>
      </c>
      <c r="AK5" s="50" t="n">
        <f aca="false">100*'Chôm_BIT_4,5%'!AK8/PopActBIT!AK20</f>
        <v>6.99797710894155</v>
      </c>
      <c r="AL5" s="50" t="n">
        <f aca="false">100*'Chôm_BIT_4,5%'!AL8/PopActBIT!AL20</f>
        <v>6.18584310798465</v>
      </c>
      <c r="AM5" s="50" t="n">
        <f aca="false">100*'Chôm_BIT_4,5%'!AM8/PopActBIT!AM20</f>
        <v>5.02323822539806</v>
      </c>
      <c r="AO5" s="50" t="n">
        <f aca="false">100*'Chôm_BIT_4,5%'!AO8/PopActBIT!AO20</f>
        <v>23.6055805931759</v>
      </c>
      <c r="AP5" s="50" t="n">
        <f aca="false">100*'Chôm_BIT_4,5%'!AP8/PopActBIT!AP20</f>
        <v>9.78357829883933</v>
      </c>
      <c r="AQ5" s="50" t="n">
        <f aca="false">100*'Chôm_BIT_4,5%'!AQ8/PopActBIT!AQ20</f>
        <v>5.64465221166932</v>
      </c>
      <c r="AR5" s="50" t="n">
        <f aca="false">100*'Chôm_BIT_4,5%'!AR8/PopActBIT!AR20</f>
        <v>21.9781022816837</v>
      </c>
      <c r="AS5" s="50" t="n">
        <f aca="false">100*'Chôm_BIT_4,5%'!AS8/PopActBIT!AS20</f>
        <v>7.57733263281025</v>
      </c>
      <c r="AT5" s="50" t="n">
        <f aca="false">100*'Chôm_BIT_4,5%'!AT8/PopActBIT!AT20</f>
        <v>5.34911398098199</v>
      </c>
      <c r="AU5" s="50" t="n">
        <f aca="false">100*'Chôm_BIT_4,5%'!AU8/PopActBIT!AU20</f>
        <v>22.7148848213288</v>
      </c>
      <c r="AV5" s="50" t="n">
        <f aca="false">100*'Chôm_BIT_4,5%'!AV8/PopActBIT!AV20</f>
        <v>8.63914931954479</v>
      </c>
      <c r="AW5" s="50" t="n">
        <f aca="false">100*'Chôm_BIT_4,5%'!AW8/PopActBIT!AW20</f>
        <v>5.4980315928885</v>
      </c>
    </row>
    <row r="6" customFormat="false" ht="15" hidden="false" customHeight="false" outlineLevel="0" collapsed="false">
      <c r="A6" s="0" t="n">
        <v>2018</v>
      </c>
      <c r="B6" s="50" t="n">
        <f aca="false">100*'Chôm_BIT_4,5%'!B9/PopActBIT!B21</f>
        <v>8.77567369405301</v>
      </c>
      <c r="C6" s="50" t="n">
        <f aca="false">100*'Chôm_BIT_4,5%'!C9/PopActBIT!C21</f>
        <v>9.58725049187847</v>
      </c>
      <c r="D6" s="50" t="n">
        <f aca="false">100*'Chôm_BIT_4,5%'!D9/PopActBIT!D21</f>
        <v>8.02245640355129</v>
      </c>
      <c r="E6" s="50" t="n">
        <f aca="false">100*'Chôm_BIT_4,5%'!E9/PopActBIT!E21</f>
        <v>32.3387676616165</v>
      </c>
      <c r="F6" s="50" t="n">
        <f aca="false">100*'Chôm_BIT_4,5%'!F9/PopActBIT!F21</f>
        <v>19.831115364733</v>
      </c>
      <c r="G6" s="50" t="n">
        <f aca="false">100*'Chôm_BIT_4,5%'!G9/PopActBIT!G21</f>
        <v>12.1637725416829</v>
      </c>
      <c r="H6" s="50" t="n">
        <f aca="false">100*'Chôm_BIT_4,5%'!H9/PopActBIT!H21</f>
        <v>11.129159416476</v>
      </c>
      <c r="I6" s="50" t="n">
        <f aca="false">100*'Chôm_BIT_4,5%'!I9/PopActBIT!I21</f>
        <v>9.74686020442032</v>
      </c>
      <c r="J6" s="50" t="n">
        <f aca="false">100*'Chôm_BIT_4,5%'!J9/PopActBIT!J21</f>
        <v>8.93809935167019</v>
      </c>
      <c r="K6" s="50" t="n">
        <f aca="false">100*'Chôm_BIT_4,5%'!K9/PopActBIT!K21</f>
        <v>7.54109323493268</v>
      </c>
      <c r="L6" s="50" t="n">
        <f aca="false">100*'Chôm_BIT_4,5%'!L9/PopActBIT!L21</f>
        <v>6.4915294477863</v>
      </c>
      <c r="M6" s="50" t="n">
        <f aca="false">100*'Chôm_BIT_4,5%'!M9/PopActBIT!M21</f>
        <v>5.94803733081029</v>
      </c>
      <c r="N6" s="50" t="n">
        <f aca="false">100*'Chôm_BIT_4,5%'!N9/PopActBIT!N21</f>
        <v>3.88141429635432</v>
      </c>
      <c r="O6" s="50" t="n">
        <f aca="false">100*'Chôm_BIT_4,5%'!O9/PopActBIT!O21</f>
        <v>2.05104835727084</v>
      </c>
      <c r="P6" s="50" t="n">
        <f aca="false">100*'Chôm_BIT_4,5%'!P9/PopActBIT!P21</f>
        <v>0.752916485580436</v>
      </c>
      <c r="Q6" s="50" t="n">
        <f aca="false">100*'Chôm_BIT_4,5%'!Q9/PopActBIT!Q21</f>
        <v>25.1448143546432</v>
      </c>
      <c r="R6" s="50" t="n">
        <f aca="false">100*'Chôm_BIT_4,5%'!R9/PopActBIT!R21</f>
        <v>19.3811088443378</v>
      </c>
      <c r="S6" s="50" t="n">
        <f aca="false">100*'Chôm_BIT_4,5%'!S9/PopActBIT!S21</f>
        <v>10.8004571724642</v>
      </c>
      <c r="T6" s="50" t="n">
        <f aca="false">100*'Chôm_BIT_4,5%'!T9/PopActBIT!T21</f>
        <v>7.6589780429734</v>
      </c>
      <c r="U6" s="50" t="n">
        <f aca="false">100*'Chôm_BIT_4,5%'!U9/PopActBIT!U21</f>
        <v>6.91904287610987</v>
      </c>
      <c r="V6" s="50" t="n">
        <f aca="false">100*'Chôm_BIT_4,5%'!V9/PopActBIT!V21</f>
        <v>6.23103298411395</v>
      </c>
      <c r="W6" s="50" t="n">
        <f aca="false">100*'Chôm_BIT_4,5%'!W9/PopActBIT!W21</f>
        <v>5.7377428728716</v>
      </c>
      <c r="X6" s="50" t="n">
        <f aca="false">100*'Chôm_BIT_4,5%'!X9/PopActBIT!X21</f>
        <v>5.88053737875754</v>
      </c>
      <c r="Y6" s="50" t="n">
        <f aca="false">100*'Chôm_BIT_4,5%'!Y9/PopActBIT!Y21</f>
        <v>5.58196704826875</v>
      </c>
      <c r="Z6" s="50" t="n">
        <f aca="false">100*'Chôm_BIT_4,5%'!Z9/PopActBIT!Z21</f>
        <v>3.69967583431766</v>
      </c>
      <c r="AA6" s="50" t="n">
        <f aca="false">100*'Chôm_BIT_4,5%'!AA9/PopActBIT!AA21</f>
        <v>1.09043077221994</v>
      </c>
      <c r="AB6" s="50" t="n">
        <f aca="false">100*'Chôm_BIT_4,5%'!AB9/PopActBIT!AB21</f>
        <v>0.636084617128299</v>
      </c>
      <c r="AD6" s="50" t="n">
        <f aca="false">100*'Chôm_BIT_4,5%'!AD9/PopActBIT!AD21</f>
        <v>22.037718877244</v>
      </c>
      <c r="AE6" s="50" t="n">
        <f aca="false">100*'Chôm_BIT_4,5%'!AE9/PopActBIT!AE21</f>
        <v>11.6285340751859</v>
      </c>
      <c r="AF6" s="50" t="n">
        <f aca="false">100*'Chôm_BIT_4,5%'!AF9/PopActBIT!AF21</f>
        <v>9.34262725726413</v>
      </c>
      <c r="AG6" s="50" t="n">
        <f aca="false">100*'Chôm_BIT_4,5%'!AG9/PopActBIT!AG21</f>
        <v>7.03067439844072</v>
      </c>
      <c r="AH6" s="50" t="n">
        <f aca="false">100*'Chôm_BIT_4,5%'!AH9/PopActBIT!AH21</f>
        <v>5.06970824283827</v>
      </c>
      <c r="AI6" s="50" t="n">
        <f aca="false">100*'Chôm_BIT_4,5%'!AI9/PopActBIT!AI21</f>
        <v>20.6372685985207</v>
      </c>
      <c r="AJ6" s="50" t="n">
        <f aca="false">100*'Chôm_BIT_4,5%'!AJ9/PopActBIT!AJ21</f>
        <v>9.16707194380364</v>
      </c>
      <c r="AK6" s="50" t="n">
        <f aca="false">100*'Chôm_BIT_4,5%'!AK9/PopActBIT!AK21</f>
        <v>6.57527515374316</v>
      </c>
      <c r="AL6" s="50" t="n">
        <f aca="false">100*'Chôm_BIT_4,5%'!AL9/PopActBIT!AL21</f>
        <v>5.8071533320123</v>
      </c>
      <c r="AM6" s="50" t="n">
        <f aca="false">100*'Chôm_BIT_4,5%'!AM9/PopActBIT!AM21</f>
        <v>4.67893292777414</v>
      </c>
      <c r="AO6" s="50" t="n">
        <f aca="false">100*'Chôm_BIT_4,5%'!AO9/PopActBIT!AO21</f>
        <v>22.037718877244</v>
      </c>
      <c r="AP6" s="50" t="n">
        <f aca="false">100*'Chôm_BIT_4,5%'!AP9/PopActBIT!AP21</f>
        <v>9.19374201861435</v>
      </c>
      <c r="AQ6" s="50" t="n">
        <f aca="false">100*'Chôm_BIT_4,5%'!AQ9/PopActBIT!AQ21</f>
        <v>5.25442300823295</v>
      </c>
      <c r="AR6" s="50" t="n">
        <f aca="false">100*'Chôm_BIT_4,5%'!AR9/PopActBIT!AR21</f>
        <v>20.6372685985207</v>
      </c>
      <c r="AS6" s="50" t="n">
        <f aca="false">100*'Chôm_BIT_4,5%'!AS9/PopActBIT!AS21</f>
        <v>7.10774295497492</v>
      </c>
      <c r="AT6" s="50" t="n">
        <f aca="false">100*'Chôm_BIT_4,5%'!AT9/PopActBIT!AT21</f>
        <v>4.99844652658286</v>
      </c>
      <c r="AU6" s="50" t="n">
        <f aca="false">100*'Chôm_BIT_4,5%'!AU9/PopActBIT!AU21</f>
        <v>21.2713644299963</v>
      </c>
      <c r="AV6" s="50" t="n">
        <f aca="false">100*'Chôm_BIT_4,5%'!AV9/PopActBIT!AV21</f>
        <v>8.11243167291736</v>
      </c>
      <c r="AW6" s="50" t="n">
        <f aca="false">100*'Chôm_BIT_4,5%'!AW9/PopActBIT!AW21</f>
        <v>5.1271390398182</v>
      </c>
    </row>
    <row r="7" customFormat="false" ht="15" hidden="false" customHeight="false" outlineLevel="0" collapsed="false">
      <c r="A7" s="0" t="n">
        <v>2019</v>
      </c>
      <c r="B7" s="50" t="n">
        <f aca="false">100*'Chôm_BIT_4,5%'!B10/PopActBIT!B22</f>
        <v>8.28059180153368</v>
      </c>
      <c r="C7" s="50" t="n">
        <f aca="false">100*'Chôm_BIT_4,5%'!C10/PopActBIT!C22</f>
        <v>9.04430669791218</v>
      </c>
      <c r="D7" s="50" t="n">
        <f aca="false">100*'Chôm_BIT_4,5%'!D10/PopActBIT!D22</f>
        <v>7.57169643377796</v>
      </c>
      <c r="E7" s="50" t="n">
        <f aca="false">100*'Chôm_BIT_4,5%'!E10/PopActBIT!E22</f>
        <v>30.6273692066298</v>
      </c>
      <c r="F7" s="50" t="n">
        <f aca="false">100*'Chôm_BIT_4,5%'!F10/PopActBIT!F22</f>
        <v>18.5994845278414</v>
      </c>
      <c r="G7" s="50" t="n">
        <f aca="false">100*'Chôm_BIT_4,5%'!G10/PopActBIT!G22</f>
        <v>11.5450212213955</v>
      </c>
      <c r="H7" s="50" t="n">
        <f aca="false">100*'Chôm_BIT_4,5%'!H10/PopActBIT!H22</f>
        <v>10.4887360092523</v>
      </c>
      <c r="I7" s="50" t="n">
        <f aca="false">100*'Chôm_BIT_4,5%'!I10/PopActBIT!I22</f>
        <v>9.26352881023685</v>
      </c>
      <c r="J7" s="50" t="n">
        <f aca="false">100*'Chôm_BIT_4,5%'!J10/PopActBIT!J22</f>
        <v>8.36102226399663</v>
      </c>
      <c r="K7" s="50" t="n">
        <f aca="false">100*'Chôm_BIT_4,5%'!K10/PopActBIT!K22</f>
        <v>7.18890763720343</v>
      </c>
      <c r="L7" s="50" t="n">
        <f aca="false">100*'Chôm_BIT_4,5%'!L10/PopActBIT!L22</f>
        <v>6.15666366364476</v>
      </c>
      <c r="M7" s="50" t="n">
        <f aca="false">100*'Chôm_BIT_4,5%'!M10/PopActBIT!M22</f>
        <v>5.60732900866037</v>
      </c>
      <c r="N7" s="50" t="n">
        <f aca="false">100*'Chôm_BIT_4,5%'!N10/PopActBIT!N22</f>
        <v>3.66833749466755</v>
      </c>
      <c r="O7" s="50" t="n">
        <f aca="false">100*'Chôm_BIT_4,5%'!O10/PopActBIT!O22</f>
        <v>1.93845258915543</v>
      </c>
      <c r="P7" s="50" t="n">
        <f aca="false">100*'Chôm_BIT_4,5%'!P10/PopActBIT!P22</f>
        <v>0.711583861841866</v>
      </c>
      <c r="Q7" s="50" t="n">
        <f aca="false">100*'Chôm_BIT_4,5%'!Q10/PopActBIT!Q22</f>
        <v>23.7644472480637</v>
      </c>
      <c r="R7" s="50" t="n">
        <f aca="false">100*'Chôm_BIT_4,5%'!R10/PopActBIT!R22</f>
        <v>18.3171500987915</v>
      </c>
      <c r="S7" s="50" t="n">
        <f aca="false">100*'Chôm_BIT_4,5%'!S10/PopActBIT!S22</f>
        <v>10.2075478112488</v>
      </c>
      <c r="T7" s="50" t="n">
        <f aca="false">100*'Chôm_BIT_4,5%'!T10/PopActBIT!T22</f>
        <v>7.23852549115002</v>
      </c>
      <c r="U7" s="50" t="n">
        <f aca="false">100*'Chôm_BIT_4,5%'!U10/PopActBIT!U22</f>
        <v>6.53921031658128</v>
      </c>
      <c r="V7" s="50" t="n">
        <f aca="false">100*'Chôm_BIT_4,5%'!V10/PopActBIT!V22</f>
        <v>5.8889698911051</v>
      </c>
      <c r="W7" s="50" t="n">
        <f aca="false">100*'Chôm_BIT_4,5%'!W10/PopActBIT!W22</f>
        <v>5.42275977472594</v>
      </c>
      <c r="X7" s="50" t="n">
        <f aca="false">100*'Chôm_BIT_4,5%'!X10/PopActBIT!X22</f>
        <v>5.55771533473043</v>
      </c>
      <c r="Y7" s="50" t="n">
        <f aca="false">100*'Chôm_BIT_4,5%'!Y10/PopActBIT!Y22</f>
        <v>5.27553552744832</v>
      </c>
      <c r="Z7" s="50" t="n">
        <f aca="false">100*'Chôm_BIT_4,5%'!Z10/PopActBIT!Z22</f>
        <v>3.49657587284365</v>
      </c>
      <c r="AA7" s="50" t="n">
        <f aca="false">100*'Chôm_BIT_4,5%'!AA10/PopActBIT!AA22</f>
        <v>1.03056973094339</v>
      </c>
      <c r="AB7" s="50" t="n">
        <f aca="false">100*'Chôm_BIT_4,5%'!AB10/PopActBIT!AB22</f>
        <v>0.601165676383645</v>
      </c>
      <c r="AD7" s="50" t="n">
        <f aca="false">100*'Chôm_BIT_4,5%'!AD10/PopActBIT!AD22</f>
        <v>20.709480897413</v>
      </c>
      <c r="AE7" s="50" t="n">
        <f aca="false">100*'Chôm_BIT_4,5%'!AE10/PopActBIT!AE22</f>
        <v>10.9928339187582</v>
      </c>
      <c r="AF7" s="50" t="n">
        <f aca="false">100*'Chôm_BIT_4,5%'!AF10/PopActBIT!AF22</f>
        <v>8.81614789622038</v>
      </c>
      <c r="AG7" s="50" t="n">
        <f aca="false">100*'Chôm_BIT_4,5%'!AG10/PopActBIT!AG22</f>
        <v>6.68786767839221</v>
      </c>
      <c r="AH7" s="50" t="n">
        <f aca="false">100*'Chôm_BIT_4,5%'!AH10/PopActBIT!AH22</f>
        <v>4.76241444018194</v>
      </c>
      <c r="AI7" s="50" t="n">
        <f aca="false">100*'Chôm_BIT_4,5%'!AI10/PopActBIT!AI22</f>
        <v>19.4967794815916</v>
      </c>
      <c r="AJ7" s="50" t="n">
        <f aca="false">100*'Chôm_BIT_4,5%'!AJ10/PopActBIT!AJ22</f>
        <v>8.6476018064279</v>
      </c>
      <c r="AK7" s="50" t="n">
        <f aca="false">100*'Chôm_BIT_4,5%'!AK10/PopActBIT!AK22</f>
        <v>6.21707946204487</v>
      </c>
      <c r="AL7" s="50" t="n">
        <f aca="false">100*'Chôm_BIT_4,5%'!AL10/PopActBIT!AL22</f>
        <v>5.48823438522405</v>
      </c>
      <c r="AM7" s="50" t="n">
        <f aca="false">100*'Chôm_BIT_4,5%'!AM10/PopActBIT!AM22</f>
        <v>4.38916239428544</v>
      </c>
      <c r="AO7" s="50" t="n">
        <f aca="false">100*'Chôm_BIT_4,5%'!AO10/PopActBIT!AO22</f>
        <v>20.709480897413</v>
      </c>
      <c r="AP7" s="50" t="n">
        <f aca="false">100*'Chôm_BIT_4,5%'!AP10/PopActBIT!AP22</f>
        <v>8.6964646937569</v>
      </c>
      <c r="AQ7" s="50" t="n">
        <f aca="false">100*'Chôm_BIT_4,5%'!AQ10/PopActBIT!AQ22</f>
        <v>4.95070270014106</v>
      </c>
      <c r="AR7" s="50" t="n">
        <f aca="false">100*'Chôm_BIT_4,5%'!AR10/PopActBIT!AR22</f>
        <v>19.4967794815916</v>
      </c>
      <c r="AS7" s="50" t="n">
        <f aca="false">100*'Chôm_BIT_4,5%'!AS10/PopActBIT!AS22</f>
        <v>6.7109391389114</v>
      </c>
      <c r="AT7" s="50" t="n">
        <f aca="false">100*'Chôm_BIT_4,5%'!AT10/PopActBIT!AT22</f>
        <v>4.70548120911902</v>
      </c>
      <c r="AU7" s="50" t="n">
        <f aca="false">100*'Chôm_BIT_4,5%'!AU10/PopActBIT!AU22</f>
        <v>20.0457853627799</v>
      </c>
      <c r="AV7" s="50" t="n">
        <f aca="false">100*'Chôm_BIT_4,5%'!AV10/PopActBIT!AV22</f>
        <v>7.66792646991492</v>
      </c>
      <c r="AW7" s="50" t="n">
        <f aca="false">100*'Chôm_BIT_4,5%'!AW10/PopActBIT!AW22</f>
        <v>4.82839984184586</v>
      </c>
    </row>
    <row r="8" customFormat="false" ht="15" hidden="false" customHeight="false" outlineLevel="0" collapsed="false">
      <c r="A8" s="0" t="n">
        <v>2020</v>
      </c>
      <c r="B8" s="50" t="n">
        <f aca="false">100*'Chôm_BIT_4,5%'!B11/PopActBIT!B23</f>
        <v>7.78489848024876</v>
      </c>
      <c r="C8" s="50" t="n">
        <f aca="false">100*'Chôm_BIT_4,5%'!C11/PopActBIT!C23</f>
        <v>8.49958998502302</v>
      </c>
      <c r="D8" s="50" t="n">
        <f aca="false">100*'Chôm_BIT_4,5%'!D11/PopActBIT!D23</f>
        <v>7.12133511172434</v>
      </c>
      <c r="E8" s="50" t="n">
        <f aca="false">100*'Chôm_BIT_4,5%'!E11/PopActBIT!E23</f>
        <v>28.935775242633</v>
      </c>
      <c r="F8" s="50" t="n">
        <f aca="false">100*'Chôm_BIT_4,5%'!F11/PopActBIT!F23</f>
        <v>17.4551092789002</v>
      </c>
      <c r="G8" s="50" t="n">
        <f aca="false">100*'Chôm_BIT_4,5%'!G11/PopActBIT!G23</f>
        <v>10.8157538775621</v>
      </c>
      <c r="H8" s="50" t="n">
        <f aca="false">100*'Chôm_BIT_4,5%'!H11/PopActBIT!H23</f>
        <v>9.90907978129033</v>
      </c>
      <c r="I8" s="50" t="n">
        <f aca="false">100*'Chôm_BIT_4,5%'!I11/PopActBIT!I23</f>
        <v>8.76791792196081</v>
      </c>
      <c r="J8" s="50" t="n">
        <f aca="false">100*'Chôm_BIT_4,5%'!J11/PopActBIT!J23</f>
        <v>7.71796482308968</v>
      </c>
      <c r="K8" s="50" t="n">
        <f aca="false">100*'Chôm_BIT_4,5%'!K11/PopActBIT!K23</f>
        <v>6.84169067921576</v>
      </c>
      <c r="L8" s="50" t="n">
        <f aca="false">100*'Chôm_BIT_4,5%'!L11/PopActBIT!L23</f>
        <v>5.7833510624053</v>
      </c>
      <c r="M8" s="50" t="n">
        <f aca="false">100*'Chôm_BIT_4,5%'!M11/PopActBIT!M23</f>
        <v>5.28997712564531</v>
      </c>
      <c r="N8" s="50" t="n">
        <f aca="false">100*'Chôm_BIT_4,5%'!N11/PopActBIT!N23</f>
        <v>3.45211158345401</v>
      </c>
      <c r="O8" s="50" t="n">
        <f aca="false">100*'Chôm_BIT_4,5%'!O11/PopActBIT!O23</f>
        <v>1.8241927430961</v>
      </c>
      <c r="P8" s="50" t="n">
        <f aca="false">100*'Chôm_BIT_4,5%'!P11/PopActBIT!P23</f>
        <v>0.669640374047934</v>
      </c>
      <c r="Q8" s="50" t="n">
        <f aca="false">100*'Chôm_BIT_4,5%'!Q11/PopActBIT!Q23</f>
        <v>22.3636793884629</v>
      </c>
      <c r="R8" s="50" t="n">
        <f aca="false">100*'Chôm_BIT_4,5%'!R11/PopActBIT!R23</f>
        <v>17.2374668698891</v>
      </c>
      <c r="S8" s="50" t="n">
        <f aca="false">100*'Chôm_BIT_4,5%'!S11/PopActBIT!S23</f>
        <v>9.60587571048071</v>
      </c>
      <c r="T8" s="50" t="n">
        <f aca="false">100*'Chôm_BIT_4,5%'!T11/PopActBIT!T23</f>
        <v>6.81185897738416</v>
      </c>
      <c r="U8" s="50" t="n">
        <f aca="false">100*'Chôm_BIT_4,5%'!U11/PopActBIT!U23</f>
        <v>6.15376412702671</v>
      </c>
      <c r="V8" s="50" t="n">
        <f aca="false">100*'Chôm_BIT_4,5%'!V11/PopActBIT!V23</f>
        <v>5.54185137143118</v>
      </c>
      <c r="W8" s="50" t="n">
        <f aca="false">100*'Chôm_BIT_4,5%'!W11/PopActBIT!W23</f>
        <v>5.10312147119288</v>
      </c>
      <c r="X8" s="50" t="n">
        <f aca="false">100*'Chôm_BIT_4,5%'!X11/PopActBIT!X23</f>
        <v>5.23012223178818</v>
      </c>
      <c r="Y8" s="50" t="n">
        <f aca="false">100*'Chôm_BIT_4,5%'!Y11/PopActBIT!Y23</f>
        <v>4.9645751869071</v>
      </c>
      <c r="Z8" s="50" t="n">
        <f aca="false">100*'Chôm_BIT_4,5%'!Z11/PopActBIT!Z23</f>
        <v>3.29047425178726</v>
      </c>
      <c r="AA8" s="50" t="n">
        <f aca="false">100*'Chôm_BIT_4,5%'!AA11/PopActBIT!AA23</f>
        <v>0.969823990000457</v>
      </c>
      <c r="AB8" s="50" t="n">
        <f aca="false">100*'Chôm_BIT_4,5%'!AB11/PopActBIT!AB23</f>
        <v>0.5657306608336</v>
      </c>
      <c r="AD8" s="50" t="n">
        <f aca="false">100*'Chôm_BIT_4,5%'!AD11/PopActBIT!AD23</f>
        <v>19.4467081873754</v>
      </c>
      <c r="AE8" s="50" t="n">
        <f aca="false">100*'Chôm_BIT_4,5%'!AE11/PopActBIT!AE23</f>
        <v>10.3387565298009</v>
      </c>
      <c r="AF8" s="50" t="n">
        <f aca="false">100*'Chôm_BIT_4,5%'!AF11/PopActBIT!AF23</f>
        <v>8.24518628968</v>
      </c>
      <c r="AG8" s="50" t="n">
        <f aca="false">100*'Chôm_BIT_4,5%'!AG11/PopActBIT!AG23</f>
        <v>6.32551477406227</v>
      </c>
      <c r="AH8" s="50" t="n">
        <f aca="false">100*'Chôm_BIT_4,5%'!AH11/PopActBIT!AH23</f>
        <v>4.47747629635481</v>
      </c>
      <c r="AI8" s="50" t="n">
        <f aca="false">100*'Chôm_BIT_4,5%'!AI11/PopActBIT!AI23</f>
        <v>18.3339742890517</v>
      </c>
      <c r="AJ8" s="50" t="n">
        <f aca="false">100*'Chôm_BIT_4,5%'!AJ11/PopActBIT!AJ23</f>
        <v>8.12688982135953</v>
      </c>
      <c r="AK8" s="50" t="n">
        <f aca="false">100*'Chôm_BIT_4,5%'!AK11/PopActBIT!AK23</f>
        <v>5.84951647063793</v>
      </c>
      <c r="AL8" s="50" t="n">
        <f aca="false">100*'Chôm_BIT_4,5%'!AL11/PopActBIT!AL23</f>
        <v>5.1651174801641</v>
      </c>
      <c r="AM8" s="50" t="n">
        <f aca="false">100*'Chôm_BIT_4,5%'!AM11/PopActBIT!AM23</f>
        <v>4.10289167872353</v>
      </c>
      <c r="AO8" s="50" t="n">
        <f aca="false">100*'Chôm_BIT_4,5%'!AO11/PopActBIT!AO23</f>
        <v>19.4467081873754</v>
      </c>
      <c r="AP8" s="50" t="n">
        <f aca="false">100*'Chôm_BIT_4,5%'!AP11/PopActBIT!AP23</f>
        <v>8.17578126258354</v>
      </c>
      <c r="AQ8" s="50" t="n">
        <f aca="false">100*'Chôm_BIT_4,5%'!AQ11/PopActBIT!AQ23</f>
        <v>4.66376806764152</v>
      </c>
      <c r="AR8" s="50" t="n">
        <f aca="false">100*'Chôm_BIT_4,5%'!AR11/PopActBIT!AR23</f>
        <v>18.3339742890517</v>
      </c>
      <c r="AS8" s="50" t="n">
        <f aca="false">100*'Chôm_BIT_4,5%'!AS11/PopActBIT!AS23</f>
        <v>6.31035445962513</v>
      </c>
      <c r="AT8" s="50" t="n">
        <f aca="false">100*'Chôm_BIT_4,5%'!AT11/PopActBIT!AT23</f>
        <v>4.41649010223868</v>
      </c>
      <c r="AU8" s="50" t="n">
        <f aca="false">100*'Chôm_BIT_4,5%'!AU11/PopActBIT!AU23</f>
        <v>18.8375748559418</v>
      </c>
      <c r="AV8" s="50" t="n">
        <f aca="false">100*'Chôm_BIT_4,5%'!AV11/PopActBIT!AV23</f>
        <v>7.21011197620737</v>
      </c>
      <c r="AW8" s="50" t="n">
        <f aca="false">100*'Chôm_BIT_4,5%'!AW11/PopActBIT!AW23</f>
        <v>4.54030879071139</v>
      </c>
    </row>
    <row r="9" customFormat="false" ht="15" hidden="false" customHeight="false" outlineLevel="0" collapsed="false">
      <c r="A9" s="0" t="n">
        <v>2021</v>
      </c>
      <c r="B9" s="50" t="n">
        <f aca="false">100*'Chôm_BIT_4,5%'!B12/PopActBIT!B24</f>
        <v>7.38536726260262</v>
      </c>
      <c r="C9" s="50" t="n">
        <f aca="false">100*'Chôm_BIT_4,5%'!C12/PopActBIT!C24</f>
        <v>8.06078229026225</v>
      </c>
      <c r="D9" s="50" t="n">
        <f aca="false">100*'Chôm_BIT_4,5%'!D12/PopActBIT!D24</f>
        <v>6.75815205455076</v>
      </c>
      <c r="E9" s="50" t="n">
        <f aca="false">100*'Chôm_BIT_4,5%'!E12/PopActBIT!E24</f>
        <v>27.4738612094386</v>
      </c>
      <c r="F9" s="50" t="n">
        <f aca="false">100*'Chôm_BIT_4,5%'!F12/PopActBIT!F24</f>
        <v>16.5725966399422</v>
      </c>
      <c r="G9" s="50" t="n">
        <f aca="false">100*'Chôm_BIT_4,5%'!G12/PopActBIT!G24</f>
        <v>10.1990004293914</v>
      </c>
      <c r="H9" s="50" t="n">
        <f aca="false">100*'Chôm_BIT_4,5%'!H12/PopActBIT!H24</f>
        <v>9.44173564726263</v>
      </c>
      <c r="I9" s="50" t="n">
        <f aca="false">100*'Chôm_BIT_4,5%'!I12/PopActBIT!I24</f>
        <v>8.35560208708256</v>
      </c>
      <c r="J9" s="50" t="n">
        <f aca="false">100*'Chôm_BIT_4,5%'!J12/PopActBIT!J24</f>
        <v>7.2346211370905</v>
      </c>
      <c r="K9" s="50" t="n">
        <f aca="false">100*'Chôm_BIT_4,5%'!K12/PopActBIT!K24</f>
        <v>6.56171336990153</v>
      </c>
      <c r="L9" s="50" t="n">
        <f aca="false">100*'Chôm_BIT_4,5%'!L12/PopActBIT!L24</f>
        <v>5.46217335649296</v>
      </c>
      <c r="M9" s="50" t="n">
        <f aca="false">100*'Chôm_BIT_4,5%'!M12/PopActBIT!M24</f>
        <v>5.04023619604599</v>
      </c>
      <c r="N9" s="50" t="n">
        <f aca="false">100*'Chôm_BIT_4,5%'!N12/PopActBIT!N24</f>
        <v>3.27674114368084</v>
      </c>
      <c r="O9" s="50" t="n">
        <f aca="false">100*'Chôm_BIT_4,5%'!O12/PopActBIT!O24</f>
        <v>1.73152207592499</v>
      </c>
      <c r="P9" s="50" t="n">
        <f aca="false">100*'Chôm_BIT_4,5%'!P12/PopActBIT!P24</f>
        <v>0.6356220278712</v>
      </c>
      <c r="Q9" s="50" t="n">
        <f aca="false">100*'Chôm_BIT_4,5%'!Q12/PopActBIT!Q24</f>
        <v>21.227583930802</v>
      </c>
      <c r="R9" s="50" t="n">
        <f aca="false">100*'Chôm_BIT_4,5%'!R12/PopActBIT!R24</f>
        <v>16.3617877174431</v>
      </c>
      <c r="S9" s="50" t="n">
        <f aca="false">100*'Chôm_BIT_4,5%'!S12/PopActBIT!S24</f>
        <v>9.11788839980756</v>
      </c>
      <c r="T9" s="50" t="n">
        <f aca="false">100*'Chôm_BIT_4,5%'!T12/PopActBIT!T24</f>
        <v>6.46581028351738</v>
      </c>
      <c r="U9" s="50" t="n">
        <f aca="false">100*'Chôm_BIT_4,5%'!U12/PopActBIT!U24</f>
        <v>5.84114725612672</v>
      </c>
      <c r="V9" s="50" t="n">
        <f aca="false">100*'Chôm_BIT_4,5%'!V12/PopActBIT!V24</f>
        <v>5.26032023065821</v>
      </c>
      <c r="W9" s="50" t="n">
        <f aca="false">100*'Chôm_BIT_4,5%'!W12/PopActBIT!W24</f>
        <v>4.84387821239776</v>
      </c>
      <c r="X9" s="50" t="n">
        <f aca="false">100*'Chôm_BIT_4,5%'!X12/PopActBIT!X24</f>
        <v>4.96442721768368</v>
      </c>
      <c r="Y9" s="50" t="n">
        <f aca="false">100*'Chôm_BIT_4,5%'!Y12/PopActBIT!Y24</f>
        <v>4.71237020663131</v>
      </c>
      <c r="Z9" s="50" t="n">
        <f aca="false">100*'Chôm_BIT_4,5%'!Z12/PopActBIT!Z24</f>
        <v>3.12331513695331</v>
      </c>
      <c r="AA9" s="50" t="n">
        <f aca="false">100*'Chôm_BIT_4,5%'!AA12/PopActBIT!AA24</f>
        <v>0.920556040365186</v>
      </c>
      <c r="AB9" s="50" t="n">
        <f aca="false">100*'Chôm_BIT_4,5%'!AB12/PopActBIT!AB24</f>
        <v>0.536991023546359</v>
      </c>
      <c r="AD9" s="50" t="n">
        <f aca="false">100*'Chôm_BIT_4,5%'!AD12/PopActBIT!AD24</f>
        <v>18.4425417128944</v>
      </c>
      <c r="AE9" s="50" t="n">
        <f aca="false">100*'Chôm_BIT_4,5%'!AE12/PopActBIT!AE24</f>
        <v>9.80004814251474</v>
      </c>
      <c r="AF9" s="50" t="n">
        <f aca="false">100*'Chôm_BIT_4,5%'!AF12/PopActBIT!AF24</f>
        <v>7.79046982756311</v>
      </c>
      <c r="AG9" s="50" t="n">
        <f aca="false">100*'Chôm_BIT_4,5%'!AG12/PopActBIT!AG24</f>
        <v>6.01865767200146</v>
      </c>
      <c r="AH9" s="50" t="n">
        <f aca="false">100*'Chôm_BIT_4,5%'!AH12/PopActBIT!AH24</f>
        <v>4.25063759663728</v>
      </c>
      <c r="AI9" s="50" t="n">
        <f aca="false">100*'Chôm_BIT_4,5%'!AI12/PopActBIT!AI24</f>
        <v>17.3913280804413</v>
      </c>
      <c r="AJ9" s="50" t="n">
        <f aca="false">100*'Chôm_BIT_4,5%'!AJ12/PopActBIT!AJ24</f>
        <v>7.71041159909808</v>
      </c>
      <c r="AK9" s="50" t="n">
        <f aca="false">100*'Chôm_BIT_4,5%'!AK12/PopActBIT!AK24</f>
        <v>5.54904943814789</v>
      </c>
      <c r="AL9" s="50" t="n">
        <f aca="false">100*'Chôm_BIT_4,5%'!AL12/PopActBIT!AL24</f>
        <v>4.90359805392668</v>
      </c>
      <c r="AM9" s="50" t="n">
        <f aca="false">100*'Chôm_BIT_4,5%'!AM12/PopActBIT!AM24</f>
        <v>3.86989767278772</v>
      </c>
      <c r="AO9" s="50" t="n">
        <f aca="false">100*'Chôm_BIT_4,5%'!AO12/PopActBIT!AO24</f>
        <v>18.4425417128944</v>
      </c>
      <c r="AP9" s="50" t="n">
        <f aca="false">100*'Chôm_BIT_4,5%'!AP12/PopActBIT!AP24</f>
        <v>7.7514014785018</v>
      </c>
      <c r="AQ9" s="50" t="n">
        <f aca="false">100*'Chôm_BIT_4,5%'!AQ12/PopActBIT!AQ24</f>
        <v>4.43506309842587</v>
      </c>
      <c r="AR9" s="50" t="n">
        <f aca="false">100*'Chôm_BIT_4,5%'!AR12/PopActBIT!AR24</f>
        <v>17.3913280804413</v>
      </c>
      <c r="AS9" s="50" t="n">
        <f aca="false">100*'Chôm_BIT_4,5%'!AS12/PopActBIT!AS24</f>
        <v>5.98759851104485</v>
      </c>
      <c r="AT9" s="50" t="n">
        <f aca="false">100*'Chôm_BIT_4,5%'!AT12/PopActBIT!AT24</f>
        <v>4.18269149521069</v>
      </c>
      <c r="AU9" s="50" t="n">
        <f aca="false">100*'Chôm_BIT_4,5%'!AU12/PopActBIT!AU24</f>
        <v>17.8671173541103</v>
      </c>
      <c r="AV9" s="50" t="n">
        <f aca="false">100*'Chôm_BIT_4,5%'!AV12/PopActBIT!AV24</f>
        <v>6.83890111321238</v>
      </c>
      <c r="AW9" s="50" t="n">
        <f aca="false">100*'Chôm_BIT_4,5%'!AW12/PopActBIT!AW24</f>
        <v>4.3089666734306</v>
      </c>
    </row>
    <row r="10" customFormat="false" ht="15" hidden="false" customHeight="false" outlineLevel="0" collapsed="false">
      <c r="A10" s="0" t="n">
        <v>2022</v>
      </c>
      <c r="B10" s="50" t="n">
        <f aca="false">100*'Chôm_BIT_4,5%'!B13/PopActBIT!B25</f>
        <v>6.99090359110354</v>
      </c>
      <c r="C10" s="50" t="n">
        <f aca="false">100*'Chôm_BIT_4,5%'!C13/PopActBIT!C25</f>
        <v>7.62838219866138</v>
      </c>
      <c r="D10" s="50" t="n">
        <f aca="false">100*'Chôm_BIT_4,5%'!D13/PopActBIT!D25</f>
        <v>6.39837695854672</v>
      </c>
      <c r="E10" s="50" t="n">
        <f aca="false">100*'Chôm_BIT_4,5%'!E13/PopActBIT!E25</f>
        <v>25.8911126005256</v>
      </c>
      <c r="F10" s="50" t="n">
        <f aca="false">100*'Chôm_BIT_4,5%'!F13/PopActBIT!F25</f>
        <v>15.740766691649</v>
      </c>
      <c r="G10" s="50" t="n">
        <f aca="false">100*'Chôm_BIT_4,5%'!G13/PopActBIT!G25</f>
        <v>9.60633512325588</v>
      </c>
      <c r="H10" s="50" t="n">
        <f aca="false">100*'Chôm_BIT_4,5%'!H13/PopActBIT!H25</f>
        <v>8.96772379121</v>
      </c>
      <c r="I10" s="50" t="n">
        <f aca="false">100*'Chôm_BIT_4,5%'!I13/PopActBIT!I25</f>
        <v>7.90302772411254</v>
      </c>
      <c r="J10" s="50" t="n">
        <f aca="false">100*'Chôm_BIT_4,5%'!J13/PopActBIT!J25</f>
        <v>6.85802276084007</v>
      </c>
      <c r="K10" s="50" t="n">
        <f aca="false">100*'Chôm_BIT_4,5%'!K13/PopActBIT!K25</f>
        <v>6.23161941308615</v>
      </c>
      <c r="L10" s="50" t="n">
        <f aca="false">100*'Chôm_BIT_4,5%'!L13/PopActBIT!L25</f>
        <v>5.14233138694702</v>
      </c>
      <c r="M10" s="50" t="n">
        <f aca="false">100*'Chôm_BIT_4,5%'!M13/PopActBIT!M25</f>
        <v>4.79670029759542</v>
      </c>
      <c r="N10" s="50" t="n">
        <f aca="false">100*'Chôm_BIT_4,5%'!N13/PopActBIT!N25</f>
        <v>3.10117654534201</v>
      </c>
      <c r="O10" s="50" t="n">
        <f aca="false">100*'Chôm_BIT_4,5%'!O13/PopActBIT!O25</f>
        <v>1.63874880991317</v>
      </c>
      <c r="P10" s="50" t="n">
        <f aca="false">100*'Chôm_BIT_4,5%'!P13/PopActBIT!P25</f>
        <v>0.601566018828884</v>
      </c>
      <c r="Q10" s="50" t="n">
        <f aca="false">100*'Chôm_BIT_4,5%'!Q13/PopActBIT!Q25</f>
        <v>20.0902306633026</v>
      </c>
      <c r="R10" s="50" t="n">
        <f aca="false">100*'Chôm_BIT_4,5%'!R13/PopActBIT!R25</f>
        <v>15.4851390708883</v>
      </c>
      <c r="S10" s="50" t="n">
        <f aca="false">100*'Chôm_BIT_4,5%'!S13/PopActBIT!S25</f>
        <v>8.62936082182123</v>
      </c>
      <c r="T10" s="50" t="n">
        <f aca="false">100*'Chôm_BIT_4,5%'!T13/PopActBIT!T25</f>
        <v>6.11937846739727</v>
      </c>
      <c r="U10" s="50" t="n">
        <f aca="false">100*'Chôm_BIT_4,5%'!U13/PopActBIT!U25</f>
        <v>5.52818427647923</v>
      </c>
      <c r="V10" s="50" t="n">
        <f aca="false">100*'Chôm_BIT_4,5%'!V13/PopActBIT!V25</f>
        <v>4.97847739720456</v>
      </c>
      <c r="W10" s="50" t="n">
        <f aca="false">100*'Chôm_BIT_4,5%'!W13/PopActBIT!W25</f>
        <v>4.58434793659253</v>
      </c>
      <c r="X10" s="50" t="n">
        <f aca="false">100*'Chôm_BIT_4,5%'!X13/PopActBIT!X25</f>
        <v>4.6984380436118</v>
      </c>
      <c r="Y10" s="50" t="n">
        <f aca="false">100*'Chôm_BIT_4,5%'!Y13/PopActBIT!Y25</f>
        <v>4.45988600166242</v>
      </c>
      <c r="Z10" s="50" t="n">
        <f aca="false">100*'Chôm_BIT_4,5%'!Z13/PopActBIT!Z25</f>
        <v>2.95597095459021</v>
      </c>
      <c r="AA10" s="50" t="n">
        <f aca="false">100*'Chôm_BIT_4,5%'!AA13/PopActBIT!AA25</f>
        <v>0.871233544510797</v>
      </c>
      <c r="AB10" s="50" t="n">
        <f aca="false">100*'Chôm_BIT_4,5%'!AB13/PopActBIT!AB25</f>
        <v>0.508219567631299</v>
      </c>
      <c r="AD10" s="50" t="n">
        <f aca="false">100*'Chôm_BIT_4,5%'!AD13/PopActBIT!AD25</f>
        <v>17.4736271961379</v>
      </c>
      <c r="AE10" s="50" t="n">
        <f aca="false">100*'Chôm_BIT_4,5%'!AE13/PopActBIT!AE25</f>
        <v>9.27075325277748</v>
      </c>
      <c r="AF10" s="50" t="n">
        <f aca="false">100*'Chôm_BIT_4,5%'!AF13/PopActBIT!AF25</f>
        <v>7.37021959411054</v>
      </c>
      <c r="AG10" s="50" t="n">
        <f aca="false">100*'Chôm_BIT_4,5%'!AG13/PopActBIT!AG25</f>
        <v>5.68452699798898</v>
      </c>
      <c r="AH10" s="50" t="n">
        <f aca="false">100*'Chôm_BIT_4,5%'!AH13/PopActBIT!AH25</f>
        <v>4.02767206435739</v>
      </c>
      <c r="AI10" s="50" t="n">
        <f aca="false">100*'Chôm_BIT_4,5%'!AI13/PopActBIT!AI25</f>
        <v>16.455163105393</v>
      </c>
      <c r="AJ10" s="50" t="n">
        <f aca="false">100*'Chôm_BIT_4,5%'!AJ13/PopActBIT!AJ25</f>
        <v>7.29947106450266</v>
      </c>
      <c r="AK10" s="50" t="n">
        <f aca="false">100*'Chôm_BIT_4,5%'!AK13/PopActBIT!AK25</f>
        <v>5.24908486416589</v>
      </c>
      <c r="AL10" s="50" t="n">
        <f aca="false">100*'Chôm_BIT_4,5%'!AL13/PopActBIT!AL25</f>
        <v>4.64194471099632</v>
      </c>
      <c r="AM10" s="50" t="n">
        <f aca="false">100*'Chôm_BIT_4,5%'!AM13/PopActBIT!AM25</f>
        <v>3.64509944635007</v>
      </c>
      <c r="AO10" s="50" t="n">
        <f aca="false">100*'Chôm_BIT_4,5%'!AO13/PopActBIT!AO25</f>
        <v>17.4736271961379</v>
      </c>
      <c r="AP10" s="50" t="n">
        <f aca="false">100*'Chôm_BIT_4,5%'!AP13/PopActBIT!AP25</f>
        <v>7.33103890996764</v>
      </c>
      <c r="AQ10" s="50" t="n">
        <f aca="false">100*'Chôm_BIT_4,5%'!AQ13/PopActBIT!AQ25</f>
        <v>4.20597738231701</v>
      </c>
      <c r="AR10" s="50" t="n">
        <f aca="false">100*'Chôm_BIT_4,5%'!AR13/PopActBIT!AR25</f>
        <v>16.455163105393</v>
      </c>
      <c r="AS10" s="50" t="n">
        <f aca="false">100*'Chôm_BIT_4,5%'!AS13/PopActBIT!AS25</f>
        <v>5.6665186871848</v>
      </c>
      <c r="AT10" s="50" t="n">
        <f aca="false">100*'Chôm_BIT_4,5%'!AT13/PopActBIT!AT25</f>
        <v>3.95367528965879</v>
      </c>
      <c r="AU10" s="50" t="n">
        <f aca="false">100*'Chôm_BIT_4,5%'!AU13/PopActBIT!AU25</f>
        <v>16.9162326921325</v>
      </c>
      <c r="AV10" s="50" t="n">
        <f aca="false">100*'Chôm_BIT_4,5%'!AV13/PopActBIT!AV25</f>
        <v>6.47031190757543</v>
      </c>
      <c r="AW10" s="50" t="n">
        <f aca="false">100*'Chôm_BIT_4,5%'!AW13/PopActBIT!AW25</f>
        <v>4.08018897372671</v>
      </c>
    </row>
    <row r="11" customFormat="false" ht="15" hidden="false" customHeight="false" outlineLevel="0" collapsed="false">
      <c r="A11" s="0" t="n">
        <v>2023</v>
      </c>
      <c r="B11" s="50" t="n">
        <f aca="false">100*'Chôm_BIT_4,5%'!B14/PopActBIT!B26</f>
        <v>6.87351094302096</v>
      </c>
      <c r="C11" s="50" t="n">
        <f aca="false">100*'Chôm_BIT_4,5%'!C14/PopActBIT!C26</f>
        <v>7.49768308555359</v>
      </c>
      <c r="D11" s="50" t="n">
        <f aca="false">100*'Chôm_BIT_4,5%'!D14/PopActBIT!D26</f>
        <v>6.29290112538171</v>
      </c>
      <c r="E11" s="50" t="n">
        <f aca="false">100*'Chôm_BIT_4,5%'!E14/PopActBIT!E26</f>
        <v>25.4140999152117</v>
      </c>
      <c r="F11" s="50" t="n">
        <f aca="false">100*'Chôm_BIT_4,5%'!F14/PopActBIT!F26</f>
        <v>15.5236309766525</v>
      </c>
      <c r="G11" s="50" t="n">
        <f aca="false">100*'Chôm_BIT_4,5%'!G14/PopActBIT!G26</f>
        <v>9.35666488320397</v>
      </c>
      <c r="H11" s="50" t="n">
        <f aca="false">100*'Chôm_BIT_4,5%'!H14/PopActBIT!H26</f>
        <v>8.86399096826329</v>
      </c>
      <c r="I11" s="50" t="n">
        <f aca="false">100*'Chôm_BIT_4,5%'!I14/PopActBIT!I26</f>
        <v>7.72906560777263</v>
      </c>
      <c r="J11" s="50" t="n">
        <f aca="false">100*'Chôm_BIT_4,5%'!J14/PopActBIT!J26</f>
        <v>6.7982150605227</v>
      </c>
      <c r="K11" s="50" t="n">
        <f aca="false">100*'Chôm_BIT_4,5%'!K14/PopActBIT!K26</f>
        <v>6.10530187177528</v>
      </c>
      <c r="L11" s="50" t="n">
        <f aca="false">100*'Chôm_BIT_4,5%'!L14/PopActBIT!L26</f>
        <v>5.05410310862241</v>
      </c>
      <c r="M11" s="50" t="n">
        <f aca="false">100*'Chôm_BIT_4,5%'!M14/PopActBIT!M26</f>
        <v>4.74310176422184</v>
      </c>
      <c r="N11" s="50" t="n">
        <f aca="false">100*'Chôm_BIT_4,5%'!N14/PopActBIT!N26</f>
        <v>3.04804981342173</v>
      </c>
      <c r="O11" s="50" t="n">
        <f aca="false">100*'Chôm_BIT_4,5%'!O14/PopActBIT!O26</f>
        <v>1.61067515224292</v>
      </c>
      <c r="P11" s="50" t="n">
        <f aca="false">100*'Chôm_BIT_4,5%'!P14/PopActBIT!P26</f>
        <v>0.591260498924616</v>
      </c>
      <c r="Q11" s="50" t="n">
        <f aca="false">100*'Chôm_BIT_4,5%'!Q14/PopActBIT!Q26</f>
        <v>19.7460618347756</v>
      </c>
      <c r="R11" s="50" t="n">
        <f aca="false">100*'Chôm_BIT_4,5%'!R14/PopActBIT!R26</f>
        <v>15.2198607740423</v>
      </c>
      <c r="S11" s="50" t="n">
        <f aca="false">100*'Chôm_BIT_4,5%'!S14/PopActBIT!S26</f>
        <v>8.48152991560829</v>
      </c>
      <c r="T11" s="50" t="n">
        <f aca="false">100*'Chôm_BIT_4,5%'!T14/PopActBIT!T26</f>
        <v>6.01454645457799</v>
      </c>
      <c r="U11" s="50" t="n">
        <f aca="false">100*'Chôm_BIT_4,5%'!U14/PopActBIT!U26</f>
        <v>5.43348010218656</v>
      </c>
      <c r="V11" s="50" t="n">
        <f aca="false">100*'Chôm_BIT_4,5%'!V14/PopActBIT!V26</f>
        <v>4.89319033592786</v>
      </c>
      <c r="W11" s="50" t="n">
        <f aca="false">100*'Chôm_BIT_4,5%'!W14/PopActBIT!W26</f>
        <v>4.5058127676669</v>
      </c>
      <c r="X11" s="50" t="n">
        <f aca="false">100*'Chôm_BIT_4,5%'!X14/PopActBIT!X26</f>
        <v>4.61794837953192</v>
      </c>
      <c r="Y11" s="50" t="n">
        <f aca="false">100*'Chôm_BIT_4,5%'!Y14/PopActBIT!Y26</f>
        <v>4.38348300926871</v>
      </c>
      <c r="Z11" s="50" t="n">
        <f aca="false">100*'Chôm_BIT_4,5%'!Z14/PopActBIT!Z26</f>
        <v>2.90533176195717</v>
      </c>
      <c r="AA11" s="50" t="n">
        <f aca="false">100*'Chôm_BIT_4,5%'!AA14/PopActBIT!AA26</f>
        <v>0.856308308787375</v>
      </c>
      <c r="AB11" s="50" t="n">
        <f aca="false">100*'Chôm_BIT_4,5%'!AB14/PopActBIT!AB26</f>
        <v>0.499513180125969</v>
      </c>
      <c r="AD11" s="50" t="n">
        <f aca="false">100*'Chôm_BIT_4,5%'!AD14/PopActBIT!AD26</f>
        <v>17.2106653977553</v>
      </c>
      <c r="AE11" s="50" t="n">
        <f aca="false">100*'Chôm_BIT_4,5%'!AE14/PopActBIT!AE26</f>
        <v>9.10024158602142</v>
      </c>
      <c r="AF11" s="50" t="n">
        <f aca="false">100*'Chôm_BIT_4,5%'!AF14/PopActBIT!AF26</f>
        <v>7.25227639114562</v>
      </c>
      <c r="AG11" s="50" t="n">
        <f aca="false">100*'Chôm_BIT_4,5%'!AG14/PopActBIT!AG26</f>
        <v>5.56939251310939</v>
      </c>
      <c r="AH11" s="50" t="n">
        <f aca="false">100*'Chôm_BIT_4,5%'!AH14/PopActBIT!AH26</f>
        <v>3.96232403612383</v>
      </c>
      <c r="AI11" s="50" t="n">
        <f aca="false">100*'Chôm_BIT_4,5%'!AI14/PopActBIT!AI26</f>
        <v>16.1721166062711</v>
      </c>
      <c r="AJ11" s="50" t="n">
        <f aca="false">100*'Chôm_BIT_4,5%'!AJ14/PopActBIT!AJ26</f>
        <v>7.18626652072543</v>
      </c>
      <c r="AK11" s="50" t="n">
        <f aca="false">100*'Chôm_BIT_4,5%'!AK14/PopActBIT!AK26</f>
        <v>5.15824143168731</v>
      </c>
      <c r="AL11" s="50" t="n">
        <f aca="false">100*'Chôm_BIT_4,5%'!AL14/PopActBIT!AL26</f>
        <v>4.56338400306911</v>
      </c>
      <c r="AM11" s="50" t="n">
        <f aca="false">100*'Chôm_BIT_4,5%'!AM14/PopActBIT!AM26</f>
        <v>3.56537756418855</v>
      </c>
      <c r="AO11" s="50" t="n">
        <f aca="false">100*'Chôm_BIT_4,5%'!AO14/PopActBIT!AO26</f>
        <v>17.2106653977553</v>
      </c>
      <c r="AP11" s="50" t="n">
        <f aca="false">100*'Chôm_BIT_4,5%'!AP14/PopActBIT!AP26</f>
        <v>7.19957224630726</v>
      </c>
      <c r="AQ11" s="50" t="n">
        <f aca="false">100*'Chôm_BIT_4,5%'!AQ14/PopActBIT!AQ26</f>
        <v>4.14008586712533</v>
      </c>
      <c r="AR11" s="50" t="n">
        <f aca="false">100*'Chôm_BIT_4,5%'!AR14/PopActBIT!AR26</f>
        <v>16.1721166062711</v>
      </c>
      <c r="AS11" s="50" t="n">
        <f aca="false">100*'Chôm_BIT_4,5%'!AS14/PopActBIT!AS26</f>
        <v>5.57277623252963</v>
      </c>
      <c r="AT11" s="50" t="n">
        <f aca="false">100*'Chôm_BIT_4,5%'!AT14/PopActBIT!AT26</f>
        <v>3.87825573107254</v>
      </c>
      <c r="AU11" s="50" t="n">
        <f aca="false">100*'Chôm_BIT_4,5%'!AU14/PopActBIT!AU26</f>
        <v>16.6422604102346</v>
      </c>
      <c r="AV11" s="50" t="n">
        <f aca="false">100*'Chôm_BIT_4,5%'!AV14/PopActBIT!AV26</f>
        <v>6.35871253277709</v>
      </c>
      <c r="AW11" s="50" t="n">
        <f aca="false">100*'Chôm_BIT_4,5%'!AW14/PopActBIT!AW26</f>
        <v>4.00979545437346</v>
      </c>
    </row>
    <row r="12" customFormat="false" ht="15" hidden="false" customHeight="false" outlineLevel="0" collapsed="false">
      <c r="A12" s="0" t="n">
        <v>2024</v>
      </c>
      <c r="B12" s="50" t="n">
        <f aca="false">100*'Chôm_BIT_4,5%'!B15/PopActBIT!B27</f>
        <v>6.77218355464918</v>
      </c>
      <c r="C12" s="50" t="n">
        <f aca="false">100*'Chôm_BIT_4,5%'!C15/PopActBIT!C27</f>
        <v>7.38454654473808</v>
      </c>
      <c r="D12" s="50" t="n">
        <f aca="false">100*'Chôm_BIT_4,5%'!D15/PopActBIT!D27</f>
        <v>6.20246990780899</v>
      </c>
      <c r="E12" s="50" t="n">
        <f aca="false">100*'Chôm_BIT_4,5%'!E15/PopActBIT!E27</f>
        <v>25.0341318692739</v>
      </c>
      <c r="F12" s="50" t="n">
        <f aca="false">100*'Chôm_BIT_4,5%'!F15/PopActBIT!F27</f>
        <v>15.3238022761864</v>
      </c>
      <c r="G12" s="50" t="n">
        <f aca="false">100*'Chôm_BIT_4,5%'!G15/PopActBIT!G27</f>
        <v>9.1457056247361</v>
      </c>
      <c r="H12" s="50" t="n">
        <f aca="false">100*'Chôm_BIT_4,5%'!H15/PopActBIT!H27</f>
        <v>8.76673398043531</v>
      </c>
      <c r="I12" s="50" t="n">
        <f aca="false">100*'Chôm_BIT_4,5%'!I15/PopActBIT!I27</f>
        <v>7.59251554510505</v>
      </c>
      <c r="J12" s="50" t="n">
        <f aca="false">100*'Chôm_BIT_4,5%'!J15/PopActBIT!J27</f>
        <v>6.73303811014695</v>
      </c>
      <c r="K12" s="50" t="n">
        <f aca="false">100*'Chôm_BIT_4,5%'!K15/PopActBIT!K27</f>
        <v>5.95293956744867</v>
      </c>
      <c r="L12" s="50" t="n">
        <f aca="false">100*'Chôm_BIT_4,5%'!L15/PopActBIT!L27</f>
        <v>5.02134227526915</v>
      </c>
      <c r="M12" s="50" t="n">
        <f aca="false">100*'Chôm_BIT_4,5%'!M15/PopActBIT!M27</f>
        <v>4.69673119171638</v>
      </c>
      <c r="N12" s="50" t="n">
        <f aca="false">100*'Chôm_BIT_4,5%'!N15/PopActBIT!N27</f>
        <v>3.00231875551956</v>
      </c>
      <c r="O12" s="50" t="n">
        <f aca="false">100*'Chôm_BIT_4,5%'!O15/PopActBIT!O27</f>
        <v>1.58650957649529</v>
      </c>
      <c r="P12" s="50" t="n">
        <f aca="false">100*'Chôm_BIT_4,5%'!P15/PopActBIT!P27</f>
        <v>0.582389591371687</v>
      </c>
      <c r="Q12" s="50" t="n">
        <f aca="false">100*'Chôm_BIT_4,5%'!Q15/PopActBIT!Q27</f>
        <v>19.4498041118441</v>
      </c>
      <c r="R12" s="50" t="n">
        <f aca="false">100*'Chôm_BIT_4,5%'!R15/PopActBIT!R27</f>
        <v>14.9915113778953</v>
      </c>
      <c r="S12" s="50" t="n">
        <f aca="false">100*'Chôm_BIT_4,5%'!S15/PopActBIT!S27</f>
        <v>8.35427827622834</v>
      </c>
      <c r="T12" s="50" t="n">
        <f aca="false">100*'Chôm_BIT_4,5%'!T15/PopActBIT!T27</f>
        <v>5.92430791222923</v>
      </c>
      <c r="U12" s="50" t="n">
        <f aca="false">100*'Chôm_BIT_4,5%'!U15/PopActBIT!U27</f>
        <v>5.35195952070878</v>
      </c>
      <c r="V12" s="50" t="n">
        <f aca="false">100*'Chôm_BIT_4,5%'!V15/PopActBIT!V27</f>
        <v>4.81977592859327</v>
      </c>
      <c r="W12" s="50" t="n">
        <f aca="false">100*'Chôm_BIT_4,5%'!W15/PopActBIT!W27</f>
        <v>4.4382103342463</v>
      </c>
      <c r="X12" s="50" t="n">
        <f aca="false">100*'Chôm_BIT_4,5%'!X15/PopActBIT!X27</f>
        <v>4.5486635326099</v>
      </c>
      <c r="Y12" s="50" t="n">
        <f aca="false">100*'Chôm_BIT_4,5%'!Y15/PopActBIT!Y27</f>
        <v>4.31771593603147</v>
      </c>
      <c r="Z12" s="50" t="n">
        <f aca="false">100*'Chôm_BIT_4,5%'!Z15/PopActBIT!Z27</f>
        <v>2.86174195760226</v>
      </c>
      <c r="AA12" s="50" t="n">
        <f aca="false">100*'Chôm_BIT_4,5%'!AA15/PopActBIT!AA27</f>
        <v>0.843460787503823</v>
      </c>
      <c r="AB12" s="50" t="n">
        <f aca="false">100*'Chôm_BIT_4,5%'!AB15/PopActBIT!AB27</f>
        <v>0.492018792710563</v>
      </c>
      <c r="AD12" s="50" t="n">
        <f aca="false">100*'Chôm_BIT_4,5%'!AD15/PopActBIT!AD27</f>
        <v>16.9815732978984</v>
      </c>
      <c r="AE12" s="50" t="n">
        <f aca="false">100*'Chôm_BIT_4,5%'!AE15/PopActBIT!AE27</f>
        <v>8.95147747068957</v>
      </c>
      <c r="AF12" s="50" t="n">
        <f aca="false">100*'Chôm_BIT_4,5%'!AF15/PopActBIT!AF27</f>
        <v>7.15202686610147</v>
      </c>
      <c r="AG12" s="50" t="n">
        <f aca="false">100*'Chôm_BIT_4,5%'!AG15/PopActBIT!AG27</f>
        <v>5.47533254167078</v>
      </c>
      <c r="AH12" s="50" t="n">
        <f aca="false">100*'Chôm_BIT_4,5%'!AH15/PopActBIT!AH27</f>
        <v>3.90004658391991</v>
      </c>
      <c r="AI12" s="50" t="n">
        <f aca="false">100*'Chôm_BIT_4,5%'!AI15/PopActBIT!AI27</f>
        <v>15.93079192876</v>
      </c>
      <c r="AJ12" s="50" t="n">
        <f aca="false">100*'Chôm_BIT_4,5%'!AJ15/PopActBIT!AJ27</f>
        <v>7.09883349824256</v>
      </c>
      <c r="AK12" s="50" t="n">
        <f aca="false">100*'Chôm_BIT_4,5%'!AK15/PopActBIT!AK27</f>
        <v>5.08106670531586</v>
      </c>
      <c r="AL12" s="50" t="n">
        <f aca="false">100*'Chôm_BIT_4,5%'!AL15/PopActBIT!AL27</f>
        <v>4.49537728470463</v>
      </c>
      <c r="AM12" s="50" t="n">
        <f aca="false">100*'Chôm_BIT_4,5%'!AM15/PopActBIT!AM27</f>
        <v>3.49636580050189</v>
      </c>
      <c r="AO12" s="50" t="n">
        <f aca="false">100*'Chôm_BIT_4,5%'!AO15/PopActBIT!AO27</f>
        <v>16.9815732978984</v>
      </c>
      <c r="AP12" s="50" t="n">
        <f aca="false">100*'Chôm_BIT_4,5%'!AP15/PopActBIT!AP27</f>
        <v>7.08878102542772</v>
      </c>
      <c r="AQ12" s="50" t="n">
        <f aca="false">100*'Chôm_BIT_4,5%'!AQ15/PopActBIT!AQ27</f>
        <v>4.07680664392438</v>
      </c>
      <c r="AR12" s="50" t="n">
        <f aca="false">100*'Chôm_BIT_4,5%'!AR15/PopActBIT!AR27</f>
        <v>15.93079192876</v>
      </c>
      <c r="AS12" s="50" t="n">
        <f aca="false">100*'Chôm_BIT_4,5%'!AS15/PopActBIT!AS27</f>
        <v>5.4965128444738</v>
      </c>
      <c r="AT12" s="50" t="n">
        <f aca="false">100*'Chôm_BIT_4,5%'!AT15/PopActBIT!AT27</f>
        <v>3.80506889723634</v>
      </c>
      <c r="AU12" s="50" t="n">
        <f aca="false">100*'Chôm_BIT_4,5%'!AU15/PopActBIT!AU27</f>
        <v>16.4065127497011</v>
      </c>
      <c r="AV12" s="50" t="n">
        <f aca="false">100*'Chôm_BIT_4,5%'!AV15/PopActBIT!AV27</f>
        <v>6.26611020803262</v>
      </c>
      <c r="AW12" s="50" t="n">
        <f aca="false">100*'Chôm_BIT_4,5%'!AW15/PopActBIT!AW27</f>
        <v>3.94141467599252</v>
      </c>
    </row>
    <row r="13" customFormat="false" ht="15" hidden="false" customHeight="false" outlineLevel="0" collapsed="false">
      <c r="A13" s="0" t="n">
        <v>2025</v>
      </c>
      <c r="B13" s="50" t="n">
        <f aca="false">100*'Chôm_BIT_4,5%'!B16/PopActBIT!B28</f>
        <v>6.66938186792312</v>
      </c>
      <c r="C13" s="50" t="n">
        <f aca="false">100*'Chôm_BIT_4,5%'!C16/PopActBIT!C28</f>
        <v>7.2699577003952</v>
      </c>
      <c r="D13" s="50" t="n">
        <f aca="false">100*'Chôm_BIT_4,5%'!D16/PopActBIT!D28</f>
        <v>6.11068385864013</v>
      </c>
      <c r="E13" s="50" t="n">
        <f aca="false">100*'Chôm_BIT_4,5%'!E16/PopActBIT!E28</f>
        <v>24.6889144255634</v>
      </c>
      <c r="F13" s="50" t="n">
        <f aca="false">100*'Chôm_BIT_4,5%'!F16/PopActBIT!F28</f>
        <v>15.1575242025042</v>
      </c>
      <c r="G13" s="50" t="n">
        <f aca="false">100*'Chôm_BIT_4,5%'!G16/PopActBIT!G28</f>
        <v>8.98508673407973</v>
      </c>
      <c r="H13" s="50" t="n">
        <f aca="false">100*'Chôm_BIT_4,5%'!H16/PopActBIT!H28</f>
        <v>8.59911189603387</v>
      </c>
      <c r="I13" s="50" t="n">
        <f aca="false">100*'Chôm_BIT_4,5%'!I16/PopActBIT!I28</f>
        <v>7.50807419133065</v>
      </c>
      <c r="J13" s="50" t="n">
        <f aca="false">100*'Chôm_BIT_4,5%'!J16/PopActBIT!J28</f>
        <v>6.67055312978921</v>
      </c>
      <c r="K13" s="50" t="n">
        <f aca="false">100*'Chôm_BIT_4,5%'!K16/PopActBIT!K28</f>
        <v>5.75369311001965</v>
      </c>
      <c r="L13" s="50" t="n">
        <f aca="false">100*'Chôm_BIT_4,5%'!L16/PopActBIT!L28</f>
        <v>5.002543876603</v>
      </c>
      <c r="M13" s="50" t="n">
        <f aca="false">100*'Chôm_BIT_4,5%'!M16/PopActBIT!M28</f>
        <v>4.6173905800713</v>
      </c>
      <c r="N13" s="50" t="n">
        <f aca="false">100*'Chôm_BIT_4,5%'!N16/PopActBIT!N28</f>
        <v>2.95772920637514</v>
      </c>
      <c r="O13" s="50" t="n">
        <f aca="false">100*'Chôm_BIT_4,5%'!O16/PopActBIT!O28</f>
        <v>1.56294720604439</v>
      </c>
      <c r="P13" s="50" t="n">
        <f aca="false">100*'Chôm_BIT_4,5%'!P16/PopActBIT!P28</f>
        <v>0.573740113611232</v>
      </c>
      <c r="Q13" s="50" t="n">
        <f aca="false">100*'Chôm_BIT_4,5%'!Q16/PopActBIT!Q28</f>
        <v>19.1609413804303</v>
      </c>
      <c r="R13" s="50" t="n">
        <f aca="false">100*'Chôm_BIT_4,5%'!R16/PopActBIT!R28</f>
        <v>14.7688618900271</v>
      </c>
      <c r="S13" s="50" t="n">
        <f aca="false">100*'Chôm_BIT_4,5%'!S16/PopActBIT!S28</f>
        <v>8.23020300904388</v>
      </c>
      <c r="T13" s="50" t="n">
        <f aca="false">100*'Chôm_BIT_4,5%'!T16/PopActBIT!T28</f>
        <v>5.83632184535564</v>
      </c>
      <c r="U13" s="50" t="n">
        <f aca="false">100*'Chôm_BIT_4,5%'!U16/PopActBIT!U28</f>
        <v>5.27247380266874</v>
      </c>
      <c r="V13" s="50" t="n">
        <f aca="false">100*'Chôm_BIT_4,5%'!V16/PopActBIT!V28</f>
        <v>4.74819404367916</v>
      </c>
      <c r="W13" s="50" t="n">
        <f aca="false">100*'Chôm_BIT_4,5%'!W16/PopActBIT!W28</f>
        <v>4.37229534855456</v>
      </c>
      <c r="X13" s="50" t="n">
        <f aca="false">100*'Chôm_BIT_4,5%'!X16/PopActBIT!X28</f>
        <v>4.48110812872221</v>
      </c>
      <c r="Y13" s="50" t="n">
        <f aca="false">100*'Chôm_BIT_4,5%'!Y16/PopActBIT!Y28</f>
        <v>4.25359049746258</v>
      </c>
      <c r="Z13" s="50" t="n">
        <f aca="false">100*'Chôm_BIT_4,5%'!Z16/PopActBIT!Z28</f>
        <v>2.8192402134345</v>
      </c>
      <c r="AA13" s="50" t="n">
        <f aca="false">100*'Chôm_BIT_4,5%'!AA16/PopActBIT!AA28</f>
        <v>0.830933957643853</v>
      </c>
      <c r="AB13" s="50" t="n">
        <f aca="false">100*'Chôm_BIT_4,5%'!AB16/PopActBIT!AB28</f>
        <v>0.484711475292248</v>
      </c>
      <c r="AD13" s="50" t="n">
        <f aca="false">100*'Chôm_BIT_4,5%'!AD16/PopActBIT!AD28</f>
        <v>16.7902056209386</v>
      </c>
      <c r="AE13" s="50" t="n">
        <f aca="false">100*'Chôm_BIT_4,5%'!AE16/PopActBIT!AE28</f>
        <v>8.79019062330644</v>
      </c>
      <c r="AF13" s="50" t="n">
        <f aca="false">100*'Chôm_BIT_4,5%'!AF16/PopActBIT!AF28</f>
        <v>7.07897681028827</v>
      </c>
      <c r="AG13" s="50" t="n">
        <f aca="false">100*'Chôm_BIT_4,5%'!AG16/PopActBIT!AG28</f>
        <v>5.37212930074503</v>
      </c>
      <c r="AH13" s="50" t="n">
        <f aca="false">100*'Chôm_BIT_4,5%'!AH16/PopActBIT!AH28</f>
        <v>3.82106321705366</v>
      </c>
      <c r="AI13" s="50" t="n">
        <f aca="false">100*'Chôm_BIT_4,5%'!AI16/PopActBIT!AI28</f>
        <v>15.6978286436288</v>
      </c>
      <c r="AJ13" s="50" t="n">
        <f aca="false">100*'Chôm_BIT_4,5%'!AJ16/PopActBIT!AJ28</f>
        <v>7.01389090731583</v>
      </c>
      <c r="AK13" s="50" t="n">
        <f aca="false">100*'Chôm_BIT_4,5%'!AK16/PopActBIT!AK28</f>
        <v>5.00608655312522</v>
      </c>
      <c r="AL13" s="50" t="n">
        <f aca="false">100*'Chôm_BIT_4,5%'!AL16/PopActBIT!AL28</f>
        <v>4.42820799198629</v>
      </c>
      <c r="AM13" s="50" t="n">
        <f aca="false">100*'Chôm_BIT_4,5%'!AM16/PopActBIT!AM28</f>
        <v>3.43137725409176</v>
      </c>
      <c r="AO13" s="50" t="n">
        <f aca="false">100*'Chôm_BIT_4,5%'!AO16/PopActBIT!AO28</f>
        <v>16.7902056209386</v>
      </c>
      <c r="AP13" s="50" t="n">
        <f aca="false">100*'Chôm_BIT_4,5%'!AP16/PopActBIT!AP28</f>
        <v>6.98042593057346</v>
      </c>
      <c r="AQ13" s="50" t="n">
        <f aca="false">100*'Chôm_BIT_4,5%'!AQ16/PopActBIT!AQ28</f>
        <v>3.99543684392724</v>
      </c>
      <c r="AR13" s="50" t="n">
        <f aca="false">100*'Chôm_BIT_4,5%'!AR16/PopActBIT!AR28</f>
        <v>15.6978286436288</v>
      </c>
      <c r="AS13" s="50" t="n">
        <f aca="false">100*'Chôm_BIT_4,5%'!AS16/PopActBIT!AS28</f>
        <v>5.42346535138904</v>
      </c>
      <c r="AT13" s="50" t="n">
        <f aca="false">100*'Chôm_BIT_4,5%'!AT16/PopActBIT!AT28</f>
        <v>3.73374164017478</v>
      </c>
      <c r="AU13" s="50" t="n">
        <f aca="false">100*'Chôm_BIT_4,5%'!AU16/PopActBIT!AU28</f>
        <v>16.1924333037028</v>
      </c>
      <c r="AV13" s="50" t="n">
        <f aca="false">100*'Chôm_BIT_4,5%'!AV16/PopActBIT!AV28</f>
        <v>6.17639192387606</v>
      </c>
      <c r="AW13" s="50" t="n">
        <f aca="false">100*'Chôm_BIT_4,5%'!AW16/PopActBIT!AW28</f>
        <v>3.86469434909253</v>
      </c>
    </row>
    <row r="14" customFormat="false" ht="15" hidden="false" customHeight="false" outlineLevel="0" collapsed="false">
      <c r="A14" s="0" t="n">
        <v>2026</v>
      </c>
      <c r="B14" s="50" t="n">
        <f aca="false">100*'Chôm_BIT_4,5%'!B17/PopActBIT!B29</f>
        <v>6.56491705304888</v>
      </c>
      <c r="C14" s="50" t="n">
        <f aca="false">100*'Chôm_BIT_4,5%'!C17/PopActBIT!C29</f>
        <v>7.15546059043478</v>
      </c>
      <c r="D14" s="50" t="n">
        <f aca="false">100*'Chôm_BIT_4,5%'!D17/PopActBIT!D29</f>
        <v>6.01605293412962</v>
      </c>
      <c r="E14" s="50" t="n">
        <f aca="false">100*'Chôm_BIT_4,5%'!E17/PopActBIT!E29</f>
        <v>24.4127355628822</v>
      </c>
      <c r="F14" s="50" t="n">
        <f aca="false">100*'Chôm_BIT_4,5%'!F17/PopActBIT!F29</f>
        <v>14.9365220548303</v>
      </c>
      <c r="G14" s="50" t="n">
        <f aca="false">100*'Chôm_BIT_4,5%'!G17/PopActBIT!G29</f>
        <v>8.85372180394279</v>
      </c>
      <c r="H14" s="50" t="n">
        <f aca="false">100*'Chôm_BIT_4,5%'!H17/PopActBIT!H29</f>
        <v>8.41761432642107</v>
      </c>
      <c r="I14" s="50" t="n">
        <f aca="false">100*'Chôm_BIT_4,5%'!I17/PopActBIT!I29</f>
        <v>7.42377406355502</v>
      </c>
      <c r="J14" s="50" t="n">
        <f aca="false">100*'Chôm_BIT_4,5%'!J17/PopActBIT!J29</f>
        <v>6.5967738805101</v>
      </c>
      <c r="K14" s="50" t="n">
        <f aca="false">100*'Chôm_BIT_4,5%'!K17/PopActBIT!K29</f>
        <v>5.59829411765475</v>
      </c>
      <c r="L14" s="50" t="n">
        <f aca="false">100*'Chôm_BIT_4,5%'!L17/PopActBIT!L29</f>
        <v>4.97911057473324</v>
      </c>
      <c r="M14" s="50" t="n">
        <f aca="false">100*'Chôm_BIT_4,5%'!M17/PopActBIT!M29</f>
        <v>4.52494761474618</v>
      </c>
      <c r="N14" s="50" t="n">
        <f aca="false">100*'Chôm_BIT_4,5%'!N17/PopActBIT!N29</f>
        <v>2.91370355378066</v>
      </c>
      <c r="O14" s="50" t="n">
        <f aca="false">100*'Chôm_BIT_4,5%'!O17/PopActBIT!O29</f>
        <v>1.53968281437239</v>
      </c>
      <c r="P14" s="50" t="n">
        <f aca="false">100*'Chôm_BIT_4,5%'!P17/PopActBIT!P29</f>
        <v>0.565200020465814</v>
      </c>
      <c r="Q14" s="50" t="n">
        <f aca="false">100*'Chôm_BIT_4,5%'!Q17/PopActBIT!Q29</f>
        <v>18.8757317179704</v>
      </c>
      <c r="R14" s="50" t="n">
        <f aca="false">100*'Chôm_BIT_4,5%'!R17/PopActBIT!R29</f>
        <v>14.5490281130252</v>
      </c>
      <c r="S14" s="50" t="n">
        <f aca="false">100*'Chôm_BIT_4,5%'!S17/PopActBIT!S29</f>
        <v>8.10769684530271</v>
      </c>
      <c r="T14" s="50" t="n">
        <f aca="false">100*'Chôm_BIT_4,5%'!T17/PopActBIT!T29</f>
        <v>5.7494484840488</v>
      </c>
      <c r="U14" s="50" t="n">
        <f aca="false">100*'Chôm_BIT_4,5%'!U17/PopActBIT!U29</f>
        <v>5.19399329152205</v>
      </c>
      <c r="V14" s="50" t="n">
        <f aca="false">100*'Chôm_BIT_4,5%'!V17/PopActBIT!V29</f>
        <v>4.67751741075156</v>
      </c>
      <c r="W14" s="50" t="n">
        <f aca="false">100*'Chôm_BIT_4,5%'!W17/PopActBIT!W29</f>
        <v>4.30721394906706</v>
      </c>
      <c r="X14" s="50" t="n">
        <f aca="false">100*'Chôm_BIT_4,5%'!X17/PopActBIT!X29</f>
        <v>4.41440705639679</v>
      </c>
      <c r="Y14" s="50" t="n">
        <f aca="false">100*'Chôm_BIT_4,5%'!Y17/PopActBIT!Y29</f>
        <v>4.19027601379828</v>
      </c>
      <c r="Z14" s="50" t="n">
        <f aca="false">100*'Chôm_BIT_4,5%'!Z17/PopActBIT!Z29</f>
        <v>2.77727596263374</v>
      </c>
      <c r="AA14" s="50" t="n">
        <f aca="false">100*'Chôm_BIT_4,5%'!AA17/PopActBIT!AA29</f>
        <v>0.818565546881524</v>
      </c>
      <c r="AB14" s="50" t="n">
        <f aca="false">100*'Chôm_BIT_4,5%'!AB17/PopActBIT!AB29</f>
        <v>0.477496569014222</v>
      </c>
      <c r="AD14" s="50" t="n">
        <f aca="false">100*'Chôm_BIT_4,5%'!AD17/PopActBIT!AD29</f>
        <v>16.5605619605051</v>
      </c>
      <c r="AE14" s="50" t="n">
        <f aca="false">100*'Chôm_BIT_4,5%'!AE17/PopActBIT!AE29</f>
        <v>8.63609313128503</v>
      </c>
      <c r="AF14" s="50" t="n">
        <f aca="false">100*'Chôm_BIT_4,5%'!AF17/PopActBIT!AF29</f>
        <v>7.0002387238703</v>
      </c>
      <c r="AG14" s="50" t="n">
        <f aca="false">100*'Chôm_BIT_4,5%'!AG17/PopActBIT!AG29</f>
        <v>5.29018912506697</v>
      </c>
      <c r="AH14" s="50" t="n">
        <f aca="false">100*'Chôm_BIT_4,5%'!AH17/PopActBIT!AH29</f>
        <v>3.73855197169683</v>
      </c>
      <c r="AI14" s="50" t="n">
        <f aca="false">100*'Chôm_BIT_4,5%'!AI17/PopActBIT!AI29</f>
        <v>15.4640900950935</v>
      </c>
      <c r="AJ14" s="50" t="n">
        <f aca="false">100*'Chôm_BIT_4,5%'!AJ17/PopActBIT!AJ29</f>
        <v>6.9251068837035</v>
      </c>
      <c r="AK14" s="50" t="n">
        <f aca="false">100*'Chôm_BIT_4,5%'!AK17/PopActBIT!AK29</f>
        <v>4.93191560742306</v>
      </c>
      <c r="AL14" s="50" t="n">
        <f aca="false">100*'Chôm_BIT_4,5%'!AL17/PopActBIT!AL29</f>
        <v>4.36124421568497</v>
      </c>
      <c r="AM14" s="50" t="n">
        <f aca="false">100*'Chôm_BIT_4,5%'!AM17/PopActBIT!AM29</f>
        <v>3.36794631011436</v>
      </c>
      <c r="AO14" s="50" t="n">
        <f aca="false">100*'Chôm_BIT_4,5%'!AO17/PopActBIT!AO29</f>
        <v>16.5605619605051</v>
      </c>
      <c r="AP14" s="50" t="n">
        <f aca="false">100*'Chôm_BIT_4,5%'!AP17/PopActBIT!AP29</f>
        <v>6.88059663566132</v>
      </c>
      <c r="AQ14" s="50" t="n">
        <f aca="false">100*'Chôm_BIT_4,5%'!AQ17/PopActBIT!AQ29</f>
        <v>3.91098255763623</v>
      </c>
      <c r="AR14" s="50" t="n">
        <f aca="false">100*'Chôm_BIT_4,5%'!AR17/PopActBIT!AR29</f>
        <v>15.4640900950935</v>
      </c>
      <c r="AS14" s="50" t="n">
        <f aca="false">100*'Chôm_BIT_4,5%'!AS17/PopActBIT!AS29</f>
        <v>5.3512062069218</v>
      </c>
      <c r="AT14" s="50" t="n">
        <f aca="false">100*'Chôm_BIT_4,5%'!AT17/PopActBIT!AT29</f>
        <v>3.66259425128182</v>
      </c>
      <c r="AU14" s="50" t="n">
        <f aca="false">100*'Chôm_BIT_4,5%'!AU17/PopActBIT!AU29</f>
        <v>15.9604942663295</v>
      </c>
      <c r="AV14" s="50" t="n">
        <f aca="false">100*'Chôm_BIT_4,5%'!AV17/PopActBIT!AV29</f>
        <v>6.09123081781268</v>
      </c>
      <c r="AW14" s="50" t="n">
        <f aca="false">100*'Chôm_BIT_4,5%'!AW17/PopActBIT!AW29</f>
        <v>3.78621841854652</v>
      </c>
    </row>
    <row r="15" customFormat="false" ht="15" hidden="false" customHeight="false" outlineLevel="0" collapsed="false">
      <c r="A15" s="0" t="n">
        <v>2027</v>
      </c>
      <c r="B15" s="50" t="n">
        <f aca="false">100*'Chôm_BIT_4,5%'!B18/PopActBIT!B30</f>
        <v>6.46466498537654</v>
      </c>
      <c r="C15" s="50" t="n">
        <f aca="false">100*'Chôm_BIT_4,5%'!C18/PopActBIT!C30</f>
        <v>7.04702894086552</v>
      </c>
      <c r="D15" s="50" t="n">
        <f aca="false">100*'Chôm_BIT_4,5%'!D18/PopActBIT!D30</f>
        <v>5.92411887189986</v>
      </c>
      <c r="E15" s="50" t="n">
        <f aca="false">100*'Chôm_BIT_4,5%'!E18/PopActBIT!E30</f>
        <v>24.1764111208366</v>
      </c>
      <c r="F15" s="50" t="n">
        <f aca="false">100*'Chôm_BIT_4,5%'!F18/PopActBIT!F30</f>
        <v>14.6530123255981</v>
      </c>
      <c r="G15" s="50" t="n">
        <f aca="false">100*'Chôm_BIT_4,5%'!G18/PopActBIT!G30</f>
        <v>8.75518730086353</v>
      </c>
      <c r="H15" s="50" t="n">
        <f aca="false">100*'Chôm_BIT_4,5%'!H18/PopActBIT!H30</f>
        <v>8.25579974593179</v>
      </c>
      <c r="I15" s="50" t="n">
        <f aca="false">100*'Chôm_BIT_4,5%'!I18/PopActBIT!I30</f>
        <v>7.34001328816298</v>
      </c>
      <c r="J15" s="50" t="n">
        <f aca="false">100*'Chôm_BIT_4,5%'!J18/PopActBIT!J30</f>
        <v>6.49585564602436</v>
      </c>
      <c r="K15" s="50" t="n">
        <f aca="false">100*'Chôm_BIT_4,5%'!K18/PopActBIT!K30</f>
        <v>5.52522197139713</v>
      </c>
      <c r="L15" s="50" t="n">
        <f aca="false">100*'Chôm_BIT_4,5%'!L18/PopActBIT!L30</f>
        <v>4.92273490751025</v>
      </c>
      <c r="M15" s="50" t="n">
        <f aca="false">100*'Chôm_BIT_4,5%'!M18/PopActBIT!M30</f>
        <v>4.43419429134377</v>
      </c>
      <c r="N15" s="50" t="n">
        <f aca="false">100*'Chôm_BIT_4,5%'!N18/PopActBIT!N30</f>
        <v>2.87091758695791</v>
      </c>
      <c r="O15" s="50" t="n">
        <f aca="false">100*'Chôm_BIT_4,5%'!O18/PopActBIT!O30</f>
        <v>1.51707350748947</v>
      </c>
      <c r="P15" s="50" t="n">
        <f aca="false">100*'Chôm_BIT_4,5%'!P18/PopActBIT!P30</f>
        <v>0.556900401483474</v>
      </c>
      <c r="Q15" s="50" t="n">
        <f aca="false">100*'Chôm_BIT_4,5%'!Q18/PopActBIT!Q30</f>
        <v>18.598553063336</v>
      </c>
      <c r="R15" s="50" t="n">
        <f aca="false">100*'Chôm_BIT_4,5%'!R18/PopActBIT!R30</f>
        <v>14.3353844726694</v>
      </c>
      <c r="S15" s="50" t="n">
        <f aca="false">100*'Chôm_BIT_4,5%'!S18/PopActBIT!S30</f>
        <v>7.98864024196984</v>
      </c>
      <c r="T15" s="50" t="n">
        <f aca="false">100*'Chôm_BIT_4,5%'!T18/PopActBIT!T30</f>
        <v>5.66502132543534</v>
      </c>
      <c r="U15" s="50" t="n">
        <f aca="false">100*'Chôm_BIT_4,5%'!U18/PopActBIT!U30</f>
        <v>5.11772265501193</v>
      </c>
      <c r="V15" s="50" t="n">
        <f aca="false">100*'Chôm_BIT_4,5%'!V18/PopActBIT!V30</f>
        <v>4.60883090882875</v>
      </c>
      <c r="W15" s="50" t="n">
        <f aca="false">100*'Chôm_BIT_4,5%'!W18/PopActBIT!W30</f>
        <v>4.24396512854648</v>
      </c>
      <c r="X15" s="50" t="n">
        <f aca="false">100*'Chôm_BIT_4,5%'!X18/PopActBIT!X30</f>
        <v>4.34958417020714</v>
      </c>
      <c r="Y15" s="50" t="n">
        <f aca="false">100*'Chôm_BIT_4,5%'!Y18/PopActBIT!Y30</f>
        <v>4.12874435582576</v>
      </c>
      <c r="Z15" s="50" t="n">
        <f aca="false">100*'Chôm_BIT_4,5%'!Z18/PopActBIT!Z30</f>
        <v>2.73649335211707</v>
      </c>
      <c r="AA15" s="50" t="n">
        <f aca="false">100*'Chôm_BIT_4,5%'!AA18/PopActBIT!AA30</f>
        <v>0.806545409045032</v>
      </c>
      <c r="AB15" s="50" t="n">
        <f aca="false">100*'Chôm_BIT_4,5%'!AB18/PopActBIT!AB30</f>
        <v>0.470484821942935</v>
      </c>
      <c r="AD15" s="50" t="n">
        <f aca="false">100*'Chôm_BIT_4,5%'!AD18/PopActBIT!AD30</f>
        <v>16.2732265178462</v>
      </c>
      <c r="AE15" s="50" t="n">
        <f aca="false">100*'Chôm_BIT_4,5%'!AE18/PopActBIT!AE30</f>
        <v>8.50791043905161</v>
      </c>
      <c r="AF15" s="50" t="n">
        <f aca="false">100*'Chôm_BIT_4,5%'!AF18/PopActBIT!AF30</f>
        <v>6.90700806011164</v>
      </c>
      <c r="AG15" s="50" t="n">
        <f aca="false">100*'Chôm_BIT_4,5%'!AG18/PopActBIT!AG30</f>
        <v>5.23193805586852</v>
      </c>
      <c r="AH15" s="50" t="n">
        <f aca="false">100*'Chôm_BIT_4,5%'!AH18/PopActBIT!AH30</f>
        <v>3.66153420018518</v>
      </c>
      <c r="AI15" s="50" t="n">
        <f aca="false">100*'Chôm_BIT_4,5%'!AI18/PopActBIT!AI30</f>
        <v>15.2307424058586</v>
      </c>
      <c r="AJ15" s="50" t="n">
        <f aca="false">100*'Chôm_BIT_4,5%'!AJ18/PopActBIT!AJ30</f>
        <v>6.83311225065773</v>
      </c>
      <c r="AK15" s="50" t="n">
        <f aca="false">100*'Chôm_BIT_4,5%'!AK18/PopActBIT!AK30</f>
        <v>4.8592420576099</v>
      </c>
      <c r="AL15" s="50" t="n">
        <f aca="false">100*'Chôm_BIT_4,5%'!AL18/PopActBIT!AL30</f>
        <v>4.29614209958786</v>
      </c>
      <c r="AM15" s="50" t="n">
        <f aca="false">100*'Chôm_BIT_4,5%'!AM18/PopActBIT!AM30</f>
        <v>3.30878987851373</v>
      </c>
      <c r="AO15" s="50" t="n">
        <f aca="false">100*'Chôm_BIT_4,5%'!AO18/PopActBIT!AO30</f>
        <v>16.2732265178462</v>
      </c>
      <c r="AP15" s="50" t="n">
        <f aca="false">100*'Chôm_BIT_4,5%'!AP18/PopActBIT!AP30</f>
        <v>6.79311414569287</v>
      </c>
      <c r="AQ15" s="50" t="n">
        <f aca="false">100*'Chôm_BIT_4,5%'!AQ18/PopActBIT!AQ30</f>
        <v>3.83270522072297</v>
      </c>
      <c r="AR15" s="50" t="n">
        <f aca="false">100*'Chôm_BIT_4,5%'!AR18/PopActBIT!AR30</f>
        <v>15.2307424058586</v>
      </c>
      <c r="AS15" s="50" t="n">
        <f aca="false">100*'Chôm_BIT_4,5%'!AS18/PopActBIT!AS30</f>
        <v>5.28022585799655</v>
      </c>
      <c r="AT15" s="50" t="n">
        <f aca="false">100*'Chôm_BIT_4,5%'!AT18/PopActBIT!AT30</f>
        <v>3.59585451454207</v>
      </c>
      <c r="AU15" s="50" t="n">
        <f aca="false">100*'Chôm_BIT_4,5%'!AU18/PopActBIT!AU30</f>
        <v>15.7027839799944</v>
      </c>
      <c r="AV15" s="50" t="n">
        <f aca="false">100*'Chôm_BIT_4,5%'!AV18/PopActBIT!AV30</f>
        <v>6.01264363595731</v>
      </c>
      <c r="AW15" s="50" t="n">
        <f aca="false">100*'Chôm_BIT_4,5%'!AW18/PopActBIT!AW30</f>
        <v>3.71299276075621</v>
      </c>
    </row>
    <row r="16" customFormat="false" ht="15" hidden="false" customHeight="false" outlineLevel="0" collapsed="false">
      <c r="A16" s="0" t="n">
        <v>2028</v>
      </c>
      <c r="B16" s="50" t="n">
        <f aca="false">100*'Chôm_BIT_4,5%'!B19/PopActBIT!B31</f>
        <v>6.36657503433861</v>
      </c>
      <c r="C16" s="50" t="n">
        <f aca="false">100*'Chôm_BIT_4,5%'!C19/PopActBIT!C31</f>
        <v>6.9426491913119</v>
      </c>
      <c r="D16" s="50" t="n">
        <f aca="false">100*'Chôm_BIT_4,5%'!D19/PopActBIT!D31</f>
        <v>5.83286278060117</v>
      </c>
      <c r="E16" s="50" t="n">
        <f aca="false">100*'Chôm_BIT_4,5%'!E19/PopActBIT!E31</f>
        <v>23.8713666790092</v>
      </c>
      <c r="F16" s="50" t="n">
        <f aca="false">100*'Chôm_BIT_4,5%'!F19/PopActBIT!F31</f>
        <v>14.4165986985246</v>
      </c>
      <c r="G16" s="50" t="n">
        <f aca="false">100*'Chôm_BIT_4,5%'!G19/PopActBIT!G31</f>
        <v>8.65502663061565</v>
      </c>
      <c r="H16" s="50" t="n">
        <f aca="false">100*'Chôm_BIT_4,5%'!H19/PopActBIT!H31</f>
        <v>8.06297180444684</v>
      </c>
      <c r="I16" s="50" t="n">
        <f aca="false">100*'Chôm_BIT_4,5%'!I19/PopActBIT!I31</f>
        <v>7.2708920591657</v>
      </c>
      <c r="J16" s="50" t="n">
        <f aca="false">100*'Chôm_BIT_4,5%'!J19/PopActBIT!J31</f>
        <v>6.36836020694714</v>
      </c>
      <c r="K16" s="50" t="n">
        <f aca="false">100*'Chôm_BIT_4,5%'!K19/PopActBIT!K31</f>
        <v>5.48992578592975</v>
      </c>
      <c r="L16" s="50" t="n">
        <f aca="false">100*'Chôm_BIT_4,5%'!L19/PopActBIT!L31</f>
        <v>4.83423942104585</v>
      </c>
      <c r="M16" s="50" t="n">
        <f aca="false">100*'Chôm_BIT_4,5%'!M19/PopActBIT!M31</f>
        <v>4.36760098889784</v>
      </c>
      <c r="N16" s="50" t="n">
        <f aca="false">100*'Chôm_BIT_4,5%'!N19/PopActBIT!N31</f>
        <v>2.82839330345418</v>
      </c>
      <c r="O16" s="50" t="n">
        <f aca="false">100*'Chôm_BIT_4,5%'!O19/PopActBIT!O31</f>
        <v>1.49460248142395</v>
      </c>
      <c r="P16" s="50" t="n">
        <f aca="false">100*'Chôm_BIT_4,5%'!P19/PopActBIT!P31</f>
        <v>0.548651543813853</v>
      </c>
      <c r="Q16" s="50" t="n">
        <f aca="false">100*'Chôm_BIT_4,5%'!Q19/PopActBIT!Q31</f>
        <v>18.3230696615075</v>
      </c>
      <c r="R16" s="50" t="n">
        <f aca="false">100*'Chôm_BIT_4,5%'!R19/PopActBIT!R31</f>
        <v>14.1230474985187</v>
      </c>
      <c r="S16" s="50" t="n">
        <f aca="false">100*'Chôm_BIT_4,5%'!S19/PopActBIT!S31</f>
        <v>7.87031180091597</v>
      </c>
      <c r="T16" s="50" t="n">
        <f aca="false">100*'Chôm_BIT_4,5%'!T19/PopActBIT!T31</f>
        <v>5.58111053189954</v>
      </c>
      <c r="U16" s="50" t="n">
        <f aca="false">100*'Chôm_BIT_4,5%'!U19/PopActBIT!U31</f>
        <v>5.04191849746179</v>
      </c>
      <c r="V16" s="50" t="n">
        <f aca="false">100*'Chôm_BIT_4,5%'!V19/PopActBIT!V31</f>
        <v>4.54056450052844</v>
      </c>
      <c r="W16" s="50" t="n">
        <f aca="false">100*'Chôm_BIT_4,5%'!W19/PopActBIT!W31</f>
        <v>4.18110314423661</v>
      </c>
      <c r="X16" s="50" t="n">
        <f aca="false">100*'Chôm_BIT_4,5%'!X19/PopActBIT!X31</f>
        <v>4.28515774737372</v>
      </c>
      <c r="Y16" s="50" t="n">
        <f aca="false">100*'Chôm_BIT_4,5%'!Y19/PopActBIT!Y31</f>
        <v>4.0675890317234</v>
      </c>
      <c r="Z16" s="50" t="n">
        <f aca="false">100*'Chôm_BIT_4,5%'!Z19/PopActBIT!Z31</f>
        <v>2.69596017218876</v>
      </c>
      <c r="AA16" s="50" t="n">
        <f aca="false">100*'Chôm_BIT_4,5%'!AA19/PopActBIT!AA31</f>
        <v>0.794598787592477</v>
      </c>
      <c r="AB16" s="50" t="n">
        <f aca="false">100*'Chôm_BIT_4,5%'!AB19/PopActBIT!AB31</f>
        <v>0.463515959428945</v>
      </c>
      <c r="AD16" s="50" t="n">
        <f aca="false">100*'Chôm_BIT_4,5%'!AD19/PopActBIT!AD31</f>
        <v>16.008649449699</v>
      </c>
      <c r="AE16" s="50" t="n">
        <f aca="false">100*'Chôm_BIT_4,5%'!AE19/PopActBIT!AE31</f>
        <v>8.36235793241388</v>
      </c>
      <c r="AF16" s="50" t="n">
        <f aca="false">100*'Chôm_BIT_4,5%'!AF19/PopActBIT!AF31</f>
        <v>6.80487843433682</v>
      </c>
      <c r="AG16" s="50" t="n">
        <f aca="false">100*'Chôm_BIT_4,5%'!AG19/PopActBIT!AG31</f>
        <v>5.17590580000233</v>
      </c>
      <c r="AH16" s="50" t="n">
        <f aca="false">100*'Chôm_BIT_4,5%'!AH19/PopActBIT!AH31</f>
        <v>3.59989767373267</v>
      </c>
      <c r="AI16" s="50" t="n">
        <f aca="false">100*'Chôm_BIT_4,5%'!AI19/PopActBIT!AI31</f>
        <v>14.9971103228966</v>
      </c>
      <c r="AJ16" s="50" t="n">
        <f aca="false">100*'Chôm_BIT_4,5%'!AJ19/PopActBIT!AJ31</f>
        <v>6.73439897875727</v>
      </c>
      <c r="AK16" s="50" t="n">
        <f aca="false">100*'Chôm_BIT_4,5%'!AK19/PopActBIT!AK31</f>
        <v>4.78564225122612</v>
      </c>
      <c r="AL16" s="50" t="n">
        <f aca="false">100*'Chôm_BIT_4,5%'!AL19/PopActBIT!AL31</f>
        <v>4.23173794773387</v>
      </c>
      <c r="AM16" s="50" t="n">
        <f aca="false">100*'Chôm_BIT_4,5%'!AM19/PopActBIT!AM31</f>
        <v>3.24779671875725</v>
      </c>
      <c r="AO16" s="50" t="n">
        <f aca="false">100*'Chôm_BIT_4,5%'!AO19/PopActBIT!AO31</f>
        <v>16.008649449699</v>
      </c>
      <c r="AP16" s="50" t="n">
        <f aca="false">100*'Chôm_BIT_4,5%'!AP19/PopActBIT!AP31</f>
        <v>6.70060370780336</v>
      </c>
      <c r="AQ16" s="50" t="n">
        <f aca="false">100*'Chôm_BIT_4,5%'!AQ19/PopActBIT!AQ31</f>
        <v>3.773851953831</v>
      </c>
      <c r="AR16" s="50" t="n">
        <f aca="false">100*'Chôm_BIT_4,5%'!AR19/PopActBIT!AR31</f>
        <v>14.9971103228966</v>
      </c>
      <c r="AS16" s="50" t="n">
        <f aca="false">100*'Chôm_BIT_4,5%'!AS19/PopActBIT!AS31</f>
        <v>5.20912339503757</v>
      </c>
      <c r="AT16" s="50" t="n">
        <f aca="false">100*'Chôm_BIT_4,5%'!AT19/PopActBIT!AT31</f>
        <v>3.5327995252127</v>
      </c>
      <c r="AU16" s="50" t="n">
        <f aca="false">100*'Chôm_BIT_4,5%'!AU19/PopActBIT!AU31</f>
        <v>15.4552393674795</v>
      </c>
      <c r="AV16" s="50" t="n">
        <f aca="false">100*'Chôm_BIT_4,5%'!AV19/PopActBIT!AV31</f>
        <v>5.93144762108414</v>
      </c>
      <c r="AW16" s="50" t="n">
        <f aca="false">100*'Chôm_BIT_4,5%'!AW19/PopActBIT!AW31</f>
        <v>3.65122373544642</v>
      </c>
    </row>
    <row r="17" customFormat="false" ht="15" hidden="false" customHeight="false" outlineLevel="0" collapsed="false">
      <c r="A17" s="0" t="n">
        <v>2029</v>
      </c>
      <c r="B17" s="50" t="n">
        <f aca="false">100*'Chôm_BIT_4,5%'!B20/PopActBIT!B32</f>
        <v>5.89776128274874</v>
      </c>
      <c r="C17" s="50" t="n">
        <f aca="false">100*'Chôm_BIT_4,5%'!C20/PopActBIT!C32</f>
        <v>6.43330028668922</v>
      </c>
      <c r="D17" s="50" t="n">
        <f aca="false">100*'Chôm_BIT_4,5%'!D20/PopActBIT!D32</f>
        <v>5.40246527024459</v>
      </c>
      <c r="E17" s="50" t="n">
        <f aca="false">100*'Chôm_BIT_4,5%'!E20/PopActBIT!E32</f>
        <v>22.1281090232896</v>
      </c>
      <c r="F17" s="50" t="n">
        <f aca="false">100*'Chôm_BIT_4,5%'!F20/PopActBIT!F32</f>
        <v>13.3597819131875</v>
      </c>
      <c r="G17" s="50" t="n">
        <f aca="false">100*'Chôm_BIT_4,5%'!G20/PopActBIT!G32</f>
        <v>8.03756574681275</v>
      </c>
      <c r="H17" s="50" t="n">
        <f aca="false">100*'Chôm_BIT_4,5%'!H20/PopActBIT!H32</f>
        <v>7.41638156774791</v>
      </c>
      <c r="I17" s="50" t="n">
        <f aca="false">100*'Chôm_BIT_4,5%'!I20/PopActBIT!I32</f>
        <v>6.76410342892435</v>
      </c>
      <c r="J17" s="50" t="n">
        <f aca="false">100*'Chôm_BIT_4,5%'!J20/PopActBIT!J32</f>
        <v>5.88544848574874</v>
      </c>
      <c r="K17" s="50" t="n">
        <f aca="false">100*'Chôm_BIT_4,5%'!K20/PopActBIT!K32</f>
        <v>5.11517672560379</v>
      </c>
      <c r="L17" s="50" t="n">
        <f aca="false">100*'Chôm_BIT_4,5%'!L20/PopActBIT!L32</f>
        <v>4.4344364099167</v>
      </c>
      <c r="M17" s="50" t="n">
        <f aca="false">100*'Chôm_BIT_4,5%'!M20/PopActBIT!M32</f>
        <v>4.07632753532276</v>
      </c>
      <c r="N17" s="50" t="n">
        <f aca="false">100*'Chôm_BIT_4,5%'!N20/PopActBIT!N32</f>
        <v>2.62089661285961</v>
      </c>
      <c r="O17" s="50" t="n">
        <f aca="false">100*'Chôm_BIT_4,5%'!O20/PopActBIT!O32</f>
        <v>1.38495540077531</v>
      </c>
      <c r="P17" s="50" t="n">
        <f aca="false">100*'Chôm_BIT_4,5%'!P20/PopActBIT!P32</f>
        <v>0.508401349651696</v>
      </c>
      <c r="Q17" s="50" t="n">
        <f aca="false">100*'Chôm_BIT_4,5%'!Q20/PopActBIT!Q32</f>
        <v>16.9788519702644</v>
      </c>
      <c r="R17" s="50" t="n">
        <f aca="false">100*'Chôm_BIT_4,5%'!R20/PopActBIT!R32</f>
        <v>13.0869519832756</v>
      </c>
      <c r="S17" s="50" t="n">
        <f aca="false">100*'Chôm_BIT_4,5%'!S20/PopActBIT!S32</f>
        <v>7.29292970534847</v>
      </c>
      <c r="T17" s="50" t="n">
        <f aca="false">100*'Chôm_BIT_4,5%'!T20/PopActBIT!T32</f>
        <v>5.17166890162932</v>
      </c>
      <c r="U17" s="50" t="n">
        <f aca="false">100*'Chôm_BIT_4,5%'!U20/PopActBIT!U32</f>
        <v>4.67203309248886</v>
      </c>
      <c r="V17" s="50" t="n">
        <f aca="false">100*'Chôm_BIT_4,5%'!V20/PopActBIT!V32</f>
        <v>4.20745944539335</v>
      </c>
      <c r="W17" s="50" t="n">
        <f aca="false">100*'Chôm_BIT_4,5%'!W20/PopActBIT!W32</f>
        <v>3.87436890596637</v>
      </c>
      <c r="X17" s="50" t="n">
        <f aca="false">100*'Chôm_BIT_4,5%'!X20/PopActBIT!X32</f>
        <v>3.97078985158997</v>
      </c>
      <c r="Y17" s="50" t="n">
        <f aca="false">100*'Chôm_BIT_4,5%'!Y20/PopActBIT!Y32</f>
        <v>3.76918241983154</v>
      </c>
      <c r="Z17" s="50" t="n">
        <f aca="false">100*'Chôm_BIT_4,5%'!Z20/PopActBIT!Z32</f>
        <v>2.4981790457023</v>
      </c>
      <c r="AA17" s="50" t="n">
        <f aca="false">100*'Chôm_BIT_4,5%'!AA20/PopActBIT!AA32</f>
        <v>0.736305402943836</v>
      </c>
      <c r="AB17" s="50" t="n">
        <f aca="false">100*'Chôm_BIT_4,5%'!AB20/PopActBIT!AB32</f>
        <v>0.429511485050571</v>
      </c>
      <c r="AD17" s="50" t="n">
        <f aca="false">100*'Chôm_BIT_4,5%'!AD20/PopActBIT!AD32</f>
        <v>14.8207148235372</v>
      </c>
      <c r="AE17" s="50" t="n">
        <f aca="false">100*'Chôm_BIT_4,5%'!AE20/PopActBIT!AE32</f>
        <v>7.72952809802227</v>
      </c>
      <c r="AF17" s="50" t="n">
        <f aca="false">100*'Chôm_BIT_4,5%'!AF20/PopActBIT!AF32</f>
        <v>6.30598564883489</v>
      </c>
      <c r="AG17" s="50" t="n">
        <f aca="false">100*'Chôm_BIT_4,5%'!AG20/PopActBIT!AG32</f>
        <v>4.79185816854958</v>
      </c>
      <c r="AH17" s="50" t="n">
        <f aca="false">100*'Chôm_BIT_4,5%'!AH20/PopActBIT!AH32</f>
        <v>3.34294921504221</v>
      </c>
      <c r="AI17" s="50" t="n">
        <f aca="false">100*'Chôm_BIT_4,5%'!AI20/PopActBIT!AI32</f>
        <v>13.8886490460882</v>
      </c>
      <c r="AJ17" s="50" t="n">
        <f aca="false">100*'Chôm_BIT_4,5%'!AJ20/PopActBIT!AJ32</f>
        <v>6.23629554905604</v>
      </c>
      <c r="AK17" s="50" t="n">
        <f aca="false">100*'Chôm_BIT_4,5%'!AK20/PopActBIT!AK32</f>
        <v>4.43210747771904</v>
      </c>
      <c r="AL17" s="50" t="n">
        <f aca="false">100*'Chôm_BIT_4,5%'!AL20/PopActBIT!AL32</f>
        <v>3.92089930003603</v>
      </c>
      <c r="AM17" s="50" t="n">
        <f aca="false">100*'Chôm_BIT_4,5%'!AM20/PopActBIT!AM32</f>
        <v>2.99503646350344</v>
      </c>
      <c r="AO17" s="50" t="n">
        <f aca="false">100*'Chôm_BIT_4,5%'!AO20/PopActBIT!AO32</f>
        <v>14.8207148235372</v>
      </c>
      <c r="AP17" s="50" t="n">
        <f aca="false">100*'Chôm_BIT_4,5%'!AP20/PopActBIT!AP32</f>
        <v>6.2076837324669</v>
      </c>
      <c r="AQ17" s="50" t="n">
        <f aca="false">100*'Chôm_BIT_4,5%'!AQ20/PopActBIT!AQ32</f>
        <v>3.51234481949722</v>
      </c>
      <c r="AR17" s="50" t="n">
        <f aca="false">100*'Chôm_BIT_4,5%'!AR20/PopActBIT!AR32</f>
        <v>13.8886490460882</v>
      </c>
      <c r="AS17" s="50" t="n">
        <f aca="false">100*'Chôm_BIT_4,5%'!AS20/PopActBIT!AS32</f>
        <v>4.83229298087638</v>
      </c>
      <c r="AT17" s="50" t="n">
        <f aca="false">100*'Chôm_BIT_4,5%'!AT20/PopActBIT!AT32</f>
        <v>3.26344423860174</v>
      </c>
      <c r="AU17" s="50" t="n">
        <f aca="false">100*'Chôm_BIT_4,5%'!AU20/PopActBIT!AU32</f>
        <v>14.3107743433148</v>
      </c>
      <c r="AV17" s="50" t="n">
        <f aca="false">100*'Chôm_BIT_4,5%'!AV20/PopActBIT!AV32</f>
        <v>5.49862718648483</v>
      </c>
      <c r="AW17" s="50" t="n">
        <f aca="false">100*'Chôm_BIT_4,5%'!AW20/PopActBIT!AW32</f>
        <v>3.38499574157591</v>
      </c>
    </row>
    <row r="18" customFormat="false" ht="15" hidden="false" customHeight="false" outlineLevel="0" collapsed="false">
      <c r="A18" s="0" t="n">
        <v>2030</v>
      </c>
      <c r="B18" s="50" t="n">
        <f aca="false">100*'Chôm_BIT_4,5%'!B21/PopActBIT!B33</f>
        <v>5.4261140919559</v>
      </c>
      <c r="C18" s="50" t="n">
        <f aca="false">100*'Chôm_BIT_4,5%'!C21/PopActBIT!C33</f>
        <v>5.91889275887932</v>
      </c>
      <c r="D18" s="50" t="n">
        <f aca="false">100*'Chôm_BIT_4,5%'!D21/PopActBIT!D33</f>
        <v>4.97056450521476</v>
      </c>
      <c r="E18" s="50" t="n">
        <f aca="false">100*'Chôm_BIT_4,5%'!E21/PopActBIT!E33</f>
        <v>20.4265813815192</v>
      </c>
      <c r="F18" s="50" t="n">
        <f aca="false">100*'Chôm_BIT_4,5%'!F21/PopActBIT!F33</f>
        <v>12.3154709761678</v>
      </c>
      <c r="G18" s="50" t="n">
        <f aca="false">100*'Chôm_BIT_4,5%'!G21/PopActBIT!G33</f>
        <v>7.43132473562055</v>
      </c>
      <c r="H18" s="50" t="n">
        <f aca="false">100*'Chôm_BIT_4,5%'!H21/PopActBIT!H33</f>
        <v>6.81093478685112</v>
      </c>
      <c r="I18" s="50" t="n">
        <f aca="false">100*'Chôm_BIT_4,5%'!I21/PopActBIT!I33</f>
        <v>6.20231966851896</v>
      </c>
      <c r="J18" s="50" t="n">
        <f aca="false">100*'Chôm_BIT_4,5%'!J21/PopActBIT!J33</f>
        <v>5.43945505740155</v>
      </c>
      <c r="K18" s="50" t="n">
        <f aca="false">100*'Chôm_BIT_4,5%'!K21/PopActBIT!K33</f>
        <v>4.73668959816957</v>
      </c>
      <c r="L18" s="50" t="n">
        <f aca="false">100*'Chôm_BIT_4,5%'!L21/PopActBIT!L33</f>
        <v>4.0063754277952</v>
      </c>
      <c r="M18" s="50" t="n">
        <f aca="false">100*'Chôm_BIT_4,5%'!M21/PopActBIT!M33</f>
        <v>3.76859360527069</v>
      </c>
      <c r="N18" s="50" t="n">
        <f aca="false">100*'Chôm_BIT_4,5%'!N21/PopActBIT!N33</f>
        <v>2.41334424288018</v>
      </c>
      <c r="O18" s="50" t="n">
        <f aca="false">100*'Chôm_BIT_4,5%'!O21/PopActBIT!O33</f>
        <v>1.27527889757548</v>
      </c>
      <c r="P18" s="50" t="n">
        <f aca="false">100*'Chôm_BIT_4,5%'!P21/PopActBIT!P33</f>
        <v>0.468140354806189</v>
      </c>
      <c r="Q18" s="50" t="n">
        <f aca="false">100*'Chôm_BIT_4,5%'!Q21/PopActBIT!Q33</f>
        <v>15.6342735734412</v>
      </c>
      <c r="R18" s="50" t="n">
        <f aca="false">100*'Chôm_BIT_4,5%'!R21/PopActBIT!R33</f>
        <v>12.0505784435455</v>
      </c>
      <c r="S18" s="50" t="n">
        <f aca="false">100*'Chôm_BIT_4,5%'!S21/PopActBIT!S33</f>
        <v>6.71539267584051</v>
      </c>
      <c r="T18" s="50" t="n">
        <f aca="false">100*'Chôm_BIT_4,5%'!T21/PopActBIT!T33</f>
        <v>4.76211740233882</v>
      </c>
      <c r="U18" s="50" t="n">
        <f aca="false">100*'Chôm_BIT_4,5%'!U21/PopActBIT!U33</f>
        <v>4.30204843296032</v>
      </c>
      <c r="V18" s="50" t="n">
        <f aca="false">100*'Chôm_BIT_4,5%'!V21/PopActBIT!V33</f>
        <v>3.8742650052926</v>
      </c>
      <c r="W18" s="50" t="n">
        <f aca="false">100*'Chôm_BIT_4,5%'!W21/PopActBIT!W33</f>
        <v>3.56755235904027</v>
      </c>
      <c r="X18" s="50" t="n">
        <f aca="false">100*'Chôm_BIT_4,5%'!X21/PopActBIT!X33</f>
        <v>3.65633759874489</v>
      </c>
      <c r="Y18" s="50" t="n">
        <f aca="false">100*'Chôm_BIT_4,5%'!Y21/PopActBIT!Y33</f>
        <v>3.47069573390795</v>
      </c>
      <c r="Z18" s="50" t="n">
        <f aca="false">100*'Chôm_BIT_4,5%'!Z21/PopActBIT!Z33</f>
        <v>2.30034484689248</v>
      </c>
      <c r="AA18" s="50" t="n">
        <f aca="false">100*'Chôm_BIT_4,5%'!AA21/PopActBIT!AA33</f>
        <v>0.677996375926205</v>
      </c>
      <c r="AB18" s="50" t="n">
        <f aca="false">100*'Chôm_BIT_4,5%'!AB21/PopActBIT!AB33</f>
        <v>0.395497885956953</v>
      </c>
      <c r="AD18" s="50" t="n">
        <f aca="false">100*'Chôm_BIT_4,5%'!AD21/PopActBIT!AD33</f>
        <v>13.6511149014112</v>
      </c>
      <c r="AE18" s="50" t="n">
        <f aca="false">100*'Chôm_BIT_4,5%'!AE21/PopActBIT!AE33</f>
        <v>7.12166729324044</v>
      </c>
      <c r="AF18" s="50" t="n">
        <f aca="false">100*'Chôm_BIT_4,5%'!AF21/PopActBIT!AF33</f>
        <v>5.802231172298</v>
      </c>
      <c r="AG18" s="50" t="n">
        <f aca="false">100*'Chôm_BIT_4,5%'!AG21/PopActBIT!AG33</f>
        <v>4.38823382661921</v>
      </c>
      <c r="AH18" s="50" t="n">
        <f aca="false">100*'Chôm_BIT_4,5%'!AH21/PopActBIT!AH33</f>
        <v>3.07427748556763</v>
      </c>
      <c r="AI18" s="50" t="n">
        <f aca="false">100*'Chôm_BIT_4,5%'!AI21/PopActBIT!AI33</f>
        <v>12.7804786883504</v>
      </c>
      <c r="AJ18" s="50" t="n">
        <f aca="false">100*'Chôm_BIT_4,5%'!AJ21/PopActBIT!AJ33</f>
        <v>5.73480279900688</v>
      </c>
      <c r="AK18" s="50" t="n">
        <f aca="false">100*'Chôm_BIT_4,5%'!AK21/PopActBIT!AK33</f>
        <v>4.07948697527643</v>
      </c>
      <c r="AL18" s="50" t="n">
        <f aca="false">100*'Chôm_BIT_4,5%'!AL21/PopActBIT!AL33</f>
        <v>3.61056159836132</v>
      </c>
      <c r="AM18" s="50" t="n">
        <f aca="false">100*'Chôm_BIT_4,5%'!AM21/PopActBIT!AM33</f>
        <v>2.73935172631482</v>
      </c>
      <c r="AO18" s="50" t="n">
        <f aca="false">100*'Chôm_BIT_4,5%'!AO21/PopActBIT!AO33</f>
        <v>13.6511149014112</v>
      </c>
      <c r="AP18" s="50" t="n">
        <f aca="false">100*'Chôm_BIT_4,5%'!AP21/PopActBIT!AP33</f>
        <v>5.70977322294127</v>
      </c>
      <c r="AQ18" s="50" t="n">
        <f aca="false">100*'Chôm_BIT_4,5%'!AQ21/PopActBIT!AQ33</f>
        <v>3.23931026966033</v>
      </c>
      <c r="AR18" s="50" t="n">
        <f aca="false">100*'Chôm_BIT_4,5%'!AR21/PopActBIT!AR33</f>
        <v>12.7804786883504</v>
      </c>
      <c r="AS18" s="50" t="n">
        <f aca="false">100*'Chôm_BIT_4,5%'!AS21/PopActBIT!AS33</f>
        <v>4.45166072511388</v>
      </c>
      <c r="AT18" s="50" t="n">
        <f aca="false">100*'Chôm_BIT_4,5%'!AT21/PopActBIT!AT33</f>
        <v>2.99320714733136</v>
      </c>
      <c r="AU18" s="50" t="n">
        <f aca="false">100*'Chôm_BIT_4,5%'!AU21/PopActBIT!AU33</f>
        <v>13.1747840261864</v>
      </c>
      <c r="AV18" s="50" t="n">
        <f aca="false">100*'Chôm_BIT_4,5%'!AV21/PopActBIT!AV33</f>
        <v>5.06136810088385</v>
      </c>
      <c r="AW18" s="50" t="n">
        <f aca="false">100*'Chôm_BIT_4,5%'!AW21/PopActBIT!AW33</f>
        <v>3.11310459339769</v>
      </c>
    </row>
    <row r="19" customFormat="false" ht="15" hidden="false" customHeight="false" outlineLevel="0" collapsed="false">
      <c r="A19" s="0" t="n">
        <v>2031</v>
      </c>
      <c r="B19" s="50" t="n">
        <f aca="false">100*'Chôm_BIT_4,5%'!B22/PopActBIT!B34</f>
        <v>4.9570491704946</v>
      </c>
      <c r="C19" s="50" t="n">
        <f aca="false">100*'Chôm_BIT_4,5%'!C22/PopActBIT!C34</f>
        <v>5.40995590929506</v>
      </c>
      <c r="D19" s="50" t="n">
        <f aca="false">100*'Chôm_BIT_4,5%'!D22/PopActBIT!D34</f>
        <v>4.53840866224118</v>
      </c>
      <c r="E19" s="50" t="n">
        <f aca="false">100*'Chôm_BIT_4,5%'!E22/PopActBIT!E34</f>
        <v>18.724763150485</v>
      </c>
      <c r="F19" s="50" t="n">
        <f aca="false">100*'Chôm_BIT_4,5%'!F22/PopActBIT!F34</f>
        <v>11.3045668576535</v>
      </c>
      <c r="G19" s="50" t="n">
        <f aca="false">100*'Chôm_BIT_4,5%'!G22/PopActBIT!G34</f>
        <v>6.79731146966748</v>
      </c>
      <c r="H19" s="50" t="n">
        <f aca="false">100*'Chôm_BIT_4,5%'!H22/PopActBIT!H34</f>
        <v>6.22943843158054</v>
      </c>
      <c r="I19" s="50" t="n">
        <f aca="false">100*'Chôm_BIT_4,5%'!I22/PopActBIT!I34</f>
        <v>5.63676255571496</v>
      </c>
      <c r="J19" s="50" t="n">
        <f aca="false">100*'Chôm_BIT_4,5%'!J22/PopActBIT!J34</f>
        <v>4.99188316958299</v>
      </c>
      <c r="K19" s="50" t="n">
        <f aca="false">100*'Chôm_BIT_4,5%'!K22/PopActBIT!K34</f>
        <v>4.34801181915332</v>
      </c>
      <c r="L19" s="50" t="n">
        <f aca="false">100*'Chôm_BIT_4,5%'!L22/PopActBIT!L34</f>
        <v>3.61850740160047</v>
      </c>
      <c r="M19" s="50" t="n">
        <f aca="false">100*'Chôm_BIT_4,5%'!M22/PopActBIT!M34</f>
        <v>3.49048534579674</v>
      </c>
      <c r="N19" s="50" t="n">
        <f aca="false">100*'Chôm_BIT_4,5%'!N22/PopActBIT!N34</f>
        <v>2.20674823817</v>
      </c>
      <c r="O19" s="50" t="n">
        <f aca="false">100*'Chôm_BIT_4,5%'!O22/PopActBIT!O34</f>
        <v>1.16610776465171</v>
      </c>
      <c r="P19" s="50" t="n">
        <f aca="false">100*'Chôm_BIT_4,5%'!P22/PopActBIT!P34</f>
        <v>0.428064875631639</v>
      </c>
      <c r="Q19" s="50" t="n">
        <f aca="false">100*'Chôm_BIT_4,5%'!Q22/PopActBIT!Q34</f>
        <v>14.2958907603187</v>
      </c>
      <c r="R19" s="50" t="n">
        <f aca="false">100*'Chôm_BIT_4,5%'!R22/PopActBIT!R34</f>
        <v>11.0189803330696</v>
      </c>
      <c r="S19" s="50" t="n">
        <f aca="false">100*'Chôm_BIT_4,5%'!S22/PopActBIT!S34</f>
        <v>6.14051683664696</v>
      </c>
      <c r="T19" s="50" t="n">
        <f aca="false">100*'Chôm_BIT_4,5%'!T22/PopActBIT!T34</f>
        <v>4.3544530452184</v>
      </c>
      <c r="U19" s="50" t="n">
        <f aca="false">100*'Chôm_BIT_4,5%'!U22/PopActBIT!U34</f>
        <v>3.93376859847696</v>
      </c>
      <c r="V19" s="50" t="n">
        <f aca="false">100*'Chôm_BIT_4,5%'!V22/PopActBIT!V34</f>
        <v>3.54260586729632</v>
      </c>
      <c r="W19" s="50" t="n">
        <f aca="false">100*'Chôm_BIT_4,5%'!W22/PopActBIT!W34</f>
        <v>3.2621495694687</v>
      </c>
      <c r="X19" s="50" t="n">
        <f aca="false">100*'Chôm_BIT_4,5%'!X22/PopActBIT!X34</f>
        <v>3.34333428726091</v>
      </c>
      <c r="Y19" s="50" t="n">
        <f aca="false">100*'Chôm_BIT_4,5%'!Y22/PopActBIT!Y34</f>
        <v>3.17358442278629</v>
      </c>
      <c r="Z19" s="50" t="n">
        <f aca="false">100*'Chôm_BIT_4,5%'!Z22/PopActBIT!Z34</f>
        <v>2.10342223370719</v>
      </c>
      <c r="AA19" s="50" t="n">
        <f aca="false">100*'Chôm_BIT_4,5%'!AA22/PopActBIT!AA34</f>
        <v>0.619956026776857</v>
      </c>
      <c r="AB19" s="50" t="n">
        <f aca="false">100*'Chôm_BIT_4,5%'!AB22/PopActBIT!AB34</f>
        <v>0.361641015619833</v>
      </c>
      <c r="AD19" s="50" t="n">
        <f aca="false">100*'Chôm_BIT_4,5%'!AD22/PopActBIT!AD34</f>
        <v>12.5134887005894</v>
      </c>
      <c r="AE19" s="50" t="n">
        <f aca="false">100*'Chôm_BIT_4,5%'!AE22/PopActBIT!AE34</f>
        <v>6.51201435362878</v>
      </c>
      <c r="AF19" s="50" t="n">
        <f aca="false">100*'Chôm_BIT_4,5%'!AF22/PopActBIT!AF34</f>
        <v>5.2981405679997</v>
      </c>
      <c r="AG19" s="50" t="n">
        <f aca="false">100*'Chôm_BIT_4,5%'!AG22/PopActBIT!AG34</f>
        <v>3.99540012693456</v>
      </c>
      <c r="AH19" s="50" t="n">
        <f aca="false">100*'Chôm_BIT_4,5%'!AH22/PopActBIT!AH34</f>
        <v>2.81889632407996</v>
      </c>
      <c r="AI19" s="50" t="n">
        <f aca="false">100*'Chôm_BIT_4,5%'!AI22/PopActBIT!AI34</f>
        <v>11.6803976841683</v>
      </c>
      <c r="AJ19" s="50" t="n">
        <f aca="false">100*'Chôm_BIT_4,5%'!AJ22/PopActBIT!AJ34</f>
        <v>5.23776154922932</v>
      </c>
      <c r="AK19" s="50" t="n">
        <f aca="false">100*'Chôm_BIT_4,5%'!AK22/PopActBIT!AK34</f>
        <v>3.72971067208916</v>
      </c>
      <c r="AL19" s="50" t="n">
        <f aca="false">100*'Chôm_BIT_4,5%'!AL22/PopActBIT!AL34</f>
        <v>3.30193214462449</v>
      </c>
      <c r="AM19" s="50" t="n">
        <f aca="false">100*'Chôm_BIT_4,5%'!AM22/PopActBIT!AM34</f>
        <v>2.48344872076326</v>
      </c>
      <c r="AO19" s="50" t="n">
        <f aca="false">100*'Chôm_BIT_4,5%'!AO22/PopActBIT!AO34</f>
        <v>12.5134887005894</v>
      </c>
      <c r="AP19" s="50" t="n">
        <f aca="false">100*'Chôm_BIT_4,5%'!AP22/PopActBIT!AP34</f>
        <v>5.21287403731013</v>
      </c>
      <c r="AQ19" s="50" t="n">
        <f aca="false">100*'Chôm_BIT_4,5%'!AQ22/PopActBIT!AQ34</f>
        <v>2.97700489273667</v>
      </c>
      <c r="AR19" s="50" t="n">
        <f aca="false">100*'Chôm_BIT_4,5%'!AR22/PopActBIT!AR34</f>
        <v>11.6803976841683</v>
      </c>
      <c r="AS19" s="50" t="n">
        <f aca="false">100*'Chôm_BIT_4,5%'!AS22/PopActBIT!AS34</f>
        <v>4.07163154761633</v>
      </c>
      <c r="AT19" s="50" t="n">
        <f aca="false">100*'Chôm_BIT_4,5%'!AT22/PopActBIT!AT34</f>
        <v>2.72299176681783</v>
      </c>
      <c r="AU19" s="50" t="n">
        <f aca="false">100*'Chôm_BIT_4,5%'!AU22/PopActBIT!AU34</f>
        <v>12.0578059870779</v>
      </c>
      <c r="AV19" s="50" t="n">
        <f aca="false">100*'Chôm_BIT_4,5%'!AV22/PopActBIT!AV34</f>
        <v>4.62480731389098</v>
      </c>
      <c r="AW19" s="50" t="n">
        <f aca="false">100*'Chôm_BIT_4,5%'!AW22/PopActBIT!AW34</f>
        <v>2.84668888491118</v>
      </c>
    </row>
    <row r="20" customFormat="false" ht="15" hidden="false" customHeight="false" outlineLevel="0" collapsed="false">
      <c r="A20" s="0" t="n">
        <v>2032</v>
      </c>
      <c r="B20" s="50" t="n">
        <f aca="false">100*'Chôm_BIT_4,5%'!B23/PopActBIT!B35</f>
        <v>4.48895608214154</v>
      </c>
      <c r="C20" s="50" t="n">
        <f aca="false">100*'Chôm_BIT_4,5%'!C23/PopActBIT!C35</f>
        <v>4.90172968402924</v>
      </c>
      <c r="D20" s="50" t="n">
        <f aca="false">100*'Chôm_BIT_4,5%'!D23/PopActBIT!D35</f>
        <v>4.10750641424786</v>
      </c>
      <c r="E20" s="50" t="n">
        <f aca="false">100*'Chôm_BIT_4,5%'!E23/PopActBIT!E35</f>
        <v>16.9327332583979</v>
      </c>
      <c r="F20" s="50" t="n">
        <f aca="false">100*'Chôm_BIT_4,5%'!F23/PopActBIT!F35</f>
        <v>10.3037867104598</v>
      </c>
      <c r="G20" s="50" t="n">
        <f aca="false">100*'Chôm_BIT_4,5%'!G23/PopActBIT!G35</f>
        <v>6.13645395710804</v>
      </c>
      <c r="H20" s="50" t="n">
        <f aca="false">100*'Chôm_BIT_4,5%'!H23/PopActBIT!H35</f>
        <v>5.66813260668125</v>
      </c>
      <c r="I20" s="50" t="n">
        <f aca="false">100*'Chôm_BIT_4,5%'!I23/PopActBIT!I35</f>
        <v>5.08840418909966</v>
      </c>
      <c r="J20" s="50" t="n">
        <f aca="false">100*'Chôm_BIT_4,5%'!J23/PopActBIT!J35</f>
        <v>4.54168089657964</v>
      </c>
      <c r="K20" s="50" t="n">
        <f aca="false">100*'Chôm_BIT_4,5%'!K23/PopActBIT!K35</f>
        <v>3.94024238576649</v>
      </c>
      <c r="L20" s="50" t="n">
        <f aca="false">100*'Chôm_BIT_4,5%'!L23/PopActBIT!L35</f>
        <v>3.28648249714416</v>
      </c>
      <c r="M20" s="50" t="n">
        <f aca="false">100*'Chôm_BIT_4,5%'!M23/PopActBIT!M35</f>
        <v>3.17886504272328</v>
      </c>
      <c r="N20" s="50" t="n">
        <f aca="false">100*'Chôm_BIT_4,5%'!N23/PopActBIT!N35</f>
        <v>2.00096295376421</v>
      </c>
      <c r="O20" s="50" t="n">
        <f aca="false">100*'Chôm_BIT_4,5%'!O23/PopActBIT!O35</f>
        <v>1.05736503911286</v>
      </c>
      <c r="P20" s="50" t="n">
        <f aca="false">100*'Chôm_BIT_4,5%'!P23/PopActBIT!P35</f>
        <v>0.388146659927506</v>
      </c>
      <c r="Q20" s="50" t="n">
        <f aca="false">100*'Chôm_BIT_4,5%'!Q23/PopActBIT!Q35</f>
        <v>12.9627600048203</v>
      </c>
      <c r="R20" s="50" t="n">
        <f aca="false">100*'Chôm_BIT_4,5%'!R23/PopActBIT!R35</f>
        <v>9.99143040123736</v>
      </c>
      <c r="S20" s="50" t="n">
        <f aca="false">100*'Chôm_BIT_4,5%'!S23/PopActBIT!S35</f>
        <v>5.56789691482216</v>
      </c>
      <c r="T20" s="50" t="n">
        <f aca="false">100*'Chôm_BIT_4,5%'!T23/PopActBIT!T35</f>
        <v>3.9483884371936</v>
      </c>
      <c r="U20" s="50" t="n">
        <f aca="false">100*'Chôm_BIT_4,5%'!U23/PopActBIT!U35</f>
        <v>3.56693396105795</v>
      </c>
      <c r="V20" s="50" t="n">
        <f aca="false">100*'Chôm_BIT_4,5%'!V23/PopActBIT!V35</f>
        <v>3.21224822008971</v>
      </c>
      <c r="W20" s="50" t="n">
        <f aca="false">100*'Chôm_BIT_4,5%'!W23/PopActBIT!W35</f>
        <v>2.95794523599927</v>
      </c>
      <c r="X20" s="50" t="n">
        <f aca="false">100*'Chôm_BIT_4,5%'!X23/PopActBIT!X35</f>
        <v>3.03155925770966</v>
      </c>
      <c r="Y20" s="50" t="n">
        <f aca="false">100*'Chôm_BIT_4,5%'!Y23/PopActBIT!Y35</f>
        <v>2.87763903049703</v>
      </c>
      <c r="Z20" s="50" t="n">
        <f aca="false">100*'Chôm_BIT_4,5%'!Z23/PopActBIT!Z35</f>
        <v>1.90727238067826</v>
      </c>
      <c r="AA20" s="50" t="n">
        <f aca="false">100*'Chôm_BIT_4,5%'!AA23/PopActBIT!AA35</f>
        <v>0.562143438515699</v>
      </c>
      <c r="AB20" s="50" t="n">
        <f aca="false">100*'Chôm_BIT_4,5%'!AB23/PopActBIT!AB35</f>
        <v>0.327917005800824</v>
      </c>
      <c r="AD20" s="50" t="n">
        <f aca="false">100*'Chôm_BIT_4,5%'!AD23/PopActBIT!AD35</f>
        <v>11.3794275847364</v>
      </c>
      <c r="AE20" s="50" t="n">
        <f aca="false">100*'Chôm_BIT_4,5%'!AE23/PopActBIT!AE35</f>
        <v>5.90056287825967</v>
      </c>
      <c r="AF20" s="50" t="n">
        <f aca="false">100*'Chôm_BIT_4,5%'!AF23/PopActBIT!AF35</f>
        <v>4.80204205069668</v>
      </c>
      <c r="AG20" s="50" t="n">
        <f aca="false">100*'Chôm_BIT_4,5%'!AG23/PopActBIT!AG35</f>
        <v>3.62053311253276</v>
      </c>
      <c r="AH20" s="50" t="n">
        <f aca="false">100*'Chôm_BIT_4,5%'!AH23/PopActBIT!AH35</f>
        <v>2.54571608501295</v>
      </c>
      <c r="AI20" s="50" t="n">
        <f aca="false">100*'Chôm_BIT_4,5%'!AI23/PopActBIT!AI35</f>
        <v>10.5891923018012</v>
      </c>
      <c r="AJ20" s="50" t="n">
        <f aca="false">100*'Chôm_BIT_4,5%'!AJ23/PopActBIT!AJ35</f>
        <v>4.74726066148729</v>
      </c>
      <c r="AK20" s="50" t="n">
        <f aca="false">100*'Chôm_BIT_4,5%'!AK23/PopActBIT!AK35</f>
        <v>3.38215388811877</v>
      </c>
      <c r="AL20" s="50" t="n">
        <f aca="false">100*'Chôm_BIT_4,5%'!AL23/PopActBIT!AL35</f>
        <v>2.99436778990152</v>
      </c>
      <c r="AM20" s="50" t="n">
        <f aca="false">100*'Chôm_BIT_4,5%'!AM23/PopActBIT!AM35</f>
        <v>2.2307316134324</v>
      </c>
      <c r="AO20" s="50" t="n">
        <f aca="false">100*'Chôm_BIT_4,5%'!AO23/PopActBIT!AO35</f>
        <v>11.3794275847364</v>
      </c>
      <c r="AP20" s="50" t="n">
        <f aca="false">100*'Chôm_BIT_4,5%'!AP23/PopActBIT!AP35</f>
        <v>4.72470468972952</v>
      </c>
      <c r="AQ20" s="50" t="n">
        <f aca="false">100*'Chôm_BIT_4,5%'!AQ23/PopActBIT!AQ35</f>
        <v>2.69337892283404</v>
      </c>
      <c r="AR20" s="50" t="n">
        <f aca="false">100*'Chôm_BIT_4,5%'!AR23/PopActBIT!AR35</f>
        <v>10.5891923018012</v>
      </c>
      <c r="AS20" s="50" t="n">
        <f aca="false">100*'Chôm_BIT_4,5%'!AS23/PopActBIT!AS35</f>
        <v>3.69421830326178</v>
      </c>
      <c r="AT20" s="50" t="n">
        <f aca="false">100*'Chôm_BIT_4,5%'!AT23/PopActBIT!AT35</f>
        <v>2.45486877799858</v>
      </c>
      <c r="AU20" s="50" t="n">
        <f aca="false">100*'Chôm_BIT_4,5%'!AU23/PopActBIT!AU35</f>
        <v>10.9471910792458</v>
      </c>
      <c r="AV20" s="50" t="n">
        <f aca="false">100*'Chôm_BIT_4,5%'!AV23/PopActBIT!AV35</f>
        <v>4.19380331309538</v>
      </c>
      <c r="AW20" s="50" t="n">
        <f aca="false">100*'Chôm_BIT_4,5%'!AW23/PopActBIT!AW35</f>
        <v>2.57097595549361</v>
      </c>
    </row>
    <row r="21" customFormat="false" ht="15" hidden="false" customHeight="false" outlineLevel="0" collapsed="false">
      <c r="A21" s="0" t="n">
        <v>2033</v>
      </c>
      <c r="B21" s="50" t="n">
        <f aca="false">100*'Chôm_BIT_4,5%'!B24/PopActBIT!B36</f>
        <v>4.48905319410368</v>
      </c>
      <c r="C21" s="50" t="n">
        <f aca="false">100*'Chôm_BIT_4,5%'!C24/PopActBIT!C36</f>
        <v>4.90452570338942</v>
      </c>
      <c r="D21" s="50" t="n">
        <f aca="false">100*'Chôm_BIT_4,5%'!D24/PopActBIT!D36</f>
        <v>4.10541557538744</v>
      </c>
      <c r="E21" s="50" t="n">
        <f aca="false">100*'Chôm_BIT_4,5%'!E24/PopActBIT!E36</f>
        <v>16.9305463751999</v>
      </c>
      <c r="F21" s="50" t="n">
        <f aca="false">100*'Chôm_BIT_4,5%'!F24/PopActBIT!F36</f>
        <v>10.3440144082842</v>
      </c>
      <c r="G21" s="50" t="n">
        <f aca="false">100*'Chôm_BIT_4,5%'!G24/PopActBIT!G36</f>
        <v>6.13810788575904</v>
      </c>
      <c r="H21" s="50" t="n">
        <f aca="false">100*'Chôm_BIT_4,5%'!H24/PopActBIT!H36</f>
        <v>5.69600506195377</v>
      </c>
      <c r="I21" s="50" t="n">
        <f aca="false">100*'Chôm_BIT_4,5%'!I24/PopActBIT!I36</f>
        <v>5.05397766803866</v>
      </c>
      <c r="J21" s="50" t="n">
        <f aca="false">100*'Chôm_BIT_4,5%'!J24/PopActBIT!J36</f>
        <v>4.57342486975897</v>
      </c>
      <c r="K21" s="50" t="n">
        <f aca="false">100*'Chôm_BIT_4,5%'!K24/PopActBIT!K36</f>
        <v>3.92759364640671</v>
      </c>
      <c r="L21" s="50" t="n">
        <f aca="false">100*'Chôm_BIT_4,5%'!L24/PopActBIT!L36</f>
        <v>3.31981694176793</v>
      </c>
      <c r="M21" s="50" t="n">
        <f aca="false">100*'Chôm_BIT_4,5%'!M24/PopActBIT!M36</f>
        <v>3.18738247517574</v>
      </c>
      <c r="N21" s="50" t="n">
        <f aca="false">100*'Chôm_BIT_4,5%'!N24/PopActBIT!N36</f>
        <v>2.00419430143348</v>
      </c>
      <c r="O21" s="50" t="n">
        <f aca="false">100*'Chôm_BIT_4,5%'!O24/PopActBIT!O36</f>
        <v>1.05907257400164</v>
      </c>
      <c r="P21" s="50" t="n">
        <f aca="false">100*'Chôm_BIT_4,5%'!P24/PopActBIT!P36</f>
        <v>0.388773476532247</v>
      </c>
      <c r="Q21" s="50" t="n">
        <f aca="false">100*'Chôm_BIT_4,5%'!Q24/PopActBIT!Q36</f>
        <v>12.9836935179821</v>
      </c>
      <c r="R21" s="50" t="n">
        <f aca="false">100*'Chôm_BIT_4,5%'!R24/PopActBIT!R36</f>
        <v>10.007565525218</v>
      </c>
      <c r="S21" s="50" t="n">
        <f aca="false">100*'Chôm_BIT_4,5%'!S24/PopActBIT!S36</f>
        <v>5.57688849094533</v>
      </c>
      <c r="T21" s="50" t="n">
        <f aca="false">100*'Chôm_BIT_4,5%'!T24/PopActBIT!T36</f>
        <v>3.9547646750694</v>
      </c>
      <c r="U21" s="50" t="n">
        <f aca="false">100*'Chôm_BIT_4,5%'!U24/PopActBIT!U36</f>
        <v>3.57269418951185</v>
      </c>
      <c r="V21" s="50" t="n">
        <f aca="false">100*'Chôm_BIT_4,5%'!V24/PopActBIT!V36</f>
        <v>3.21743566785307</v>
      </c>
      <c r="W21" s="50" t="n">
        <f aca="false">100*'Chôm_BIT_4,5%'!W24/PopActBIT!W36</f>
        <v>2.96272201081471</v>
      </c>
      <c r="X21" s="50" t="n">
        <f aca="false">100*'Chôm_BIT_4,5%'!X24/PopActBIT!X36</f>
        <v>3.03645491153634</v>
      </c>
      <c r="Y21" s="50" t="n">
        <f aca="false">100*'Chôm_BIT_4,5%'!Y24/PopActBIT!Y36</f>
        <v>2.88228611911838</v>
      </c>
      <c r="Z21" s="50" t="n">
        <f aca="false">100*'Chôm_BIT_4,5%'!Z24/PopActBIT!Z36</f>
        <v>1.91035242778776</v>
      </c>
      <c r="AA21" s="50" t="n">
        <f aca="false">100*'Chôm_BIT_4,5%'!AA24/PopActBIT!AA36</f>
        <v>0.563051241874288</v>
      </c>
      <c r="AB21" s="50" t="n">
        <f aca="false">100*'Chôm_BIT_4,5%'!AB24/PopActBIT!AB36</f>
        <v>0.328446557760001</v>
      </c>
      <c r="AD21" s="50" t="n">
        <f aca="false">100*'Chôm_BIT_4,5%'!AD24/PopActBIT!AD36</f>
        <v>11.4120444703795</v>
      </c>
      <c r="AE21" s="50" t="n">
        <f aca="false">100*'Chôm_BIT_4,5%'!AE24/PopActBIT!AE36</f>
        <v>5.91536103731782</v>
      </c>
      <c r="AF21" s="50" t="n">
        <f aca="false">100*'Chôm_BIT_4,5%'!AF24/PopActBIT!AF36</f>
        <v>4.80455564072254</v>
      </c>
      <c r="AG21" s="50" t="n">
        <f aca="false">100*'Chôm_BIT_4,5%'!AG24/PopActBIT!AG36</f>
        <v>3.62894302996115</v>
      </c>
      <c r="AH21" s="50" t="n">
        <f aca="false">100*'Chôm_BIT_4,5%'!AH24/PopActBIT!AH36</f>
        <v>2.53357798514972</v>
      </c>
      <c r="AI21" s="50" t="n">
        <f aca="false">100*'Chôm_BIT_4,5%'!AI24/PopActBIT!AI36</f>
        <v>10.605528766057</v>
      </c>
      <c r="AJ21" s="50" t="n">
        <f aca="false">100*'Chôm_BIT_4,5%'!AJ24/PopActBIT!AJ36</f>
        <v>4.75459997501348</v>
      </c>
      <c r="AK21" s="50" t="n">
        <f aca="false">100*'Chôm_BIT_4,5%'!AK24/PopActBIT!AK36</f>
        <v>3.38917995164187</v>
      </c>
      <c r="AL21" s="50" t="n">
        <f aca="false">100*'Chôm_BIT_4,5%'!AL24/PopActBIT!AL36</f>
        <v>2.9993294132947</v>
      </c>
      <c r="AM21" s="50" t="n">
        <f aca="false">100*'Chôm_BIT_4,5%'!AM24/PopActBIT!AM36</f>
        <v>2.21295019190704</v>
      </c>
      <c r="AO21" s="50" t="n">
        <f aca="false">100*'Chôm_BIT_4,5%'!AO24/PopActBIT!AO36</f>
        <v>11.4120444703795</v>
      </c>
      <c r="AP21" s="50" t="n">
        <f aca="false">100*'Chôm_BIT_4,5%'!AP24/PopActBIT!AP36</f>
        <v>4.73421547314353</v>
      </c>
      <c r="AQ21" s="50" t="n">
        <f aca="false">100*'Chôm_BIT_4,5%'!AQ24/PopActBIT!AQ36</f>
        <v>2.68388419445147</v>
      </c>
      <c r="AR21" s="50" t="n">
        <f aca="false">100*'Chôm_BIT_4,5%'!AR24/PopActBIT!AR36</f>
        <v>10.605528766057</v>
      </c>
      <c r="AS21" s="50" t="n">
        <f aca="false">100*'Chôm_BIT_4,5%'!AS24/PopActBIT!AS36</f>
        <v>3.70323525066345</v>
      </c>
      <c r="AT21" s="50" t="n">
        <f aca="false">100*'Chôm_BIT_4,5%'!AT24/PopActBIT!AT36</f>
        <v>2.44572432365778</v>
      </c>
      <c r="AU21" s="50" t="n">
        <f aca="false">100*'Chôm_BIT_4,5%'!AU24/PopActBIT!AU36</f>
        <v>10.9707976503249</v>
      </c>
      <c r="AV21" s="50" t="n">
        <f aca="false">100*'Chôm_BIT_4,5%'!AV24/PopActBIT!AV36</f>
        <v>4.20311168448056</v>
      </c>
      <c r="AW21" s="50" t="n">
        <f aca="false">100*'Chôm_BIT_4,5%'!AW24/PopActBIT!AW36</f>
        <v>2.56160212324158</v>
      </c>
    </row>
    <row r="22" customFormat="false" ht="15" hidden="false" customHeight="false" outlineLevel="0" collapsed="false">
      <c r="A22" s="0" t="n">
        <v>2034</v>
      </c>
      <c r="B22" s="50" t="n">
        <f aca="false">100*'Chôm_BIT_4,5%'!B25/PopActBIT!B37</f>
        <v>4.48889909433106</v>
      </c>
      <c r="C22" s="50" t="n">
        <f aca="false">100*'Chôm_BIT_4,5%'!C25/PopActBIT!C37</f>
        <v>4.90561056367388</v>
      </c>
      <c r="D22" s="50" t="n">
        <f aca="false">100*'Chôm_BIT_4,5%'!D25/PopActBIT!D37</f>
        <v>4.10452404173433</v>
      </c>
      <c r="E22" s="50" t="n">
        <f aca="false">100*'Chôm_BIT_4,5%'!E25/PopActBIT!E37</f>
        <v>16.9816721384908</v>
      </c>
      <c r="F22" s="50" t="n">
        <f aca="false">100*'Chôm_BIT_4,5%'!F25/PopActBIT!F37</f>
        <v>10.3672253564402</v>
      </c>
      <c r="G22" s="50" t="n">
        <f aca="false">100*'Chôm_BIT_4,5%'!G25/PopActBIT!G37</f>
        <v>6.14998878354883</v>
      </c>
      <c r="H22" s="50" t="n">
        <f aca="false">100*'Chôm_BIT_4,5%'!H25/PopActBIT!H37</f>
        <v>5.71866064236196</v>
      </c>
      <c r="I22" s="50" t="n">
        <f aca="false">100*'Chôm_BIT_4,5%'!I25/PopActBIT!I37</f>
        <v>5.02741175001462</v>
      </c>
      <c r="J22" s="50" t="n">
        <f aca="false">100*'Chôm_BIT_4,5%'!J25/PopActBIT!J37</f>
        <v>4.59968004520456</v>
      </c>
      <c r="K22" s="50" t="n">
        <f aca="false">100*'Chôm_BIT_4,5%'!K25/PopActBIT!K37</f>
        <v>3.92467289417126</v>
      </c>
      <c r="L22" s="50" t="n">
        <f aca="false">100*'Chôm_BIT_4,5%'!L25/PopActBIT!L37</f>
        <v>3.34423230753346</v>
      </c>
      <c r="M22" s="50" t="n">
        <f aca="false">100*'Chôm_BIT_4,5%'!M25/PopActBIT!M37</f>
        <v>3.16097852974625</v>
      </c>
      <c r="N22" s="50" t="n">
        <f aca="false">100*'Chôm_BIT_4,5%'!N25/PopActBIT!N37</f>
        <v>2.0079435804194</v>
      </c>
      <c r="O22" s="50" t="n">
        <f aca="false">100*'Chôm_BIT_4,5%'!O25/PopActBIT!O37</f>
        <v>1.06105379834871</v>
      </c>
      <c r="P22" s="50" t="n">
        <f aca="false">100*'Chôm_BIT_4,5%'!P25/PopActBIT!P37</f>
        <v>0.389500761419148</v>
      </c>
      <c r="Q22" s="50" t="n">
        <f aca="false">100*'Chôm_BIT_4,5%'!Q25/PopActBIT!Q37</f>
        <v>13.0079823253257</v>
      </c>
      <c r="R22" s="50" t="n">
        <f aca="false">100*'Chôm_BIT_4,5%'!R25/PopActBIT!R37</f>
        <v>10.0262868413584</v>
      </c>
      <c r="S22" s="50" t="n">
        <f aca="false">100*'Chôm_BIT_4,5%'!S25/PopActBIT!S37</f>
        <v>5.58732126725399</v>
      </c>
      <c r="T22" s="50" t="n">
        <f aca="false">100*'Chôm_BIT_4,5%'!T25/PopActBIT!T37</f>
        <v>3.96216291788444</v>
      </c>
      <c r="U22" s="50" t="n">
        <f aca="false">100*'Chôm_BIT_4,5%'!U25/PopActBIT!U37</f>
        <v>3.57937768683459</v>
      </c>
      <c r="V22" s="50" t="n">
        <f aca="false">100*'Chôm_BIT_4,5%'!V25/PopActBIT!V37</f>
        <v>3.22345457726192</v>
      </c>
      <c r="W22" s="50" t="n">
        <f aca="false">100*'Chôm_BIT_4,5%'!W25/PopActBIT!W37</f>
        <v>2.96826442322868</v>
      </c>
      <c r="X22" s="50" t="n">
        <f aca="false">100*'Chôm_BIT_4,5%'!X25/PopActBIT!X37</f>
        <v>3.04213525729093</v>
      </c>
      <c r="Y22" s="50" t="n">
        <f aca="false">100*'Chôm_BIT_4,5%'!Y25/PopActBIT!Y37</f>
        <v>2.88767805879713</v>
      </c>
      <c r="Z22" s="50" t="n">
        <f aca="false">100*'Chôm_BIT_4,5%'!Z25/PopActBIT!Z37</f>
        <v>1.91392615524926</v>
      </c>
      <c r="AA22" s="50" t="n">
        <f aca="false">100*'Chôm_BIT_4,5%'!AA25/PopActBIT!AA37</f>
        <v>0.564104551020835</v>
      </c>
      <c r="AB22" s="50" t="n">
        <f aca="false">100*'Chôm_BIT_4,5%'!AB25/PopActBIT!AB37</f>
        <v>0.329060988095487</v>
      </c>
      <c r="AD22" s="50" t="n">
        <f aca="false">100*'Chôm_BIT_4,5%'!AD25/PopActBIT!AD37</f>
        <v>11.4383559797754</v>
      </c>
      <c r="AE22" s="50" t="n">
        <f aca="false">100*'Chôm_BIT_4,5%'!AE25/PopActBIT!AE37</f>
        <v>5.93282971399921</v>
      </c>
      <c r="AF22" s="50" t="n">
        <f aca="false">100*'Chôm_BIT_4,5%'!AF25/PopActBIT!AF37</f>
        <v>4.80861254770334</v>
      </c>
      <c r="AG22" s="50" t="n">
        <f aca="false">100*'Chôm_BIT_4,5%'!AG25/PopActBIT!AG37</f>
        <v>3.63926121374964</v>
      </c>
      <c r="AH22" s="50" t="n">
        <f aca="false">100*'Chôm_BIT_4,5%'!AH25/PopActBIT!AH37</f>
        <v>2.51078878713318</v>
      </c>
      <c r="AI22" s="50" t="n">
        <f aca="false">100*'Chôm_BIT_4,5%'!AI25/PopActBIT!AI37</f>
        <v>10.624467236229</v>
      </c>
      <c r="AJ22" s="50" t="n">
        <f aca="false">100*'Chôm_BIT_4,5%'!AJ25/PopActBIT!AJ37</f>
        <v>4.76454121854817</v>
      </c>
      <c r="AK22" s="50" t="n">
        <f aca="false">100*'Chôm_BIT_4,5%'!AK25/PopActBIT!AK37</f>
        <v>3.39828611191602</v>
      </c>
      <c r="AL22" s="50" t="n">
        <f aca="false">100*'Chôm_BIT_4,5%'!AL25/PopActBIT!AL37</f>
        <v>3.0049147111935</v>
      </c>
      <c r="AM22" s="50" t="n">
        <f aca="false">100*'Chôm_BIT_4,5%'!AM25/PopActBIT!AM37</f>
        <v>2.19971000721772</v>
      </c>
      <c r="AO22" s="50" t="n">
        <f aca="false">100*'Chôm_BIT_4,5%'!AO25/PopActBIT!AO37</f>
        <v>11.4383559797754</v>
      </c>
      <c r="AP22" s="50" t="n">
        <f aca="false">100*'Chôm_BIT_4,5%'!AP25/PopActBIT!AP37</f>
        <v>4.74597100454616</v>
      </c>
      <c r="AQ22" s="50" t="n">
        <f aca="false">100*'Chôm_BIT_4,5%'!AQ25/PopActBIT!AQ37</f>
        <v>2.66077633011209</v>
      </c>
      <c r="AR22" s="50" t="n">
        <f aca="false">100*'Chôm_BIT_4,5%'!AR25/PopActBIT!AR37</f>
        <v>10.624467236229</v>
      </c>
      <c r="AS22" s="50" t="n">
        <f aca="false">100*'Chôm_BIT_4,5%'!AS25/PopActBIT!AS37</f>
        <v>3.71360539695624</v>
      </c>
      <c r="AT22" s="50" t="n">
        <f aca="false">100*'Chôm_BIT_4,5%'!AT25/PopActBIT!AT37</f>
        <v>2.44141742864131</v>
      </c>
      <c r="AU22" s="50" t="n">
        <f aca="false">100*'Chôm_BIT_4,5%'!AU25/PopActBIT!AU37</f>
        <v>10.9930345755323</v>
      </c>
      <c r="AV22" s="50" t="n">
        <f aca="false">100*'Chôm_BIT_4,5%'!AV25/PopActBIT!AV37</f>
        <v>4.21411324483683</v>
      </c>
      <c r="AW22" s="50" t="n">
        <f aca="false">100*'Chôm_BIT_4,5%'!AW25/PopActBIT!AW37</f>
        <v>2.54813373278293</v>
      </c>
    </row>
    <row r="23" customFormat="false" ht="15" hidden="false" customHeight="false" outlineLevel="0" collapsed="false">
      <c r="A23" s="0" t="n">
        <v>2035</v>
      </c>
      <c r="B23" s="50" t="n">
        <f aca="false">100*'Chôm_BIT_4,5%'!B26/PopActBIT!B38</f>
        <v>4.49074022319077</v>
      </c>
      <c r="C23" s="50" t="n">
        <f aca="false">100*'Chôm_BIT_4,5%'!C26/PopActBIT!C38</f>
        <v>4.91236730781563</v>
      </c>
      <c r="D23" s="50" t="n">
        <f aca="false">100*'Chôm_BIT_4,5%'!D26/PopActBIT!D38</f>
        <v>4.10283280827515</v>
      </c>
      <c r="E23" s="50" t="n">
        <f aca="false">100*'Chôm_BIT_4,5%'!E26/PopActBIT!E38</f>
        <v>16.9990128247861</v>
      </c>
      <c r="F23" s="50" t="n">
        <f aca="false">100*'Chôm_BIT_4,5%'!F26/PopActBIT!F38</f>
        <v>10.4155540559275</v>
      </c>
      <c r="G23" s="50" t="n">
        <f aca="false">100*'Chôm_BIT_4,5%'!G26/PopActBIT!G38</f>
        <v>6.16977443967892</v>
      </c>
      <c r="H23" s="50" t="n">
        <f aca="false">100*'Chôm_BIT_4,5%'!H26/PopActBIT!H38</f>
        <v>5.75323683166175</v>
      </c>
      <c r="I23" s="50" t="n">
        <f aca="false">100*'Chôm_BIT_4,5%'!I26/PopActBIT!I38</f>
        <v>5.02499887897526</v>
      </c>
      <c r="J23" s="50" t="n">
        <f aca="false">100*'Chôm_BIT_4,5%'!J26/PopActBIT!J38</f>
        <v>4.59027436519502</v>
      </c>
      <c r="K23" s="50" t="n">
        <f aca="false">100*'Chôm_BIT_4,5%'!K26/PopActBIT!K38</f>
        <v>3.94746084551293</v>
      </c>
      <c r="L23" s="50" t="n">
        <f aca="false">100*'Chôm_BIT_4,5%'!L26/PopActBIT!L38</f>
        <v>3.36999928786011</v>
      </c>
      <c r="M23" s="50" t="n">
        <f aca="false">100*'Chôm_BIT_4,5%'!M26/PopActBIT!M38</f>
        <v>3.10797367350924</v>
      </c>
      <c r="N23" s="50" t="n">
        <f aca="false">100*'Chôm_BIT_4,5%'!N26/PopActBIT!N38</f>
        <v>2.01214962511543</v>
      </c>
      <c r="O23" s="50" t="n">
        <f aca="false">100*'Chôm_BIT_4,5%'!O26/PopActBIT!O38</f>
        <v>1.06327639052923</v>
      </c>
      <c r="P23" s="50" t="n">
        <f aca="false">100*'Chôm_BIT_4,5%'!P26/PopActBIT!P38</f>
        <v>0.390316649687944</v>
      </c>
      <c r="Q23" s="50" t="n">
        <f aca="false">100*'Chôm_BIT_4,5%'!Q26/PopActBIT!Q38</f>
        <v>13.0352301800956</v>
      </c>
      <c r="R23" s="50" t="n">
        <f aca="false">100*'Chôm_BIT_4,5%'!R26/PopActBIT!R38</f>
        <v>10.0472889307603</v>
      </c>
      <c r="S23" s="50" t="n">
        <f aca="false">100*'Chôm_BIT_4,5%'!S26/PopActBIT!S38</f>
        <v>5.59902504379947</v>
      </c>
      <c r="T23" s="50" t="n">
        <f aca="false">100*'Chôm_BIT_4,5%'!T26/PopActBIT!T38</f>
        <v>3.97046247096357</v>
      </c>
      <c r="U23" s="50" t="n">
        <f aca="false">100*'Chôm_BIT_4,5%'!U26/PopActBIT!U38</f>
        <v>3.58687541868403</v>
      </c>
      <c r="V23" s="50" t="n">
        <f aca="false">100*'Chôm_BIT_4,5%'!V26/PopActBIT!V38</f>
        <v>3.23020675603815</v>
      </c>
      <c r="W23" s="50" t="n">
        <f aca="false">100*'Chôm_BIT_4,5%'!W26/PopActBIT!W38</f>
        <v>2.97448205451847</v>
      </c>
      <c r="X23" s="50" t="n">
        <f aca="false">100*'Chôm_BIT_4,5%'!X26/PopActBIT!X38</f>
        <v>3.04850762601101</v>
      </c>
      <c r="Y23" s="50" t="n">
        <f aca="false">100*'Chôm_BIT_4,5%'!Y26/PopActBIT!Y38</f>
        <v>2.89372688561751</v>
      </c>
      <c r="Z23" s="50" t="n">
        <f aca="false">100*'Chôm_BIT_4,5%'!Z26/PopActBIT!Z38</f>
        <v>1.91793526139765</v>
      </c>
      <c r="AA23" s="50" t="n">
        <f aca="false">100*'Chôm_BIT_4,5%'!AA26/PopActBIT!AA38</f>
        <v>0.565286182306677</v>
      </c>
      <c r="AB23" s="50" t="n">
        <f aca="false">100*'Chôm_BIT_4,5%'!AB26/PopActBIT!AB38</f>
        <v>0.329750273012228</v>
      </c>
      <c r="AD23" s="50" t="n">
        <f aca="false">100*'Chôm_BIT_4,5%'!AD26/PopActBIT!AD38</f>
        <v>11.4834928101684</v>
      </c>
      <c r="AE23" s="50" t="n">
        <f aca="false">100*'Chôm_BIT_4,5%'!AE26/PopActBIT!AE38</f>
        <v>5.9605087951626</v>
      </c>
      <c r="AF23" s="50" t="n">
        <f aca="false">100*'Chôm_BIT_4,5%'!AF26/PopActBIT!AF38</f>
        <v>4.80571404246614</v>
      </c>
      <c r="AG23" s="50" t="n">
        <f aca="false">100*'Chôm_BIT_4,5%'!AG26/PopActBIT!AG38</f>
        <v>3.6635936207376</v>
      </c>
      <c r="AH23" s="50" t="n">
        <f aca="false">100*'Chôm_BIT_4,5%'!AH26/PopActBIT!AH38</f>
        <v>2.4869102733246</v>
      </c>
      <c r="AI23" s="50" t="n">
        <f aca="false">100*'Chôm_BIT_4,5%'!AI26/PopActBIT!AI38</f>
        <v>10.6475740535983</v>
      </c>
      <c r="AJ23" s="50" t="n">
        <f aca="false">100*'Chôm_BIT_4,5%'!AJ26/PopActBIT!AJ38</f>
        <v>4.77685618525378</v>
      </c>
      <c r="AK23" s="50" t="n">
        <f aca="false">100*'Chôm_BIT_4,5%'!AK26/PopActBIT!AK38</f>
        <v>3.40823153512504</v>
      </c>
      <c r="AL23" s="50" t="n">
        <f aca="false">100*'Chôm_BIT_4,5%'!AL26/PopActBIT!AL38</f>
        <v>3.01114618348457</v>
      </c>
      <c r="AM23" s="50" t="n">
        <f aca="false">100*'Chôm_BIT_4,5%'!AM26/PopActBIT!AM38</f>
        <v>2.19379704066596</v>
      </c>
      <c r="AO23" s="50" t="n">
        <f aca="false">100*'Chôm_BIT_4,5%'!AO26/PopActBIT!AO38</f>
        <v>11.4834928101684</v>
      </c>
      <c r="AP23" s="50" t="n">
        <f aca="false">100*'Chôm_BIT_4,5%'!AP26/PopActBIT!AP38</f>
        <v>4.76463871974837</v>
      </c>
      <c r="AQ23" s="50" t="n">
        <f aca="false">100*'Chôm_BIT_4,5%'!AQ26/PopActBIT!AQ38</f>
        <v>2.63544714904893</v>
      </c>
      <c r="AR23" s="50" t="n">
        <f aca="false">100*'Chôm_BIT_4,5%'!AR26/PopActBIT!AR38</f>
        <v>10.6475740535983</v>
      </c>
      <c r="AS23" s="50" t="n">
        <f aca="false">100*'Chôm_BIT_4,5%'!AS26/PopActBIT!AS38</f>
        <v>3.72489745452432</v>
      </c>
      <c r="AT23" s="50" t="n">
        <f aca="false">100*'Chôm_BIT_4,5%'!AT26/PopActBIT!AT38</f>
        <v>2.44374601390012</v>
      </c>
      <c r="AU23" s="50" t="n">
        <f aca="false">100*'Chôm_BIT_4,5%'!AU26/PopActBIT!AU38</f>
        <v>11.0260495259676</v>
      </c>
      <c r="AV23" s="50" t="n">
        <f aca="false">100*'Chôm_BIT_4,5%'!AV26/PopActBIT!AV38</f>
        <v>4.22890304712362</v>
      </c>
      <c r="AW23" s="50" t="n">
        <f aca="false">100*'Chôm_BIT_4,5%'!AW26/PopActBIT!AW38</f>
        <v>2.53665696837084</v>
      </c>
    </row>
    <row r="24" customFormat="false" ht="15" hidden="false" customHeight="false" outlineLevel="0" collapsed="false">
      <c r="A24" s="0" t="n">
        <v>2036</v>
      </c>
      <c r="B24" s="50" t="n">
        <f aca="false">100*'Chôm_BIT_4,5%'!B27/PopActBIT!B39</f>
        <v>4.49278452457149</v>
      </c>
      <c r="C24" s="50" t="n">
        <f aca="false">100*'Chôm_BIT_4,5%'!C27/PopActBIT!C39</f>
        <v>4.91989903473637</v>
      </c>
      <c r="D24" s="50" t="n">
        <f aca="false">100*'Chôm_BIT_4,5%'!D27/PopActBIT!D39</f>
        <v>4.10075727832016</v>
      </c>
      <c r="E24" s="50" t="n">
        <f aca="false">100*'Chôm_BIT_4,5%'!E27/PopActBIT!E39</f>
        <v>16.9933807854684</v>
      </c>
      <c r="F24" s="50" t="n">
        <f aca="false">100*'Chôm_BIT_4,5%'!F27/PopActBIT!F39</f>
        <v>10.4637051555543</v>
      </c>
      <c r="G24" s="50" t="n">
        <f aca="false">100*'Chôm_BIT_4,5%'!G27/PopActBIT!G39</f>
        <v>6.20634663991266</v>
      </c>
      <c r="H24" s="50" t="n">
        <f aca="false">100*'Chôm_BIT_4,5%'!H27/PopActBIT!H39</f>
        <v>5.76675426230085</v>
      </c>
      <c r="I24" s="50" t="n">
        <f aca="false">100*'Chôm_BIT_4,5%'!I27/PopActBIT!I39</f>
        <v>5.03646493933862</v>
      </c>
      <c r="J24" s="50" t="n">
        <f aca="false">100*'Chôm_BIT_4,5%'!J27/PopActBIT!J39</f>
        <v>4.57207453885539</v>
      </c>
      <c r="K24" s="50" t="n">
        <f aca="false">100*'Chôm_BIT_4,5%'!K27/PopActBIT!K39</f>
        <v>3.96990871455289</v>
      </c>
      <c r="L24" s="50" t="n">
        <f aca="false">100*'Chôm_BIT_4,5%'!L27/PopActBIT!L39</f>
        <v>3.38985713427675</v>
      </c>
      <c r="M24" s="50" t="n">
        <f aca="false">100*'Chôm_BIT_4,5%'!M27/PopActBIT!M39</f>
        <v>3.07615618823973</v>
      </c>
      <c r="N24" s="50" t="n">
        <f aca="false">100*'Chôm_BIT_4,5%'!N27/PopActBIT!N39</f>
        <v>2.01626298339225</v>
      </c>
      <c r="O24" s="50" t="n">
        <f aca="false">100*'Chôm_BIT_4,5%'!O27/PopActBIT!O39</f>
        <v>1.06545000460192</v>
      </c>
      <c r="P24" s="50" t="n">
        <f aca="false">100*'Chôm_BIT_4,5%'!P27/PopActBIT!P39</f>
        <v>0.391114558651339</v>
      </c>
      <c r="Q24" s="50" t="n">
        <f aca="false">100*'Chôm_BIT_4,5%'!Q27/PopActBIT!Q39</f>
        <v>13.0618775880628</v>
      </c>
      <c r="R24" s="50" t="n">
        <f aca="false">100*'Chôm_BIT_4,5%'!R27/PopActBIT!R39</f>
        <v>10.0678282080422</v>
      </c>
      <c r="S24" s="50" t="n">
        <f aca="false">100*'Chôm_BIT_4,5%'!S27/PopActBIT!S39</f>
        <v>5.61047091030887</v>
      </c>
      <c r="T24" s="50" t="n">
        <f aca="false">100*'Chôm_BIT_4,5%'!T27/PopActBIT!T39</f>
        <v>3.97857913110845</v>
      </c>
      <c r="U24" s="50" t="n">
        <f aca="false">100*'Chôm_BIT_4,5%'!U27/PopActBIT!U39</f>
        <v>3.59420792691662</v>
      </c>
      <c r="V24" s="50" t="n">
        <f aca="false">100*'Chôm_BIT_4,5%'!V27/PopActBIT!V39</f>
        <v>3.23681014056281</v>
      </c>
      <c r="W24" s="50" t="n">
        <f aca="false">100*'Chôm_BIT_4,5%'!W27/PopActBIT!W39</f>
        <v>2.98056267110158</v>
      </c>
      <c r="X24" s="50" t="n">
        <f aca="false">100*'Chôm_BIT_4,5%'!X27/PopActBIT!X39</f>
        <v>3.05473957015615</v>
      </c>
      <c r="Y24" s="50" t="n">
        <f aca="false">100*'Chôm_BIT_4,5%'!Y27/PopActBIT!Y39</f>
        <v>2.89964241758751</v>
      </c>
      <c r="Z24" s="50" t="n">
        <f aca="false">100*'Chôm_BIT_4,5%'!Z27/PopActBIT!Z39</f>
        <v>1.92185602095917</v>
      </c>
      <c r="AA24" s="50" t="n">
        <f aca="false">100*'Chôm_BIT_4,5%'!AA27/PopActBIT!AA39</f>
        <v>0.566441774598491</v>
      </c>
      <c r="AB24" s="50" t="n">
        <f aca="false">100*'Chôm_BIT_4,5%'!AB27/PopActBIT!AB39</f>
        <v>0.330424368515787</v>
      </c>
      <c r="AD24" s="50" t="n">
        <f aca="false">100*'Chôm_BIT_4,5%'!AD27/PopActBIT!AD39</f>
        <v>11.5291337146642</v>
      </c>
      <c r="AE24" s="50" t="n">
        <f aca="false">100*'Chôm_BIT_4,5%'!AE27/PopActBIT!AE39</f>
        <v>5.98557847380622</v>
      </c>
      <c r="AF24" s="50" t="n">
        <f aca="false">100*'Chôm_BIT_4,5%'!AF27/PopActBIT!AF39</f>
        <v>4.80479335144784</v>
      </c>
      <c r="AG24" s="50" t="n">
        <f aca="false">100*'Chôm_BIT_4,5%'!AG27/PopActBIT!AG39</f>
        <v>3.68487794366466</v>
      </c>
      <c r="AH24" s="50" t="n">
        <f aca="false">100*'Chôm_BIT_4,5%'!AH27/PopActBIT!AH39</f>
        <v>2.47937647160941</v>
      </c>
      <c r="AI24" s="50" t="n">
        <f aca="false">100*'Chôm_BIT_4,5%'!AI27/PopActBIT!AI39</f>
        <v>10.6722602824072</v>
      </c>
      <c r="AJ24" s="50" t="n">
        <f aca="false">100*'Chôm_BIT_4,5%'!AJ27/PopActBIT!AJ39</f>
        <v>4.78670791270794</v>
      </c>
      <c r="AK24" s="50" t="n">
        <f aca="false">100*'Chôm_BIT_4,5%'!AK27/PopActBIT!AK39</f>
        <v>3.41738251648443</v>
      </c>
      <c r="AL24" s="50" t="n">
        <f aca="false">100*'Chôm_BIT_4,5%'!AL27/PopActBIT!AL39</f>
        <v>3.01725683531726</v>
      </c>
      <c r="AM24" s="50" t="n">
        <f aca="false">100*'Chôm_BIT_4,5%'!AM27/PopActBIT!AM39</f>
        <v>2.19357341752037</v>
      </c>
      <c r="AO24" s="50" t="n">
        <f aca="false">100*'Chôm_BIT_4,5%'!AO27/PopActBIT!AO39</f>
        <v>11.5291337146642</v>
      </c>
      <c r="AP24" s="50" t="n">
        <f aca="false">100*'Chôm_BIT_4,5%'!AP27/PopActBIT!AP39</f>
        <v>4.78274770485673</v>
      </c>
      <c r="AQ24" s="50" t="n">
        <f aca="false">100*'Chôm_BIT_4,5%'!AQ27/PopActBIT!AQ39</f>
        <v>2.62795490204887</v>
      </c>
      <c r="AR24" s="50" t="n">
        <f aca="false">100*'Chôm_BIT_4,5%'!AR27/PopActBIT!AR39</f>
        <v>10.6722602824072</v>
      </c>
      <c r="AS24" s="50" t="n">
        <f aca="false">100*'Chôm_BIT_4,5%'!AS27/PopActBIT!AS39</f>
        <v>3.73481070818527</v>
      </c>
      <c r="AT24" s="50" t="n">
        <f aca="false">100*'Chôm_BIT_4,5%'!AT27/PopActBIT!AT39</f>
        <v>2.45195625127202</v>
      </c>
      <c r="AU24" s="50" t="n">
        <f aca="false">100*'Chôm_BIT_4,5%'!AU27/PopActBIT!AU39</f>
        <v>11.0600021627208</v>
      </c>
      <c r="AV24" s="50" t="n">
        <f aca="false">100*'Chôm_BIT_4,5%'!AV27/PopActBIT!AV39</f>
        <v>4.24269174424642</v>
      </c>
      <c r="AW24" s="50" t="n">
        <f aca="false">100*'Chôm_BIT_4,5%'!AW27/PopActBIT!AW39</f>
        <v>2.53699971084097</v>
      </c>
    </row>
    <row r="25" customFormat="false" ht="15" hidden="false" customHeight="false" outlineLevel="0" collapsed="false">
      <c r="A25" s="0" t="n">
        <v>2037</v>
      </c>
      <c r="B25" s="50" t="n">
        <f aca="false">100*'Chôm_BIT_4,5%'!B28/PopActBIT!B40</f>
        <v>4.49544155904679</v>
      </c>
      <c r="C25" s="50" t="n">
        <f aca="false">100*'Chôm_BIT_4,5%'!C28/PopActBIT!C40</f>
        <v>4.92627087999701</v>
      </c>
      <c r="D25" s="50" t="n">
        <f aca="false">100*'Chôm_BIT_4,5%'!D28/PopActBIT!D40</f>
        <v>4.1005342136728</v>
      </c>
      <c r="E25" s="50" t="n">
        <f aca="false">100*'Chôm_BIT_4,5%'!E28/PopActBIT!E40</f>
        <v>17.0151809964189</v>
      </c>
      <c r="F25" s="50" t="n">
        <f aca="false">100*'Chôm_BIT_4,5%'!F28/PopActBIT!F40</f>
        <v>10.4531876836552</v>
      </c>
      <c r="G25" s="50" t="n">
        <f aca="false">100*'Chôm_BIT_4,5%'!G28/PopActBIT!G40</f>
        <v>6.2499133288929</v>
      </c>
      <c r="H25" s="50" t="n">
        <f aca="false">100*'Chôm_BIT_4,5%'!H28/PopActBIT!H40</f>
        <v>5.75255990210072</v>
      </c>
      <c r="I25" s="50" t="n">
        <f aca="false">100*'Chôm_BIT_4,5%'!I28/PopActBIT!I40</f>
        <v>5.06230681410425</v>
      </c>
      <c r="J25" s="50" t="n">
        <f aca="false">100*'Chôm_BIT_4,5%'!J28/PopActBIT!J40</f>
        <v>4.56018115965767</v>
      </c>
      <c r="K25" s="50" t="n">
        <f aca="false">100*'Chôm_BIT_4,5%'!K28/PopActBIT!K40</f>
        <v>3.99037835214027</v>
      </c>
      <c r="L25" s="50" t="n">
        <f aca="false">100*'Chôm_BIT_4,5%'!L28/PopActBIT!L40</f>
        <v>3.39383542719314</v>
      </c>
      <c r="M25" s="50" t="n">
        <f aca="false">100*'Chôm_BIT_4,5%'!M28/PopActBIT!M40</f>
        <v>3.08650386710437</v>
      </c>
      <c r="N25" s="50" t="n">
        <f aca="false">100*'Chôm_BIT_4,5%'!N28/PopActBIT!N40</f>
        <v>2.01983199799857</v>
      </c>
      <c r="O25" s="50" t="n">
        <f aca="false">100*'Chôm_BIT_4,5%'!O28/PopActBIT!O40</f>
        <v>1.06733597218653</v>
      </c>
      <c r="P25" s="50" t="n">
        <f aca="false">100*'Chôm_BIT_4,5%'!P28/PopActBIT!P40</f>
        <v>0.391806875865942</v>
      </c>
      <c r="Q25" s="50" t="n">
        <f aca="false">100*'Chôm_BIT_4,5%'!Q28/PopActBIT!Q40</f>
        <v>13.0849985957298</v>
      </c>
      <c r="R25" s="50" t="n">
        <f aca="false">100*'Chôm_BIT_4,5%'!R28/PopActBIT!R40</f>
        <v>10.0856494080664</v>
      </c>
      <c r="S25" s="50" t="n">
        <f aca="false">100*'Chôm_BIT_4,5%'!S28/PopActBIT!S40</f>
        <v>5.62040208138732</v>
      </c>
      <c r="T25" s="50" t="n">
        <f aca="false">100*'Chôm_BIT_4,5%'!T28/PopActBIT!T40</f>
        <v>3.98562166829148</v>
      </c>
      <c r="U25" s="50" t="n">
        <f aca="false">100*'Chôm_BIT_4,5%'!U28/PopActBIT!U40</f>
        <v>3.60057008338875</v>
      </c>
      <c r="V25" s="50" t="n">
        <f aca="false">100*'Chôm_BIT_4,5%'!V28/PopActBIT!V40</f>
        <v>3.24253966233883</v>
      </c>
      <c r="W25" s="50" t="n">
        <f aca="false">100*'Chôm_BIT_4,5%'!W28/PopActBIT!W40</f>
        <v>2.98583860573701</v>
      </c>
      <c r="X25" s="50" t="n">
        <f aca="false">100*'Chôm_BIT_4,5%'!X28/PopActBIT!X40</f>
        <v>3.06014680633228</v>
      </c>
      <c r="Y25" s="50" t="n">
        <f aca="false">100*'Chôm_BIT_4,5%'!Y28/PopActBIT!Y40</f>
        <v>2.90477511417854</v>
      </c>
      <c r="Z25" s="50" t="n">
        <f aca="false">100*'Chôm_BIT_4,5%'!Z28/PopActBIT!Z40</f>
        <v>1.92525792451368</v>
      </c>
      <c r="AA25" s="50" t="n">
        <f aca="false">100*'Chôm_BIT_4,5%'!AA28/PopActBIT!AA40</f>
        <v>0.567444440909296</v>
      </c>
      <c r="AB25" s="50" t="n">
        <f aca="false">100*'Chôm_BIT_4,5%'!AB28/PopActBIT!AB40</f>
        <v>0.331009257197089</v>
      </c>
      <c r="AD25" s="50" t="n">
        <f aca="false">100*'Chôm_BIT_4,5%'!AD28/PopActBIT!AD40</f>
        <v>11.5281060682908</v>
      </c>
      <c r="AE25" s="50" t="n">
        <f aca="false">100*'Chôm_BIT_4,5%'!AE28/PopActBIT!AE40</f>
        <v>5.99905133402466</v>
      </c>
      <c r="AF25" s="50" t="n">
        <f aca="false">100*'Chôm_BIT_4,5%'!AF28/PopActBIT!AF40</f>
        <v>4.81362753684197</v>
      </c>
      <c r="AG25" s="50" t="n">
        <f aca="false">100*'Chôm_BIT_4,5%'!AG28/PopActBIT!AG40</f>
        <v>3.69676477562679</v>
      </c>
      <c r="AH25" s="50" t="n">
        <f aca="false">100*'Chôm_BIT_4,5%'!AH28/PopActBIT!AH40</f>
        <v>2.49192600242456</v>
      </c>
      <c r="AI25" s="50" t="n">
        <f aca="false">100*'Chôm_BIT_4,5%'!AI28/PopActBIT!AI40</f>
        <v>10.6931451231233</v>
      </c>
      <c r="AJ25" s="50" t="n">
        <f aca="false">100*'Chôm_BIT_4,5%'!AJ28/PopActBIT!AJ40</f>
        <v>4.79149142229478</v>
      </c>
      <c r="AK25" s="50" t="n">
        <f aca="false">100*'Chôm_BIT_4,5%'!AK28/PopActBIT!AK40</f>
        <v>3.42479790938325</v>
      </c>
      <c r="AL25" s="50" t="n">
        <f aca="false">100*'Chôm_BIT_4,5%'!AL28/PopActBIT!AL40</f>
        <v>3.02263616769186</v>
      </c>
      <c r="AM25" s="50" t="n">
        <f aca="false">100*'Chôm_BIT_4,5%'!AM28/PopActBIT!AM40</f>
        <v>2.19542272877924</v>
      </c>
      <c r="AO25" s="50" t="n">
        <f aca="false">100*'Chôm_BIT_4,5%'!AO28/PopActBIT!AO40</f>
        <v>11.5281060682908</v>
      </c>
      <c r="AP25" s="50" t="n">
        <f aca="false">100*'Chôm_BIT_4,5%'!AP28/PopActBIT!AP40</f>
        <v>4.79741562401694</v>
      </c>
      <c r="AQ25" s="50" t="n">
        <f aca="false">100*'Chôm_BIT_4,5%'!AQ28/PopActBIT!AQ40</f>
        <v>2.6439993240774</v>
      </c>
      <c r="AR25" s="50" t="n">
        <f aca="false">100*'Chôm_BIT_4,5%'!AR28/PopActBIT!AR40</f>
        <v>10.6931451231233</v>
      </c>
      <c r="AS25" s="50" t="n">
        <f aca="false">100*'Chôm_BIT_4,5%'!AS28/PopActBIT!AS40</f>
        <v>3.74228624756466</v>
      </c>
      <c r="AT25" s="50" t="n">
        <f aca="false">100*'Chôm_BIT_4,5%'!AT28/PopActBIT!AT40</f>
        <v>2.46065792200116</v>
      </c>
      <c r="AU25" s="50" t="n">
        <f aca="false">100*'Chôm_BIT_4,5%'!AU28/PopActBIT!AU40</f>
        <v>11.0708302503707</v>
      </c>
      <c r="AV25" s="50" t="n">
        <f aca="false">100*'Chôm_BIT_4,5%'!AV28/PopActBIT!AV40</f>
        <v>4.2535194747586</v>
      </c>
      <c r="AW25" s="50" t="n">
        <f aca="false">100*'Chôm_BIT_4,5%'!AW28/PopActBIT!AW40</f>
        <v>2.54913706936474</v>
      </c>
    </row>
    <row r="26" customFormat="false" ht="15" hidden="false" customHeight="false" outlineLevel="0" collapsed="false">
      <c r="A26" s="0" t="n">
        <v>2038</v>
      </c>
      <c r="B26" s="50" t="n">
        <f aca="false">100*'Chôm_BIT_4,5%'!B29/PopActBIT!B41</f>
        <v>4.49579622588683</v>
      </c>
      <c r="C26" s="50" t="n">
        <f aca="false">100*'Chôm_BIT_4,5%'!C29/PopActBIT!C41</f>
        <v>4.92922265458749</v>
      </c>
      <c r="D26" s="50" t="n">
        <f aca="false">100*'Chôm_BIT_4,5%'!D29/PopActBIT!D41</f>
        <v>4.09878775320321</v>
      </c>
      <c r="E26" s="50" t="n">
        <f aca="false">100*'Chôm_BIT_4,5%'!E29/PopActBIT!E41</f>
        <v>17.0324381832403</v>
      </c>
      <c r="F26" s="50" t="n">
        <f aca="false">100*'Chôm_BIT_4,5%'!F29/PopActBIT!F41</f>
        <v>10.4458122510006</v>
      </c>
      <c r="G26" s="50" t="n">
        <f aca="false">100*'Chôm_BIT_4,5%'!G29/PopActBIT!G41</f>
        <v>6.27105275573887</v>
      </c>
      <c r="H26" s="50" t="n">
        <f aca="false">100*'Chôm_BIT_4,5%'!H29/PopActBIT!H41</f>
        <v>5.75130026091958</v>
      </c>
      <c r="I26" s="50" t="n">
        <f aca="false">100*'Chôm_BIT_4,5%'!I29/PopActBIT!I41</f>
        <v>5.08393980891918</v>
      </c>
      <c r="J26" s="50" t="n">
        <f aca="false">100*'Chôm_BIT_4,5%'!J29/PopActBIT!J41</f>
        <v>4.5276378588183</v>
      </c>
      <c r="K26" s="50" t="n">
        <f aca="false">100*'Chôm_BIT_4,5%'!K29/PopActBIT!K41</f>
        <v>4.01606740160251</v>
      </c>
      <c r="L26" s="50" t="n">
        <f aca="false">100*'Chôm_BIT_4,5%'!L29/PopActBIT!L41</f>
        <v>3.38118271454306</v>
      </c>
      <c r="M26" s="50" t="n">
        <f aca="false">100*'Chôm_BIT_4,5%'!M29/PopActBIT!M41</f>
        <v>3.1158914581312</v>
      </c>
      <c r="N26" s="50" t="n">
        <f aca="false">100*'Chôm_BIT_4,5%'!N29/PopActBIT!N41</f>
        <v>2.02201500954578</v>
      </c>
      <c r="O26" s="50" t="n">
        <f aca="false">100*'Chôm_BIT_4,5%'!O29/PopActBIT!O41</f>
        <v>1.06848953681683</v>
      </c>
      <c r="P26" s="50" t="n">
        <f aca="false">100*'Chôm_BIT_4,5%'!P29/PopActBIT!P41</f>
        <v>0.392230336299851</v>
      </c>
      <c r="Q26" s="50" t="n">
        <f aca="false">100*'Chôm_BIT_4,5%'!Q29/PopActBIT!Q41</f>
        <v>13.099140714014</v>
      </c>
      <c r="R26" s="50" t="n">
        <f aca="false">100*'Chôm_BIT_4,5%'!R29/PopActBIT!R41</f>
        <v>10.0965498637186</v>
      </c>
      <c r="S26" s="50" t="n">
        <f aca="false">100*'Chôm_BIT_4,5%'!S29/PopActBIT!S41</f>
        <v>5.62647654830131</v>
      </c>
      <c r="T26" s="50" t="n">
        <f aca="false">100*'Chôm_BIT_4,5%'!T29/PopActBIT!T41</f>
        <v>3.9899292830502</v>
      </c>
      <c r="U26" s="50" t="n">
        <f aca="false">100*'Chôm_BIT_4,5%'!U29/PopActBIT!U41</f>
        <v>3.60446153875552</v>
      </c>
      <c r="V26" s="50" t="n">
        <f aca="false">100*'Chôm_BIT_4,5%'!V29/PopActBIT!V41</f>
        <v>3.24604416248152</v>
      </c>
      <c r="W26" s="50" t="n">
        <f aca="false">100*'Chôm_BIT_4,5%'!W29/PopActBIT!W41</f>
        <v>2.98906566628507</v>
      </c>
      <c r="X26" s="50" t="n">
        <f aca="false">100*'Chôm_BIT_4,5%'!X29/PopActBIT!X41</f>
        <v>3.06345417834194</v>
      </c>
      <c r="Y26" s="50" t="n">
        <f aca="false">100*'Chôm_BIT_4,5%'!Y29/PopActBIT!Y41</f>
        <v>2.90791456222303</v>
      </c>
      <c r="Z26" s="50" t="n">
        <f aca="false">100*'Chôm_BIT_4,5%'!Z29/PopActBIT!Z41</f>
        <v>1.9273387214734</v>
      </c>
      <c r="AA26" s="50" t="n">
        <f aca="false">100*'Chôm_BIT_4,5%'!AA29/PopActBIT!AA41</f>
        <v>0.568057728434266</v>
      </c>
      <c r="AB26" s="50" t="n">
        <f aca="false">100*'Chôm_BIT_4,5%'!AB29/PopActBIT!AB41</f>
        <v>0.331367008253322</v>
      </c>
      <c r="AD26" s="50" t="n">
        <f aca="false">100*'Chôm_BIT_4,5%'!AD29/PopActBIT!AD41</f>
        <v>11.5274561806221</v>
      </c>
      <c r="AE26" s="50" t="n">
        <f aca="false">100*'Chôm_BIT_4,5%'!AE29/PopActBIT!AE41</f>
        <v>6.00729129717149</v>
      </c>
      <c r="AF26" s="50" t="n">
        <f aca="false">100*'Chôm_BIT_4,5%'!AF29/PopActBIT!AF41</f>
        <v>4.80885395429955</v>
      </c>
      <c r="AG26" s="50" t="n">
        <f aca="false">100*'Chôm_BIT_4,5%'!AG29/PopActBIT!AG41</f>
        <v>3.70146119616075</v>
      </c>
      <c r="AH26" s="50" t="n">
        <f aca="false">100*'Chôm_BIT_4,5%'!AH29/PopActBIT!AH41</f>
        <v>2.51004197899373</v>
      </c>
      <c r="AI26" s="50" t="n">
        <f aca="false">100*'Chôm_BIT_4,5%'!AI29/PopActBIT!AI41</f>
        <v>10.7062512231079</v>
      </c>
      <c r="AJ26" s="50" t="n">
        <f aca="false">100*'Chôm_BIT_4,5%'!AJ29/PopActBIT!AJ41</f>
        <v>4.79179091767602</v>
      </c>
      <c r="AK26" s="50" t="n">
        <f aca="false">100*'Chôm_BIT_4,5%'!AK29/PopActBIT!AK41</f>
        <v>3.4288335506863</v>
      </c>
      <c r="AL26" s="50" t="n">
        <f aca="false">100*'Chôm_BIT_4,5%'!AL29/PopActBIT!AL41</f>
        <v>3.02613947227166</v>
      </c>
      <c r="AM26" s="50" t="n">
        <f aca="false">100*'Chôm_BIT_4,5%'!AM29/PopActBIT!AM41</f>
        <v>2.19476908899143</v>
      </c>
      <c r="AO26" s="50" t="n">
        <f aca="false">100*'Chôm_BIT_4,5%'!AO29/PopActBIT!AO41</f>
        <v>11.5274561806221</v>
      </c>
      <c r="AP26" s="50" t="n">
        <f aca="false">100*'Chôm_BIT_4,5%'!AP29/PopActBIT!AP41</f>
        <v>4.80331545535127</v>
      </c>
      <c r="AQ26" s="50" t="n">
        <f aca="false">100*'Chôm_BIT_4,5%'!AQ29/PopActBIT!AQ41</f>
        <v>2.6667793800024</v>
      </c>
      <c r="AR26" s="50" t="n">
        <f aca="false">100*'Chôm_BIT_4,5%'!AR29/PopActBIT!AR41</f>
        <v>10.7062512231079</v>
      </c>
      <c r="AS26" s="50" t="n">
        <f aca="false">100*'Chôm_BIT_4,5%'!AS29/PopActBIT!AS41</f>
        <v>3.74631459084491</v>
      </c>
      <c r="AT26" s="50" t="n">
        <f aca="false">100*'Chôm_BIT_4,5%'!AT29/PopActBIT!AT41</f>
        <v>2.46606153724784</v>
      </c>
      <c r="AU26" s="50" t="n">
        <f aca="false">100*'Chôm_BIT_4,5%'!AU29/PopActBIT!AU41</f>
        <v>11.0777172168298</v>
      </c>
      <c r="AV26" s="50" t="n">
        <f aca="false">100*'Chôm_BIT_4,5%'!AV29/PopActBIT!AV41</f>
        <v>4.25829832624739</v>
      </c>
      <c r="AW26" s="50" t="n">
        <f aca="false">100*'Chôm_BIT_4,5%'!AW29/PopActBIT!AW41</f>
        <v>2.56292212888017</v>
      </c>
    </row>
    <row r="27" customFormat="false" ht="15" hidden="false" customHeight="false" outlineLevel="0" collapsed="false">
      <c r="A27" s="0" t="n">
        <v>2039</v>
      </c>
      <c r="B27" s="50" t="n">
        <f aca="false">100*'Chôm_BIT_4,5%'!B30/PopActBIT!B42</f>
        <v>4.49347790966951</v>
      </c>
      <c r="C27" s="50" t="n">
        <f aca="false">100*'Chôm_BIT_4,5%'!C30/PopActBIT!C42</f>
        <v>4.92590123568241</v>
      </c>
      <c r="D27" s="50" t="n">
        <f aca="false">100*'Chôm_BIT_4,5%'!D30/PopActBIT!D42</f>
        <v>4.09674523922801</v>
      </c>
      <c r="E27" s="50" t="n">
        <f aca="false">100*'Chôm_BIT_4,5%'!E30/PopActBIT!E42</f>
        <v>17.0408529661958</v>
      </c>
      <c r="F27" s="50" t="n">
        <f aca="false">100*'Chôm_BIT_4,5%'!F30/PopActBIT!F42</f>
        <v>10.4656361082931</v>
      </c>
      <c r="G27" s="50" t="n">
        <f aca="false">100*'Chôm_BIT_4,5%'!G30/PopActBIT!G42</f>
        <v>6.27792528675191</v>
      </c>
      <c r="H27" s="50" t="n">
        <f aca="false">100*'Chôm_BIT_4,5%'!H30/PopActBIT!H42</f>
        <v>5.75579093835688</v>
      </c>
      <c r="I27" s="50" t="n">
        <f aca="false">100*'Chôm_BIT_4,5%'!I30/PopActBIT!I42</f>
        <v>5.0979477926665</v>
      </c>
      <c r="J27" s="50" t="n">
        <f aca="false">100*'Chôm_BIT_4,5%'!J30/PopActBIT!J42</f>
        <v>4.49926792995015</v>
      </c>
      <c r="K27" s="50" t="n">
        <f aca="false">100*'Chôm_BIT_4,5%'!K30/PopActBIT!K42</f>
        <v>4.03442923690981</v>
      </c>
      <c r="L27" s="50" t="n">
        <f aca="false">100*'Chôm_BIT_4,5%'!L30/PopActBIT!L42</f>
        <v>3.37480388692472</v>
      </c>
      <c r="M27" s="50" t="n">
        <f aca="false">100*'Chôm_BIT_4,5%'!M30/PopActBIT!M42</f>
        <v>3.13497253343717</v>
      </c>
      <c r="N27" s="50" t="n">
        <f aca="false">100*'Chôm_BIT_4,5%'!N30/PopActBIT!N42</f>
        <v>2.02346783903623</v>
      </c>
      <c r="O27" s="50" t="n">
        <f aca="false">100*'Chôm_BIT_4,5%'!O30/PopActBIT!O42</f>
        <v>1.06925725273486</v>
      </c>
      <c r="P27" s="50" t="n">
        <f aca="false">100*'Chôm_BIT_4,5%'!P30/PopActBIT!P42</f>
        <v>0.392512156067228</v>
      </c>
      <c r="Q27" s="50" t="n">
        <f aca="false">100*'Chôm_BIT_4,5%'!Q30/PopActBIT!Q42</f>
        <v>13.1085525224521</v>
      </c>
      <c r="R27" s="50" t="n">
        <f aca="false">100*'Chôm_BIT_4,5%'!R30/PopActBIT!R42</f>
        <v>10.1038042932478</v>
      </c>
      <c r="S27" s="50" t="n">
        <f aca="false">100*'Chôm_BIT_4,5%'!S30/PopActBIT!S42</f>
        <v>5.63051920427471</v>
      </c>
      <c r="T27" s="50" t="n">
        <f aca="false">100*'Chôm_BIT_4,5%'!T30/PopActBIT!T42</f>
        <v>3.99279607033904</v>
      </c>
      <c r="U27" s="50" t="n">
        <f aca="false">100*'Chôm_BIT_4,5%'!U30/PopActBIT!U42</f>
        <v>3.60705136523849</v>
      </c>
      <c r="V27" s="50" t="n">
        <f aca="false">100*'Chôm_BIT_4,5%'!V30/PopActBIT!V42</f>
        <v>3.24837646400464</v>
      </c>
      <c r="W27" s="50" t="n">
        <f aca="false">100*'Chôm_BIT_4,5%'!W30/PopActBIT!W42</f>
        <v>2.99121332727094</v>
      </c>
      <c r="X27" s="50" t="n">
        <f aca="false">100*'Chôm_BIT_4,5%'!X30/PopActBIT!X42</f>
        <v>3.06565528790438</v>
      </c>
      <c r="Y27" s="50" t="n">
        <f aca="false">100*'Chôm_BIT_4,5%'!Y30/PopActBIT!Y42</f>
        <v>2.91000391567083</v>
      </c>
      <c r="Z27" s="50" t="n">
        <f aca="false">100*'Chôm_BIT_4,5%'!Z30/PopActBIT!Z42</f>
        <v>1.92872352550276</v>
      </c>
      <c r="AA27" s="50" t="n">
        <f aca="false">100*'Chôm_BIT_4,5%'!AA30/PopActBIT!AA42</f>
        <v>0.568465881200813</v>
      </c>
      <c r="AB27" s="50" t="n">
        <f aca="false">100*'Chôm_BIT_4,5%'!AB30/PopActBIT!AB42</f>
        <v>0.331605097367141</v>
      </c>
      <c r="AD27" s="50" t="n">
        <f aca="false">100*'Chôm_BIT_4,5%'!AD30/PopActBIT!AD42</f>
        <v>11.5493660811443</v>
      </c>
      <c r="AE27" s="50" t="n">
        <f aca="false">100*'Chôm_BIT_4,5%'!AE30/PopActBIT!AE42</f>
        <v>6.01130546735076</v>
      </c>
      <c r="AF27" s="50" t="n">
        <f aca="false">100*'Chôm_BIT_4,5%'!AF30/PopActBIT!AF42</f>
        <v>4.80101073726329</v>
      </c>
      <c r="AG27" s="50" t="n">
        <f aca="false">100*'Chôm_BIT_4,5%'!AG30/PopActBIT!AG42</f>
        <v>3.7042955264273</v>
      </c>
      <c r="AH27" s="50" t="n">
        <f aca="false">100*'Chôm_BIT_4,5%'!AH30/PopActBIT!AH42</f>
        <v>2.51704167561573</v>
      </c>
      <c r="AI27" s="50" t="n">
        <f aca="false">100*'Chôm_BIT_4,5%'!AI30/PopActBIT!AI42</f>
        <v>10.7161447044861</v>
      </c>
      <c r="AJ27" s="50" t="n">
        <f aca="false">100*'Chôm_BIT_4,5%'!AJ30/PopActBIT!AJ42</f>
        <v>4.78977150046607</v>
      </c>
      <c r="AK27" s="50" t="n">
        <f aca="false">100*'Chôm_BIT_4,5%'!AK30/PopActBIT!AK42</f>
        <v>3.43062318818494</v>
      </c>
      <c r="AL27" s="50" t="n">
        <f aca="false">100*'Chôm_BIT_4,5%'!AL30/PopActBIT!AL42</f>
        <v>3.02869660115118</v>
      </c>
      <c r="AM27" s="50" t="n">
        <f aca="false">100*'Chôm_BIT_4,5%'!AM30/PopActBIT!AM42</f>
        <v>2.19469356554229</v>
      </c>
      <c r="AO27" s="50" t="n">
        <f aca="false">100*'Chôm_BIT_4,5%'!AO30/PopActBIT!AO42</f>
        <v>11.5493660811443</v>
      </c>
      <c r="AP27" s="50" t="n">
        <f aca="false">100*'Chôm_BIT_4,5%'!AP30/PopActBIT!AP42</f>
        <v>4.80628699733672</v>
      </c>
      <c r="AQ27" s="50" t="n">
        <f aca="false">100*'Chôm_BIT_4,5%'!AQ30/PopActBIT!AQ42</f>
        <v>2.67415746178219</v>
      </c>
      <c r="AR27" s="50" t="n">
        <f aca="false">100*'Chôm_BIT_4,5%'!AR30/PopActBIT!AR42</f>
        <v>10.7161447044861</v>
      </c>
      <c r="AS27" s="50" t="n">
        <f aca="false">100*'Chôm_BIT_4,5%'!AS30/PopActBIT!AS42</f>
        <v>3.74831329635487</v>
      </c>
      <c r="AT27" s="50" t="n">
        <f aca="false">100*'Chôm_BIT_4,5%'!AT30/PopActBIT!AT42</f>
        <v>2.4700572268406</v>
      </c>
      <c r="AU27" s="50" t="n">
        <f aca="false">100*'Chôm_BIT_4,5%'!AU30/PopActBIT!AU42</f>
        <v>11.0930266327862</v>
      </c>
      <c r="AV27" s="50" t="n">
        <f aca="false">100*'Chôm_BIT_4,5%'!AV30/PopActBIT!AV42</f>
        <v>4.26056289865081</v>
      </c>
      <c r="AW27" s="50" t="n">
        <f aca="false">100*'Chôm_BIT_4,5%'!AW30/PopActBIT!AW42</f>
        <v>2.56918762694792</v>
      </c>
    </row>
    <row r="28" customFormat="false" ht="15" hidden="false" customHeight="false" outlineLevel="0" collapsed="false">
      <c r="A28" s="0" t="n">
        <v>2040</v>
      </c>
      <c r="B28" s="50" t="n">
        <f aca="false">100*'Chôm_BIT_4,5%'!B31/PopActBIT!B43</f>
        <v>4.4926269752254</v>
      </c>
      <c r="C28" s="50" t="n">
        <f aca="false">100*'Chôm_BIT_4,5%'!C31/PopActBIT!C43</f>
        <v>4.92406583103424</v>
      </c>
      <c r="D28" s="50" t="n">
        <f aca="false">100*'Chôm_BIT_4,5%'!D31/PopActBIT!D43</f>
        <v>4.09589395481831</v>
      </c>
      <c r="E28" s="50" t="n">
        <f aca="false">100*'Chôm_BIT_4,5%'!E31/PopActBIT!E43</f>
        <v>17.0527882059762</v>
      </c>
      <c r="F28" s="50" t="n">
        <f aca="false">100*'Chôm_BIT_4,5%'!F31/PopActBIT!F43</f>
        <v>10.4660830528884</v>
      </c>
      <c r="G28" s="50" t="n">
        <f aca="false">100*'Chôm_BIT_4,5%'!G31/PopActBIT!G43</f>
        <v>6.30129632408538</v>
      </c>
      <c r="H28" s="50" t="n">
        <f aca="false">100*'Chôm_BIT_4,5%'!H31/PopActBIT!H43</f>
        <v>5.76859025833454</v>
      </c>
      <c r="I28" s="50" t="n">
        <f aca="false">100*'Chôm_BIT_4,5%'!I31/PopActBIT!I43</f>
        <v>5.12324234952684</v>
      </c>
      <c r="J28" s="50" t="n">
        <f aca="false">100*'Chôm_BIT_4,5%'!J31/PopActBIT!J43</f>
        <v>4.4930075493353</v>
      </c>
      <c r="K28" s="50" t="n">
        <f aca="false">100*'Chôm_BIT_4,5%'!K31/PopActBIT!K43</f>
        <v>4.02251071130639</v>
      </c>
      <c r="L28" s="50" t="n">
        <f aca="false">100*'Chôm_BIT_4,5%'!L31/PopActBIT!L43</f>
        <v>3.39108398400977</v>
      </c>
      <c r="M28" s="50" t="n">
        <f aca="false">100*'Chôm_BIT_4,5%'!M31/PopActBIT!M43</f>
        <v>3.15585736878728</v>
      </c>
      <c r="N28" s="50" t="n">
        <f aca="false">100*'Chôm_BIT_4,5%'!N31/PopActBIT!N43</f>
        <v>2.0257775769215</v>
      </c>
      <c r="O28" s="50" t="n">
        <f aca="false">100*'Chôm_BIT_4,5%'!O31/PopActBIT!O43</f>
        <v>1.0704777831224</v>
      </c>
      <c r="P28" s="50" t="n">
        <f aca="false">100*'Chôm_BIT_4,5%'!P31/PopActBIT!P43</f>
        <v>0.392960198867716</v>
      </c>
      <c r="Q28" s="50" t="n">
        <f aca="false">100*'Chôm_BIT_4,5%'!Q31/PopActBIT!Q43</f>
        <v>13.1235156070132</v>
      </c>
      <c r="R28" s="50" t="n">
        <f aca="false">100*'Chôm_BIT_4,5%'!R31/PopActBIT!R43</f>
        <v>10.1153375329224</v>
      </c>
      <c r="S28" s="50" t="n">
        <f aca="false">100*'Chôm_BIT_4,5%'!S31/PopActBIT!S43</f>
        <v>5.63694630099896</v>
      </c>
      <c r="T28" s="50" t="n">
        <f aca="false">100*'Chôm_BIT_4,5%'!T31/PopActBIT!T43</f>
        <v>3.99735374710262</v>
      </c>
      <c r="U28" s="50" t="n">
        <f aca="false">100*'Chôm_BIT_4,5%'!U31/PopActBIT!U43</f>
        <v>3.61116872407745</v>
      </c>
      <c r="V28" s="50" t="n">
        <f aca="false">100*'Chôm_BIT_4,5%'!V31/PopActBIT!V43</f>
        <v>3.25208440442247</v>
      </c>
      <c r="W28" s="50" t="n">
        <f aca="false">100*'Chôm_BIT_4,5%'!W31/PopActBIT!W43</f>
        <v>2.99462772240569</v>
      </c>
      <c r="X28" s="50" t="n">
        <f aca="false">100*'Chôm_BIT_4,5%'!X31/PopActBIT!X43</f>
        <v>3.06915465667371</v>
      </c>
      <c r="Y28" s="50" t="n">
        <f aca="false">100*'Chôm_BIT_4,5%'!Y31/PopActBIT!Y43</f>
        <v>2.91332561229513</v>
      </c>
      <c r="Z28" s="50" t="n">
        <f aca="false">100*'Chôm_BIT_4,5%'!Z31/PopActBIT!Z43</f>
        <v>1.93092511512584</v>
      </c>
      <c r="AA28" s="50" t="n">
        <f aca="false">100*'Chôm_BIT_4,5%'!AA31/PopActBIT!AA43</f>
        <v>0.569114770773933</v>
      </c>
      <c r="AB28" s="50" t="n">
        <f aca="false">100*'Chôm_BIT_4,5%'!AB31/PopActBIT!AB43</f>
        <v>0.331983616284794</v>
      </c>
      <c r="AD28" s="50" t="n">
        <f aca="false">100*'Chôm_BIT_4,5%'!AD31/PopActBIT!AD43</f>
        <v>11.5550870227883</v>
      </c>
      <c r="AE28" s="50" t="n">
        <f aca="false">100*'Chôm_BIT_4,5%'!AE31/PopActBIT!AE43</f>
        <v>6.02739675903039</v>
      </c>
      <c r="AF28" s="50" t="n">
        <f aca="false">100*'Chôm_BIT_4,5%'!AF31/PopActBIT!AF43</f>
        <v>4.80871227996446</v>
      </c>
      <c r="AG28" s="50" t="n">
        <f aca="false">100*'Chôm_BIT_4,5%'!AG31/PopActBIT!AG43</f>
        <v>3.70458869761766</v>
      </c>
      <c r="AH28" s="50" t="n">
        <f aca="false">100*'Chôm_BIT_4,5%'!AH31/PopActBIT!AH43</f>
        <v>2.52008742355427</v>
      </c>
      <c r="AI28" s="50" t="n">
        <f aca="false">100*'Chôm_BIT_4,5%'!AI31/PopActBIT!AI43</f>
        <v>10.7302472930075</v>
      </c>
      <c r="AJ28" s="50" t="n">
        <f aca="false">100*'Chôm_BIT_4,5%'!AJ31/PopActBIT!AJ43</f>
        <v>4.7891350446019</v>
      </c>
      <c r="AK28" s="50" t="n">
        <f aca="false">100*'Chôm_BIT_4,5%'!AK31/PopActBIT!AK43</f>
        <v>3.43319091719345</v>
      </c>
      <c r="AL28" s="50" t="n">
        <f aca="false">100*'Chôm_BIT_4,5%'!AL31/PopActBIT!AL43</f>
        <v>3.03243166848105</v>
      </c>
      <c r="AM28" s="50" t="n">
        <f aca="false">100*'Chôm_BIT_4,5%'!AM31/PopActBIT!AM43</f>
        <v>2.19519705067875</v>
      </c>
      <c r="AO28" s="50" t="n">
        <f aca="false">100*'Chôm_BIT_4,5%'!AO31/PopActBIT!AO43</f>
        <v>11.5550870227883</v>
      </c>
      <c r="AP28" s="50" t="n">
        <f aca="false">100*'Chôm_BIT_4,5%'!AP31/PopActBIT!AP43</f>
        <v>4.81662261202024</v>
      </c>
      <c r="AQ28" s="50" t="n">
        <f aca="false">100*'Chôm_BIT_4,5%'!AQ31/PopActBIT!AQ43</f>
        <v>2.67607963185856</v>
      </c>
      <c r="AR28" s="50" t="n">
        <f aca="false">100*'Chôm_BIT_4,5%'!AR31/PopActBIT!AR43</f>
        <v>10.7302472930075</v>
      </c>
      <c r="AS28" s="50" t="n">
        <f aca="false">100*'Chôm_BIT_4,5%'!AS31/PopActBIT!AS43</f>
        <v>3.75080502014064</v>
      </c>
      <c r="AT28" s="50" t="n">
        <f aca="false">100*'Chôm_BIT_4,5%'!AT31/PopActBIT!AT43</f>
        <v>2.47067891095103</v>
      </c>
      <c r="AU28" s="50" t="n">
        <f aca="false">100*'Chôm_BIT_4,5%'!AU31/PopActBIT!AU43</f>
        <v>11.1033182440063</v>
      </c>
      <c r="AV28" s="50" t="n">
        <f aca="false">100*'Chôm_BIT_4,5%'!AV31/PopActBIT!AV43</f>
        <v>4.26666597851608</v>
      </c>
      <c r="AW28" s="50" t="n">
        <f aca="false">100*'Chôm_BIT_4,5%'!AW31/PopActBIT!AW43</f>
        <v>2.57115825890824</v>
      </c>
    </row>
    <row r="29" customFormat="false" ht="15" hidden="false" customHeight="false" outlineLevel="0" collapsed="false">
      <c r="A29" s="0" t="n">
        <v>2041</v>
      </c>
      <c r="B29" s="50" t="n">
        <f aca="false">100*'Chôm_BIT_4,5%'!B32/PopActBIT!B44</f>
        <v>4.49242267744666</v>
      </c>
      <c r="C29" s="50" t="n">
        <f aca="false">100*'Chôm_BIT_4,5%'!C32/PopActBIT!C44</f>
        <v>4.92227915597813</v>
      </c>
      <c r="D29" s="50" t="n">
        <f aca="false">100*'Chôm_BIT_4,5%'!D32/PopActBIT!D44</f>
        <v>4.09637213880085</v>
      </c>
      <c r="E29" s="50" t="n">
        <f aca="false">100*'Chôm_BIT_4,5%'!E32/PopActBIT!E44</f>
        <v>17.0687801660284</v>
      </c>
      <c r="F29" s="50" t="n">
        <f aca="false">100*'Chôm_BIT_4,5%'!F32/PopActBIT!F44</f>
        <v>10.4573893762338</v>
      </c>
      <c r="G29" s="50" t="n">
        <f aca="false">100*'Chôm_BIT_4,5%'!G32/PopActBIT!G44</f>
        <v>6.32775613497306</v>
      </c>
      <c r="H29" s="50" t="n">
        <f aca="false">100*'Chôm_BIT_4,5%'!H32/PopActBIT!H44</f>
        <v>5.7994797172618</v>
      </c>
      <c r="I29" s="50" t="n">
        <f aca="false">100*'Chôm_BIT_4,5%'!I32/PopActBIT!I44</f>
        <v>5.13298039472598</v>
      </c>
      <c r="J29" s="50" t="n">
        <f aca="false">100*'Chôm_BIT_4,5%'!J32/PopActBIT!J44</f>
        <v>4.50122961877513</v>
      </c>
      <c r="K29" s="50" t="n">
        <f aca="false">100*'Chôm_BIT_4,5%'!K32/PopActBIT!K44</f>
        <v>4.00503707275887</v>
      </c>
      <c r="L29" s="50" t="n">
        <f aca="false">100*'Chôm_BIT_4,5%'!L32/PopActBIT!L44</f>
        <v>3.40879241077581</v>
      </c>
      <c r="M29" s="50" t="n">
        <f aca="false">100*'Chôm_BIT_4,5%'!M32/PopActBIT!M44</f>
        <v>3.17283940597528</v>
      </c>
      <c r="N29" s="50" t="n">
        <f aca="false">100*'Chôm_BIT_4,5%'!N32/PopActBIT!N44</f>
        <v>2.02903082147882</v>
      </c>
      <c r="O29" s="50" t="n">
        <f aca="false">100*'Chôm_BIT_4,5%'!O32/PopActBIT!O44</f>
        <v>1.07219688894198</v>
      </c>
      <c r="P29" s="50" t="n">
        <f aca="false">100*'Chôm_BIT_4,5%'!P32/PopActBIT!P44</f>
        <v>0.393591263029335</v>
      </c>
      <c r="Q29" s="50" t="n">
        <f aca="false">100*'Chôm_BIT_4,5%'!Q32/PopActBIT!Q44</f>
        <v>13.144590973928</v>
      </c>
      <c r="R29" s="50" t="n">
        <f aca="false">100*'Chôm_BIT_4,5%'!R32/PopActBIT!R44</f>
        <v>10.1315819948758</v>
      </c>
      <c r="S29" s="50" t="n">
        <f aca="false">100*'Chôm_BIT_4,5%'!S32/PopActBIT!S44</f>
        <v>5.64599880759323</v>
      </c>
      <c r="T29" s="50" t="n">
        <f aca="false">100*'Chôm_BIT_4,5%'!T32/PopActBIT!T44</f>
        <v>4.00377319288462</v>
      </c>
      <c r="U29" s="50" t="n">
        <f aca="false">100*'Chôm_BIT_4,5%'!U32/PopActBIT!U44</f>
        <v>3.61696798611441</v>
      </c>
      <c r="V29" s="50" t="n">
        <f aca="false">100*'Chôm_BIT_4,5%'!V32/PopActBIT!V44</f>
        <v>3.25730700438071</v>
      </c>
      <c r="W29" s="50" t="n">
        <f aca="false">100*'Chôm_BIT_4,5%'!W32/PopActBIT!W44</f>
        <v>2.9994368665339</v>
      </c>
      <c r="X29" s="50" t="n">
        <f aca="false">100*'Chôm_BIT_4,5%'!X32/PopActBIT!X44</f>
        <v>3.07408348538429</v>
      </c>
      <c r="Y29" s="50" t="n">
        <f aca="false">100*'Chôm_BIT_4,5%'!Y32/PopActBIT!Y44</f>
        <v>2.91800419142438</v>
      </c>
      <c r="Z29" s="50" t="n">
        <f aca="false">100*'Chôm_BIT_4,5%'!Z32/PopActBIT!Z44</f>
        <v>1.93402603385105</v>
      </c>
      <c r="AA29" s="50" t="n">
        <f aca="false">100*'Chôm_BIT_4,5%'!AA32/PopActBIT!AA44</f>
        <v>0.570028725766624</v>
      </c>
      <c r="AB29" s="50" t="n">
        <f aca="false">100*'Chôm_BIT_4,5%'!AB32/PopActBIT!AB44</f>
        <v>0.332516756697197</v>
      </c>
      <c r="AD29" s="50" t="n">
        <f aca="false">100*'Chôm_BIT_4,5%'!AD32/PopActBIT!AD44</f>
        <v>11.5522598992586</v>
      </c>
      <c r="AE29" s="50" t="n">
        <f aca="false">100*'Chôm_BIT_4,5%'!AE32/PopActBIT!AE44</f>
        <v>6.05442079078322</v>
      </c>
      <c r="AF29" s="50" t="n">
        <f aca="false">100*'Chôm_BIT_4,5%'!AF32/PopActBIT!AF44</f>
        <v>4.81573567936649</v>
      </c>
      <c r="AG29" s="50" t="n">
        <f aca="false">100*'Chôm_BIT_4,5%'!AG32/PopActBIT!AG44</f>
        <v>3.70445904942314</v>
      </c>
      <c r="AH29" s="50" t="n">
        <f aca="false">100*'Chôm_BIT_4,5%'!AH32/PopActBIT!AH44</f>
        <v>2.51736874566567</v>
      </c>
      <c r="AI29" s="50" t="n">
        <f aca="false">100*'Chôm_BIT_4,5%'!AI32/PopActBIT!AI44</f>
        <v>10.7484621353797</v>
      </c>
      <c r="AJ29" s="50" t="n">
        <f aca="false">100*'Chôm_BIT_4,5%'!AJ32/PopActBIT!AJ44</f>
        <v>4.79186527968372</v>
      </c>
      <c r="AK29" s="50" t="n">
        <f aca="false">100*'Chôm_BIT_4,5%'!AK32/PopActBIT!AK44</f>
        <v>3.43751901862222</v>
      </c>
      <c r="AL29" s="50" t="n">
        <f aca="false">100*'Chôm_BIT_4,5%'!AL32/PopActBIT!AL44</f>
        <v>3.03740419038735</v>
      </c>
      <c r="AM29" s="50" t="n">
        <f aca="false">100*'Chôm_BIT_4,5%'!AM32/PopActBIT!AM44</f>
        <v>2.19548484197719</v>
      </c>
      <c r="AO29" s="50" t="n">
        <f aca="false">100*'Chôm_BIT_4,5%'!AO32/PopActBIT!AO44</f>
        <v>11.5522598992586</v>
      </c>
      <c r="AP29" s="50" t="n">
        <f aca="false">100*'Chôm_BIT_4,5%'!AP32/PopActBIT!AP44</f>
        <v>4.82840514503787</v>
      </c>
      <c r="AQ29" s="50" t="n">
        <f aca="false">100*'Chôm_BIT_4,5%'!AQ32/PopActBIT!AQ44</f>
        <v>2.674447503137</v>
      </c>
      <c r="AR29" s="50" t="n">
        <f aca="false">100*'Chôm_BIT_4,5%'!AR32/PopActBIT!AR44</f>
        <v>10.7484621353797</v>
      </c>
      <c r="AS29" s="50" t="n">
        <f aca="false">100*'Chôm_BIT_4,5%'!AS32/PopActBIT!AS44</f>
        <v>3.75398588926008</v>
      </c>
      <c r="AT29" s="50" t="n">
        <f aca="false">100*'Chôm_BIT_4,5%'!AT32/PopActBIT!AT44</f>
        <v>2.46921773994583</v>
      </c>
      <c r="AU29" s="50" t="n">
        <f aca="false">100*'Chôm_BIT_4,5%'!AU32/PopActBIT!AU44</f>
        <v>11.1120023112644</v>
      </c>
      <c r="AV29" s="50" t="n">
        <f aca="false">100*'Chôm_BIT_4,5%'!AV32/PopActBIT!AV44</f>
        <v>4.27386943256796</v>
      </c>
      <c r="AW29" s="50" t="n">
        <f aca="false">100*'Chôm_BIT_4,5%'!AW32/PopActBIT!AW44</f>
        <v>2.57008180579494</v>
      </c>
    </row>
    <row r="30" customFormat="false" ht="15" hidden="false" customHeight="false" outlineLevel="0" collapsed="false">
      <c r="A30" s="0" t="n">
        <v>2042</v>
      </c>
      <c r="B30" s="50" t="n">
        <f aca="false">100*'Chôm_BIT_4,5%'!B33/PopActBIT!B45</f>
        <v>4.4934999656542</v>
      </c>
      <c r="C30" s="50" t="n">
        <f aca="false">100*'Chôm_BIT_4,5%'!C33/PopActBIT!C45</f>
        <v>4.92050718959741</v>
      </c>
      <c r="D30" s="50" t="n">
        <f aca="false">100*'Chôm_BIT_4,5%'!D33/PopActBIT!D45</f>
        <v>4.09939048633721</v>
      </c>
      <c r="E30" s="50" t="n">
        <f aca="false">100*'Chôm_BIT_4,5%'!E33/PopActBIT!E45</f>
        <v>17.0872062408544</v>
      </c>
      <c r="F30" s="50" t="n">
        <f aca="false">100*'Chôm_BIT_4,5%'!F33/PopActBIT!F45</f>
        <v>10.4723182868854</v>
      </c>
      <c r="G30" s="50" t="n">
        <f aca="false">100*'Chôm_BIT_4,5%'!G33/PopActBIT!G45</f>
        <v>6.32229900340879</v>
      </c>
      <c r="H30" s="50" t="n">
        <f aca="false">100*'Chôm_BIT_4,5%'!H33/PopActBIT!H45</f>
        <v>5.84005531229815</v>
      </c>
      <c r="I30" s="50" t="n">
        <f aca="false">100*'Chôm_BIT_4,5%'!I33/PopActBIT!I45</f>
        <v>5.12185696803498</v>
      </c>
      <c r="J30" s="50" t="n">
        <f aca="false">100*'Chôm_BIT_4,5%'!J33/PopActBIT!J45</f>
        <v>4.52473815567085</v>
      </c>
      <c r="K30" s="50" t="n">
        <f aca="false">100*'Chôm_BIT_4,5%'!K33/PopActBIT!K45</f>
        <v>3.99544095629314</v>
      </c>
      <c r="L30" s="50" t="n">
        <f aca="false">100*'Chôm_BIT_4,5%'!L33/PopActBIT!L45</f>
        <v>3.42683349719458</v>
      </c>
      <c r="M30" s="50" t="n">
        <f aca="false">100*'Chôm_BIT_4,5%'!M33/PopActBIT!M45</f>
        <v>3.17519079631976</v>
      </c>
      <c r="N30" s="50" t="n">
        <f aca="false">100*'Chôm_BIT_4,5%'!N33/PopActBIT!N45</f>
        <v>2.03293986270098</v>
      </c>
      <c r="O30" s="50" t="n">
        <f aca="false">100*'Chôm_BIT_4,5%'!O33/PopActBIT!O45</f>
        <v>1.07426253614299</v>
      </c>
      <c r="P30" s="50" t="n">
        <f aca="false">100*'Chôm_BIT_4,5%'!P33/PopActBIT!P45</f>
        <v>0.394349538584136</v>
      </c>
      <c r="Q30" s="50" t="n">
        <f aca="false">100*'Chôm_BIT_4,5%'!Q33/PopActBIT!Q45</f>
        <v>13.169914762715</v>
      </c>
      <c r="R30" s="50" t="n">
        <f aca="false">100*'Chôm_BIT_4,5%'!R33/PopActBIT!R45</f>
        <v>10.1511010535537</v>
      </c>
      <c r="S30" s="50" t="n">
        <f aca="false">100*'Chôm_BIT_4,5%'!S33/PopActBIT!S45</f>
        <v>5.65687613968967</v>
      </c>
      <c r="T30" s="50" t="n">
        <f aca="false">100*'Chôm_BIT_4,5%'!T33/PopActBIT!T45</f>
        <v>4.01148668559724</v>
      </c>
      <c r="U30" s="50" t="n">
        <f aca="false">100*'Chôm_BIT_4,5%'!U33/PopActBIT!U45</f>
        <v>3.6239362769887</v>
      </c>
      <c r="V30" s="50" t="n">
        <f aca="false">100*'Chôm_BIT_4,5%'!V33/PopActBIT!V45</f>
        <v>3.2635823882825</v>
      </c>
      <c r="W30" s="50" t="n">
        <f aca="false">100*'Chôm_BIT_4,5%'!W33/PopActBIT!W45</f>
        <v>3.00521544921014</v>
      </c>
      <c r="X30" s="50" t="n">
        <f aca="false">100*'Chôm_BIT_4,5%'!X33/PopActBIT!X45</f>
        <v>3.08000587894161</v>
      </c>
      <c r="Y30" s="50" t="n">
        <f aca="false">100*'Chôm_BIT_4,5%'!Y33/PopActBIT!Y45</f>
        <v>2.92362588950307</v>
      </c>
      <c r="Z30" s="50" t="n">
        <f aca="false">100*'Chôm_BIT_4,5%'!Z33/PopActBIT!Z45</f>
        <v>1.93775204304274</v>
      </c>
      <c r="AA30" s="50" t="n">
        <f aca="false">100*'Chôm_BIT_4,5%'!AA33/PopActBIT!AA45</f>
        <v>0.571126917949438</v>
      </c>
      <c r="AB30" s="50" t="n">
        <f aca="false">100*'Chôm_BIT_4,5%'!AB33/PopActBIT!AB45</f>
        <v>0.333157368803839</v>
      </c>
      <c r="AD30" s="50" t="n">
        <f aca="false">100*'Chôm_BIT_4,5%'!AD33/PopActBIT!AD45</f>
        <v>11.569874630297</v>
      </c>
      <c r="AE30" s="50" t="n">
        <f aca="false">100*'Chôm_BIT_4,5%'!AE33/PopActBIT!AE45</f>
        <v>6.07216120012821</v>
      </c>
      <c r="AF30" s="50" t="n">
        <f aca="false">100*'Chôm_BIT_4,5%'!AF33/PopActBIT!AF45</f>
        <v>4.8212540442987</v>
      </c>
      <c r="AG30" s="50" t="n">
        <f aca="false">100*'Chôm_BIT_4,5%'!AG33/PopActBIT!AG45</f>
        <v>3.7095337182111</v>
      </c>
      <c r="AH30" s="50" t="n">
        <f aca="false">100*'Chôm_BIT_4,5%'!AH33/PopActBIT!AH45</f>
        <v>2.50876764450711</v>
      </c>
      <c r="AI30" s="50" t="n">
        <f aca="false">100*'Chôm_BIT_4,5%'!AI33/PopActBIT!AI45</f>
        <v>10.7703169847574</v>
      </c>
      <c r="AJ30" s="50" t="n">
        <f aca="false">100*'Chôm_BIT_4,5%'!AJ33/PopActBIT!AJ45</f>
        <v>4.79920085214851</v>
      </c>
      <c r="AK30" s="50" t="n">
        <f aca="false">100*'Chôm_BIT_4,5%'!AK33/PopActBIT!AK45</f>
        <v>3.44368258929026</v>
      </c>
      <c r="AL30" s="50" t="n">
        <f aca="false">100*'Chôm_BIT_4,5%'!AL33/PopActBIT!AL45</f>
        <v>3.04320581975659</v>
      </c>
      <c r="AM30" s="50" t="n">
        <f aca="false">100*'Chôm_BIT_4,5%'!AM33/PopActBIT!AM45</f>
        <v>2.19755627006016</v>
      </c>
      <c r="AO30" s="50" t="n">
        <f aca="false">100*'Chôm_BIT_4,5%'!AO33/PopActBIT!AO45</f>
        <v>11.569874630297</v>
      </c>
      <c r="AP30" s="50" t="n">
        <f aca="false">100*'Chôm_BIT_4,5%'!AP33/PopActBIT!AP45</f>
        <v>4.83782291506424</v>
      </c>
      <c r="AQ30" s="50" t="n">
        <f aca="false">100*'Chôm_BIT_4,5%'!AQ33/PopActBIT!AQ45</f>
        <v>2.6672743342472</v>
      </c>
      <c r="AR30" s="50" t="n">
        <f aca="false">100*'Chôm_BIT_4,5%'!AR33/PopActBIT!AR45</f>
        <v>10.7703169847574</v>
      </c>
      <c r="AS30" s="50" t="n">
        <f aca="false">100*'Chôm_BIT_4,5%'!AS33/PopActBIT!AS45</f>
        <v>3.75893592564808</v>
      </c>
      <c r="AT30" s="50" t="n">
        <f aca="false">100*'Chôm_BIT_4,5%'!AT33/PopActBIT!AT45</f>
        <v>2.46936232304958</v>
      </c>
      <c r="AU30" s="50" t="n">
        <f aca="false">100*'Chôm_BIT_4,5%'!AU33/PopActBIT!AU45</f>
        <v>11.1319205536374</v>
      </c>
      <c r="AV30" s="50" t="n">
        <f aca="false">100*'Chôm_BIT_4,5%'!AV33/PopActBIT!AV45</f>
        <v>4.28086249702719</v>
      </c>
      <c r="AW30" s="50" t="n">
        <f aca="false">100*'Chôm_BIT_4,5%'!AW33/PopActBIT!AW45</f>
        <v>2.5669709488364</v>
      </c>
    </row>
    <row r="31" customFormat="false" ht="15" hidden="false" customHeight="false" outlineLevel="0" collapsed="false">
      <c r="A31" s="0" t="n">
        <v>2043</v>
      </c>
      <c r="B31" s="50" t="n">
        <f aca="false">100*'Chôm_BIT_4,5%'!B34/PopActBIT!B46</f>
        <v>4.49543595276136</v>
      </c>
      <c r="C31" s="50" t="n">
        <f aca="false">100*'Chôm_BIT_4,5%'!C34/PopActBIT!C46</f>
        <v>4.92017869691526</v>
      </c>
      <c r="D31" s="50" t="n">
        <f aca="false">100*'Chôm_BIT_4,5%'!D34/PopActBIT!D46</f>
        <v>4.10305304205577</v>
      </c>
      <c r="E31" s="50" t="n">
        <f aca="false">100*'Chôm_BIT_4,5%'!E34/PopActBIT!E46</f>
        <v>17.1029429543994</v>
      </c>
      <c r="F31" s="50" t="n">
        <f aca="false">100*'Chôm_BIT_4,5%'!F34/PopActBIT!F46</f>
        <v>10.4912875400643</v>
      </c>
      <c r="G31" s="50" t="n">
        <f aca="false">100*'Chôm_BIT_4,5%'!G34/PopActBIT!G46</f>
        <v>6.32282712528412</v>
      </c>
      <c r="H31" s="50" t="n">
        <f aca="false">100*'Chôm_BIT_4,5%'!H34/PopActBIT!H46</f>
        <v>5.86402623431038</v>
      </c>
      <c r="I31" s="50" t="n">
        <f aca="false">100*'Chôm_BIT_4,5%'!I34/PopActBIT!I46</f>
        <v>5.12504905922073</v>
      </c>
      <c r="J31" s="50" t="n">
        <f aca="false">100*'Chôm_BIT_4,5%'!J34/PopActBIT!J46</f>
        <v>4.54742310730665</v>
      </c>
      <c r="K31" s="50" t="n">
        <f aca="false">100*'Chôm_BIT_4,5%'!K34/PopActBIT!K46</f>
        <v>3.97040612751449</v>
      </c>
      <c r="L31" s="50" t="n">
        <f aca="false">100*'Chôm_BIT_4,5%'!L34/PopActBIT!L46</f>
        <v>3.45155138418802</v>
      </c>
      <c r="M31" s="50" t="n">
        <f aca="false">100*'Chôm_BIT_4,5%'!M34/PopActBIT!M46</f>
        <v>3.1591591692255</v>
      </c>
      <c r="N31" s="50" t="n">
        <f aca="false">100*'Chôm_BIT_4,5%'!N34/PopActBIT!N46</f>
        <v>2.03675942316012</v>
      </c>
      <c r="O31" s="50" t="n">
        <f aca="false">100*'Chôm_BIT_4,5%'!O34/PopActBIT!O46</f>
        <v>1.07628089919498</v>
      </c>
      <c r="P31" s="50" t="n">
        <f aca="false">100*'Chôm_BIT_4,5%'!P34/PopActBIT!P46</f>
        <v>0.395090456666512</v>
      </c>
      <c r="Q31" s="50" t="n">
        <f aca="false">100*'Chôm_BIT_4,5%'!Q34/PopActBIT!Q46</f>
        <v>13.1946588717765</v>
      </c>
      <c r="R31" s="50" t="n">
        <f aca="false">100*'Chôm_BIT_4,5%'!R34/PopActBIT!R46</f>
        <v>10.1701733069501</v>
      </c>
      <c r="S31" s="50" t="n">
        <f aca="false">100*'Chôm_BIT_4,5%'!S34/PopActBIT!S46</f>
        <v>5.66750448183687</v>
      </c>
      <c r="T31" s="50" t="n">
        <f aca="false">100*'Chôm_BIT_4,5%'!T34/PopActBIT!T46</f>
        <v>4.01902361091797</v>
      </c>
      <c r="U31" s="50" t="n">
        <f aca="false">100*'Chôm_BIT_4,5%'!U34/PopActBIT!U46</f>
        <v>3.63074505867674</v>
      </c>
      <c r="V31" s="50" t="n">
        <f aca="false">100*'Chôm_BIT_4,5%'!V34/PopActBIT!V46</f>
        <v>3.26971412413665</v>
      </c>
      <c r="W31" s="50" t="n">
        <f aca="false">100*'Chôm_BIT_4,5%'!W34/PopActBIT!W46</f>
        <v>3.01086175597583</v>
      </c>
      <c r="X31" s="50" t="n">
        <f aca="false">100*'Chôm_BIT_4,5%'!X34/PopActBIT!X46</f>
        <v>3.08579270465397</v>
      </c>
      <c r="Y31" s="50" t="n">
        <f aca="false">100*'Chôm_BIT_4,5%'!Y34/PopActBIT!Y46</f>
        <v>2.92911890287242</v>
      </c>
      <c r="Z31" s="50" t="n">
        <f aca="false">100*'Chôm_BIT_4,5%'!Z34/PopActBIT!Z46</f>
        <v>1.94139276120614</v>
      </c>
      <c r="AA31" s="50" t="n">
        <f aca="false">100*'Chôm_BIT_4,5%'!AA34/PopActBIT!AA46</f>
        <v>0.572199971723914</v>
      </c>
      <c r="AB31" s="50" t="n">
        <f aca="false">100*'Chôm_BIT_4,5%'!AB34/PopActBIT!AB46</f>
        <v>0.33378331683895</v>
      </c>
      <c r="AD31" s="50" t="n">
        <f aca="false">100*'Chôm_BIT_4,5%'!AD34/PopActBIT!AD46</f>
        <v>11.5912315284503</v>
      </c>
      <c r="AE31" s="50" t="n">
        <f aca="false">100*'Chôm_BIT_4,5%'!AE34/PopActBIT!AE46</f>
        <v>6.08471858335528</v>
      </c>
      <c r="AF31" s="50" t="n">
        <f aca="false">100*'Chôm_BIT_4,5%'!AF34/PopActBIT!AF46</f>
        <v>4.83416666997191</v>
      </c>
      <c r="AG31" s="50" t="n">
        <f aca="false">100*'Chôm_BIT_4,5%'!AG34/PopActBIT!AG46</f>
        <v>3.71193691273732</v>
      </c>
      <c r="AH31" s="50" t="n">
        <f aca="false">100*'Chôm_BIT_4,5%'!AH34/PopActBIT!AH46</f>
        <v>2.49656092752155</v>
      </c>
      <c r="AI31" s="50" t="n">
        <f aca="false">100*'Chôm_BIT_4,5%'!AI34/PopActBIT!AI46</f>
        <v>10.7921416633826</v>
      </c>
      <c r="AJ31" s="50" t="n">
        <f aca="false">100*'Chôm_BIT_4,5%'!AJ34/PopActBIT!AJ46</f>
        <v>4.80740543035575</v>
      </c>
      <c r="AK31" s="50" t="n">
        <f aca="false">100*'Chôm_BIT_4,5%'!AK34/PopActBIT!AK46</f>
        <v>3.45005930965315</v>
      </c>
      <c r="AL31" s="50" t="n">
        <f aca="false">100*'Chôm_BIT_4,5%'!AL34/PopActBIT!AL46</f>
        <v>3.04860412538951</v>
      </c>
      <c r="AM31" s="50" t="n">
        <f aca="false">100*'Chôm_BIT_4,5%'!AM34/PopActBIT!AM46</f>
        <v>2.20144520743012</v>
      </c>
      <c r="AO31" s="50" t="n">
        <f aca="false">100*'Chôm_BIT_4,5%'!AO34/PopActBIT!AO46</f>
        <v>11.5912315284503</v>
      </c>
      <c r="AP31" s="50" t="n">
        <f aca="false">100*'Chôm_BIT_4,5%'!AP34/PopActBIT!AP46</f>
        <v>4.84658809240456</v>
      </c>
      <c r="AQ31" s="50" t="n">
        <f aca="false">100*'Chôm_BIT_4,5%'!AQ34/PopActBIT!AQ46</f>
        <v>2.65803874462766</v>
      </c>
      <c r="AR31" s="50" t="n">
        <f aca="false">100*'Chôm_BIT_4,5%'!AR34/PopActBIT!AR46</f>
        <v>10.7921416633826</v>
      </c>
      <c r="AS31" s="50" t="n">
        <f aca="false">100*'Chôm_BIT_4,5%'!AS34/PopActBIT!AS46</f>
        <v>3.76379482976653</v>
      </c>
      <c r="AT31" s="50" t="n">
        <f aca="false">100*'Chôm_BIT_4,5%'!AT34/PopActBIT!AT46</f>
        <v>2.47231516481537</v>
      </c>
      <c r="AU31" s="50" t="n">
        <f aca="false">100*'Chôm_BIT_4,5%'!AU34/PopActBIT!AU46</f>
        <v>11.1535080885941</v>
      </c>
      <c r="AV31" s="50" t="n">
        <f aca="false">100*'Chôm_BIT_4,5%'!AV34/PopActBIT!AV46</f>
        <v>4.28751150093544</v>
      </c>
      <c r="AW31" s="50" t="n">
        <f aca="false">100*'Chôm_BIT_4,5%'!AW34/PopActBIT!AW46</f>
        <v>2.56400323760035</v>
      </c>
    </row>
    <row r="32" customFormat="false" ht="15" hidden="false" customHeight="false" outlineLevel="0" collapsed="false">
      <c r="A32" s="0" t="n">
        <v>2044</v>
      </c>
      <c r="B32" s="50" t="n">
        <f aca="false">100*'Chôm_BIT_4,5%'!B35/PopActBIT!B47</f>
        <v>4.49544565940476</v>
      </c>
      <c r="C32" s="50" t="n">
        <f aca="false">100*'Chôm_BIT_4,5%'!C35/PopActBIT!C47</f>
        <v>4.91917805964237</v>
      </c>
      <c r="D32" s="50" t="n">
        <f aca="false">100*'Chôm_BIT_4,5%'!D35/PopActBIT!D47</f>
        <v>4.10370516298542</v>
      </c>
      <c r="E32" s="50" t="n">
        <f aca="false">100*'Chôm_BIT_4,5%'!E35/PopActBIT!E47</f>
        <v>17.1061471683509</v>
      </c>
      <c r="F32" s="50" t="n">
        <f aca="false">100*'Chôm_BIT_4,5%'!F35/PopActBIT!F47</f>
        <v>10.5011841045147</v>
      </c>
      <c r="G32" s="50" t="n">
        <f aca="false">100*'Chôm_BIT_4,5%'!G35/PopActBIT!G47</f>
        <v>6.33775134582337</v>
      </c>
      <c r="H32" s="50" t="n">
        <f aca="false">100*'Chôm_BIT_4,5%'!H35/PopActBIT!H47</f>
        <v>5.8730415675212</v>
      </c>
      <c r="I32" s="50" t="n">
        <f aca="false">100*'Chôm_BIT_4,5%'!I35/PopActBIT!I47</f>
        <v>5.13136640548644</v>
      </c>
      <c r="J32" s="50" t="n">
        <f aca="false">100*'Chôm_BIT_4,5%'!J35/PopActBIT!J47</f>
        <v>4.56183946542752</v>
      </c>
      <c r="K32" s="50" t="n">
        <f aca="false">100*'Chôm_BIT_4,5%'!K35/PopActBIT!K47</f>
        <v>3.94759537688308</v>
      </c>
      <c r="L32" s="50" t="n">
        <f aca="false">100*'Chôm_BIT_4,5%'!L35/PopActBIT!L47</f>
        <v>3.46881015750723</v>
      </c>
      <c r="M32" s="50" t="n">
        <f aca="false">100*'Chôm_BIT_4,5%'!M35/PopActBIT!M47</f>
        <v>3.15413807988036</v>
      </c>
      <c r="N32" s="50" t="n">
        <f aca="false">100*'Chôm_BIT_4,5%'!N35/PopActBIT!N47</f>
        <v>2.03914809395155</v>
      </c>
      <c r="O32" s="50" t="n">
        <f aca="false">100*'Chôm_BIT_4,5%'!O35/PopActBIT!O47</f>
        <v>1.07754313994764</v>
      </c>
      <c r="P32" s="50" t="n">
        <f aca="false">100*'Chôm_BIT_4,5%'!P35/PopActBIT!P47</f>
        <v>0.395553810866856</v>
      </c>
      <c r="Q32" s="50" t="n">
        <f aca="false">100*'Chôm_BIT_4,5%'!Q35/PopActBIT!Q47</f>
        <v>13.2101333042948</v>
      </c>
      <c r="R32" s="50" t="n">
        <f aca="false">100*'Chôm_BIT_4,5%'!R35/PopActBIT!R47</f>
        <v>10.1821006831761</v>
      </c>
      <c r="S32" s="50" t="n">
        <f aca="false">100*'Chôm_BIT_4,5%'!S35/PopActBIT!S47</f>
        <v>5.67415121795214</v>
      </c>
      <c r="T32" s="50" t="n">
        <f aca="false">100*'Chôm_BIT_4,5%'!T35/PopActBIT!T47</f>
        <v>4.02373704157664</v>
      </c>
      <c r="U32" s="50" t="n">
        <f aca="false">100*'Chôm_BIT_4,5%'!U35/PopActBIT!U47</f>
        <v>3.63500312400059</v>
      </c>
      <c r="V32" s="50" t="n">
        <f aca="false">100*'Chôm_BIT_4,5%'!V35/PopActBIT!V47</f>
        <v>3.27354877958777</v>
      </c>
      <c r="W32" s="50" t="n">
        <f aca="false">100*'Chôm_BIT_4,5%'!W35/PopActBIT!W47</f>
        <v>3.01439283453707</v>
      </c>
      <c r="X32" s="50" t="n">
        <f aca="false">100*'Chôm_BIT_4,5%'!X35/PopActBIT!X47</f>
        <v>3.08941166073596</v>
      </c>
      <c r="Y32" s="50" t="n">
        <f aca="false">100*'Chôm_BIT_4,5%'!Y35/PopActBIT!Y47</f>
        <v>2.93255411504738</v>
      </c>
      <c r="Z32" s="50" t="n">
        <f aca="false">100*'Chôm_BIT_4,5%'!Z35/PopActBIT!Z47</f>
        <v>1.94366958788024</v>
      </c>
      <c r="AA32" s="50" t="n">
        <f aca="false">100*'Chôm_BIT_4,5%'!AA35/PopActBIT!AA47</f>
        <v>0.57287103642786</v>
      </c>
      <c r="AB32" s="50" t="n">
        <f aca="false">100*'Chôm_BIT_4,5%'!AB35/PopActBIT!AB47</f>
        <v>0.334174771249585</v>
      </c>
      <c r="AD32" s="50" t="n">
        <f aca="false">100*'Chôm_BIT_4,5%'!AD35/PopActBIT!AD47</f>
        <v>11.6036357275312</v>
      </c>
      <c r="AE32" s="50" t="n">
        <f aca="false">100*'Chôm_BIT_4,5%'!AE35/PopActBIT!AE47</f>
        <v>6.09634883095983</v>
      </c>
      <c r="AF32" s="50" t="n">
        <f aca="false">100*'Chôm_BIT_4,5%'!AF35/PopActBIT!AF47</f>
        <v>4.84474648786308</v>
      </c>
      <c r="AG32" s="50" t="n">
        <f aca="false">100*'Chôm_BIT_4,5%'!AG35/PopActBIT!AG47</f>
        <v>3.71260750625284</v>
      </c>
      <c r="AH32" s="50" t="n">
        <f aca="false">100*'Chôm_BIT_4,5%'!AH35/PopActBIT!AH47</f>
        <v>2.49097144806818</v>
      </c>
      <c r="AI32" s="50" t="n">
        <f aca="false">100*'Chôm_BIT_4,5%'!AI35/PopActBIT!AI47</f>
        <v>10.8067633228362</v>
      </c>
      <c r="AJ32" s="50" t="n">
        <f aca="false">100*'Chôm_BIT_4,5%'!AJ35/PopActBIT!AJ47</f>
        <v>4.81207283239007</v>
      </c>
      <c r="AK32" s="50" t="n">
        <f aca="false">100*'Chôm_BIT_4,5%'!AK35/PopActBIT!AK47</f>
        <v>3.45430158447923</v>
      </c>
      <c r="AL32" s="50" t="n">
        <f aca="false">100*'Chôm_BIT_4,5%'!AL35/PopActBIT!AL47</f>
        <v>3.05161548343274</v>
      </c>
      <c r="AM32" s="50" t="n">
        <f aca="false">100*'Chôm_BIT_4,5%'!AM35/PopActBIT!AM47</f>
        <v>2.20446152441516</v>
      </c>
      <c r="AO32" s="50" t="n">
        <f aca="false">100*'Chôm_BIT_4,5%'!AO35/PopActBIT!AO47</f>
        <v>11.6036357275312</v>
      </c>
      <c r="AP32" s="50" t="n">
        <f aca="false">100*'Chôm_BIT_4,5%'!AP35/PopActBIT!AP47</f>
        <v>4.85273511284674</v>
      </c>
      <c r="AQ32" s="50" t="n">
        <f aca="false">100*'Chôm_BIT_4,5%'!AQ35/PopActBIT!AQ47</f>
        <v>2.65670841105082</v>
      </c>
      <c r="AR32" s="50" t="n">
        <f aca="false">100*'Chôm_BIT_4,5%'!AR35/PopActBIT!AR47</f>
        <v>10.8067633228362</v>
      </c>
      <c r="AS32" s="50" t="n">
        <f aca="false">100*'Chôm_BIT_4,5%'!AS35/PopActBIT!AS47</f>
        <v>3.76528791281619</v>
      </c>
      <c r="AT32" s="50" t="n">
        <f aca="false">100*'Chôm_BIT_4,5%'!AT35/PopActBIT!AT47</f>
        <v>2.47550609517656</v>
      </c>
      <c r="AU32" s="50" t="n">
        <f aca="false">100*'Chôm_BIT_4,5%'!AU35/PopActBIT!AU47</f>
        <v>11.1670952337161</v>
      </c>
      <c r="AV32" s="50" t="n">
        <f aca="false">100*'Chôm_BIT_4,5%'!AV35/PopActBIT!AV47</f>
        <v>4.29115220091785</v>
      </c>
      <c r="AW32" s="50" t="n">
        <f aca="false">100*'Chôm_BIT_4,5%'!AW35/PopActBIT!AW47</f>
        <v>2.56502378042995</v>
      </c>
    </row>
    <row r="33" customFormat="false" ht="15" hidden="false" customHeight="false" outlineLevel="0" collapsed="false">
      <c r="A33" s="0" t="n">
        <v>2045</v>
      </c>
      <c r="B33" s="50" t="n">
        <f aca="false">100*'Chôm_BIT_4,5%'!B36/PopActBIT!B48</f>
        <v>4.49776610273135</v>
      </c>
      <c r="C33" s="50" t="n">
        <f aca="false">100*'Chôm_BIT_4,5%'!C36/PopActBIT!C48</f>
        <v>4.92190805886961</v>
      </c>
      <c r="D33" s="50" t="n">
        <f aca="false">100*'Chôm_BIT_4,5%'!D36/PopActBIT!D48</f>
        <v>4.10540618914966</v>
      </c>
      <c r="E33" s="50" t="n">
        <f aca="false">100*'Chôm_BIT_4,5%'!E36/PopActBIT!E48</f>
        <v>17.1118329345021</v>
      </c>
      <c r="F33" s="50" t="n">
        <f aca="false">100*'Chôm_BIT_4,5%'!F36/PopActBIT!F48</f>
        <v>10.5097398815381</v>
      </c>
      <c r="G33" s="50" t="n">
        <f aca="false">100*'Chôm_BIT_4,5%'!G36/PopActBIT!G48</f>
        <v>6.33879146649199</v>
      </c>
      <c r="H33" s="50" t="n">
        <f aca="false">100*'Chôm_BIT_4,5%'!H36/PopActBIT!H48</f>
        <v>5.89512186252284</v>
      </c>
      <c r="I33" s="50" t="n">
        <f aca="false">100*'Chôm_BIT_4,5%'!I36/PopActBIT!I48</f>
        <v>5.14324816441625</v>
      </c>
      <c r="J33" s="50" t="n">
        <f aca="false">100*'Chôm_BIT_4,5%'!J36/PopActBIT!J48</f>
        <v>4.58471345329444</v>
      </c>
      <c r="K33" s="50" t="n">
        <f aca="false">100*'Chôm_BIT_4,5%'!K36/PopActBIT!K48</f>
        <v>3.94270673170926</v>
      </c>
      <c r="L33" s="50" t="n">
        <f aca="false">100*'Chôm_BIT_4,5%'!L36/PopActBIT!L48</f>
        <v>3.45900231500626</v>
      </c>
      <c r="M33" s="50" t="n">
        <f aca="false">100*'Chôm_BIT_4,5%'!M36/PopActBIT!M48</f>
        <v>3.17009601736928</v>
      </c>
      <c r="N33" s="50" t="n">
        <f aca="false">100*'Chôm_BIT_4,5%'!N36/PopActBIT!N48</f>
        <v>2.04173322005711</v>
      </c>
      <c r="O33" s="50" t="n">
        <f aca="false">100*'Chôm_BIT_4,5%'!O36/PopActBIT!O48</f>
        <v>1.07890919320744</v>
      </c>
      <c r="P33" s="50" t="n">
        <f aca="false">100*'Chôm_BIT_4,5%'!P36/PopActBIT!P48</f>
        <v>0.396055273455895</v>
      </c>
      <c r="Q33" s="50" t="n">
        <f aca="false">100*'Chôm_BIT_4,5%'!Q36/PopActBIT!Q48</f>
        <v>13.2268804255874</v>
      </c>
      <c r="R33" s="50" t="n">
        <f aca="false">100*'Chôm_BIT_4,5%'!R36/PopActBIT!R48</f>
        <v>10.1950090218905</v>
      </c>
      <c r="S33" s="50" t="n">
        <f aca="false">100*'Chôm_BIT_4,5%'!S36/PopActBIT!S48</f>
        <v>5.68134461233284</v>
      </c>
      <c r="T33" s="50" t="n">
        <f aca="false">100*'Chôm_BIT_4,5%'!T36/PopActBIT!T48</f>
        <v>4.0288381265341</v>
      </c>
      <c r="U33" s="50" t="n">
        <f aca="false">100*'Chôm_BIT_4,5%'!U36/PopActBIT!U48</f>
        <v>3.63961139227572</v>
      </c>
      <c r="V33" s="50" t="n">
        <f aca="false">100*'Chôm_BIT_4,5%'!V36/PopActBIT!V48</f>
        <v>3.2776988148074</v>
      </c>
      <c r="W33" s="50" t="n">
        <f aca="false">100*'Chôm_BIT_4,5%'!W36/PopActBIT!W48</f>
        <v>3.01821432530182</v>
      </c>
      <c r="X33" s="50" t="n">
        <f aca="false">100*'Chôm_BIT_4,5%'!X36/PopActBIT!X48</f>
        <v>3.09332825647449</v>
      </c>
      <c r="Y33" s="50" t="n">
        <f aca="false">100*'Chôm_BIT_4,5%'!Y36/PopActBIT!Y48</f>
        <v>2.93627185493163</v>
      </c>
      <c r="Z33" s="50" t="n">
        <f aca="false">100*'Chôm_BIT_4,5%'!Z36/PopActBIT!Z48</f>
        <v>1.9461336712919</v>
      </c>
      <c r="AA33" s="50" t="n">
        <f aca="false">100*'Chôm_BIT_4,5%'!AA36/PopActBIT!AA48</f>
        <v>0.573597292591296</v>
      </c>
      <c r="AB33" s="50" t="n">
        <f aca="false">100*'Chôm_BIT_4,5%'!AB36/PopActBIT!AB48</f>
        <v>0.334598420678256</v>
      </c>
      <c r="AD33" s="50" t="n">
        <f aca="false">100*'Chôm_BIT_4,5%'!AD36/PopActBIT!AD48</f>
        <v>11.6157852344535</v>
      </c>
      <c r="AE33" s="50" t="n">
        <f aca="false">100*'Chôm_BIT_4,5%'!AE36/PopActBIT!AE48</f>
        <v>6.10849902742899</v>
      </c>
      <c r="AF33" s="50" t="n">
        <f aca="false">100*'Chôm_BIT_4,5%'!AF36/PopActBIT!AF48</f>
        <v>4.86271603471292</v>
      </c>
      <c r="AG33" s="50" t="n">
        <f aca="false">100*'Chôm_BIT_4,5%'!AG36/PopActBIT!AG48</f>
        <v>3.7086669995205</v>
      </c>
      <c r="AH33" s="50" t="n">
        <f aca="false">100*'Chôm_BIT_4,5%'!AH36/PopActBIT!AH48</f>
        <v>2.49472549344846</v>
      </c>
      <c r="AI33" s="50" t="n">
        <f aca="false">100*'Chôm_BIT_4,5%'!AI36/PopActBIT!AI48</f>
        <v>10.8226712685729</v>
      </c>
      <c r="AJ33" s="50" t="n">
        <f aca="false">100*'Chôm_BIT_4,5%'!AJ36/PopActBIT!AJ48</f>
        <v>4.81876748752079</v>
      </c>
      <c r="AK33" s="50" t="n">
        <f aca="false">100*'Chôm_BIT_4,5%'!AK36/PopActBIT!AK48</f>
        <v>3.45914756816773</v>
      </c>
      <c r="AL33" s="50" t="n">
        <f aca="false">100*'Chôm_BIT_4,5%'!AL36/PopActBIT!AL48</f>
        <v>3.05490972558884</v>
      </c>
      <c r="AM33" s="50" t="n">
        <f aca="false">100*'Chôm_BIT_4,5%'!AM36/PopActBIT!AM48</f>
        <v>2.20537675079139</v>
      </c>
      <c r="AO33" s="50" t="n">
        <f aca="false">100*'Chôm_BIT_4,5%'!AO36/PopActBIT!AO48</f>
        <v>11.6157852344535</v>
      </c>
      <c r="AP33" s="50" t="n">
        <f aca="false">100*'Chôm_BIT_4,5%'!AP36/PopActBIT!AP48</f>
        <v>4.85845614756765</v>
      </c>
      <c r="AQ33" s="50" t="n">
        <f aca="false">100*'Chôm_BIT_4,5%'!AQ36/PopActBIT!AQ48</f>
        <v>2.66755879695298</v>
      </c>
      <c r="AR33" s="50" t="n">
        <f aca="false">100*'Chôm_BIT_4,5%'!AR36/PopActBIT!AR48</f>
        <v>10.8226712685729</v>
      </c>
      <c r="AS33" s="50" t="n">
        <f aca="false">100*'Chôm_BIT_4,5%'!AS36/PopActBIT!AS48</f>
        <v>3.76700756609675</v>
      </c>
      <c r="AT33" s="50" t="n">
        <f aca="false">100*'Chôm_BIT_4,5%'!AT36/PopActBIT!AT48</f>
        <v>2.47941166346428</v>
      </c>
      <c r="AU33" s="50" t="n">
        <f aca="false">100*'Chôm_BIT_4,5%'!AU36/PopActBIT!AU48</f>
        <v>11.1812673849541</v>
      </c>
      <c r="AV33" s="50" t="n">
        <f aca="false">100*'Chôm_BIT_4,5%'!AV36/PopActBIT!AV48</f>
        <v>4.29476388513108</v>
      </c>
      <c r="AW33" s="50" t="n">
        <f aca="false">100*'Chôm_BIT_4,5%'!AW36/PopActBIT!AW48</f>
        <v>2.57238672820288</v>
      </c>
    </row>
    <row r="34" customFormat="false" ht="15" hidden="false" customHeight="false" outlineLevel="0" collapsed="false">
      <c r="A34" s="0" t="n">
        <v>2046</v>
      </c>
      <c r="B34" s="50" t="n">
        <f aca="false">100*'Chôm_BIT_4,5%'!B37/PopActBIT!B49</f>
        <v>4.49944451128732</v>
      </c>
      <c r="C34" s="50" t="n">
        <f aca="false">100*'Chôm_BIT_4,5%'!C37/PopActBIT!C49</f>
        <v>4.92579283767464</v>
      </c>
      <c r="D34" s="50" t="n">
        <f aca="false">100*'Chôm_BIT_4,5%'!D37/PopActBIT!D49</f>
        <v>4.10536727346775</v>
      </c>
      <c r="E34" s="50" t="n">
        <f aca="false">100*'Chôm_BIT_4,5%'!E37/PopActBIT!E49</f>
        <v>17.1133468515992</v>
      </c>
      <c r="F34" s="50" t="n">
        <f aca="false">100*'Chôm_BIT_4,5%'!F37/PopActBIT!F49</f>
        <v>10.512085044509</v>
      </c>
      <c r="G34" s="50" t="n">
        <f aca="false">100*'Chôm_BIT_4,5%'!G37/PopActBIT!G49</f>
        <v>6.32904423351207</v>
      </c>
      <c r="H34" s="50" t="n">
        <f aca="false">100*'Chôm_BIT_4,5%'!H37/PopActBIT!H49</f>
        <v>5.91520425752087</v>
      </c>
      <c r="I34" s="50" t="n">
        <f aca="false">100*'Chôm_BIT_4,5%'!I37/PopActBIT!I49</f>
        <v>5.16659154975227</v>
      </c>
      <c r="J34" s="50" t="n">
        <f aca="false">100*'Chôm_BIT_4,5%'!J37/PopActBIT!J49</f>
        <v>4.59018007421012</v>
      </c>
      <c r="K34" s="50" t="n">
        <f aca="false">100*'Chôm_BIT_4,5%'!K37/PopActBIT!K49</f>
        <v>3.94720439511074</v>
      </c>
      <c r="L34" s="50" t="n">
        <f aca="false">100*'Chôm_BIT_4,5%'!L37/PopActBIT!L49</f>
        <v>3.44162042618432</v>
      </c>
      <c r="M34" s="50" t="n">
        <f aca="false">100*'Chôm_BIT_4,5%'!M37/PopActBIT!M49</f>
        <v>3.18699419236826</v>
      </c>
      <c r="N34" s="50" t="n">
        <f aca="false">100*'Chôm_BIT_4,5%'!N37/PopActBIT!N49</f>
        <v>2.04358843542642</v>
      </c>
      <c r="O34" s="50" t="n">
        <f aca="false">100*'Chôm_BIT_4,5%'!O37/PopActBIT!O49</f>
        <v>1.07988954112834</v>
      </c>
      <c r="P34" s="50" t="n">
        <f aca="false">100*'Chôm_BIT_4,5%'!P37/PopActBIT!P49</f>
        <v>0.396415148009139</v>
      </c>
      <c r="Q34" s="50" t="n">
        <f aca="false">100*'Chôm_BIT_4,5%'!Q37/PopActBIT!Q49</f>
        <v>13.238898994719</v>
      </c>
      <c r="R34" s="50" t="n">
        <f aca="false">100*'Chôm_BIT_4,5%'!R37/PopActBIT!R49</f>
        <v>10.2042726892697</v>
      </c>
      <c r="S34" s="50" t="n">
        <f aca="false">100*'Chôm_BIT_4,5%'!S37/PopActBIT!S49</f>
        <v>5.68650695075178</v>
      </c>
      <c r="T34" s="50" t="n">
        <f aca="false">100*'Chôm_BIT_4,5%'!T37/PopActBIT!T49</f>
        <v>4.03249891940331</v>
      </c>
      <c r="U34" s="50" t="n">
        <f aca="false">100*'Chôm_BIT_4,5%'!U37/PopActBIT!U49</f>
        <v>3.64291851532536</v>
      </c>
      <c r="V34" s="50" t="n">
        <f aca="false">100*'Chôm_BIT_4,5%'!V37/PopActBIT!V49</f>
        <v>3.28067708697218</v>
      </c>
      <c r="W34" s="50" t="n">
        <f aca="false">100*'Chôm_BIT_4,5%'!W37/PopActBIT!W49</f>
        <v>3.02095681758688</v>
      </c>
      <c r="X34" s="50" t="n">
        <f aca="false">100*'Chôm_BIT_4,5%'!X37/PopActBIT!X49</f>
        <v>3.09613900083</v>
      </c>
      <c r="Y34" s="50" t="n">
        <f aca="false">100*'Chôm_BIT_4,5%'!Y37/PopActBIT!Y49</f>
        <v>2.93893989041258</v>
      </c>
      <c r="Z34" s="50" t="n">
        <f aca="false">100*'Chôm_BIT_4,5%'!Z37/PopActBIT!Z49</f>
        <v>1.94790202038973</v>
      </c>
      <c r="AA34" s="50" t="n">
        <f aca="false">100*'Chôm_BIT_4,5%'!AA37/PopActBIT!AA49</f>
        <v>0.574118490220132</v>
      </c>
      <c r="AB34" s="50" t="n">
        <f aca="false">100*'Chôm_BIT_4,5%'!AB37/PopActBIT!AB49</f>
        <v>0.33490245262841</v>
      </c>
      <c r="AD34" s="50" t="n">
        <f aca="false">100*'Chôm_BIT_4,5%'!AD37/PopActBIT!AD49</f>
        <v>11.6221997434966</v>
      </c>
      <c r="AE34" s="50" t="n">
        <f aca="false">100*'Chôm_BIT_4,5%'!AE37/PopActBIT!AE49</f>
        <v>6.11491387957514</v>
      </c>
      <c r="AF34" s="50" t="n">
        <f aca="false">100*'Chôm_BIT_4,5%'!AF37/PopActBIT!AF49</f>
        <v>4.87717337380597</v>
      </c>
      <c r="AG34" s="50" t="n">
        <f aca="false">100*'Chôm_BIT_4,5%'!AG37/PopActBIT!AG49</f>
        <v>3.70531038820175</v>
      </c>
      <c r="AH34" s="50" t="n">
        <f aca="false">100*'Chôm_BIT_4,5%'!AH37/PopActBIT!AH49</f>
        <v>2.50162926032615</v>
      </c>
      <c r="AI34" s="50" t="n">
        <f aca="false">100*'Chôm_BIT_4,5%'!AI37/PopActBIT!AI49</f>
        <v>10.8347815902893</v>
      </c>
      <c r="AJ34" s="50" t="n">
        <f aca="false">100*'Chôm_BIT_4,5%'!AJ37/PopActBIT!AJ49</f>
        <v>4.82561604240739</v>
      </c>
      <c r="AK34" s="50" t="n">
        <f aca="false">100*'Chôm_BIT_4,5%'!AK37/PopActBIT!AK49</f>
        <v>3.46228704200949</v>
      </c>
      <c r="AL34" s="50" t="n">
        <f aca="false">100*'Chôm_BIT_4,5%'!AL37/PopActBIT!AL49</f>
        <v>3.05724418657583</v>
      </c>
      <c r="AM34" s="50" t="n">
        <f aca="false">100*'Chôm_BIT_4,5%'!AM37/PopActBIT!AM49</f>
        <v>2.20276918259423</v>
      </c>
      <c r="AO34" s="50" t="n">
        <f aca="false">100*'Chôm_BIT_4,5%'!AO37/PopActBIT!AO49</f>
        <v>11.6221997434966</v>
      </c>
      <c r="AP34" s="50" t="n">
        <f aca="false">100*'Chôm_BIT_4,5%'!AP37/PopActBIT!AP49</f>
        <v>4.86019119662597</v>
      </c>
      <c r="AQ34" s="50" t="n">
        <f aca="false">100*'Chôm_BIT_4,5%'!AQ37/PopActBIT!AQ49</f>
        <v>2.67843731033803</v>
      </c>
      <c r="AR34" s="50" t="n">
        <f aca="false">100*'Chôm_BIT_4,5%'!AR37/PopActBIT!AR49</f>
        <v>10.8347815902893</v>
      </c>
      <c r="AS34" s="50" t="n">
        <f aca="false">100*'Chôm_BIT_4,5%'!AS37/PopActBIT!AS49</f>
        <v>3.76760945176237</v>
      </c>
      <c r="AT34" s="50" t="n">
        <f aca="false">100*'Chôm_BIT_4,5%'!AT37/PopActBIT!AT49</f>
        <v>2.48059900506679</v>
      </c>
      <c r="AU34" s="50" t="n">
        <f aca="false">100*'Chôm_BIT_4,5%'!AU37/PopActBIT!AU49</f>
        <v>11.1907633903109</v>
      </c>
      <c r="AV34" s="50" t="n">
        <f aca="false">100*'Chôm_BIT_4,5%'!AV37/PopActBIT!AV49</f>
        <v>4.29591012680529</v>
      </c>
      <c r="AW34" s="50" t="n">
        <f aca="false">100*'Chôm_BIT_4,5%'!AW37/PopActBIT!AW49</f>
        <v>2.57818979069772</v>
      </c>
    </row>
    <row r="35" customFormat="false" ht="15" hidden="false" customHeight="false" outlineLevel="0" collapsed="false">
      <c r="A35" s="0" t="n">
        <v>2047</v>
      </c>
      <c r="B35" s="50" t="n">
        <f aca="false">100*'Chôm_BIT_4,5%'!B38/PopActBIT!B50</f>
        <v>4.49884668998371</v>
      </c>
      <c r="C35" s="50" t="n">
        <f aca="false">100*'Chôm_BIT_4,5%'!C38/PopActBIT!C50</f>
        <v>4.92626046712191</v>
      </c>
      <c r="D35" s="50" t="n">
        <f aca="false">100*'Chôm_BIT_4,5%'!D38/PopActBIT!D50</f>
        <v>4.10414379023591</v>
      </c>
      <c r="E35" s="50" t="n">
        <f aca="false">100*'Chôm_BIT_4,5%'!E38/PopActBIT!E50</f>
        <v>17.1100295041684</v>
      </c>
      <c r="F35" s="50" t="n">
        <f aca="false">100*'Chôm_BIT_4,5%'!F38/PopActBIT!F50</f>
        <v>10.5077362921315</v>
      </c>
      <c r="G35" s="50" t="n">
        <f aca="false">100*'Chôm_BIT_4,5%'!G38/PopActBIT!G50</f>
        <v>6.32875756930266</v>
      </c>
      <c r="H35" s="50" t="n">
        <f aca="false">100*'Chôm_BIT_4,5%'!H38/PopActBIT!H50</f>
        <v>5.90199126899042</v>
      </c>
      <c r="I35" s="50" t="n">
        <f aca="false">100*'Chôm_BIT_4,5%'!I38/PopActBIT!I50</f>
        <v>5.19428563171846</v>
      </c>
      <c r="J35" s="50" t="n">
        <f aca="false">100*'Chôm_BIT_4,5%'!J38/PopActBIT!J50</f>
        <v>4.57383698094885</v>
      </c>
      <c r="K35" s="50" t="n">
        <f aca="false">100*'Chôm_BIT_4,5%'!K38/PopActBIT!K50</f>
        <v>3.96195568714354</v>
      </c>
      <c r="L35" s="50" t="n">
        <f aca="false">100*'Chôm_BIT_4,5%'!L38/PopActBIT!L50</f>
        <v>3.42838009378247</v>
      </c>
      <c r="M35" s="50" t="n">
        <f aca="false">100*'Chôm_BIT_4,5%'!M38/PopActBIT!M50</f>
        <v>3.1999248710325</v>
      </c>
      <c r="N35" s="50" t="n">
        <f aca="false">100*'Chôm_BIT_4,5%'!N38/PopActBIT!N50</f>
        <v>2.04451741980707</v>
      </c>
      <c r="O35" s="50" t="n">
        <f aca="false">100*'Chôm_BIT_4,5%'!O38/PopActBIT!O50</f>
        <v>1.08038044257364</v>
      </c>
      <c r="P35" s="50" t="n">
        <f aca="false">100*'Chôm_BIT_4,5%'!P38/PopActBIT!P50</f>
        <v>0.396595352337158</v>
      </c>
      <c r="Q35" s="50" t="n">
        <f aca="false">100*'Chôm_BIT_4,5%'!Q38/PopActBIT!Q50</f>
        <v>13.2449171978806</v>
      </c>
      <c r="R35" s="50" t="n">
        <f aca="false">100*'Chôm_BIT_4,5%'!R38/PopActBIT!R50</f>
        <v>10.2089113972306</v>
      </c>
      <c r="S35" s="50" t="n">
        <f aca="false">100*'Chôm_BIT_4,5%'!S38/PopActBIT!S50</f>
        <v>5.68909195076751</v>
      </c>
      <c r="T35" s="50" t="n">
        <f aca="false">100*'Chôm_BIT_4,5%'!T38/PopActBIT!T50</f>
        <v>4.03433203239523</v>
      </c>
      <c r="U35" s="50" t="n">
        <f aca="false">100*'Chôm_BIT_4,5%'!U38/PopActBIT!U50</f>
        <v>3.64457453096043</v>
      </c>
      <c r="V35" s="50" t="n">
        <f aca="false">100*'Chôm_BIT_4,5%'!V38/PopActBIT!V50</f>
        <v>3.2821684331351</v>
      </c>
      <c r="W35" s="50" t="n">
        <f aca="false">100*'Chôm_BIT_4,5%'!W38/PopActBIT!W50</f>
        <v>3.02233009884524</v>
      </c>
      <c r="X35" s="50" t="n">
        <f aca="false">100*'Chôm_BIT_4,5%'!X38/PopActBIT!X50</f>
        <v>3.09754645877125</v>
      </c>
      <c r="Y35" s="50" t="n">
        <f aca="false">100*'Chôm_BIT_4,5%'!Y38/PopActBIT!Y50</f>
        <v>2.94027588801686</v>
      </c>
      <c r="Z35" s="50" t="n">
        <f aca="false">100*'Chôm_BIT_4,5%'!Z38/PopActBIT!Z50</f>
        <v>1.94878750717397</v>
      </c>
      <c r="AA35" s="50" t="n">
        <f aca="false">100*'Chôm_BIT_4,5%'!AA38/PopActBIT!AA50</f>
        <v>0.574379475798643</v>
      </c>
      <c r="AB35" s="50" t="n">
        <f aca="false">100*'Chôm_BIT_4,5%'!AB38/PopActBIT!AB50</f>
        <v>0.335054694215875</v>
      </c>
      <c r="AD35" s="50" t="n">
        <f aca="false">100*'Chôm_BIT_4,5%'!AD38/PopActBIT!AD50</f>
        <v>11.6220427659416</v>
      </c>
      <c r="AE35" s="50" t="n">
        <f aca="false">100*'Chôm_BIT_4,5%'!AE38/PopActBIT!AE50</f>
        <v>6.10840531207796</v>
      </c>
      <c r="AF35" s="50" t="n">
        <f aca="false">100*'Chôm_BIT_4,5%'!AF38/PopActBIT!AF50</f>
        <v>4.88147373212305</v>
      </c>
      <c r="AG35" s="50" t="n">
        <f aca="false">100*'Chôm_BIT_4,5%'!AG38/PopActBIT!AG50</f>
        <v>3.70854090805551</v>
      </c>
      <c r="AH35" s="50" t="n">
        <f aca="false">100*'Chôm_BIT_4,5%'!AH38/PopActBIT!AH50</f>
        <v>2.50491967571389</v>
      </c>
      <c r="AI35" s="50" t="n">
        <f aca="false">100*'Chôm_BIT_4,5%'!AI38/PopActBIT!AI50</f>
        <v>10.8418695181663</v>
      </c>
      <c r="AJ35" s="50" t="n">
        <f aca="false">100*'Chôm_BIT_4,5%'!AJ38/PopActBIT!AJ50</f>
        <v>4.82947985477842</v>
      </c>
      <c r="AK35" s="50" t="n">
        <f aca="false">100*'Chôm_BIT_4,5%'!AK38/PopActBIT!AK50</f>
        <v>3.46306926047472</v>
      </c>
      <c r="AL35" s="50" t="n">
        <f aca="false">100*'Chôm_BIT_4,5%'!AL38/PopActBIT!AL50</f>
        <v>3.05835988297996</v>
      </c>
      <c r="AM35" s="50" t="n">
        <f aca="false">100*'Chôm_BIT_4,5%'!AM38/PopActBIT!AM50</f>
        <v>2.19827889644477</v>
      </c>
      <c r="AO35" s="50" t="n">
        <f aca="false">100*'Chôm_BIT_4,5%'!AO38/PopActBIT!AO50</f>
        <v>11.6220427659416</v>
      </c>
      <c r="AP35" s="50" t="n">
        <f aca="false">100*'Chôm_BIT_4,5%'!AP38/PopActBIT!AP50</f>
        <v>4.85708802306192</v>
      </c>
      <c r="AQ35" s="50" t="n">
        <f aca="false">100*'Chôm_BIT_4,5%'!AQ38/PopActBIT!AQ50</f>
        <v>2.68551407022843</v>
      </c>
      <c r="AR35" s="50" t="n">
        <f aca="false">100*'Chôm_BIT_4,5%'!AR38/PopActBIT!AR50</f>
        <v>10.8418695181663</v>
      </c>
      <c r="AS35" s="50" t="n">
        <f aca="false">100*'Chôm_BIT_4,5%'!AS38/PopActBIT!AS50</f>
        <v>3.76650828390959</v>
      </c>
      <c r="AT35" s="50" t="n">
        <f aca="false">100*'Chôm_BIT_4,5%'!AT38/PopActBIT!AT50</f>
        <v>2.47950242393036</v>
      </c>
      <c r="AU35" s="50" t="n">
        <f aca="false">100*'Chôm_BIT_4,5%'!AU38/PopActBIT!AU50</f>
        <v>11.1945362709307</v>
      </c>
      <c r="AV35" s="50" t="n">
        <f aca="false">100*'Chôm_BIT_4,5%'!AV38/PopActBIT!AV50</f>
        <v>4.2938508015688</v>
      </c>
      <c r="AW35" s="50" t="n">
        <f aca="false">100*'Chôm_BIT_4,5%'!AW38/PopActBIT!AW50</f>
        <v>2.58090907269405</v>
      </c>
    </row>
    <row r="36" customFormat="false" ht="15" hidden="false" customHeight="false" outlineLevel="0" collapsed="false">
      <c r="A36" s="0" t="n">
        <v>2048</v>
      </c>
      <c r="B36" s="50" t="n">
        <f aca="false">100*'Chôm_BIT_4,5%'!B39/PopActBIT!B51</f>
        <v>4.49725679832553</v>
      </c>
      <c r="C36" s="50" t="n">
        <f aca="false">100*'Chôm_BIT_4,5%'!C39/PopActBIT!C51</f>
        <v>4.92513184417539</v>
      </c>
      <c r="D36" s="50" t="n">
        <f aca="false">100*'Chôm_BIT_4,5%'!D39/PopActBIT!D51</f>
        <v>4.10244129232415</v>
      </c>
      <c r="E36" s="50" t="n">
        <f aca="false">100*'Chôm_BIT_4,5%'!E39/PopActBIT!E51</f>
        <v>17.1054390429673</v>
      </c>
      <c r="F36" s="50" t="n">
        <f aca="false">100*'Chôm_BIT_4,5%'!F39/PopActBIT!F51</f>
        <v>10.499406943197</v>
      </c>
      <c r="G36" s="50" t="n">
        <f aca="false">100*'Chôm_BIT_4,5%'!G39/PopActBIT!G51</f>
        <v>6.32952988688768</v>
      </c>
      <c r="H36" s="50" t="n">
        <f aca="false">100*'Chôm_BIT_4,5%'!H39/PopActBIT!H51</f>
        <v>5.89289867624903</v>
      </c>
      <c r="I36" s="50" t="n">
        <f aca="false">100*'Chôm_BIT_4,5%'!I39/PopActBIT!I51</f>
        <v>5.20645785834632</v>
      </c>
      <c r="J36" s="50" t="n">
        <f aca="false">100*'Chôm_BIT_4,5%'!J39/PopActBIT!J51</f>
        <v>4.56906681044024</v>
      </c>
      <c r="K36" s="50" t="n">
        <f aca="false">100*'Chôm_BIT_4,5%'!K39/PopActBIT!K51</f>
        <v>3.97505486824222</v>
      </c>
      <c r="L36" s="50" t="n">
        <f aca="false">100*'Chôm_BIT_4,5%'!L39/PopActBIT!L51</f>
        <v>3.40127269458715</v>
      </c>
      <c r="M36" s="50" t="n">
        <f aca="false">100*'Chôm_BIT_4,5%'!M39/PopActBIT!M51</f>
        <v>3.21814272647776</v>
      </c>
      <c r="N36" s="50" t="n">
        <f aca="false">100*'Chôm_BIT_4,5%'!N39/PopActBIT!N51</f>
        <v>2.04490395869579</v>
      </c>
      <c r="O36" s="50" t="n">
        <f aca="false">100*'Chôm_BIT_4,5%'!O39/PopActBIT!O51</f>
        <v>1.08058470058172</v>
      </c>
      <c r="P36" s="50" t="n">
        <f aca="false">100*'Chôm_BIT_4,5%'!P39/PopActBIT!P51</f>
        <v>0.396670333124936</v>
      </c>
      <c r="Q36" s="50" t="n">
        <f aca="false">100*'Chôm_BIT_4,5%'!Q39/PopActBIT!Q51</f>
        <v>13.247421297638</v>
      </c>
      <c r="R36" s="50" t="n">
        <f aca="false">100*'Chôm_BIT_4,5%'!R39/PopActBIT!R51</f>
        <v>10.2108415061298</v>
      </c>
      <c r="S36" s="50" t="n">
        <f aca="false">100*'Chôm_BIT_4,5%'!S39/PopActBIT!S51</f>
        <v>5.69016753724046</v>
      </c>
      <c r="T36" s="50" t="n">
        <f aca="false">100*'Chôm_BIT_4,5%'!T39/PopActBIT!T51</f>
        <v>4.03509476799504</v>
      </c>
      <c r="U36" s="50" t="n">
        <f aca="false">100*'Chôm_BIT_4,5%'!U39/PopActBIT!U51</f>
        <v>3.64526357854467</v>
      </c>
      <c r="V36" s="50" t="n">
        <f aca="false">100*'Chôm_BIT_4,5%'!V39/PopActBIT!V51</f>
        <v>3.28278896379257</v>
      </c>
      <c r="W36" s="50" t="n">
        <f aca="false">100*'Chôm_BIT_4,5%'!W39/PopActBIT!W51</f>
        <v>3.02290150415899</v>
      </c>
      <c r="X36" s="50" t="n">
        <f aca="false">100*'Chôm_BIT_4,5%'!X39/PopActBIT!X51</f>
        <v>3.09813208457924</v>
      </c>
      <c r="Y36" s="50" t="n">
        <f aca="false">100*'Chôm_BIT_4,5%'!Y39/PopActBIT!Y51</f>
        <v>2.94083178006418</v>
      </c>
      <c r="Z36" s="50" t="n">
        <f aca="false">100*'Chôm_BIT_4,5%'!Z39/PopActBIT!Z51</f>
        <v>1.94915594725184</v>
      </c>
      <c r="AA36" s="50" t="n">
        <f aca="false">100*'Chôm_BIT_4,5%'!AA39/PopActBIT!AA51</f>
        <v>0.5744880686637</v>
      </c>
      <c r="AB36" s="50" t="n">
        <f aca="false">100*'Chôm_BIT_4,5%'!AB39/PopActBIT!AB51</f>
        <v>0.335118040053825</v>
      </c>
      <c r="AD36" s="50" t="n">
        <f aca="false">100*'Chôm_BIT_4,5%'!AD39/PopActBIT!AD51</f>
        <v>11.6178890755392</v>
      </c>
      <c r="AE36" s="50" t="n">
        <f aca="false">100*'Chôm_BIT_4,5%'!AE39/PopActBIT!AE51</f>
        <v>6.10437996180832</v>
      </c>
      <c r="AF36" s="50" t="n">
        <f aca="false">100*'Chôm_BIT_4,5%'!AF39/PopActBIT!AF51</f>
        <v>4.8832475092798</v>
      </c>
      <c r="AG36" s="50" t="n">
        <f aca="false">100*'Chôm_BIT_4,5%'!AG39/PopActBIT!AG51</f>
        <v>3.70294837264175</v>
      </c>
      <c r="AH36" s="50" t="n">
        <f aca="false">100*'Chôm_BIT_4,5%'!AH39/PopActBIT!AH51</f>
        <v>2.50866721422648</v>
      </c>
      <c r="AI36" s="50" t="n">
        <f aca="false">100*'Chôm_BIT_4,5%'!AI39/PopActBIT!AI51</f>
        <v>10.8458128147286</v>
      </c>
      <c r="AJ36" s="50" t="n">
        <f aca="false">100*'Chôm_BIT_4,5%'!AJ39/PopActBIT!AJ51</f>
        <v>4.8316720674305</v>
      </c>
      <c r="AK36" s="50" t="n">
        <f aca="false">100*'Chôm_BIT_4,5%'!AK39/PopActBIT!AK51</f>
        <v>3.46268562421063</v>
      </c>
      <c r="AL36" s="50" t="n">
        <f aca="false">100*'Chôm_BIT_4,5%'!AL39/PopActBIT!AL51</f>
        <v>3.05887466432408</v>
      </c>
      <c r="AM36" s="50" t="n">
        <f aca="false">100*'Chôm_BIT_4,5%'!AM39/PopActBIT!AM51</f>
        <v>2.19217949850828</v>
      </c>
      <c r="AO36" s="50" t="n">
        <f aca="false">100*'Chôm_BIT_4,5%'!AO39/PopActBIT!AO51</f>
        <v>11.6178890755392</v>
      </c>
      <c r="AP36" s="50" t="n">
        <f aca="false">100*'Chôm_BIT_4,5%'!AP39/PopActBIT!AP51</f>
        <v>4.85033402924374</v>
      </c>
      <c r="AQ36" s="50" t="n">
        <f aca="false">100*'Chôm_BIT_4,5%'!AQ39/PopActBIT!AQ51</f>
        <v>2.69228900499726</v>
      </c>
      <c r="AR36" s="50" t="n">
        <f aca="false">100*'Chôm_BIT_4,5%'!AR39/PopActBIT!AR51</f>
        <v>10.8458128147286</v>
      </c>
      <c r="AS36" s="50" t="n">
        <f aca="false">100*'Chôm_BIT_4,5%'!AS39/PopActBIT!AS51</f>
        <v>3.76387923623617</v>
      </c>
      <c r="AT36" s="50" t="n">
        <f aca="false">100*'Chôm_BIT_4,5%'!AT39/PopActBIT!AT51</f>
        <v>2.47551809316367</v>
      </c>
      <c r="AU36" s="50" t="n">
        <f aca="false">100*'Chôm_BIT_4,5%'!AU39/PopActBIT!AU51</f>
        <v>11.1947811985871</v>
      </c>
      <c r="AV36" s="50" t="n">
        <f aca="false">100*'Chôm_BIT_4,5%'!AV39/PopActBIT!AV51</f>
        <v>4.28922340642593</v>
      </c>
      <c r="AW36" s="50" t="n">
        <f aca="false">100*'Chôm_BIT_4,5%'!AW39/PopActBIT!AW51</f>
        <v>2.58203118679762</v>
      </c>
    </row>
    <row r="37" customFormat="false" ht="15" hidden="false" customHeight="false" outlineLevel="0" collapsed="false">
      <c r="A37" s="0" t="n">
        <v>2049</v>
      </c>
      <c r="B37" s="50" t="n">
        <f aca="false">100*'Chôm_BIT_4,5%'!B40/PopActBIT!B52</f>
        <v>4.49632256084866</v>
      </c>
      <c r="C37" s="50" t="n">
        <f aca="false">100*'Chôm_BIT_4,5%'!C40/PopActBIT!C52</f>
        <v>4.92454320491691</v>
      </c>
      <c r="D37" s="50" t="n">
        <f aca="false">100*'Chôm_BIT_4,5%'!D40/PopActBIT!D52</f>
        <v>4.10147443855685</v>
      </c>
      <c r="E37" s="50" t="n">
        <f aca="false">100*'Chôm_BIT_4,5%'!E40/PopActBIT!E52</f>
        <v>17.1046406681814</v>
      </c>
      <c r="F37" s="50" t="n">
        <f aca="false">100*'Chôm_BIT_4,5%'!F40/PopActBIT!F52</f>
        <v>10.4911358147099</v>
      </c>
      <c r="G37" s="50" t="n">
        <f aca="false">100*'Chôm_BIT_4,5%'!G40/PopActBIT!G52</f>
        <v>6.32948215586743</v>
      </c>
      <c r="H37" s="50" t="n">
        <f aca="false">100*'Chôm_BIT_4,5%'!H40/PopActBIT!H52</f>
        <v>5.90094943583048</v>
      </c>
      <c r="I37" s="50" t="n">
        <f aca="false">100*'Chôm_BIT_4,5%'!I40/PopActBIT!I52</f>
        <v>5.20945197974101</v>
      </c>
      <c r="J37" s="50" t="n">
        <f aca="false">100*'Chôm_BIT_4,5%'!J40/PopActBIT!J52</f>
        <v>4.57035014672887</v>
      </c>
      <c r="K37" s="50" t="n">
        <f aca="false">100*'Chôm_BIT_4,5%'!K40/PopActBIT!K52</f>
        <v>3.98384568856116</v>
      </c>
      <c r="L37" s="50" t="n">
        <f aca="false">100*'Chôm_BIT_4,5%'!L40/PopActBIT!L52</f>
        <v>3.37862092241055</v>
      </c>
      <c r="M37" s="50" t="n">
        <f aca="false">100*'Chôm_BIT_4,5%'!M40/PopActBIT!M52</f>
        <v>3.2309372355265</v>
      </c>
      <c r="N37" s="50" t="n">
        <f aca="false">100*'Chôm_BIT_4,5%'!N40/PopActBIT!N52</f>
        <v>2.04535875284883</v>
      </c>
      <c r="O37" s="50" t="n">
        <f aca="false">100*'Chôm_BIT_4,5%'!O40/PopActBIT!O52</f>
        <v>1.08082502658901</v>
      </c>
      <c r="P37" s="50" t="n">
        <f aca="false">100*'Chôm_BIT_4,5%'!P40/PopActBIT!P52</f>
        <v>0.396758554064321</v>
      </c>
      <c r="Q37" s="50" t="n">
        <f aca="false">100*'Chôm_BIT_4,5%'!Q40/PopActBIT!Q52</f>
        <v>13.2503675728033</v>
      </c>
      <c r="R37" s="50" t="n">
        <f aca="false">100*'Chôm_BIT_4,5%'!R40/PopActBIT!R52</f>
        <v>10.2131124347936</v>
      </c>
      <c r="S37" s="50" t="n">
        <f aca="false">100*'Chôm_BIT_4,5%'!S40/PopActBIT!S52</f>
        <v>5.69143305140543</v>
      </c>
      <c r="T37" s="50" t="n">
        <f aca="false">100*'Chôm_BIT_4,5%'!T40/PopActBIT!T52</f>
        <v>4.03599218789568</v>
      </c>
      <c r="U37" s="50" t="n">
        <f aca="false">100*'Chôm_BIT_4,5%'!U40/PopActBIT!U52</f>
        <v>3.6460742985566</v>
      </c>
      <c r="V37" s="50" t="n">
        <f aca="false">100*'Chôm_BIT_4,5%'!V40/PopActBIT!V52</f>
        <v>3.28351906811852</v>
      </c>
      <c r="W37" s="50" t="n">
        <f aca="false">100*'Chôm_BIT_4,5%'!W40/PopActBIT!W52</f>
        <v>3.02357380855913</v>
      </c>
      <c r="X37" s="50" t="n">
        <f aca="false">100*'Chôm_BIT_4,5%'!X40/PopActBIT!X52</f>
        <v>3.09882112053685</v>
      </c>
      <c r="Y37" s="50" t="n">
        <f aca="false">100*'Chôm_BIT_4,5%'!Y40/PopActBIT!Y52</f>
        <v>2.94148583185617</v>
      </c>
      <c r="Z37" s="50" t="n">
        <f aca="false">100*'Chôm_BIT_4,5%'!Z40/PopActBIT!Z52</f>
        <v>1.94958944669537</v>
      </c>
      <c r="AA37" s="50" t="n">
        <f aca="false">100*'Chôm_BIT_4,5%'!AA40/PopActBIT!AA52</f>
        <v>0.574615836920741</v>
      </c>
      <c r="AB37" s="50" t="n">
        <f aca="false">100*'Chôm_BIT_4,5%'!AB40/PopActBIT!AB52</f>
        <v>0.335192571537099</v>
      </c>
      <c r="AD37" s="50" t="n">
        <f aca="false">100*'Chôm_BIT_4,5%'!AD40/PopActBIT!AD52</f>
        <v>11.6137495863118</v>
      </c>
      <c r="AE37" s="50" t="n">
        <f aca="false">100*'Chôm_BIT_4,5%'!AE40/PopActBIT!AE52</f>
        <v>6.10894559741936</v>
      </c>
      <c r="AF37" s="50" t="n">
        <f aca="false">100*'Chôm_BIT_4,5%'!AF40/PopActBIT!AF52</f>
        <v>4.88346588394679</v>
      </c>
      <c r="AG37" s="50" t="n">
        <f aca="false">100*'Chôm_BIT_4,5%'!AG40/PopActBIT!AG52</f>
        <v>3.69591220170556</v>
      </c>
      <c r="AH37" s="50" t="n">
        <f aca="false">100*'Chôm_BIT_4,5%'!AH40/PopActBIT!AH52</f>
        <v>2.50846093669185</v>
      </c>
      <c r="AI37" s="50" t="n">
        <f aca="false">100*'Chôm_BIT_4,5%'!AI40/PopActBIT!AI52</f>
        <v>10.8497404001648</v>
      </c>
      <c r="AJ37" s="50" t="n">
        <f aca="false">100*'Chôm_BIT_4,5%'!AJ40/PopActBIT!AJ52</f>
        <v>4.83459086607672</v>
      </c>
      <c r="AK37" s="50" t="n">
        <f aca="false">100*'Chôm_BIT_4,5%'!AK40/PopActBIT!AK52</f>
        <v>3.46229718376296</v>
      </c>
      <c r="AL37" s="50" t="n">
        <f aca="false">100*'Chôm_BIT_4,5%'!AL40/PopActBIT!AL52</f>
        <v>3.05969667828386</v>
      </c>
      <c r="AM37" s="50" t="n">
        <f aca="false">100*'Chôm_BIT_4,5%'!AM40/PopActBIT!AM52</f>
        <v>2.18537664152219</v>
      </c>
      <c r="AO37" s="50" t="n">
        <f aca="false">100*'Chôm_BIT_4,5%'!AO40/PopActBIT!AO52</f>
        <v>11.6137495863118</v>
      </c>
      <c r="AP37" s="50" t="n">
        <f aca="false">100*'Chôm_BIT_4,5%'!AP40/PopActBIT!AP52</f>
        <v>4.84406122226181</v>
      </c>
      <c r="AQ37" s="50" t="n">
        <f aca="false">100*'Chôm_BIT_4,5%'!AQ40/PopActBIT!AQ52</f>
        <v>2.69414810757695</v>
      </c>
      <c r="AR37" s="50" t="n">
        <f aca="false">100*'Chôm_BIT_4,5%'!AR40/PopActBIT!AR52</f>
        <v>10.8497404001648</v>
      </c>
      <c r="AS37" s="50" t="n">
        <f aca="false">100*'Chôm_BIT_4,5%'!AS40/PopActBIT!AS52</f>
        <v>3.76081240984481</v>
      </c>
      <c r="AT37" s="50" t="n">
        <f aca="false">100*'Chôm_BIT_4,5%'!AT40/PopActBIT!AT52</f>
        <v>2.47016998074052</v>
      </c>
      <c r="AU37" s="50" t="n">
        <f aca="false">100*'Chôm_BIT_4,5%'!AU40/PopActBIT!AU52</f>
        <v>11.1950273538149</v>
      </c>
      <c r="AV37" s="50" t="n">
        <f aca="false">100*'Chôm_BIT_4,5%'!AV40/PopActBIT!AV52</f>
        <v>4.28456312506243</v>
      </c>
      <c r="AW37" s="50" t="n">
        <f aca="false">100*'Chôm_BIT_4,5%'!AW40/PopActBIT!AW52</f>
        <v>2.58007416570807</v>
      </c>
    </row>
    <row r="38" customFormat="false" ht="15" hidden="false" customHeight="false" outlineLevel="0" collapsed="false">
      <c r="A38" s="0" t="n">
        <v>2050</v>
      </c>
      <c r="B38" s="50" t="n">
        <f aca="false">100*'Chôm_BIT_4,5%'!B41/PopActBIT!B53</f>
        <v>4.49826972918898</v>
      </c>
      <c r="C38" s="50" t="n">
        <f aca="false">100*'Chôm_BIT_4,5%'!C41/PopActBIT!C53</f>
        <v>4.92627969458354</v>
      </c>
      <c r="D38" s="50" t="n">
        <f aca="false">100*'Chôm_BIT_4,5%'!D41/PopActBIT!D53</f>
        <v>4.10374502480652</v>
      </c>
      <c r="E38" s="50" t="n">
        <f aca="false">100*'Chôm_BIT_4,5%'!E41/PopActBIT!E53</f>
        <v>17.1112784969065</v>
      </c>
      <c r="F38" s="50" t="n">
        <f aca="false">100*'Chôm_BIT_4,5%'!F41/PopActBIT!F53</f>
        <v>10.4862909035514</v>
      </c>
      <c r="G38" s="50" t="n">
        <f aca="false">100*'Chôm_BIT_4,5%'!G41/PopActBIT!G53</f>
        <v>6.32974988403758</v>
      </c>
      <c r="H38" s="50" t="n">
        <f aca="false">100*'Chôm_BIT_4,5%'!H41/PopActBIT!H53</f>
        <v>5.89760054484979</v>
      </c>
      <c r="I38" s="50" t="n">
        <f aca="false">100*'Chôm_BIT_4,5%'!I41/PopActBIT!I53</f>
        <v>5.22459757949471</v>
      </c>
      <c r="J38" s="50" t="n">
        <f aca="false">100*'Chôm_BIT_4,5%'!J41/PopActBIT!J53</f>
        <v>4.57731097117828</v>
      </c>
      <c r="K38" s="50" t="n">
        <f aca="false">100*'Chôm_BIT_4,5%'!K41/PopActBIT!K53</f>
        <v>4.00065934817183</v>
      </c>
      <c r="L38" s="50" t="n">
        <f aca="false">100*'Chôm_BIT_4,5%'!L41/PopActBIT!L53</f>
        <v>3.37184453896488</v>
      </c>
      <c r="M38" s="50" t="n">
        <f aca="false">100*'Chôm_BIT_4,5%'!M41/PopActBIT!M53</f>
        <v>3.21747757108356</v>
      </c>
      <c r="N38" s="50" t="n">
        <f aca="false">100*'Chôm_BIT_4,5%'!N41/PopActBIT!N53</f>
        <v>2.04637481674159</v>
      </c>
      <c r="O38" s="50" t="n">
        <f aca="false">100*'Chôm_BIT_4,5%'!O41/PopActBIT!O53</f>
        <v>1.08136194329489</v>
      </c>
      <c r="P38" s="50" t="n">
        <f aca="false">100*'Chôm_BIT_4,5%'!P41/PopActBIT!P53</f>
        <v>0.396955650070276</v>
      </c>
      <c r="Q38" s="50" t="n">
        <f aca="false">100*'Chôm_BIT_4,5%'!Q41/PopActBIT!Q53</f>
        <v>13.2569498997608</v>
      </c>
      <c r="R38" s="50" t="n">
        <f aca="false">100*'Chôm_BIT_4,5%'!R41/PopActBIT!R53</f>
        <v>10.2181859578435</v>
      </c>
      <c r="S38" s="50" t="n">
        <f aca="false">100*'Chôm_BIT_4,5%'!S41/PopActBIT!S53</f>
        <v>5.69426035962878</v>
      </c>
      <c r="T38" s="50" t="n">
        <f aca="false">100*'Chôm_BIT_4,5%'!T41/PopActBIT!T53</f>
        <v>4.03799713002522</v>
      </c>
      <c r="U38" s="50" t="n">
        <f aca="false">100*'Chôm_BIT_4,5%'!U41/PopActBIT!U53</f>
        <v>3.64788554288719</v>
      </c>
      <c r="V38" s="50" t="n">
        <f aca="false">100*'Chôm_BIT_4,5%'!V41/PopActBIT!V53</f>
        <v>3.28515020747814</v>
      </c>
      <c r="W38" s="50" t="n">
        <f aca="false">100*'Chôm_BIT_4,5%'!W41/PopActBIT!W53</f>
        <v>3.02507581605279</v>
      </c>
      <c r="X38" s="50" t="n">
        <f aca="false">100*'Chôm_BIT_4,5%'!X41/PopActBIT!X53</f>
        <v>3.1003605083075</v>
      </c>
      <c r="Y38" s="50" t="n">
        <f aca="false">100*'Chôm_BIT_4,5%'!Y41/PopActBIT!Y53</f>
        <v>2.94294706086584</v>
      </c>
      <c r="Z38" s="50" t="n">
        <f aca="false">100*'Chôm_BIT_4,5%'!Z41/PopActBIT!Z53</f>
        <v>1.95055793569015</v>
      </c>
      <c r="AA38" s="50" t="n">
        <f aca="false">100*'Chôm_BIT_4,5%'!AA41/PopActBIT!AA53</f>
        <v>0.574901286308675</v>
      </c>
      <c r="AB38" s="50" t="n">
        <f aca="false">100*'Chôm_BIT_4,5%'!AB41/PopActBIT!AB53</f>
        <v>0.335359083680061</v>
      </c>
      <c r="AD38" s="50" t="n">
        <f aca="false">100*'Chôm_BIT_4,5%'!AD41/PopActBIT!AD53</f>
        <v>11.6129361199297</v>
      </c>
      <c r="AE38" s="50" t="n">
        <f aca="false">100*'Chôm_BIT_4,5%'!AE41/PopActBIT!AE53</f>
        <v>6.10772735211577</v>
      </c>
      <c r="AF38" s="50" t="n">
        <f aca="false">100*'Chôm_BIT_4,5%'!AF41/PopActBIT!AF53</f>
        <v>4.892281116526</v>
      </c>
      <c r="AG38" s="50" t="n">
        <f aca="false">100*'Chôm_BIT_4,5%'!AG41/PopActBIT!AG53</f>
        <v>3.69957532918553</v>
      </c>
      <c r="AH38" s="50" t="n">
        <f aca="false">100*'Chôm_BIT_4,5%'!AH41/PopActBIT!AH53</f>
        <v>2.49853494383526</v>
      </c>
      <c r="AI38" s="50" t="n">
        <f aca="false">100*'Chôm_BIT_4,5%'!AI41/PopActBIT!AI53</f>
        <v>10.8562088765446</v>
      </c>
      <c r="AJ38" s="50" t="n">
        <f aca="false">100*'Chôm_BIT_4,5%'!AJ41/PopActBIT!AJ53</f>
        <v>4.83855874328127</v>
      </c>
      <c r="AK38" s="50" t="n">
        <f aca="false">100*'Chôm_BIT_4,5%'!AK41/PopActBIT!AK53</f>
        <v>3.4627263259167</v>
      </c>
      <c r="AL38" s="50" t="n">
        <f aca="false">100*'Chôm_BIT_4,5%'!AL41/PopActBIT!AL53</f>
        <v>3.0614953197445</v>
      </c>
      <c r="AM38" s="50" t="n">
        <f aca="false">100*'Chôm_BIT_4,5%'!AM41/PopActBIT!AM53</f>
        <v>2.18144606954048</v>
      </c>
      <c r="AO38" s="50" t="n">
        <f aca="false">100*'Chôm_BIT_4,5%'!AO41/PopActBIT!AO53</f>
        <v>11.6129361199297</v>
      </c>
      <c r="AP38" s="50" t="n">
        <f aca="false">100*'Chôm_BIT_4,5%'!AP41/PopActBIT!AP53</f>
        <v>4.84329962965935</v>
      </c>
      <c r="AQ38" s="50" t="n">
        <f aca="false">100*'Chôm_BIT_4,5%'!AQ41/PopActBIT!AQ53</f>
        <v>2.68430433310658</v>
      </c>
      <c r="AR38" s="50" t="n">
        <f aca="false">100*'Chôm_BIT_4,5%'!AR41/PopActBIT!AR53</f>
        <v>10.8562088765446</v>
      </c>
      <c r="AS38" s="50" t="n">
        <f aca="false">100*'Chôm_BIT_4,5%'!AS41/PopActBIT!AS53</f>
        <v>3.75926737614009</v>
      </c>
      <c r="AT38" s="50" t="n">
        <f aca="false">100*'Chôm_BIT_4,5%'!AT41/PopActBIT!AT53</f>
        <v>2.46773388533344</v>
      </c>
      <c r="AU38" s="50" t="n">
        <f aca="false">100*'Chôm_BIT_4,5%'!AU41/PopActBIT!AU53</f>
        <v>11.198173327313</v>
      </c>
      <c r="AV38" s="50" t="n">
        <f aca="false">100*'Chôm_BIT_4,5%'!AV41/PopActBIT!AV53</f>
        <v>4.28333145924537</v>
      </c>
      <c r="AW38" s="50" t="n">
        <f aca="false">100*'Chôm_BIT_4,5%'!AW41/PopActBIT!AW53</f>
        <v>2.57398999748872</v>
      </c>
    </row>
    <row r="39" customFormat="false" ht="15" hidden="false" customHeight="false" outlineLevel="0" collapsed="false">
      <c r="A39" s="0" t="n">
        <v>2051</v>
      </c>
      <c r="B39" s="50" t="n">
        <f aca="false">100*'Chôm_BIT_4,5%'!B42/PopActBIT!B54</f>
        <v>4.49900804187111</v>
      </c>
      <c r="C39" s="50" t="n">
        <f aca="false">100*'Chôm_BIT_4,5%'!C42/PopActBIT!C54</f>
        <v>4.92615469976436</v>
      </c>
      <c r="D39" s="50" t="n">
        <f aca="false">100*'Chôm_BIT_4,5%'!D42/PopActBIT!D54</f>
        <v>4.1053825769814</v>
      </c>
      <c r="E39" s="50" t="n">
        <f aca="false">100*'Chôm_BIT_4,5%'!E42/PopActBIT!E54</f>
        <v>17.1122881235357</v>
      </c>
      <c r="F39" s="50" t="n">
        <f aca="false">100*'Chôm_BIT_4,5%'!F42/PopActBIT!F54</f>
        <v>10.4777934119161</v>
      </c>
      <c r="G39" s="50" t="n">
        <f aca="false">100*'Chôm_BIT_4,5%'!G42/PopActBIT!G54</f>
        <v>6.32559539637882</v>
      </c>
      <c r="H39" s="50" t="n">
        <f aca="false">100*'Chôm_BIT_4,5%'!H42/PopActBIT!H54</f>
        <v>5.88387903270166</v>
      </c>
      <c r="I39" s="50" t="n">
        <f aca="false">100*'Chôm_BIT_4,5%'!I42/PopActBIT!I54</f>
        <v>5.2373741005916</v>
      </c>
      <c r="J39" s="50" t="n">
        <f aca="false">100*'Chôm_BIT_4,5%'!J42/PopActBIT!J54</f>
        <v>4.59375558232928</v>
      </c>
      <c r="K39" s="50" t="n">
        <f aca="false">100*'Chôm_BIT_4,5%'!K42/PopActBIT!K54</f>
        <v>4.00191565114198</v>
      </c>
      <c r="L39" s="50" t="n">
        <f aca="false">100*'Chôm_BIT_4,5%'!L42/PopActBIT!L54</f>
        <v>3.37270524397609</v>
      </c>
      <c r="M39" s="50" t="n">
        <f aca="false">100*'Chôm_BIT_4,5%'!M42/PopActBIT!M54</f>
        <v>3.19875915091642</v>
      </c>
      <c r="N39" s="50" t="n">
        <f aca="false">100*'Chôm_BIT_4,5%'!N42/PopActBIT!N54</f>
        <v>2.04643722836753</v>
      </c>
      <c r="O39" s="50" t="n">
        <f aca="false">100*'Chôm_BIT_4,5%'!O42/PopActBIT!O54</f>
        <v>1.0813949233514</v>
      </c>
      <c r="P39" s="50" t="n">
        <f aca="false">100*'Chôm_BIT_4,5%'!P42/PopActBIT!P54</f>
        <v>0.3969677566733</v>
      </c>
      <c r="Q39" s="50" t="n">
        <f aca="false">100*'Chôm_BIT_4,5%'!Q42/PopActBIT!Q54</f>
        <v>13.2573542185549</v>
      </c>
      <c r="R39" s="50" t="n">
        <f aca="false">100*'Chôm_BIT_4,5%'!R42/PopActBIT!R54</f>
        <v>10.2184975985041</v>
      </c>
      <c r="S39" s="50" t="n">
        <f aca="false">100*'Chôm_BIT_4,5%'!S42/PopActBIT!S54</f>
        <v>5.69443402676183</v>
      </c>
      <c r="T39" s="50" t="n">
        <f aca="false">100*'Chôm_BIT_4,5%'!T42/PopActBIT!T54</f>
        <v>4.03812028340081</v>
      </c>
      <c r="U39" s="50" t="n">
        <f aca="false">100*'Chôm_BIT_4,5%'!U42/PopActBIT!U54</f>
        <v>3.64799679839429</v>
      </c>
      <c r="V39" s="50" t="n">
        <f aca="false">100*'Chôm_BIT_4,5%'!V42/PopActBIT!V54</f>
        <v>3.2852504000549</v>
      </c>
      <c r="W39" s="50" t="n">
        <f aca="false">100*'Chôm_BIT_4,5%'!W42/PopActBIT!W54</f>
        <v>3.02516807671722</v>
      </c>
      <c r="X39" s="50" t="n">
        <f aca="false">100*'Chôm_BIT_4,5%'!X42/PopActBIT!X54</f>
        <v>3.10045506505181</v>
      </c>
      <c r="Y39" s="50" t="n">
        <f aca="false">100*'Chôm_BIT_4,5%'!Y42/PopActBIT!Y54</f>
        <v>2.94303681671585</v>
      </c>
      <c r="Z39" s="50" t="n">
        <f aca="false">100*'Chôm_BIT_4,5%'!Z42/PopActBIT!Z54</f>
        <v>1.9506174250326</v>
      </c>
      <c r="AA39" s="50" t="n">
        <f aca="false">100*'Chôm_BIT_4,5%'!AA42/PopActBIT!AA54</f>
        <v>0.574918820009608</v>
      </c>
      <c r="AB39" s="50" t="n">
        <f aca="false">100*'Chôm_BIT_4,5%'!AB42/PopActBIT!AB54</f>
        <v>0.335369311672271</v>
      </c>
      <c r="AD39" s="50" t="n">
        <f aca="false">100*'Chôm_BIT_4,5%'!AD42/PopActBIT!AD54</f>
        <v>11.6073284478179</v>
      </c>
      <c r="AE39" s="50" t="n">
        <f aca="false">100*'Chôm_BIT_4,5%'!AE42/PopActBIT!AE54</f>
        <v>6.09885667836545</v>
      </c>
      <c r="AF39" s="50" t="n">
        <f aca="false">100*'Chôm_BIT_4,5%'!AF42/PopActBIT!AF54</f>
        <v>4.9049820753623</v>
      </c>
      <c r="AG39" s="50" t="n">
        <f aca="false">100*'Chôm_BIT_4,5%'!AG42/PopActBIT!AG54</f>
        <v>3.69870311448835</v>
      </c>
      <c r="AH39" s="50" t="n">
        <f aca="false">100*'Chôm_BIT_4,5%'!AH42/PopActBIT!AH54</f>
        <v>2.48874791979153</v>
      </c>
      <c r="AI39" s="50" t="n">
        <f aca="false">100*'Chôm_BIT_4,5%'!AI42/PopActBIT!AI54</f>
        <v>10.857172081513</v>
      </c>
      <c r="AJ39" s="50" t="n">
        <f aca="false">100*'Chôm_BIT_4,5%'!AJ42/PopActBIT!AJ54</f>
        <v>4.83952591052247</v>
      </c>
      <c r="AK39" s="50" t="n">
        <f aca="false">100*'Chôm_BIT_4,5%'!AK42/PopActBIT!AK54</f>
        <v>3.46178332264461</v>
      </c>
      <c r="AL39" s="50" t="n">
        <f aca="false">100*'Chôm_BIT_4,5%'!AL42/PopActBIT!AL54</f>
        <v>3.06183372396349</v>
      </c>
      <c r="AM39" s="50" t="n">
        <f aca="false">100*'Chôm_BIT_4,5%'!AM42/PopActBIT!AM54</f>
        <v>2.17914938763768</v>
      </c>
      <c r="AO39" s="50" t="n">
        <f aca="false">100*'Chôm_BIT_4,5%'!AO42/PopActBIT!AO54</f>
        <v>11.6073284478179</v>
      </c>
      <c r="AP39" s="50" t="n">
        <f aca="false">100*'Chôm_BIT_4,5%'!AP42/PopActBIT!AP54</f>
        <v>4.84063186418907</v>
      </c>
      <c r="AQ39" s="50" t="n">
        <f aca="false">100*'Chôm_BIT_4,5%'!AQ42/PopActBIT!AQ54</f>
        <v>2.67393868032116</v>
      </c>
      <c r="AR39" s="50" t="n">
        <f aca="false">100*'Chôm_BIT_4,5%'!AR42/PopActBIT!AR54</f>
        <v>10.857172081513</v>
      </c>
      <c r="AS39" s="50" t="n">
        <f aca="false">100*'Chôm_BIT_4,5%'!AS42/PopActBIT!AS54</f>
        <v>3.75676444938746</v>
      </c>
      <c r="AT39" s="50" t="n">
        <f aca="false">100*'Chôm_BIT_4,5%'!AT42/PopActBIT!AT54</f>
        <v>2.4664357862751</v>
      </c>
      <c r="AU39" s="50" t="n">
        <f aca="false">100*'Chôm_BIT_4,5%'!AU42/PopActBIT!AU54</f>
        <v>11.1961400196025</v>
      </c>
      <c r="AV39" s="50" t="n">
        <f aca="false">100*'Chôm_BIT_4,5%'!AV42/PopActBIT!AV54</f>
        <v>4.28069748850126</v>
      </c>
      <c r="AW39" s="50" t="n">
        <f aca="false">100*'Chôm_BIT_4,5%'!AW42/PopActBIT!AW54</f>
        <v>2.56824121198582</v>
      </c>
    </row>
    <row r="40" customFormat="false" ht="15" hidden="false" customHeight="false" outlineLevel="0" collapsed="false">
      <c r="A40" s="0" t="n">
        <v>2052</v>
      </c>
      <c r="B40" s="50" t="n">
        <f aca="false">100*'Chôm_BIT_4,5%'!B43/PopActBIT!B55</f>
        <v>4.4981256087833</v>
      </c>
      <c r="C40" s="50" t="n">
        <f aca="false">100*'Chôm_BIT_4,5%'!C43/PopActBIT!C55</f>
        <v>4.92337571068383</v>
      </c>
      <c r="D40" s="50" t="n">
        <f aca="false">100*'Chôm_BIT_4,5%'!D43/PopActBIT!D55</f>
        <v>4.10630688370578</v>
      </c>
      <c r="E40" s="50" t="n">
        <f aca="false">100*'Chôm_BIT_4,5%'!E43/PopActBIT!E55</f>
        <v>17.1092913185711</v>
      </c>
      <c r="F40" s="50" t="n">
        <f aca="false">100*'Chôm_BIT_4,5%'!F43/PopActBIT!F55</f>
        <v>10.4675020984985</v>
      </c>
      <c r="G40" s="50" t="n">
        <f aca="false">100*'Chôm_BIT_4,5%'!G43/PopActBIT!G55</f>
        <v>6.31807488131798</v>
      </c>
      <c r="H40" s="50" t="n">
        <f aca="false">100*'Chôm_BIT_4,5%'!H43/PopActBIT!H55</f>
        <v>5.87918974825067</v>
      </c>
      <c r="I40" s="50" t="n">
        <f aca="false">100*'Chôm_BIT_4,5%'!I43/PopActBIT!I55</f>
        <v>5.22209412750551</v>
      </c>
      <c r="J40" s="50" t="n">
        <f aca="false">100*'Chôm_BIT_4,5%'!J43/PopActBIT!J55</f>
        <v>4.6144242526439</v>
      </c>
      <c r="K40" s="50" t="n">
        <f aca="false">100*'Chôm_BIT_4,5%'!K43/PopActBIT!K55</f>
        <v>3.98474019662231</v>
      </c>
      <c r="L40" s="50" t="n">
        <f aca="false">100*'Chôm_BIT_4,5%'!L43/PopActBIT!L55</f>
        <v>3.38266023789643</v>
      </c>
      <c r="M40" s="50" t="n">
        <f aca="false">100*'Chôm_BIT_4,5%'!M43/PopActBIT!M55</f>
        <v>3.18269245254076</v>
      </c>
      <c r="N40" s="50" t="n">
        <f aca="false">100*'Chôm_BIT_4,5%'!N43/PopActBIT!N55</f>
        <v>2.04578858111103</v>
      </c>
      <c r="O40" s="50" t="n">
        <f aca="false">100*'Chôm_BIT_4,5%'!O43/PopActBIT!O55</f>
        <v>1.0810521599182</v>
      </c>
      <c r="P40" s="50" t="n">
        <f aca="false">100*'Chôm_BIT_4,5%'!P43/PopActBIT!P55</f>
        <v>0.396841932121872</v>
      </c>
      <c r="Q40" s="50" t="n">
        <f aca="false">100*'Chôm_BIT_4,5%'!Q43/PopActBIT!Q55</f>
        <v>13.2531521124149</v>
      </c>
      <c r="R40" s="50" t="n">
        <f aca="false">100*'Chôm_BIT_4,5%'!R43/PopActBIT!R55</f>
        <v>10.2152587009992</v>
      </c>
      <c r="S40" s="50" t="n">
        <f aca="false">100*'Chôm_BIT_4,5%'!S43/PopActBIT!S55</f>
        <v>5.69262909526548</v>
      </c>
      <c r="T40" s="50" t="n">
        <f aca="false">100*'Chôm_BIT_4,5%'!T43/PopActBIT!T55</f>
        <v>4.03684034399836</v>
      </c>
      <c r="U40" s="50" t="n">
        <f aca="false">100*'Chôm_BIT_4,5%'!U43/PopActBIT!U55</f>
        <v>3.64684051415445</v>
      </c>
      <c r="V40" s="50" t="n">
        <f aca="false">100*'Chôm_BIT_4,5%'!V43/PopActBIT!V55</f>
        <v>3.28420909342239</v>
      </c>
      <c r="W40" s="50" t="n">
        <f aca="false">100*'Chôm_BIT_4,5%'!W43/PopActBIT!W55</f>
        <v>3.02420920685979</v>
      </c>
      <c r="X40" s="50" t="n">
        <f aca="false">100*'Chôm_BIT_4,5%'!X43/PopActBIT!X55</f>
        <v>3.09947233191738</v>
      </c>
      <c r="Y40" s="50" t="n">
        <f aca="false">100*'Chôm_BIT_4,5%'!Y43/PopActBIT!Y55</f>
        <v>2.94210397952423</v>
      </c>
      <c r="Z40" s="50" t="n">
        <f aca="false">100*'Chôm_BIT_4,5%'!Z43/PopActBIT!Z55</f>
        <v>1.94999914921955</v>
      </c>
      <c r="AA40" s="50" t="n">
        <f aca="false">100*'Chôm_BIT_4,5%'!AA43/PopActBIT!AA55</f>
        <v>0.574736591348919</v>
      </c>
      <c r="AB40" s="50" t="n">
        <f aca="false">100*'Chôm_BIT_4,5%'!AB43/PopActBIT!AB55</f>
        <v>0.335263011620203</v>
      </c>
      <c r="AD40" s="50" t="n">
        <f aca="false">100*'Chôm_BIT_4,5%'!AD43/PopActBIT!AD55</f>
        <v>11.5987964561592</v>
      </c>
      <c r="AE40" s="50" t="n">
        <f aca="false">100*'Chôm_BIT_4,5%'!AE43/PopActBIT!AE55</f>
        <v>6.0930302234934</v>
      </c>
      <c r="AF40" s="50" t="n">
        <f aca="false">100*'Chôm_BIT_4,5%'!AF43/PopActBIT!AF55</f>
        <v>4.90754320287107</v>
      </c>
      <c r="AG40" s="50" t="n">
        <f aca="false">100*'Chôm_BIT_4,5%'!AG43/PopActBIT!AG55</f>
        <v>3.69383524300964</v>
      </c>
      <c r="AH40" s="50" t="n">
        <f aca="false">100*'Chôm_BIT_4,5%'!AH43/PopActBIT!AH55</f>
        <v>2.48207200013484</v>
      </c>
      <c r="AI40" s="50" t="n">
        <f aca="false">100*'Chôm_BIT_4,5%'!AI43/PopActBIT!AI55</f>
        <v>10.8539500163764</v>
      </c>
      <c r="AJ40" s="50" t="n">
        <f aca="false">100*'Chôm_BIT_4,5%'!AJ43/PopActBIT!AJ55</f>
        <v>4.83897630453423</v>
      </c>
      <c r="AK40" s="50" t="n">
        <f aca="false">100*'Chôm_BIT_4,5%'!AK43/PopActBIT!AK55</f>
        <v>3.46027877352182</v>
      </c>
      <c r="AL40" s="50" t="n">
        <f aca="false">100*'Chôm_BIT_4,5%'!AL43/PopActBIT!AL55</f>
        <v>3.0609602775211</v>
      </c>
      <c r="AM40" s="50" t="n">
        <f aca="false">100*'Chôm_BIT_4,5%'!AM43/PopActBIT!AM55</f>
        <v>2.17784026344661</v>
      </c>
      <c r="AO40" s="50" t="n">
        <f aca="false">100*'Chôm_BIT_4,5%'!AO43/PopActBIT!AO55</f>
        <v>11.5987964561592</v>
      </c>
      <c r="AP40" s="50" t="n">
        <f aca="false">100*'Chôm_BIT_4,5%'!AP43/PopActBIT!AP55</f>
        <v>4.83390541308581</v>
      </c>
      <c r="AQ40" s="50" t="n">
        <f aca="false">100*'Chôm_BIT_4,5%'!AQ43/PopActBIT!AQ55</f>
        <v>2.66696573894906</v>
      </c>
      <c r="AR40" s="50" t="n">
        <f aca="false">100*'Chôm_BIT_4,5%'!AR43/PopActBIT!AR55</f>
        <v>10.8539500163764</v>
      </c>
      <c r="AS40" s="50" t="n">
        <f aca="false">100*'Chôm_BIT_4,5%'!AS43/PopActBIT!AS55</f>
        <v>3.75352976291266</v>
      </c>
      <c r="AT40" s="50" t="n">
        <f aca="false">100*'Chôm_BIT_4,5%'!AT43/PopActBIT!AT55</f>
        <v>2.46626711741399</v>
      </c>
      <c r="AU40" s="50" t="n">
        <f aca="false">100*'Chôm_BIT_4,5%'!AU43/PopActBIT!AU55</f>
        <v>11.1904959093446</v>
      </c>
      <c r="AV40" s="50" t="n">
        <f aca="false">100*'Chôm_BIT_4,5%'!AV43/PopActBIT!AV55</f>
        <v>4.27576339156793</v>
      </c>
      <c r="AW40" s="50" t="n">
        <f aca="false">100*'Chôm_BIT_4,5%'!AW43/PopActBIT!AW55</f>
        <v>2.56473778511293</v>
      </c>
    </row>
    <row r="41" customFormat="false" ht="15" hidden="false" customHeight="false" outlineLevel="0" collapsed="false">
      <c r="A41" s="0" t="n">
        <v>2053</v>
      </c>
      <c r="B41" s="50" t="n">
        <f aca="false">100*'Chôm_BIT_4,5%'!B44/PopActBIT!B56</f>
        <v>4.49687381272811</v>
      </c>
      <c r="C41" s="50" t="n">
        <f aca="false">100*'Chôm_BIT_4,5%'!C44/PopActBIT!C56</f>
        <v>4.92011906162464</v>
      </c>
      <c r="D41" s="50" t="n">
        <f aca="false">100*'Chôm_BIT_4,5%'!D44/PopActBIT!D56</f>
        <v>4.10696517396994</v>
      </c>
      <c r="E41" s="50" t="n">
        <f aca="false">100*'Chôm_BIT_4,5%'!E44/PopActBIT!E56</f>
        <v>17.1052153622717</v>
      </c>
      <c r="F41" s="50" t="n">
        <f aca="false">100*'Chôm_BIT_4,5%'!F44/PopActBIT!F56</f>
        <v>10.4574780949261</v>
      </c>
      <c r="G41" s="50" t="n">
        <f aca="false">100*'Chôm_BIT_4,5%'!G44/PopActBIT!G56</f>
        <v>6.30874814659579</v>
      </c>
      <c r="H41" s="50" t="n">
        <f aca="false">100*'Chôm_BIT_4,5%'!H44/PopActBIT!H56</f>
        <v>5.87592258771378</v>
      </c>
      <c r="I41" s="50" t="n">
        <f aca="false">100*'Chôm_BIT_4,5%'!I44/PopActBIT!I56</f>
        <v>5.21079675630169</v>
      </c>
      <c r="J41" s="50" t="n">
        <f aca="false">100*'Chôm_BIT_4,5%'!J44/PopActBIT!J56</f>
        <v>4.62191296924065</v>
      </c>
      <c r="K41" s="50" t="n">
        <f aca="false">100*'Chôm_BIT_4,5%'!K44/PopActBIT!K56</f>
        <v>3.97794627515873</v>
      </c>
      <c r="L41" s="50" t="n">
        <f aca="false">100*'Chôm_BIT_4,5%'!L44/PopActBIT!L56</f>
        <v>3.39149810015463</v>
      </c>
      <c r="M41" s="50" t="n">
        <f aca="false">100*'Chôm_BIT_4,5%'!M44/PopActBIT!M56</f>
        <v>3.157821336356</v>
      </c>
      <c r="N41" s="50" t="n">
        <f aca="false">100*'Chôm_BIT_4,5%'!N44/PopActBIT!N56</f>
        <v>2.04478434904517</v>
      </c>
      <c r="O41" s="50" t="n">
        <f aca="false">100*'Chôm_BIT_4,5%'!O44/PopActBIT!O56</f>
        <v>1.08052149548206</v>
      </c>
      <c r="P41" s="50" t="n">
        <f aca="false">100*'Chôm_BIT_4,5%'!P44/PopActBIT!P56</f>
        <v>0.396647131252909</v>
      </c>
      <c r="Q41" s="50" t="n">
        <f aca="false">100*'Chôm_BIT_4,5%'!Q44/PopActBIT!Q56</f>
        <v>13.2466464351187</v>
      </c>
      <c r="R41" s="50" t="n">
        <f aca="false">100*'Chôm_BIT_4,5%'!R44/PopActBIT!R56</f>
        <v>10.2102442579413</v>
      </c>
      <c r="S41" s="50" t="n">
        <f aca="false">100*'Chôm_BIT_4,5%'!S44/PopActBIT!S56</f>
        <v>5.68983471038656</v>
      </c>
      <c r="T41" s="50" t="n">
        <f aca="false">100*'Chôm_BIT_4,5%'!T44/PopActBIT!T56</f>
        <v>4.03485874895201</v>
      </c>
      <c r="U41" s="50" t="n">
        <f aca="false">100*'Chôm_BIT_4,5%'!U44/PopActBIT!U56</f>
        <v>3.64505036134139</v>
      </c>
      <c r="V41" s="50" t="n">
        <f aca="false">100*'Chôm_BIT_4,5%'!V44/PopActBIT!V56</f>
        <v>3.28259694829994</v>
      </c>
      <c r="W41" s="50" t="n">
        <f aca="false">100*'Chôm_BIT_4,5%'!W44/PopActBIT!W56</f>
        <v>3.02272468989286</v>
      </c>
      <c r="X41" s="50" t="n">
        <f aca="false">100*'Chôm_BIT_4,5%'!X44/PopActBIT!X56</f>
        <v>3.09795086995807</v>
      </c>
      <c r="Y41" s="50" t="n">
        <f aca="false">100*'Chôm_BIT_4,5%'!Y44/PopActBIT!Y56</f>
        <v>2.94065976618536</v>
      </c>
      <c r="Z41" s="50" t="n">
        <f aca="false">100*'Chôm_BIT_4,5%'!Z44/PopActBIT!Z56</f>
        <v>1.94904193805309</v>
      </c>
      <c r="AA41" s="50" t="n">
        <f aca="false">100*'Chôm_BIT_4,5%'!AA44/PopActBIT!AA56</f>
        <v>0.574454465952489</v>
      </c>
      <c r="AB41" s="50" t="n">
        <f aca="false">100*'Chôm_BIT_4,5%'!AB44/PopActBIT!AB56</f>
        <v>0.335098438472285</v>
      </c>
      <c r="AD41" s="50" t="n">
        <f aca="false">100*'Chôm_BIT_4,5%'!AD44/PopActBIT!AD56</f>
        <v>11.5896273273762</v>
      </c>
      <c r="AE41" s="50" t="n">
        <f aca="false">100*'Chôm_BIT_4,5%'!AE44/PopActBIT!AE56</f>
        <v>6.08714770973348</v>
      </c>
      <c r="AF41" s="50" t="n">
        <f aca="false">100*'Chôm_BIT_4,5%'!AF44/PopActBIT!AF56</f>
        <v>4.90582517804119</v>
      </c>
      <c r="AG41" s="50" t="n">
        <f aca="false">100*'Chôm_BIT_4,5%'!AG44/PopActBIT!AG56</f>
        <v>3.69447952036143</v>
      </c>
      <c r="AH41" s="50" t="n">
        <f aca="false">100*'Chôm_BIT_4,5%'!AH44/PopActBIT!AH56</f>
        <v>2.47376046009659</v>
      </c>
      <c r="AI41" s="50" t="n">
        <f aca="false">100*'Chôm_BIT_4,5%'!AI44/PopActBIT!AI56</f>
        <v>10.8484736496514</v>
      </c>
      <c r="AJ41" s="50" t="n">
        <f aca="false">100*'Chôm_BIT_4,5%'!AJ44/PopActBIT!AJ56</f>
        <v>4.83798907309014</v>
      </c>
      <c r="AK41" s="50" t="n">
        <f aca="false">100*'Chôm_BIT_4,5%'!AK44/PopActBIT!AK56</f>
        <v>3.45840003244416</v>
      </c>
      <c r="AL41" s="50" t="n">
        <f aca="false">100*'Chôm_BIT_4,5%'!AL44/PopActBIT!AL56</f>
        <v>3.05948021805606</v>
      </c>
      <c r="AM41" s="50" t="n">
        <f aca="false">100*'Chôm_BIT_4,5%'!AM44/PopActBIT!AM56</f>
        <v>2.17877516069397</v>
      </c>
      <c r="AO41" s="50" t="n">
        <f aca="false">100*'Chôm_BIT_4,5%'!AO44/PopActBIT!AO56</f>
        <v>11.5896273273762</v>
      </c>
      <c r="AP41" s="50" t="n">
        <f aca="false">100*'Chôm_BIT_4,5%'!AP44/PopActBIT!AP56</f>
        <v>4.82812773332699</v>
      </c>
      <c r="AQ41" s="50" t="n">
        <f aca="false">100*'Chôm_BIT_4,5%'!AQ44/PopActBIT!AQ56</f>
        <v>2.65842711244478</v>
      </c>
      <c r="AR41" s="50" t="n">
        <f aca="false">100*'Chôm_BIT_4,5%'!AR44/PopActBIT!AR56</f>
        <v>10.8484736496514</v>
      </c>
      <c r="AS41" s="50" t="n">
        <f aca="false">100*'Chôm_BIT_4,5%'!AS44/PopActBIT!AS56</f>
        <v>3.75021030666057</v>
      </c>
      <c r="AT41" s="50" t="n">
        <f aca="false">100*'Chôm_BIT_4,5%'!AT44/PopActBIT!AT56</f>
        <v>2.46915347745153</v>
      </c>
      <c r="AU41" s="50" t="n">
        <f aca="false">100*'Chôm_BIT_4,5%'!AU44/PopActBIT!AU56</f>
        <v>11.1833325363609</v>
      </c>
      <c r="AV41" s="50" t="n">
        <f aca="false">100*'Chôm_BIT_4,5%'!AV44/PopActBIT!AV56</f>
        <v>4.27123293182838</v>
      </c>
      <c r="AW41" s="50" t="n">
        <f aca="false">100*'Chôm_BIT_4,5%'!AW44/PopActBIT!AW56</f>
        <v>2.56202896428998</v>
      </c>
    </row>
    <row r="42" customFormat="false" ht="15" hidden="false" customHeight="false" outlineLevel="0" collapsed="false">
      <c r="A42" s="0" t="n">
        <v>2054</v>
      </c>
      <c r="B42" s="50" t="n">
        <f aca="false">100*'Chôm_BIT_4,5%'!B45/PopActBIT!B57</f>
        <v>4.49629587237154</v>
      </c>
      <c r="C42" s="50" t="n">
        <f aca="false">100*'Chôm_BIT_4,5%'!C45/PopActBIT!C57</f>
        <v>4.91837946202929</v>
      </c>
      <c r="D42" s="50" t="n">
        <f aca="false">100*'Chôm_BIT_4,5%'!D45/PopActBIT!D57</f>
        <v>4.10758326078947</v>
      </c>
      <c r="E42" s="50" t="n">
        <f aca="false">100*'Chôm_BIT_4,5%'!E45/PopActBIT!E57</f>
        <v>17.1019899982812</v>
      </c>
      <c r="F42" s="50" t="n">
        <f aca="false">100*'Chôm_BIT_4,5%'!F45/PopActBIT!F57</f>
        <v>10.4487274122302</v>
      </c>
      <c r="G42" s="50" t="n">
        <f aca="false">100*'Chôm_BIT_4,5%'!G45/PopActBIT!G57</f>
        <v>6.29881725460599</v>
      </c>
      <c r="H42" s="50" t="n">
        <f aca="false">100*'Chôm_BIT_4,5%'!H45/PopActBIT!H57</f>
        <v>5.87133885383979</v>
      </c>
      <c r="I42" s="50" t="n">
        <f aca="false">100*'Chôm_BIT_4,5%'!I45/PopActBIT!I57</f>
        <v>5.2136396792449</v>
      </c>
      <c r="J42" s="50" t="n">
        <f aca="false">100*'Chôm_BIT_4,5%'!J45/PopActBIT!J57</f>
        <v>4.62091662046332</v>
      </c>
      <c r="K42" s="50" t="n">
        <f aca="false">100*'Chôm_BIT_4,5%'!K45/PopActBIT!K57</f>
        <v>3.97597894370804</v>
      </c>
      <c r="L42" s="50" t="n">
        <f aca="false">100*'Chôm_BIT_4,5%'!L45/PopActBIT!L57</f>
        <v>3.39629696315749</v>
      </c>
      <c r="M42" s="50" t="n">
        <f aca="false">100*'Chôm_BIT_4,5%'!M45/PopActBIT!M57</f>
        <v>3.1394222269868</v>
      </c>
      <c r="N42" s="50" t="n">
        <f aca="false">100*'Chôm_BIT_4,5%'!N45/PopActBIT!N57</f>
        <v>2.04364010980922</v>
      </c>
      <c r="O42" s="50" t="n">
        <f aca="false">100*'Chôm_BIT_4,5%'!O45/PopActBIT!O57</f>
        <v>1.07991684732394</v>
      </c>
      <c r="P42" s="50" t="n">
        <f aca="false">100*'Chôm_BIT_4,5%'!P45/PopActBIT!P57</f>
        <v>0.396425171802458</v>
      </c>
      <c r="Q42" s="50" t="n">
        <f aca="false">100*'Chôm_BIT_4,5%'!Q45/PopActBIT!Q57</f>
        <v>13.2392337548511</v>
      </c>
      <c r="R42" s="50" t="n">
        <f aca="false">100*'Chôm_BIT_4,5%'!R45/PopActBIT!R57</f>
        <v>10.2045307155357</v>
      </c>
      <c r="S42" s="50" t="n">
        <f aca="false">100*'Chôm_BIT_4,5%'!S45/PopActBIT!S57</f>
        <v>5.68665074033871</v>
      </c>
      <c r="T42" s="50" t="n">
        <f aca="false">100*'Chôm_BIT_4,5%'!T45/PopActBIT!T57</f>
        <v>4.03260088557673</v>
      </c>
      <c r="U42" s="50" t="n">
        <f aca="false">100*'Chôm_BIT_4,5%'!U45/PopActBIT!U57</f>
        <v>3.64301063052949</v>
      </c>
      <c r="V42" s="50" t="n">
        <f aca="false">100*'Chôm_BIT_4,5%'!V45/PopActBIT!V57</f>
        <v>3.2807600425031</v>
      </c>
      <c r="W42" s="50" t="n">
        <f aca="false">100*'Chôm_BIT_4,5%'!W45/PopActBIT!W57</f>
        <v>3.02103320580494</v>
      </c>
      <c r="X42" s="50" t="n">
        <f aca="false">100*'Chôm_BIT_4,5%'!X45/PopActBIT!X57</f>
        <v>3.0962172901123</v>
      </c>
      <c r="Y42" s="50" t="n">
        <f aca="false">100*'Chôm_BIT_4,5%'!Y45/PopActBIT!Y57</f>
        <v>2.93901420474236</v>
      </c>
      <c r="Z42" s="50" t="n">
        <f aca="false">100*'Chôm_BIT_4,5%'!Z45/PopActBIT!Z57</f>
        <v>1.94795127523622</v>
      </c>
      <c r="AA42" s="50" t="n">
        <f aca="false">100*'Chôm_BIT_4,5%'!AA45/PopActBIT!AA57</f>
        <v>0.574133007438043</v>
      </c>
      <c r="AB42" s="50" t="n">
        <f aca="false">100*'Chôm_BIT_4,5%'!AB45/PopActBIT!AB57</f>
        <v>0.334910921005525</v>
      </c>
      <c r="AD42" s="50" t="n">
        <f aca="false">100*'Chôm_BIT_4,5%'!AD45/PopActBIT!AD57</f>
        <v>11.5810497463744</v>
      </c>
      <c r="AE42" s="50" t="n">
        <f aca="false">100*'Chôm_BIT_4,5%'!AE45/PopActBIT!AE57</f>
        <v>6.08037235202708</v>
      </c>
      <c r="AF42" s="50" t="n">
        <f aca="false">100*'Chôm_BIT_4,5%'!AF45/PopActBIT!AF57</f>
        <v>4.90642127420708</v>
      </c>
      <c r="AG42" s="50" t="n">
        <f aca="false">100*'Chôm_BIT_4,5%'!AG45/PopActBIT!AG57</f>
        <v>3.69594576585543</v>
      </c>
      <c r="AH42" s="50" t="n">
        <f aca="false">100*'Chôm_BIT_4,5%'!AH45/PopActBIT!AH57</f>
        <v>2.47052636723603</v>
      </c>
      <c r="AI42" s="50" t="n">
        <f aca="false">100*'Chôm_BIT_4,5%'!AI45/PopActBIT!AI57</f>
        <v>10.8419253017716</v>
      </c>
      <c r="AJ42" s="50" t="n">
        <f aca="false">100*'Chôm_BIT_4,5%'!AJ45/PopActBIT!AJ57</f>
        <v>4.83701519120078</v>
      </c>
      <c r="AK42" s="50" t="n">
        <f aca="false">100*'Chôm_BIT_4,5%'!AK45/PopActBIT!AK57</f>
        <v>3.45625315942135</v>
      </c>
      <c r="AL42" s="50" t="n">
        <f aca="false">100*'Chôm_BIT_4,5%'!AL45/PopActBIT!AL57</f>
        <v>3.05773195269922</v>
      </c>
      <c r="AM42" s="50" t="n">
        <f aca="false">100*'Chôm_BIT_4,5%'!AM45/PopActBIT!AM57</f>
        <v>2.18230966513943</v>
      </c>
      <c r="AO42" s="50" t="n">
        <f aca="false">100*'Chôm_BIT_4,5%'!AO45/PopActBIT!AO57</f>
        <v>11.5810497463744</v>
      </c>
      <c r="AP42" s="50" t="n">
        <f aca="false">100*'Chôm_BIT_4,5%'!AP45/PopActBIT!AP57</f>
        <v>4.82378110052683</v>
      </c>
      <c r="AQ42" s="50" t="n">
        <f aca="false">100*'Chôm_BIT_4,5%'!AQ45/PopActBIT!AQ57</f>
        <v>2.65562693845799</v>
      </c>
      <c r="AR42" s="50" t="n">
        <f aca="false">100*'Chôm_BIT_4,5%'!AR45/PopActBIT!AR57</f>
        <v>10.8419253017716</v>
      </c>
      <c r="AS42" s="50" t="n">
        <f aca="false">100*'Chôm_BIT_4,5%'!AS45/PopActBIT!AS57</f>
        <v>3.74723443641579</v>
      </c>
      <c r="AT42" s="50" t="n">
        <f aca="false">100*'Chôm_BIT_4,5%'!AT45/PopActBIT!AT57</f>
        <v>2.47500068023894</v>
      </c>
      <c r="AU42" s="50" t="n">
        <f aca="false">100*'Chôm_BIT_4,5%'!AU45/PopActBIT!AU57</f>
        <v>11.1758530478911</v>
      </c>
      <c r="AV42" s="50" t="n">
        <f aca="false">100*'Chôm_BIT_4,5%'!AV45/PopActBIT!AV57</f>
        <v>4.26757940988014</v>
      </c>
      <c r="AW42" s="50" t="n">
        <f aca="false">100*'Chôm_BIT_4,5%'!AW45/PopActBIT!AW57</f>
        <v>2.56360057053742</v>
      </c>
    </row>
    <row r="43" customFormat="false" ht="15" hidden="false" customHeight="false" outlineLevel="0" collapsed="false">
      <c r="A43" s="0" t="n">
        <v>2055</v>
      </c>
      <c r="B43" s="50" t="n">
        <f aca="false">100*'Chôm_BIT_4,5%'!B46/PopActBIT!B58</f>
        <v>4.49652996992519</v>
      </c>
      <c r="C43" s="50" t="n">
        <f aca="false">100*'Chôm_BIT_4,5%'!C46/PopActBIT!C58</f>
        <v>4.91824392812105</v>
      </c>
      <c r="D43" s="50" t="n">
        <f aca="false">100*'Chôm_BIT_4,5%'!D46/PopActBIT!D58</f>
        <v>4.10825750227578</v>
      </c>
      <c r="E43" s="50" t="n">
        <f aca="false">100*'Chôm_BIT_4,5%'!E46/PopActBIT!E58</f>
        <v>17.1005417459729</v>
      </c>
      <c r="F43" s="50" t="n">
        <f aca="false">100*'Chôm_BIT_4,5%'!F46/PopActBIT!F58</f>
        <v>10.4413162576809</v>
      </c>
      <c r="G43" s="50" t="n">
        <f aca="false">100*'Chôm_BIT_4,5%'!G46/PopActBIT!G58</f>
        <v>6.28897937525656</v>
      </c>
      <c r="H43" s="50" t="n">
        <f aca="false">100*'Chôm_BIT_4,5%'!H46/PopActBIT!H58</f>
        <v>5.865251572478</v>
      </c>
      <c r="I43" s="50" t="n">
        <f aca="false">100*'Chôm_BIT_4,5%'!I46/PopActBIT!I58</f>
        <v>5.2051483451536</v>
      </c>
      <c r="J43" s="50" t="n">
        <f aca="false">100*'Chôm_BIT_4,5%'!J46/PopActBIT!J58</f>
        <v>4.6290701251412</v>
      </c>
      <c r="K43" s="50" t="n">
        <f aca="false">100*'Chôm_BIT_4,5%'!K46/PopActBIT!K58</f>
        <v>3.97766412755768</v>
      </c>
      <c r="L43" s="50" t="n">
        <f aca="false">100*'Chôm_BIT_4,5%'!L46/PopActBIT!L58</f>
        <v>3.40682193924787</v>
      </c>
      <c r="M43" s="50" t="n">
        <f aca="false">100*'Chôm_BIT_4,5%'!M46/PopActBIT!M58</f>
        <v>3.12969985003183</v>
      </c>
      <c r="N43" s="50" t="n">
        <f aca="false">100*'Chôm_BIT_4,5%'!N46/PopActBIT!N58</f>
        <v>2.04241443501987</v>
      </c>
      <c r="O43" s="50" t="n">
        <f aca="false">100*'Chôm_BIT_4,5%'!O46/PopActBIT!O58</f>
        <v>1.07926916633157</v>
      </c>
      <c r="P43" s="50" t="n">
        <f aca="false">100*'Chôm_BIT_4,5%'!P46/PopActBIT!P58</f>
        <v>0.396187415488803</v>
      </c>
      <c r="Q43" s="50" t="n">
        <f aca="false">100*'Chôm_BIT_4,5%'!Q46/PopActBIT!Q58</f>
        <v>13.2312935138244</v>
      </c>
      <c r="R43" s="50" t="n">
        <f aca="false">100*'Chôm_BIT_4,5%'!R46/PopActBIT!R58</f>
        <v>10.1984105400825</v>
      </c>
      <c r="S43" s="50" t="n">
        <f aca="false">100*'Chôm_BIT_4,5%'!S46/PopActBIT!S58</f>
        <v>5.6832401670118</v>
      </c>
      <c r="T43" s="50" t="n">
        <f aca="false">100*'Chôm_BIT_4,5%'!T46/PopActBIT!T58</f>
        <v>4.03018232997231</v>
      </c>
      <c r="U43" s="50" t="n">
        <f aca="false">100*'Chôm_BIT_4,5%'!U46/PopActBIT!U58</f>
        <v>3.64082573199194</v>
      </c>
      <c r="V43" s="50" t="n">
        <f aca="false">100*'Chôm_BIT_4,5%'!V46/PopActBIT!V58</f>
        <v>3.27879240404527</v>
      </c>
      <c r="W43" s="50" t="n">
        <f aca="false">100*'Chôm_BIT_4,5%'!W46/PopActBIT!W58</f>
        <v>3.01922133872502</v>
      </c>
      <c r="X43" s="50" t="n">
        <f aca="false">100*'Chôm_BIT_4,5%'!X46/PopActBIT!X58</f>
        <v>3.09436033131772</v>
      </c>
      <c r="Y43" s="50" t="n">
        <f aca="false">100*'Chôm_BIT_4,5%'!Y46/PopActBIT!Y58</f>
        <v>2.93725152862389</v>
      </c>
      <c r="Z43" s="50" t="n">
        <f aca="false">100*'Chôm_BIT_4,5%'!Z46/PopActBIT!Z58</f>
        <v>1.94678298990188</v>
      </c>
      <c r="AA43" s="50" t="n">
        <f aca="false">100*'Chôm_BIT_4,5%'!AA46/PopActBIT!AA58</f>
        <v>0.573788670707922</v>
      </c>
      <c r="AB43" s="50" t="n">
        <f aca="false">100*'Chôm_BIT_4,5%'!AB46/PopActBIT!AB58</f>
        <v>0.334710057912955</v>
      </c>
      <c r="AD43" s="50" t="n">
        <f aca="false">100*'Chôm_BIT_4,5%'!AD46/PopActBIT!AD58</f>
        <v>11.5732980469577</v>
      </c>
      <c r="AE43" s="50" t="n">
        <f aca="false">100*'Chôm_BIT_4,5%'!AE46/PopActBIT!AE58</f>
        <v>6.07292096760809</v>
      </c>
      <c r="AF43" s="50" t="n">
        <f aca="false">100*'Chôm_BIT_4,5%'!AF46/PopActBIT!AF58</f>
        <v>4.90679396778963</v>
      </c>
      <c r="AG43" s="50" t="n">
        <f aca="false">100*'Chôm_BIT_4,5%'!AG46/PopActBIT!AG58</f>
        <v>3.70244247327007</v>
      </c>
      <c r="AH43" s="50" t="n">
        <f aca="false">100*'Chôm_BIT_4,5%'!AH46/PopActBIT!AH58</f>
        <v>2.47197373765455</v>
      </c>
      <c r="AI43" s="50" t="n">
        <f aca="false">100*'Chôm_BIT_4,5%'!AI46/PopActBIT!AI58</f>
        <v>10.8346305784821</v>
      </c>
      <c r="AJ43" s="50" t="n">
        <f aca="false">100*'Chôm_BIT_4,5%'!AJ46/PopActBIT!AJ58</f>
        <v>4.83607462772017</v>
      </c>
      <c r="AK43" s="50" t="n">
        <f aca="false">100*'Chôm_BIT_4,5%'!AK46/PopActBIT!AK58</f>
        <v>3.45429353731669</v>
      </c>
      <c r="AL43" s="50" t="n">
        <f aca="false">100*'Chôm_BIT_4,5%'!AL46/PopActBIT!AL58</f>
        <v>3.05580696754552</v>
      </c>
      <c r="AM43" s="50" t="n">
        <f aca="false">100*'Chôm_BIT_4,5%'!AM46/PopActBIT!AM58</f>
        <v>2.18710789767493</v>
      </c>
      <c r="AO43" s="50" t="n">
        <f aca="false">100*'Chôm_BIT_4,5%'!AO46/PopActBIT!AO58</f>
        <v>11.5732980469577</v>
      </c>
      <c r="AP43" s="50" t="n">
        <f aca="false">100*'Chôm_BIT_4,5%'!AP46/PopActBIT!AP58</f>
        <v>4.82212863443673</v>
      </c>
      <c r="AQ43" s="50" t="n">
        <f aca="false">100*'Chôm_BIT_4,5%'!AQ46/PopActBIT!AQ58</f>
        <v>2.65699897426726</v>
      </c>
      <c r="AR43" s="50" t="n">
        <f aca="false">100*'Chôm_BIT_4,5%'!AR46/PopActBIT!AR58</f>
        <v>10.8346305784821</v>
      </c>
      <c r="AS43" s="50" t="n">
        <f aca="false">100*'Chôm_BIT_4,5%'!AS46/PopActBIT!AS58</f>
        <v>3.74517803156041</v>
      </c>
      <c r="AT43" s="50" t="n">
        <f aca="false">100*'Chôm_BIT_4,5%'!AT46/PopActBIT!AT58</f>
        <v>2.48084140306053</v>
      </c>
      <c r="AU43" s="50" t="n">
        <f aca="false">100*'Chôm_BIT_4,5%'!AU46/PopActBIT!AU58</f>
        <v>11.1683422949251</v>
      </c>
      <c r="AV43" s="50" t="n">
        <f aca="false">100*'Chôm_BIT_4,5%'!AV46/PopActBIT!AV58</f>
        <v>4.26570654900231</v>
      </c>
      <c r="AW43" s="50" t="n">
        <f aca="false">100*'Chôm_BIT_4,5%'!AW46/PopActBIT!AW58</f>
        <v>2.56722657206995</v>
      </c>
    </row>
    <row r="44" customFormat="false" ht="15" hidden="false" customHeight="false" outlineLevel="0" collapsed="false">
      <c r="A44" s="0" t="n">
        <v>2056</v>
      </c>
      <c r="B44" s="50" t="n">
        <f aca="false">100*'Chôm_BIT_4,5%'!B47/PopActBIT!B59</f>
        <v>4.49557485009195</v>
      </c>
      <c r="C44" s="50" t="n">
        <f aca="false">100*'Chôm_BIT_4,5%'!C47/PopActBIT!C59</f>
        <v>4.91616062425119</v>
      </c>
      <c r="D44" s="50" t="n">
        <f aca="false">100*'Chôm_BIT_4,5%'!D47/PopActBIT!D59</f>
        <v>4.1083080306034</v>
      </c>
      <c r="E44" s="50" t="n">
        <f aca="false">100*'Chôm_BIT_4,5%'!E47/PopActBIT!E59</f>
        <v>17.1003560564991</v>
      </c>
      <c r="F44" s="50" t="n">
        <f aca="false">100*'Chôm_BIT_4,5%'!F47/PopActBIT!F59</f>
        <v>10.4339771259388</v>
      </c>
      <c r="G44" s="50" t="n">
        <f aca="false">100*'Chôm_BIT_4,5%'!G47/PopActBIT!G59</f>
        <v>6.27905449763401</v>
      </c>
      <c r="H44" s="50" t="n">
        <f aca="false">100*'Chôm_BIT_4,5%'!H47/PopActBIT!H59</f>
        <v>5.85707739429676</v>
      </c>
      <c r="I44" s="50" t="n">
        <f aca="false">100*'Chôm_BIT_4,5%'!I47/PopActBIT!I59</f>
        <v>5.18948477629942</v>
      </c>
      <c r="J44" s="50" t="n">
        <f aca="false">100*'Chôm_BIT_4,5%'!J47/PopActBIT!J59</f>
        <v>4.63664180781808</v>
      </c>
      <c r="K44" s="50" t="n">
        <f aca="false">100*'Chôm_BIT_4,5%'!K47/PopActBIT!K59</f>
        <v>3.98882731355159</v>
      </c>
      <c r="L44" s="50" t="n">
        <f aca="false">100*'Chôm_BIT_4,5%'!L47/PopActBIT!L59</f>
        <v>3.40526218754809</v>
      </c>
      <c r="M44" s="50" t="n">
        <f aca="false">100*'Chôm_BIT_4,5%'!M47/PopActBIT!M59</f>
        <v>3.12809150706689</v>
      </c>
      <c r="N44" s="50" t="n">
        <f aca="false">100*'Chôm_BIT_4,5%'!N47/PopActBIT!N59</f>
        <v>2.04091724220615</v>
      </c>
      <c r="O44" s="50" t="n">
        <f aca="false">100*'Chôm_BIT_4,5%'!O47/PopActBIT!O59</f>
        <v>1.07847800758719</v>
      </c>
      <c r="P44" s="50" t="n">
        <f aca="false">100*'Chôm_BIT_4,5%'!P47/PopActBIT!P59</f>
        <v>0.395896990126944</v>
      </c>
      <c r="Q44" s="50" t="n">
        <f aca="false">100*'Chôm_BIT_4,5%'!Q47/PopActBIT!Q59</f>
        <v>13.221594308205</v>
      </c>
      <c r="R44" s="50" t="n">
        <f aca="false">100*'Chôm_BIT_4,5%'!R47/PopActBIT!R59</f>
        <v>10.1909345906815</v>
      </c>
      <c r="S44" s="50" t="n">
        <f aca="false">100*'Chôm_BIT_4,5%'!S47/PopActBIT!S59</f>
        <v>5.67907406526927</v>
      </c>
      <c r="T44" s="50" t="n">
        <f aca="false">100*'Chôm_BIT_4,5%'!T47/PopActBIT!T59</f>
        <v>4.02722800301547</v>
      </c>
      <c r="U44" s="50" t="n">
        <f aca="false">100*'Chôm_BIT_4,5%'!U47/PopActBIT!U59</f>
        <v>3.63815682306313</v>
      </c>
      <c r="V44" s="50" t="n">
        <f aca="false">100*'Chôm_BIT_4,5%'!V47/PopActBIT!V59</f>
        <v>3.2763888838092</v>
      </c>
      <c r="W44" s="50" t="n">
        <f aca="false">100*'Chôm_BIT_4,5%'!W47/PopActBIT!W59</f>
        <v>3.0170080971743</v>
      </c>
      <c r="X44" s="50" t="n">
        <f aca="false">100*'Chôm_BIT_4,5%'!X47/PopActBIT!X59</f>
        <v>3.09209200909493</v>
      </c>
      <c r="Y44" s="50" t="n">
        <f aca="false">100*'Chôm_BIT_4,5%'!Y47/PopActBIT!Y59</f>
        <v>2.93509837507907</v>
      </c>
      <c r="Z44" s="50" t="n">
        <f aca="false">100*'Chôm_BIT_4,5%'!Z47/PopActBIT!Z59</f>
        <v>1.94535589976171</v>
      </c>
      <c r="AA44" s="50" t="n">
        <f aca="false">100*'Chôm_BIT_4,5%'!AA47/PopActBIT!AA59</f>
        <v>0.573368054666609</v>
      </c>
      <c r="AB44" s="50" t="n">
        <f aca="false">100*'Chôm_BIT_4,5%'!AB47/PopActBIT!AB59</f>
        <v>0.334464698555522</v>
      </c>
      <c r="AD44" s="50" t="n">
        <f aca="false">100*'Chôm_BIT_4,5%'!AD47/PopActBIT!AD59</f>
        <v>11.5651689973188</v>
      </c>
      <c r="AE44" s="50" t="n">
        <f aca="false">100*'Chôm_BIT_4,5%'!AE47/PopActBIT!AE59</f>
        <v>6.0643762629105</v>
      </c>
      <c r="AF44" s="50" t="n">
        <f aca="false">100*'Chôm_BIT_4,5%'!AF47/PopActBIT!AF59</f>
        <v>4.90403295226687</v>
      </c>
      <c r="AG44" s="50" t="n">
        <f aca="false">100*'Chôm_BIT_4,5%'!AG47/PopActBIT!AG59</f>
        <v>3.70754966336901</v>
      </c>
      <c r="AH44" s="50" t="n">
        <f aca="false">100*'Chôm_BIT_4,5%'!AH47/PopActBIT!AH59</f>
        <v>2.47602108899568</v>
      </c>
      <c r="AI44" s="50" t="n">
        <f aca="false">100*'Chôm_BIT_4,5%'!AI47/PopActBIT!AI59</f>
        <v>10.8255502628989</v>
      </c>
      <c r="AJ44" s="50" t="n">
        <f aca="false">100*'Chôm_BIT_4,5%'!AJ47/PopActBIT!AJ59</f>
        <v>4.83456498841471</v>
      </c>
      <c r="AK44" s="50" t="n">
        <f aca="false">100*'Chôm_BIT_4,5%'!AK47/PopActBIT!AK59</f>
        <v>3.45226152272256</v>
      </c>
      <c r="AL44" s="50" t="n">
        <f aca="false">100*'Chôm_BIT_4,5%'!AL47/PopActBIT!AL59</f>
        <v>3.05357055047406</v>
      </c>
      <c r="AM44" s="50" t="n">
        <f aca="false">100*'Chôm_BIT_4,5%'!AM47/PopActBIT!AM59</f>
        <v>2.19128349772392</v>
      </c>
      <c r="AO44" s="50" t="n">
        <f aca="false">100*'Chôm_BIT_4,5%'!AO47/PopActBIT!AO59</f>
        <v>11.5651689973188</v>
      </c>
      <c r="AP44" s="50" t="n">
        <f aca="false">100*'Chôm_BIT_4,5%'!AP47/PopActBIT!AP59</f>
        <v>4.81965613488164</v>
      </c>
      <c r="AQ44" s="50" t="n">
        <f aca="false">100*'Chôm_BIT_4,5%'!AQ47/PopActBIT!AQ59</f>
        <v>2.66004560074346</v>
      </c>
      <c r="AR44" s="50" t="n">
        <f aca="false">100*'Chôm_BIT_4,5%'!AR47/PopActBIT!AR59</f>
        <v>10.8255502628989</v>
      </c>
      <c r="AS44" s="50" t="n">
        <f aca="false">100*'Chôm_BIT_4,5%'!AS47/PopActBIT!AS59</f>
        <v>3.74354125131629</v>
      </c>
      <c r="AT44" s="50" t="n">
        <f aca="false">100*'Chôm_BIT_4,5%'!AT47/PopActBIT!AT59</f>
        <v>2.4846075799902</v>
      </c>
      <c r="AU44" s="50" t="n">
        <f aca="false">100*'Chôm_BIT_4,5%'!AU47/PopActBIT!AU59</f>
        <v>11.159687662731</v>
      </c>
      <c r="AV44" s="50" t="n">
        <f aca="false">100*'Chôm_BIT_4,5%'!AV47/PopActBIT!AV59</f>
        <v>4.26361456902494</v>
      </c>
      <c r="AW44" s="50" t="n">
        <f aca="false">100*'Chôm_BIT_4,5%'!AW47/PopActBIT!AW59</f>
        <v>2.57071254909879</v>
      </c>
    </row>
    <row r="45" customFormat="false" ht="15" hidden="false" customHeight="false" outlineLevel="0" collapsed="false">
      <c r="A45" s="0" t="n">
        <v>2057</v>
      </c>
      <c r="B45" s="50" t="n">
        <f aca="false">100*'Chôm_BIT_4,5%'!B48/PopActBIT!B60</f>
        <v>4.49402749945572</v>
      </c>
      <c r="C45" s="50" t="n">
        <f aca="false">100*'Chôm_BIT_4,5%'!C48/PopActBIT!C60</f>
        <v>4.91257191661154</v>
      </c>
      <c r="D45" s="50" t="n">
        <f aca="false">100*'Chôm_BIT_4,5%'!D48/PopActBIT!D60</f>
        <v>4.10858547877114</v>
      </c>
      <c r="E45" s="50" t="n">
        <f aca="false">100*'Chôm_BIT_4,5%'!E48/PopActBIT!E60</f>
        <v>17.105922549492</v>
      </c>
      <c r="F45" s="50" t="n">
        <f aca="false">100*'Chôm_BIT_4,5%'!F48/PopActBIT!F60</f>
        <v>10.4293709412674</v>
      </c>
      <c r="G45" s="50" t="n">
        <f aca="false">100*'Chôm_BIT_4,5%'!G48/PopActBIT!G60</f>
        <v>6.27116640608196</v>
      </c>
      <c r="H45" s="50" t="n">
        <f aca="false">100*'Chôm_BIT_4,5%'!H48/PopActBIT!H60</f>
        <v>5.84871903802657</v>
      </c>
      <c r="I45" s="50" t="n">
        <f aca="false">100*'Chôm_BIT_4,5%'!I48/PopActBIT!I60</f>
        <v>5.18402706566581</v>
      </c>
      <c r="J45" s="50" t="n">
        <f aca="false">100*'Chôm_BIT_4,5%'!J48/PopActBIT!J60</f>
        <v>4.62207060415934</v>
      </c>
      <c r="K45" s="50" t="n">
        <f aca="false">100*'Chôm_BIT_4,5%'!K48/PopActBIT!K60</f>
        <v>4.00557819504766</v>
      </c>
      <c r="L45" s="50" t="n">
        <f aca="false">100*'Chôm_BIT_4,5%'!L48/PopActBIT!L60</f>
        <v>3.38978330870663</v>
      </c>
      <c r="M45" s="50" t="n">
        <f aca="false">100*'Chôm_BIT_4,5%'!M48/PopActBIT!M60</f>
        <v>3.13643789182633</v>
      </c>
      <c r="N45" s="50" t="n">
        <f aca="false">100*'Chôm_BIT_4,5%'!N48/PopActBIT!N60</f>
        <v>2.03971741850876</v>
      </c>
      <c r="O45" s="50" t="n">
        <f aca="false">100*'Chôm_BIT_4,5%'!O48/PopActBIT!O60</f>
        <v>1.07784398703807</v>
      </c>
      <c r="P45" s="50" t="n">
        <f aca="false">100*'Chôm_BIT_4,5%'!P48/PopActBIT!P60</f>
        <v>0.395664248406382</v>
      </c>
      <c r="Q45" s="50" t="n">
        <f aca="false">100*'Chôm_BIT_4,5%'!Q48/PopActBIT!Q60</f>
        <v>13.2138215372959</v>
      </c>
      <c r="R45" s="50" t="n">
        <f aca="false">100*'Chôm_BIT_4,5%'!R48/PopActBIT!R60</f>
        <v>10.1849434977712</v>
      </c>
      <c r="S45" s="50" t="n">
        <f aca="false">100*'Chôm_BIT_4,5%'!S48/PopActBIT!S60</f>
        <v>5.67573542541569</v>
      </c>
      <c r="T45" s="50" t="n">
        <f aca="false">100*'Chôm_BIT_4,5%'!T48/PopActBIT!T60</f>
        <v>4.02486045792699</v>
      </c>
      <c r="U45" s="50" t="n">
        <f aca="false">100*'Chôm_BIT_4,5%'!U48/PopActBIT!U60</f>
        <v>3.63601800690692</v>
      </c>
      <c r="V45" s="50" t="n">
        <f aca="false">100*'Chôm_BIT_4,5%'!V48/PopActBIT!V60</f>
        <v>3.27446274543213</v>
      </c>
      <c r="W45" s="50" t="n">
        <f aca="false">100*'Chôm_BIT_4,5%'!W48/PopActBIT!W60</f>
        <v>3.01523444475208</v>
      </c>
      <c r="X45" s="50" t="n">
        <f aca="false">100*'Chôm_BIT_4,5%'!X48/PopActBIT!X60</f>
        <v>3.09027421600157</v>
      </c>
      <c r="Y45" s="50" t="n">
        <f aca="false">100*'Chôm_BIT_4,5%'!Y48/PopActBIT!Y60</f>
        <v>2.93337287611628</v>
      </c>
      <c r="Z45" s="50" t="n">
        <f aca="false">100*'Chôm_BIT_4,5%'!Z48/PopActBIT!Z60</f>
        <v>1.94421225510032</v>
      </c>
      <c r="AA45" s="50" t="n">
        <f aca="false">100*'Chôm_BIT_4,5%'!AA48/PopActBIT!AA60</f>
        <v>0.573030980450622</v>
      </c>
      <c r="AB45" s="50" t="n">
        <f aca="false">100*'Chôm_BIT_4,5%'!AB48/PopActBIT!AB60</f>
        <v>0.33426807192953</v>
      </c>
      <c r="AD45" s="50" t="n">
        <f aca="false">100*'Chôm_BIT_4,5%'!AD48/PopActBIT!AD60</f>
        <v>11.5595625117147</v>
      </c>
      <c r="AE45" s="50" t="n">
        <f aca="false">100*'Chôm_BIT_4,5%'!AE48/PopActBIT!AE60</f>
        <v>6.05671894444814</v>
      </c>
      <c r="AF45" s="50" t="n">
        <f aca="false">100*'Chôm_BIT_4,5%'!AF48/PopActBIT!AF60</f>
        <v>4.89445890850155</v>
      </c>
      <c r="AG45" s="50" t="n">
        <f aca="false">100*'Chôm_BIT_4,5%'!AG48/PopActBIT!AG60</f>
        <v>3.70750334282205</v>
      </c>
      <c r="AH45" s="50" t="n">
        <f aca="false">100*'Chôm_BIT_4,5%'!AH48/PopActBIT!AH60</f>
        <v>2.4837958284217</v>
      </c>
      <c r="AI45" s="50" t="n">
        <f aca="false">100*'Chôm_BIT_4,5%'!AI48/PopActBIT!AI60</f>
        <v>10.8176671218888</v>
      </c>
      <c r="AJ45" s="50" t="n">
        <f aca="false">100*'Chôm_BIT_4,5%'!AJ48/PopActBIT!AJ60</f>
        <v>4.83367609664413</v>
      </c>
      <c r="AK45" s="50" t="n">
        <f aca="false">100*'Chôm_BIT_4,5%'!AK48/PopActBIT!AK60</f>
        <v>3.45056690684113</v>
      </c>
      <c r="AL45" s="50" t="n">
        <f aca="false">100*'Chôm_BIT_4,5%'!AL48/PopActBIT!AL60</f>
        <v>3.05193737138238</v>
      </c>
      <c r="AM45" s="50" t="n">
        <f aca="false">100*'Chôm_BIT_4,5%'!AM48/PopActBIT!AM60</f>
        <v>2.19455944947368</v>
      </c>
      <c r="AO45" s="50" t="n">
        <f aca="false">100*'Chôm_BIT_4,5%'!AO48/PopActBIT!AO60</f>
        <v>11.5595625117147</v>
      </c>
      <c r="AP45" s="50" t="n">
        <f aca="false">100*'Chôm_BIT_4,5%'!AP48/PopActBIT!AP60</f>
        <v>4.81383562236512</v>
      </c>
      <c r="AQ45" s="50" t="n">
        <f aca="false">100*'Chôm_BIT_4,5%'!AQ48/PopActBIT!AQ60</f>
        <v>2.66676396298961</v>
      </c>
      <c r="AR45" s="50" t="n">
        <f aca="false">100*'Chôm_BIT_4,5%'!AR48/PopActBIT!AR60</f>
        <v>10.8176671218888</v>
      </c>
      <c r="AS45" s="50" t="n">
        <f aca="false">100*'Chôm_BIT_4,5%'!AS48/PopActBIT!AS60</f>
        <v>3.74267288967653</v>
      </c>
      <c r="AT45" s="50" t="n">
        <f aca="false">100*'Chôm_BIT_4,5%'!AT48/PopActBIT!AT60</f>
        <v>2.48657534428509</v>
      </c>
      <c r="AU45" s="50" t="n">
        <f aca="false">100*'Chôm_BIT_4,5%'!AU48/PopActBIT!AU60</f>
        <v>11.1528353584709</v>
      </c>
      <c r="AV45" s="50" t="n">
        <f aca="false">100*'Chôm_BIT_4,5%'!AV48/PopActBIT!AV60</f>
        <v>4.26029809596301</v>
      </c>
      <c r="AW45" s="50" t="n">
        <f aca="false">100*'Chôm_BIT_4,5%'!AW48/PopActBIT!AW60</f>
        <v>2.57509368369463</v>
      </c>
    </row>
    <row r="46" customFormat="false" ht="15" hidden="false" customHeight="false" outlineLevel="0" collapsed="false">
      <c r="A46" s="0" t="n">
        <v>2058</v>
      </c>
      <c r="B46" s="50" t="n">
        <f aca="false">100*'Chôm_BIT_4,5%'!B49/PopActBIT!B61</f>
        <v>4.49209836921087</v>
      </c>
      <c r="C46" s="50" t="n">
        <f aca="false">100*'Chôm_BIT_4,5%'!C49/PopActBIT!C61</f>
        <v>4.90959444847136</v>
      </c>
      <c r="D46" s="50" t="n">
        <f aca="false">100*'Chôm_BIT_4,5%'!D49/PopActBIT!D61</f>
        <v>4.10775465067287</v>
      </c>
      <c r="E46" s="50" t="n">
        <f aca="false">100*'Chôm_BIT_4,5%'!E49/PopActBIT!E61</f>
        <v>17.1139409917637</v>
      </c>
      <c r="F46" s="50" t="n">
        <f aca="false">100*'Chôm_BIT_4,5%'!F49/PopActBIT!F61</f>
        <v>10.4265554860729</v>
      </c>
      <c r="G46" s="50" t="n">
        <f aca="false">100*'Chôm_BIT_4,5%'!G49/PopActBIT!G61</f>
        <v>6.26490530014343</v>
      </c>
      <c r="H46" s="50" t="n">
        <f aca="false">100*'Chôm_BIT_4,5%'!H49/PopActBIT!H61</f>
        <v>5.84005795848459</v>
      </c>
      <c r="I46" s="50" t="n">
        <f aca="false">100*'Chôm_BIT_4,5%'!I49/PopActBIT!I61</f>
        <v>5.18096417108344</v>
      </c>
      <c r="J46" s="50" t="n">
        <f aca="false">100*'Chôm_BIT_4,5%'!J49/PopActBIT!J61</f>
        <v>4.61203001081168</v>
      </c>
      <c r="K46" s="50" t="n">
        <f aca="false">100*'Chôm_BIT_4,5%'!K49/PopActBIT!K61</f>
        <v>4.01188720950128</v>
      </c>
      <c r="L46" s="50" t="n">
        <f aca="false">100*'Chôm_BIT_4,5%'!L49/PopActBIT!L61</f>
        <v>3.3838916992008</v>
      </c>
      <c r="M46" s="50" t="n">
        <f aca="false">100*'Chôm_BIT_4,5%'!M49/PopActBIT!M61</f>
        <v>3.14446603213986</v>
      </c>
      <c r="N46" s="50" t="n">
        <f aca="false">100*'Chôm_BIT_4,5%'!N49/PopActBIT!N61</f>
        <v>2.03863577216114</v>
      </c>
      <c r="O46" s="50" t="n">
        <f aca="false">100*'Chôm_BIT_4,5%'!O49/PopActBIT!O61</f>
        <v>1.0772724147206</v>
      </c>
      <c r="P46" s="50" t="n">
        <f aca="false">100*'Chôm_BIT_4,5%'!P49/PopActBIT!P61</f>
        <v>0.395454430720221</v>
      </c>
      <c r="Q46" s="50" t="n">
        <f aca="false">100*'Chôm_BIT_4,5%'!Q49/PopActBIT!Q61</f>
        <v>13.2068143500874</v>
      </c>
      <c r="R46" s="50" t="n">
        <f aca="false">100*'Chôm_BIT_4,5%'!R49/PopActBIT!R61</f>
        <v>10.1795425011257</v>
      </c>
      <c r="S46" s="50" t="n">
        <f aca="false">100*'Chôm_BIT_4,5%'!S49/PopActBIT!S61</f>
        <v>5.67272562688317</v>
      </c>
      <c r="T46" s="50" t="n">
        <f aca="false">100*'Chôm_BIT_4,5%'!T49/PopActBIT!T61</f>
        <v>4.02272610560225</v>
      </c>
      <c r="U46" s="50" t="n">
        <f aca="false">100*'Chôm_BIT_4,5%'!U49/PopActBIT!U61</f>
        <v>3.63408985472203</v>
      </c>
      <c r="V46" s="50" t="n">
        <f aca="false">100*'Chôm_BIT_4,5%'!V49/PopActBIT!V61</f>
        <v>3.27272632320183</v>
      </c>
      <c r="W46" s="50" t="n">
        <f aca="false">100*'Chôm_BIT_4,5%'!W49/PopActBIT!W61</f>
        <v>3.01363548928168</v>
      </c>
      <c r="X46" s="50" t="n">
        <f aca="false">100*'Chôm_BIT_4,5%'!X49/PopActBIT!X61</f>
        <v>3.08863546752173</v>
      </c>
      <c r="Y46" s="50" t="n">
        <f aca="false">100*'Chôm_BIT_4,5%'!Y49/PopActBIT!Y61</f>
        <v>2.93181733120164</v>
      </c>
      <c r="Z46" s="50" t="n">
        <f aca="false">100*'Chôm_BIT_4,5%'!Z49/PopActBIT!Z61</f>
        <v>1.94318125440109</v>
      </c>
      <c r="AA46" s="50" t="n">
        <f aca="false">100*'Chôm_BIT_4,5%'!AA49/PopActBIT!AA61</f>
        <v>0.57272710656032</v>
      </c>
      <c r="AB46" s="50" t="n">
        <f aca="false">100*'Chôm_BIT_4,5%'!AB49/PopActBIT!AB61</f>
        <v>0.334090812160187</v>
      </c>
      <c r="AD46" s="50" t="n">
        <f aca="false">100*'Chôm_BIT_4,5%'!AD49/PopActBIT!AD61</f>
        <v>11.5551622345297</v>
      </c>
      <c r="AE46" s="50" t="n">
        <f aca="false">100*'Chôm_BIT_4,5%'!AE49/PopActBIT!AE61</f>
        <v>6.04966095959403</v>
      </c>
      <c r="AF46" s="50" t="n">
        <f aca="false">100*'Chôm_BIT_4,5%'!AF49/PopActBIT!AF61</f>
        <v>4.88817211192395</v>
      </c>
      <c r="AG46" s="50" t="n">
        <f aca="false">100*'Chôm_BIT_4,5%'!AG49/PopActBIT!AG61</f>
        <v>3.70609899077542</v>
      </c>
      <c r="AH46" s="50" t="n">
        <f aca="false">100*'Chôm_BIT_4,5%'!AH49/PopActBIT!AH61</f>
        <v>2.49026862768885</v>
      </c>
      <c r="AI46" s="50" t="n">
        <f aca="false">100*'Chôm_BIT_4,5%'!AI49/PopActBIT!AI61</f>
        <v>10.8100473705774</v>
      </c>
      <c r="AJ46" s="50" t="n">
        <f aca="false">100*'Chôm_BIT_4,5%'!AJ49/PopActBIT!AJ61</f>
        <v>4.83284877106221</v>
      </c>
      <c r="AK46" s="50" t="n">
        <f aca="false">100*'Chôm_BIT_4,5%'!AK49/PopActBIT!AK61</f>
        <v>3.44899171190008</v>
      </c>
      <c r="AL46" s="50" t="n">
        <f aca="false">100*'Chôm_BIT_4,5%'!AL49/PopActBIT!AL61</f>
        <v>3.05053022997943</v>
      </c>
      <c r="AM46" s="50" t="n">
        <f aca="false">100*'Chôm_BIT_4,5%'!AM49/PopActBIT!AM61</f>
        <v>2.19702391777186</v>
      </c>
      <c r="AO46" s="50" t="n">
        <f aca="false">100*'Chôm_BIT_4,5%'!AO49/PopActBIT!AO61</f>
        <v>11.5551622345297</v>
      </c>
      <c r="AP46" s="50" t="n">
        <f aca="false">100*'Chôm_BIT_4,5%'!AP49/PopActBIT!AP61</f>
        <v>4.80931233073063</v>
      </c>
      <c r="AQ46" s="50" t="n">
        <f aca="false">100*'Chôm_BIT_4,5%'!AQ49/PopActBIT!AQ61</f>
        <v>2.67129533723092</v>
      </c>
      <c r="AR46" s="50" t="n">
        <f aca="false">100*'Chôm_BIT_4,5%'!AR49/PopActBIT!AR61</f>
        <v>10.8100473705774</v>
      </c>
      <c r="AS46" s="50" t="n">
        <f aca="false">100*'Chôm_BIT_4,5%'!AS49/PopActBIT!AS61</f>
        <v>3.74220142683424</v>
      </c>
      <c r="AT46" s="50" t="n">
        <f aca="false">100*'Chôm_BIT_4,5%'!AT49/PopActBIT!AT61</f>
        <v>2.48540349204084</v>
      </c>
      <c r="AU46" s="50" t="n">
        <f aca="false">100*'Chôm_BIT_4,5%'!AU49/PopActBIT!AU61</f>
        <v>11.1466788588823</v>
      </c>
      <c r="AV46" s="50" t="n">
        <f aca="false">100*'Chôm_BIT_4,5%'!AV49/PopActBIT!AV61</f>
        <v>4.25781295510759</v>
      </c>
      <c r="AW46" s="50" t="n">
        <f aca="false">100*'Chôm_BIT_4,5%'!AW49/PopActBIT!AW61</f>
        <v>2.5766674161496</v>
      </c>
    </row>
    <row r="47" customFormat="false" ht="15" hidden="false" customHeight="false" outlineLevel="0" collapsed="false">
      <c r="A47" s="0" t="n">
        <v>2059</v>
      </c>
      <c r="B47" s="50" t="n">
        <f aca="false">100*'Chôm_BIT_4,5%'!B50/PopActBIT!B62</f>
        <v>4.48960743959188</v>
      </c>
      <c r="C47" s="50" t="n">
        <f aca="false">100*'Chôm_BIT_4,5%'!C50/PopActBIT!C62</f>
        <v>4.90752785311287</v>
      </c>
      <c r="D47" s="50" t="n">
        <f aca="false">100*'Chôm_BIT_4,5%'!D50/PopActBIT!D62</f>
        <v>4.10530583393436</v>
      </c>
      <c r="E47" s="50" t="n">
        <f aca="false">100*'Chôm_BIT_4,5%'!E50/PopActBIT!E62</f>
        <v>17.1252593030729</v>
      </c>
      <c r="F47" s="50" t="n">
        <f aca="false">100*'Chôm_BIT_4,5%'!F50/PopActBIT!F62</f>
        <v>10.4268887015239</v>
      </c>
      <c r="G47" s="50" t="n">
        <f aca="false">100*'Chôm_BIT_4,5%'!G50/PopActBIT!G62</f>
        <v>6.26097957923087</v>
      </c>
      <c r="H47" s="50" t="n">
        <f aca="false">100*'Chôm_BIT_4,5%'!H50/PopActBIT!H62</f>
        <v>5.83231773207339</v>
      </c>
      <c r="I47" s="50" t="n">
        <f aca="false">100*'Chôm_BIT_4,5%'!I50/PopActBIT!I62</f>
        <v>5.17805300284194</v>
      </c>
      <c r="J47" s="50" t="n">
        <f aca="false">100*'Chôm_BIT_4,5%'!J50/PopActBIT!J62</f>
        <v>4.61542228527081</v>
      </c>
      <c r="K47" s="50" t="n">
        <f aca="false">100*'Chôm_BIT_4,5%'!K50/PopActBIT!K62</f>
        <v>4.01186829532744</v>
      </c>
      <c r="L47" s="50" t="n">
        <f aca="false">100*'Chôm_BIT_4,5%'!L50/PopActBIT!L62</f>
        <v>3.38292763843832</v>
      </c>
      <c r="M47" s="50" t="n">
        <f aca="false">100*'Chôm_BIT_4,5%'!M50/PopActBIT!M62</f>
        <v>3.14954500351953</v>
      </c>
      <c r="N47" s="50" t="n">
        <f aca="false">100*'Chôm_BIT_4,5%'!N50/PopActBIT!N62</f>
        <v>2.03792460712509</v>
      </c>
      <c r="O47" s="50" t="n">
        <f aca="false">100*'Chôm_BIT_4,5%'!O50/PopActBIT!O62</f>
        <v>1.07689661513634</v>
      </c>
      <c r="P47" s="50" t="n">
        <f aca="false">100*'Chôm_BIT_4,5%'!P50/PopActBIT!P62</f>
        <v>0.395316478974099</v>
      </c>
      <c r="Q47" s="50" t="n">
        <f aca="false">100*'Chôm_BIT_4,5%'!Q50/PopActBIT!Q62</f>
        <v>13.2022072374626</v>
      </c>
      <c r="R47" s="50" t="n">
        <f aca="false">100*'Chôm_BIT_4,5%'!R50/PopActBIT!R62</f>
        <v>10.1759914329022</v>
      </c>
      <c r="S47" s="50" t="n">
        <f aca="false">100*'Chôm_BIT_4,5%'!S50/PopActBIT!S62</f>
        <v>5.67074673286983</v>
      </c>
      <c r="T47" s="50" t="n">
        <f aca="false">100*'Chôm_BIT_4,5%'!T50/PopActBIT!T62</f>
        <v>4.02132280335721</v>
      </c>
      <c r="U47" s="50" t="n">
        <f aca="false">100*'Chôm_BIT_4,5%'!U50/PopActBIT!U62</f>
        <v>3.63282212574473</v>
      </c>
      <c r="V47" s="50" t="n">
        <f aca="false">100*'Chôm_BIT_4,5%'!V50/PopActBIT!V62</f>
        <v>3.27158465357875</v>
      </c>
      <c r="W47" s="50" t="n">
        <f aca="false">100*'Chôm_BIT_4,5%'!W50/PopActBIT!W62</f>
        <v>3.0125842018371</v>
      </c>
      <c r="X47" s="50" t="n">
        <f aca="false">100*'Chôm_BIT_4,5%'!X50/PopActBIT!X62</f>
        <v>3.08755801681494</v>
      </c>
      <c r="Y47" s="50" t="n">
        <f aca="false">100*'Chôm_BIT_4,5%'!Y50/PopActBIT!Y62</f>
        <v>2.93079458549763</v>
      </c>
      <c r="Z47" s="50" t="n">
        <f aca="false">100*'Chôm_BIT_4,5%'!Z50/PopActBIT!Z62</f>
        <v>1.94250338806238</v>
      </c>
      <c r="AA47" s="50" t="n">
        <f aca="false">100*'Chôm_BIT_4,5%'!AA50/PopActBIT!AA62</f>
        <v>0.572527314376281</v>
      </c>
      <c r="AB47" s="50" t="n">
        <f aca="false">100*'Chôm_BIT_4,5%'!AB50/PopActBIT!AB62</f>
        <v>0.333974266719497</v>
      </c>
      <c r="AD47" s="50" t="n">
        <f aca="false">100*'Chôm_BIT_4,5%'!AD50/PopActBIT!AD62</f>
        <v>11.5533435658254</v>
      </c>
      <c r="AE47" s="50" t="n">
        <f aca="false">100*'Chôm_BIT_4,5%'!AE50/PopActBIT!AE62</f>
        <v>6.04415294431432</v>
      </c>
      <c r="AF47" s="50" t="n">
        <f aca="false">100*'Chôm_BIT_4,5%'!AF50/PopActBIT!AF62</f>
        <v>4.88905475594225</v>
      </c>
      <c r="AG47" s="50" t="n">
        <f aca="false">100*'Chôm_BIT_4,5%'!AG50/PopActBIT!AG62</f>
        <v>3.70376488239536</v>
      </c>
      <c r="AH47" s="50" t="n">
        <f aca="false">100*'Chôm_BIT_4,5%'!AH50/PopActBIT!AH62</f>
        <v>2.49413402353625</v>
      </c>
      <c r="AI47" s="50" t="n">
        <f aca="false">100*'Chôm_BIT_4,5%'!AI50/PopActBIT!AI62</f>
        <v>10.8040890578077</v>
      </c>
      <c r="AJ47" s="50" t="n">
        <f aca="false">100*'Chôm_BIT_4,5%'!AJ50/PopActBIT!AJ62</f>
        <v>4.8325868319178</v>
      </c>
      <c r="AK47" s="50" t="n">
        <f aca="false">100*'Chôm_BIT_4,5%'!AK50/PopActBIT!AK62</f>
        <v>3.44815949347763</v>
      </c>
      <c r="AL47" s="50" t="n">
        <f aca="false">100*'Chôm_BIT_4,5%'!AL50/PopActBIT!AL62</f>
        <v>3.04970124482266</v>
      </c>
      <c r="AM47" s="50" t="n">
        <f aca="false">100*'Chôm_BIT_4,5%'!AM50/PopActBIT!AM62</f>
        <v>2.19822974264082</v>
      </c>
      <c r="AO47" s="50" t="n">
        <f aca="false">100*'Chôm_BIT_4,5%'!AO50/PopActBIT!AO62</f>
        <v>11.5533435658254</v>
      </c>
      <c r="AP47" s="50" t="n">
        <f aca="false">100*'Chôm_BIT_4,5%'!AP50/PopActBIT!AP62</f>
        <v>4.80763107808552</v>
      </c>
      <c r="AQ47" s="50" t="n">
        <f aca="false">100*'Chôm_BIT_4,5%'!AQ50/PopActBIT!AQ62</f>
        <v>2.67221602194032</v>
      </c>
      <c r="AR47" s="50" t="n">
        <f aca="false">100*'Chôm_BIT_4,5%'!AR50/PopActBIT!AR62</f>
        <v>10.8040890578077</v>
      </c>
      <c r="AS47" s="50" t="n">
        <f aca="false">100*'Chôm_BIT_4,5%'!AS50/PopActBIT!AS62</f>
        <v>3.74265209009571</v>
      </c>
      <c r="AT47" s="50" t="n">
        <f aca="false">100*'Chôm_BIT_4,5%'!AT50/PopActBIT!AT62</f>
        <v>2.48027258674862</v>
      </c>
      <c r="AU47" s="50" t="n">
        <f aca="false">100*'Chôm_BIT_4,5%'!AU50/PopActBIT!AU62</f>
        <v>11.1426059417722</v>
      </c>
      <c r="AV47" s="50" t="n">
        <f aca="false">100*'Chôm_BIT_4,5%'!AV50/PopActBIT!AV62</f>
        <v>4.25715968141358</v>
      </c>
      <c r="AW47" s="50" t="n">
        <f aca="false">100*'Chôm_BIT_4,5%'!AW50/PopActBIT!AW62</f>
        <v>2.5742430710598</v>
      </c>
    </row>
    <row r="48" customFormat="false" ht="15" hidden="false" customHeight="false" outlineLevel="0" collapsed="false">
      <c r="A48" s="0" t="n">
        <v>2060</v>
      </c>
      <c r="B48" s="50" t="n">
        <f aca="false">100*'Chôm_BIT_4,5%'!B51/PopActBIT!B63</f>
        <v>4.49038805296575</v>
      </c>
      <c r="C48" s="50" t="n">
        <f aca="false">100*'Chôm_BIT_4,5%'!C51/PopActBIT!C63</f>
        <v>4.90999788673307</v>
      </c>
      <c r="D48" s="50" t="n">
        <f aca="false">100*'Chôm_BIT_4,5%'!D51/PopActBIT!D63</f>
        <v>4.10505500069936</v>
      </c>
      <c r="E48" s="50" t="n">
        <f aca="false">100*'Chôm_BIT_4,5%'!E51/PopActBIT!E63</f>
        <v>17.1484087726916</v>
      </c>
      <c r="F48" s="50" t="n">
        <f aca="false">100*'Chôm_BIT_4,5%'!F51/PopActBIT!F63</f>
        <v>10.436424126085</v>
      </c>
      <c r="G48" s="50" t="n">
        <f aca="false">100*'Chôm_BIT_4,5%'!G51/PopActBIT!G63</f>
        <v>6.26269613794194</v>
      </c>
      <c r="H48" s="50" t="n">
        <f aca="false">100*'Chôm_BIT_4,5%'!H51/PopActBIT!H63</f>
        <v>5.8291526629802</v>
      </c>
      <c r="I48" s="50" t="n">
        <f aca="false">100*'Chôm_BIT_4,5%'!I51/PopActBIT!I63</f>
        <v>5.17785662664614</v>
      </c>
      <c r="J48" s="50" t="n">
        <f aca="false">100*'Chôm_BIT_4,5%'!J51/PopActBIT!J63</f>
        <v>4.61252930707935</v>
      </c>
      <c r="K48" s="50" t="n">
        <f aca="false">100*'Chôm_BIT_4,5%'!K51/PopActBIT!K63</f>
        <v>4.02285463600976</v>
      </c>
      <c r="L48" s="50" t="n">
        <f aca="false">100*'Chôm_BIT_4,5%'!L51/PopActBIT!L63</f>
        <v>3.38767793957963</v>
      </c>
      <c r="M48" s="50" t="n">
        <f aca="false">100*'Chôm_BIT_4,5%'!M51/PopActBIT!M63</f>
        <v>3.16234704142602</v>
      </c>
      <c r="N48" s="50" t="n">
        <f aca="false">100*'Chôm_BIT_4,5%'!N51/PopActBIT!N63</f>
        <v>2.03870846452904</v>
      </c>
      <c r="O48" s="50" t="n">
        <f aca="false">100*'Chôm_BIT_4,5%'!O51/PopActBIT!O63</f>
        <v>1.07731082741</v>
      </c>
      <c r="P48" s="50" t="n">
        <f aca="false">100*'Chôm_BIT_4,5%'!P51/PopActBIT!P63</f>
        <v>0.395468531580884</v>
      </c>
      <c r="Q48" s="50" t="n">
        <f aca="false">100*'Chôm_BIT_4,5%'!Q51/PopActBIT!Q63</f>
        <v>13.2072852702099</v>
      </c>
      <c r="R48" s="50" t="n">
        <f aca="false">100*'Chôm_BIT_4,5%'!R51/PopActBIT!R63</f>
        <v>10.1799054767286</v>
      </c>
      <c r="S48" s="50" t="n">
        <f aca="false">100*'Chôm_BIT_4,5%'!S51/PopActBIT!S63</f>
        <v>5.6729279012982</v>
      </c>
      <c r="T48" s="50" t="n">
        <f aca="false">100*'Chôm_BIT_4,5%'!T51/PopActBIT!T63</f>
        <v>4.02286954539176</v>
      </c>
      <c r="U48" s="50" t="n">
        <f aca="false">100*'Chôm_BIT_4,5%'!U51/PopActBIT!U63</f>
        <v>3.63421943676916</v>
      </c>
      <c r="V48" s="50" t="n">
        <f aca="false">100*'Chôm_BIT_4,5%'!V51/PopActBIT!V63</f>
        <v>3.27284301997973</v>
      </c>
      <c r="W48" s="50" t="n">
        <f aca="false">100*'Chôm_BIT_4,5%'!W51/PopActBIT!W63</f>
        <v>3.01374294756467</v>
      </c>
      <c r="X48" s="50" t="n">
        <f aca="false">100*'Chôm_BIT_4,5%'!X51/PopActBIT!X63</f>
        <v>3.08874560010587</v>
      </c>
      <c r="Y48" s="50" t="n">
        <f aca="false">100*'Chôm_BIT_4,5%'!Y51/PopActBIT!Y63</f>
        <v>2.93192187206518</v>
      </c>
      <c r="Z48" s="50" t="n">
        <f aca="false">100*'Chôm_BIT_4,5%'!Z51/PopActBIT!Z63</f>
        <v>1.94325054311297</v>
      </c>
      <c r="AA48" s="50" t="n">
        <f aca="false">100*'Chôm_BIT_4,5%'!AA51/PopActBIT!AA63</f>
        <v>0.572747528496453</v>
      </c>
      <c r="AB48" s="50" t="n">
        <f aca="false">100*'Chôm_BIT_4,5%'!AB51/PopActBIT!AB63</f>
        <v>0.334102724956264</v>
      </c>
      <c r="AD48" s="50" t="n">
        <f aca="false">100*'Chôm_BIT_4,5%'!AD51/PopActBIT!AD63</f>
        <v>11.5607569793338</v>
      </c>
      <c r="AE48" s="50" t="n">
        <f aca="false">100*'Chôm_BIT_4,5%'!AE51/PopActBIT!AE63</f>
        <v>6.0436660170396</v>
      </c>
      <c r="AF48" s="50" t="n">
        <f aca="false">100*'Chôm_BIT_4,5%'!AF51/PopActBIT!AF63</f>
        <v>4.88794260418213</v>
      </c>
      <c r="AG48" s="50" t="n">
        <f aca="false">100*'Chôm_BIT_4,5%'!AG51/PopActBIT!AG63</f>
        <v>3.70961112212006</v>
      </c>
      <c r="AH48" s="50" t="n">
        <f aca="false">100*'Chôm_BIT_4,5%'!AH51/PopActBIT!AH63</f>
        <v>2.5004047798079</v>
      </c>
      <c r="AI48" s="50" t="n">
        <f aca="false">100*'Chôm_BIT_4,5%'!AI51/PopActBIT!AI63</f>
        <v>10.8058532617438</v>
      </c>
      <c r="AJ48" s="50" t="n">
        <f aca="false">100*'Chôm_BIT_4,5%'!AJ51/PopActBIT!AJ63</f>
        <v>4.83550493404514</v>
      </c>
      <c r="AK48" s="50" t="n">
        <f aca="false">100*'Chôm_BIT_4,5%'!AK51/PopActBIT!AK63</f>
        <v>3.44979970050611</v>
      </c>
      <c r="AL48" s="50" t="n">
        <f aca="false">100*'Chôm_BIT_4,5%'!AL51/PopActBIT!AL63</f>
        <v>3.05113556808403</v>
      </c>
      <c r="AM48" s="50" t="n">
        <f aca="false">100*'Chôm_BIT_4,5%'!AM51/PopActBIT!AM63</f>
        <v>2.1986745114312</v>
      </c>
      <c r="AO48" s="50" t="n">
        <f aca="false">100*'Chôm_BIT_4,5%'!AO51/PopActBIT!AO63</f>
        <v>11.5607569793338</v>
      </c>
      <c r="AP48" s="50" t="n">
        <f aca="false">100*'Chôm_BIT_4,5%'!AP51/PopActBIT!AP63</f>
        <v>4.81063263375164</v>
      </c>
      <c r="AQ48" s="50" t="n">
        <f aca="false">100*'Chôm_BIT_4,5%'!AQ51/PopActBIT!AQ63</f>
        <v>2.67645670427793</v>
      </c>
      <c r="AR48" s="50" t="n">
        <f aca="false">100*'Chôm_BIT_4,5%'!AR51/PopActBIT!AR63</f>
        <v>10.8058532617438</v>
      </c>
      <c r="AS48" s="50" t="n">
        <f aca="false">100*'Chôm_BIT_4,5%'!AS51/PopActBIT!AS63</f>
        <v>3.74625906977837</v>
      </c>
      <c r="AT48" s="50" t="n">
        <f aca="false">100*'Chôm_BIT_4,5%'!AT51/PopActBIT!AT63</f>
        <v>2.47488425700437</v>
      </c>
      <c r="AU48" s="50" t="n">
        <f aca="false">100*'Chôm_BIT_4,5%'!AU51/PopActBIT!AU63</f>
        <v>11.1469430643396</v>
      </c>
      <c r="AV48" s="50" t="n">
        <f aca="false">100*'Chôm_BIT_4,5%'!AV51/PopActBIT!AV63</f>
        <v>4.26039020122327</v>
      </c>
      <c r="AW48" s="50" t="n">
        <f aca="false">100*'Chôm_BIT_4,5%'!AW51/PopActBIT!AW63</f>
        <v>2.57324002335301</v>
      </c>
    </row>
    <row r="49" customFormat="false" ht="15" hidden="false" customHeight="false" outlineLevel="0" collapsed="false">
      <c r="A49" s="0" t="n">
        <v>2061</v>
      </c>
      <c r="B49" s="50" t="n">
        <f aca="false">100*'Chôm_BIT_4,5%'!B52/PopActBIT!B64</f>
        <v>4.4934053560477</v>
      </c>
      <c r="C49" s="50" t="n">
        <f aca="false">100*'Chôm_BIT_4,5%'!C52/PopActBIT!C64</f>
        <v>4.91385610393556</v>
      </c>
      <c r="D49" s="50" t="n">
        <f aca="false">100*'Chôm_BIT_4,5%'!D52/PopActBIT!D64</f>
        <v>4.10754458099017</v>
      </c>
      <c r="E49" s="50" t="n">
        <f aca="false">100*'Chôm_BIT_4,5%'!E52/PopActBIT!E64</f>
        <v>17.1756565705166</v>
      </c>
      <c r="F49" s="50" t="n">
        <f aca="false">100*'Chôm_BIT_4,5%'!F52/PopActBIT!F64</f>
        <v>10.4521162507052</v>
      </c>
      <c r="G49" s="50" t="n">
        <f aca="false">100*'Chôm_BIT_4,5%'!G52/PopActBIT!G64</f>
        <v>6.26765767737403</v>
      </c>
      <c r="H49" s="50" t="n">
        <f aca="false">100*'Chôm_BIT_4,5%'!H52/PopActBIT!H64</f>
        <v>5.8288394892343</v>
      </c>
      <c r="I49" s="50" t="n">
        <f aca="false">100*'Chôm_BIT_4,5%'!I52/PopActBIT!I64</f>
        <v>5.1784924295878</v>
      </c>
      <c r="J49" s="50" t="n">
        <f aca="false">100*'Chôm_BIT_4,5%'!J52/PopActBIT!J64</f>
        <v>4.60571315913544</v>
      </c>
      <c r="K49" s="50" t="n">
        <f aca="false">100*'Chôm_BIT_4,5%'!K52/PopActBIT!K64</f>
        <v>4.03540255133647</v>
      </c>
      <c r="L49" s="50" t="n">
        <f aca="false">100*'Chôm_BIT_4,5%'!L52/PopActBIT!L64</f>
        <v>3.40221539790777</v>
      </c>
      <c r="M49" s="50" t="n">
        <f aca="false">100*'Chôm_BIT_4,5%'!M52/PopActBIT!M64</f>
        <v>3.1655947530842</v>
      </c>
      <c r="N49" s="50" t="n">
        <f aca="false">100*'Chôm_BIT_4,5%'!N52/PopActBIT!N64</f>
        <v>2.0402605556324</v>
      </c>
      <c r="O49" s="50" t="n">
        <f aca="false">100*'Chôm_BIT_4,5%'!O52/PopActBIT!O64</f>
        <v>1.07813099595291</v>
      </c>
      <c r="P49" s="50" t="n">
        <f aca="false">100*'Chôm_BIT_4,5%'!P52/PopActBIT!P64</f>
        <v>0.395769606109294</v>
      </c>
      <c r="Q49" s="50" t="n">
        <f aca="false">100*'Chôm_BIT_4,5%'!Q52/PopActBIT!Q64</f>
        <v>13.2173401212707</v>
      </c>
      <c r="R49" s="50" t="n">
        <f aca="false">100*'Chôm_BIT_4,5%'!R52/PopActBIT!R64</f>
        <v>10.1876555503651</v>
      </c>
      <c r="S49" s="50" t="n">
        <f aca="false">100*'Chôm_BIT_4,5%'!S52/PopActBIT!S64</f>
        <v>5.67724676349884</v>
      </c>
      <c r="T49" s="50" t="n">
        <f aca="false">100*'Chôm_BIT_4,5%'!T52/PopActBIT!T64</f>
        <v>4.0259322000773</v>
      </c>
      <c r="U49" s="50" t="n">
        <f aca="false">100*'Chôm_BIT_4,5%'!U52/PopActBIT!U64</f>
        <v>3.63698620786645</v>
      </c>
      <c r="V49" s="50" t="n">
        <f aca="false">100*'Chôm_BIT_4,5%'!V52/PopActBIT!V64</f>
        <v>3.27533467124933</v>
      </c>
      <c r="W49" s="50" t="n">
        <f aca="false">100*'Chôm_BIT_4,5%'!W52/PopActBIT!W64</f>
        <v>3.01603734310876</v>
      </c>
      <c r="X49" s="50" t="n">
        <f aca="false">100*'Chôm_BIT_4,5%'!X52/PopActBIT!X64</f>
        <v>3.09109709599156</v>
      </c>
      <c r="Y49" s="50" t="n">
        <f aca="false">100*'Chôm_BIT_4,5%'!Y52/PopActBIT!Y64</f>
        <v>2.93415397632753</v>
      </c>
      <c r="Z49" s="50" t="n">
        <f aca="false">100*'Chôm_BIT_4,5%'!Z52/PopActBIT!Z64</f>
        <v>1.94472996105429</v>
      </c>
      <c r="AA49" s="50" t="n">
        <f aca="false">100*'Chôm_BIT_4,5%'!AA52/PopActBIT!AA64</f>
        <v>0.573183567468633</v>
      </c>
      <c r="AB49" s="50" t="n">
        <f aca="false">100*'Chôm_BIT_4,5%'!AB52/PopActBIT!AB64</f>
        <v>0.334357081023369</v>
      </c>
      <c r="AD49" s="50" t="n">
        <f aca="false">100*'Chôm_BIT_4,5%'!AD52/PopActBIT!AD64</f>
        <v>11.5738999089423</v>
      </c>
      <c r="AE49" s="50" t="n">
        <f aca="false">100*'Chôm_BIT_4,5%'!AE52/PopActBIT!AE64</f>
        <v>6.04613894910692</v>
      </c>
      <c r="AF49" s="50" t="n">
        <f aca="false">100*'Chôm_BIT_4,5%'!AF52/PopActBIT!AF64</f>
        <v>4.88500322767146</v>
      </c>
      <c r="AG49" s="50" t="n">
        <f aca="false">100*'Chôm_BIT_4,5%'!AG52/PopActBIT!AG64</f>
        <v>3.72124599501871</v>
      </c>
      <c r="AH49" s="50" t="n">
        <f aca="false">100*'Chôm_BIT_4,5%'!AH52/PopActBIT!AH64</f>
        <v>2.5013919749422</v>
      </c>
      <c r="AI49" s="50" t="n">
        <f aca="false">100*'Chôm_BIT_4,5%'!AI52/PopActBIT!AI64</f>
        <v>10.811662263184</v>
      </c>
      <c r="AJ49" s="50" t="n">
        <f aca="false">100*'Chôm_BIT_4,5%'!AJ52/PopActBIT!AJ64</f>
        <v>4.83987010561459</v>
      </c>
      <c r="AK49" s="50" t="n">
        <f aca="false">100*'Chôm_BIT_4,5%'!AK52/PopActBIT!AK64</f>
        <v>3.45258701865578</v>
      </c>
      <c r="AL49" s="50" t="n">
        <f aca="false">100*'Chôm_BIT_4,5%'!AL52/PopActBIT!AL64</f>
        <v>3.05367042427222</v>
      </c>
      <c r="AM49" s="50" t="n">
        <f aca="false">100*'Chôm_BIT_4,5%'!AM52/PopActBIT!AM64</f>
        <v>2.19980677777795</v>
      </c>
      <c r="AO49" s="50" t="n">
        <f aca="false">100*'Chôm_BIT_4,5%'!AO52/PopActBIT!AO64</f>
        <v>11.5738999089423</v>
      </c>
      <c r="AP49" s="50" t="n">
        <f aca="false">100*'Chôm_BIT_4,5%'!AP52/PopActBIT!AP64</f>
        <v>4.81735297775527</v>
      </c>
      <c r="AQ49" s="50" t="n">
        <f aca="false">100*'Chôm_BIT_4,5%'!AQ52/PopActBIT!AQ64</f>
        <v>2.67554751914629</v>
      </c>
      <c r="AR49" s="50" t="n">
        <f aca="false">100*'Chôm_BIT_4,5%'!AR52/PopActBIT!AR64</f>
        <v>10.811662263184</v>
      </c>
      <c r="AS49" s="50" t="n">
        <f aca="false">100*'Chôm_BIT_4,5%'!AS52/PopActBIT!AS64</f>
        <v>3.7518418819957</v>
      </c>
      <c r="AT49" s="50" t="n">
        <f aca="false">100*'Chôm_BIT_4,5%'!AT52/PopActBIT!AT64</f>
        <v>2.47323324301654</v>
      </c>
      <c r="AU49" s="50" t="n">
        <f aca="false">100*'Chôm_BIT_4,5%'!AU52/PopActBIT!AU64</f>
        <v>11.156090053147</v>
      </c>
      <c r="AV49" s="50" t="n">
        <f aca="false">100*'Chôm_BIT_4,5%'!AV52/PopActBIT!AV64</f>
        <v>4.26643488656493</v>
      </c>
      <c r="AW49" s="50" t="n">
        <f aca="false">100*'Chôm_BIT_4,5%'!AW52/PopActBIT!AW64</f>
        <v>2.57184539397729</v>
      </c>
    </row>
    <row r="50" customFormat="false" ht="15" hidden="false" customHeight="false" outlineLevel="0" collapsed="false">
      <c r="A50" s="0" t="n">
        <v>2062</v>
      </c>
      <c r="B50" s="50" t="n">
        <f aca="false">100*'Chôm_BIT_4,5%'!B53/PopActBIT!B65</f>
        <v>4.49344451329221</v>
      </c>
      <c r="C50" s="50" t="n">
        <f aca="false">100*'Chôm_BIT_4,5%'!C53/PopActBIT!C65</f>
        <v>4.91341294855824</v>
      </c>
      <c r="D50" s="50" t="n">
        <f aca="false">100*'Chôm_BIT_4,5%'!D53/PopActBIT!D65</f>
        <v>4.10818784879933</v>
      </c>
      <c r="E50" s="50" t="n">
        <f aca="false">100*'Chôm_BIT_4,5%'!E53/PopActBIT!E65</f>
        <v>17.192654736787</v>
      </c>
      <c r="F50" s="50" t="n">
        <f aca="false">100*'Chôm_BIT_4,5%'!F53/PopActBIT!F65</f>
        <v>10.4657437737525</v>
      </c>
      <c r="G50" s="50" t="n">
        <f aca="false">100*'Chôm_BIT_4,5%'!G53/PopActBIT!G65</f>
        <v>6.27088200090917</v>
      </c>
      <c r="H50" s="50" t="n">
        <f aca="false">100*'Chôm_BIT_4,5%'!H53/PopActBIT!H65</f>
        <v>5.82721149043683</v>
      </c>
      <c r="I50" s="50" t="n">
        <f aca="false">100*'Chôm_BIT_4,5%'!I53/PopActBIT!I65</f>
        <v>5.17618597795701</v>
      </c>
      <c r="J50" s="50" t="n">
        <f aca="false">100*'Chôm_BIT_4,5%'!J53/PopActBIT!J65</f>
        <v>4.60530209051035</v>
      </c>
      <c r="K50" s="50" t="n">
        <f aca="false">100*'Chôm_BIT_4,5%'!K53/PopActBIT!K65</f>
        <v>4.02664578123217</v>
      </c>
      <c r="L50" s="50" t="n">
        <f aca="false">100*'Chôm_BIT_4,5%'!L53/PopActBIT!L65</f>
        <v>3.41970582318363</v>
      </c>
      <c r="M50" s="50" t="n">
        <f aca="false">100*'Chôm_BIT_4,5%'!M53/PopActBIT!M65</f>
        <v>3.15427789509069</v>
      </c>
      <c r="N50" s="50" t="n">
        <f aca="false">100*'Chôm_BIT_4,5%'!N53/PopActBIT!N65</f>
        <v>2.04100681877469</v>
      </c>
      <c r="O50" s="50" t="n">
        <f aca="false">100*'Chôm_BIT_4,5%'!O53/PopActBIT!O65</f>
        <v>1.07852534236254</v>
      </c>
      <c r="P50" s="50" t="n">
        <f aca="false">100*'Chôm_BIT_4,5%'!P53/PopActBIT!P65</f>
        <v>0.395914366183719</v>
      </c>
      <c r="Q50" s="50" t="n">
        <f aca="false">100*'Chôm_BIT_4,5%'!Q53/PopActBIT!Q65</f>
        <v>13.2221746085838</v>
      </c>
      <c r="R50" s="50" t="n">
        <f aca="false">100*'Chôm_BIT_4,5%'!R53/PopActBIT!R65</f>
        <v>10.1913818743499</v>
      </c>
      <c r="S50" s="50" t="n">
        <f aca="false">100*'Chôm_BIT_4,5%'!S53/PopActBIT!S65</f>
        <v>5.67932332180783</v>
      </c>
      <c r="T50" s="50" t="n">
        <f aca="false">100*'Chôm_BIT_4,5%'!T53/PopActBIT!T65</f>
        <v>4.02740475945507</v>
      </c>
      <c r="U50" s="50" t="n">
        <f aca="false">100*'Chôm_BIT_4,5%'!U53/PopActBIT!U65</f>
        <v>3.63831650303314</v>
      </c>
      <c r="V50" s="50" t="n">
        <f aca="false">100*'Chôm_BIT_4,5%'!V53/PopActBIT!V65</f>
        <v>3.27653268565836</v>
      </c>
      <c r="W50" s="50" t="n">
        <f aca="false">100*'Chôm_BIT_4,5%'!W53/PopActBIT!W65</f>
        <v>3.01714051471041</v>
      </c>
      <c r="X50" s="50" t="n">
        <f aca="false">100*'Chôm_BIT_4,5%'!X53/PopActBIT!X65</f>
        <v>3.09222772209008</v>
      </c>
      <c r="Y50" s="50" t="n">
        <f aca="false">100*'Chôm_BIT_4,5%'!Y53/PopActBIT!Y65</f>
        <v>2.93522719756895</v>
      </c>
      <c r="Z50" s="50" t="n">
        <f aca="false">100*'Chôm_BIT_4,5%'!Z53/PopActBIT!Z65</f>
        <v>1.94544128210965</v>
      </c>
      <c r="AA50" s="50" t="n">
        <f aca="false">100*'Chôm_BIT_4,5%'!AA53/PopActBIT!AA65</f>
        <v>0.573393219990213</v>
      </c>
      <c r="AB50" s="50" t="n">
        <f aca="false">100*'Chôm_BIT_4,5%'!AB53/PopActBIT!AB65</f>
        <v>0.334479378327624</v>
      </c>
      <c r="AD50" s="50" t="n">
        <f aca="false">100*'Chôm_BIT_4,5%'!AD53/PopActBIT!AD65</f>
        <v>11.5839094631758</v>
      </c>
      <c r="AE50" s="50" t="n">
        <f aca="false">100*'Chôm_BIT_4,5%'!AE53/PopActBIT!AE65</f>
        <v>6.04700393889011</v>
      </c>
      <c r="AF50" s="50" t="n">
        <f aca="false">100*'Chôm_BIT_4,5%'!AF53/PopActBIT!AF65</f>
        <v>4.88396433686919</v>
      </c>
      <c r="AG50" s="50" t="n">
        <f aca="false">100*'Chôm_BIT_4,5%'!AG53/PopActBIT!AG65</f>
        <v>3.72480361020146</v>
      </c>
      <c r="AH50" s="50" t="n">
        <f aca="false">100*'Chôm_BIT_4,5%'!AH53/PopActBIT!AH65</f>
        <v>2.49610699821842</v>
      </c>
      <c r="AI50" s="50" t="n">
        <f aca="false">100*'Chôm_BIT_4,5%'!AI53/PopActBIT!AI65</f>
        <v>10.8133745335021</v>
      </c>
      <c r="AJ50" s="50" t="n">
        <f aca="false">100*'Chôm_BIT_4,5%'!AJ53/PopActBIT!AJ65</f>
        <v>4.84197401083814</v>
      </c>
      <c r="AK50" s="50" t="n">
        <f aca="false">100*'Chôm_BIT_4,5%'!AK53/PopActBIT!AK65</f>
        <v>3.45404517798146</v>
      </c>
      <c r="AL50" s="50" t="n">
        <f aca="false">100*'Chôm_BIT_4,5%'!AL53/PopActBIT!AL65</f>
        <v>3.05486996329852</v>
      </c>
      <c r="AM50" s="50" t="n">
        <f aca="false">100*'Chôm_BIT_4,5%'!AM53/PopActBIT!AM65</f>
        <v>2.20129168442548</v>
      </c>
      <c r="AO50" s="50" t="n">
        <f aca="false">100*'Chôm_BIT_4,5%'!AO53/PopActBIT!AO65</f>
        <v>11.5839094631758</v>
      </c>
      <c r="AP50" s="50" t="n">
        <f aca="false">100*'Chôm_BIT_4,5%'!AP53/PopActBIT!AP65</f>
        <v>4.82182780235927</v>
      </c>
      <c r="AQ50" s="50" t="n">
        <f aca="false">100*'Chôm_BIT_4,5%'!AQ53/PopActBIT!AQ65</f>
        <v>2.66806573015972</v>
      </c>
      <c r="AR50" s="50" t="n">
        <f aca="false">100*'Chôm_BIT_4,5%'!AR53/PopActBIT!AR65</f>
        <v>10.8133745335021</v>
      </c>
      <c r="AS50" s="50" t="n">
        <f aca="false">100*'Chôm_BIT_4,5%'!AS53/PopActBIT!AS65</f>
        <v>3.75610979216539</v>
      </c>
      <c r="AT50" s="50" t="n">
        <f aca="false">100*'Chôm_BIT_4,5%'!AT53/PopActBIT!AT65</f>
        <v>2.47278092668881</v>
      </c>
      <c r="AU50" s="50" t="n">
        <f aca="false">100*'Chôm_BIT_4,5%'!AU53/PopActBIT!AU65</f>
        <v>11.1615774618804</v>
      </c>
      <c r="AV50" s="50" t="n">
        <f aca="false">100*'Chôm_BIT_4,5%'!AV53/PopActBIT!AV65</f>
        <v>4.27071131964404</v>
      </c>
      <c r="AW50" s="50" t="n">
        <f aca="false">100*'Chôm_BIT_4,5%'!AW53/PopActBIT!AW65</f>
        <v>2.5679222951799</v>
      </c>
    </row>
    <row r="51" customFormat="false" ht="15" hidden="false" customHeight="false" outlineLevel="0" collapsed="false">
      <c r="A51" s="0" t="n">
        <v>2063</v>
      </c>
      <c r="B51" s="50" t="n">
        <f aca="false">100*'Chôm_BIT_4,5%'!B54/PopActBIT!B66</f>
        <v>4.49287978413286</v>
      </c>
      <c r="C51" s="50" t="n">
        <f aca="false">100*'Chôm_BIT_4,5%'!C54/PopActBIT!C66</f>
        <v>4.91262414699839</v>
      </c>
      <c r="D51" s="50" t="n">
        <f aca="false">100*'Chôm_BIT_4,5%'!D54/PopActBIT!D66</f>
        <v>4.10794313017022</v>
      </c>
      <c r="E51" s="50" t="n">
        <f aca="false">100*'Chôm_BIT_4,5%'!E54/PopActBIT!E66</f>
        <v>17.2067156105328</v>
      </c>
      <c r="F51" s="50" t="n">
        <f aca="false">100*'Chôm_BIT_4,5%'!F54/PopActBIT!F66</f>
        <v>10.4805369600685</v>
      </c>
      <c r="G51" s="50" t="n">
        <f aca="false">100*'Chôm_BIT_4,5%'!G54/PopActBIT!G66</f>
        <v>6.27495020930881</v>
      </c>
      <c r="H51" s="50" t="n">
        <f aca="false">100*'Chôm_BIT_4,5%'!H54/PopActBIT!H66</f>
        <v>5.82683386827872</v>
      </c>
      <c r="I51" s="50" t="n">
        <f aca="false">100*'Chôm_BIT_4,5%'!I54/PopActBIT!I66</f>
        <v>5.17343891076176</v>
      </c>
      <c r="J51" s="50" t="n">
        <f aca="false">100*'Chôm_BIT_4,5%'!J54/PopActBIT!J66</f>
        <v>4.60681592820729</v>
      </c>
      <c r="K51" s="50" t="n">
        <f aca="false">100*'Chôm_BIT_4,5%'!K54/PopActBIT!K66</f>
        <v>4.02165440396257</v>
      </c>
      <c r="L51" s="50" t="n">
        <f aca="false">100*'Chôm_BIT_4,5%'!L54/PopActBIT!L66</f>
        <v>3.42820823363955</v>
      </c>
      <c r="M51" s="50" t="n">
        <f aca="false">100*'Chôm_BIT_4,5%'!M54/PopActBIT!M66</f>
        <v>3.14669038184293</v>
      </c>
      <c r="N51" s="50" t="n">
        <f aca="false">100*'Chôm_BIT_4,5%'!N54/PopActBIT!N66</f>
        <v>2.04179861991166</v>
      </c>
      <c r="O51" s="50" t="n">
        <f aca="false">100*'Chôm_BIT_4,5%'!O54/PopActBIT!O66</f>
        <v>1.0789437523279</v>
      </c>
      <c r="P51" s="50" t="n">
        <f aca="false">100*'Chôm_BIT_4,5%'!P54/PopActBIT!P66</f>
        <v>0.396067959715305</v>
      </c>
      <c r="Q51" s="50" t="n">
        <f aca="false">100*'Chôm_BIT_4,5%'!Q54/PopActBIT!Q66</f>
        <v>13.227304102906</v>
      </c>
      <c r="R51" s="50" t="n">
        <f aca="false">100*'Chôm_BIT_4,5%'!R54/PopActBIT!R66</f>
        <v>10.195335583706</v>
      </c>
      <c r="S51" s="50" t="n">
        <f aca="false">100*'Chôm_BIT_4,5%'!S54/PopActBIT!S66</f>
        <v>5.68152659453679</v>
      </c>
      <c r="T51" s="50" t="n">
        <f aca="false">100*'Chôm_BIT_4,5%'!T54/PopActBIT!T66</f>
        <v>4.02896717641431</v>
      </c>
      <c r="U51" s="50" t="n">
        <f aca="false">100*'Chôm_BIT_4,5%'!U54/PopActBIT!U66</f>
        <v>3.63972797462513</v>
      </c>
      <c r="V51" s="50" t="n">
        <f aca="false">100*'Chôm_BIT_4,5%'!V54/PopActBIT!V66</f>
        <v>3.27780380454046</v>
      </c>
      <c r="W51" s="50" t="n">
        <f aca="false">100*'Chôm_BIT_4,5%'!W54/PopActBIT!W66</f>
        <v>3.01831100334767</v>
      </c>
      <c r="X51" s="50" t="n">
        <f aca="false">100*'Chôm_BIT_4,5%'!X54/PopActBIT!X66</f>
        <v>3.09342734053506</v>
      </c>
      <c r="Y51" s="50" t="n">
        <f aca="false">100*'Chôm_BIT_4,5%'!Y54/PopActBIT!Y66</f>
        <v>2.93636590823416</v>
      </c>
      <c r="Z51" s="50" t="n">
        <f aca="false">100*'Chôm_BIT_4,5%'!Z54/PopActBIT!Z66</f>
        <v>1.9461960089459</v>
      </c>
      <c r="AA51" s="50" t="n">
        <f aca="false">100*'Chôm_BIT_4,5%'!AA54/PopActBIT!AA66</f>
        <v>0.57361566579458</v>
      </c>
      <c r="AB51" s="50" t="n">
        <f aca="false">100*'Chôm_BIT_4,5%'!AB54/PopActBIT!AB66</f>
        <v>0.334609138380172</v>
      </c>
      <c r="AD51" s="50" t="n">
        <f aca="false">100*'Chôm_BIT_4,5%'!AD54/PopActBIT!AD66</f>
        <v>11.5949666046157</v>
      </c>
      <c r="AE51" s="50" t="n">
        <f aca="false">100*'Chôm_BIT_4,5%'!AE54/PopActBIT!AE66</f>
        <v>6.04883991267095</v>
      </c>
      <c r="AF51" s="50" t="n">
        <f aca="false">100*'Chôm_BIT_4,5%'!AF54/PopActBIT!AF66</f>
        <v>4.8838141960606</v>
      </c>
      <c r="AG51" s="50" t="n">
        <f aca="false">100*'Chôm_BIT_4,5%'!AG54/PopActBIT!AG66</f>
        <v>3.72638289789523</v>
      </c>
      <c r="AH51" s="50" t="n">
        <f aca="false">100*'Chôm_BIT_4,5%'!AH54/PopActBIT!AH66</f>
        <v>2.49342212836271</v>
      </c>
      <c r="AI51" s="50" t="n">
        <f aca="false">100*'Chôm_BIT_4,5%'!AI54/PopActBIT!AI66</f>
        <v>10.8156410331398</v>
      </c>
      <c r="AJ51" s="50" t="n">
        <f aca="false">100*'Chôm_BIT_4,5%'!AJ54/PopActBIT!AJ66</f>
        <v>4.84387017684093</v>
      </c>
      <c r="AK51" s="50" t="n">
        <f aca="false">100*'Chôm_BIT_4,5%'!AK54/PopActBIT!AK66</f>
        <v>3.45566393880474</v>
      </c>
      <c r="AL51" s="50" t="n">
        <f aca="false">100*'Chôm_BIT_4,5%'!AL54/PopActBIT!AL66</f>
        <v>3.05609178717582</v>
      </c>
      <c r="AM51" s="50" t="n">
        <f aca="false">100*'Chôm_BIT_4,5%'!AM54/PopActBIT!AM66</f>
        <v>2.20188268589289</v>
      </c>
      <c r="AO51" s="50" t="n">
        <f aca="false">100*'Chôm_BIT_4,5%'!AO54/PopActBIT!AO66</f>
        <v>11.5949666046157</v>
      </c>
      <c r="AP51" s="50" t="n">
        <f aca="false">100*'Chôm_BIT_4,5%'!AP54/PopActBIT!AP66</f>
        <v>4.82631999684438</v>
      </c>
      <c r="AQ51" s="50" t="n">
        <f aca="false">100*'Chôm_BIT_4,5%'!AQ54/PopActBIT!AQ66</f>
        <v>2.66432953728098</v>
      </c>
      <c r="AR51" s="50" t="n">
        <f aca="false">100*'Chôm_BIT_4,5%'!AR54/PopActBIT!AR66</f>
        <v>10.8156410331398</v>
      </c>
      <c r="AS51" s="50" t="n">
        <f aca="false">100*'Chôm_BIT_4,5%'!AS54/PopActBIT!AS66</f>
        <v>3.76043670334803</v>
      </c>
      <c r="AT51" s="50" t="n">
        <f aca="false">100*'Chôm_BIT_4,5%'!AT54/PopActBIT!AT66</f>
        <v>2.47339618400974</v>
      </c>
      <c r="AU51" s="50" t="n">
        <f aca="false">100*'Chôm_BIT_4,5%'!AU54/PopActBIT!AU66</f>
        <v>11.1678423369205</v>
      </c>
      <c r="AV51" s="50" t="n">
        <f aca="false">100*'Chôm_BIT_4,5%'!AV54/PopActBIT!AV66</f>
        <v>4.27502808187919</v>
      </c>
      <c r="AW51" s="50" t="n">
        <f aca="false">100*'Chôm_BIT_4,5%'!AW54/PopActBIT!AW66</f>
        <v>2.56642455682088</v>
      </c>
    </row>
    <row r="52" customFormat="false" ht="15" hidden="false" customHeight="false" outlineLevel="0" collapsed="false">
      <c r="A52" s="0" t="n">
        <v>2064</v>
      </c>
      <c r="B52" s="50" t="n">
        <f aca="false">100*'Chôm_BIT_4,5%'!B55/PopActBIT!B67</f>
        <v>4.49321577080982</v>
      </c>
      <c r="C52" s="50" t="n">
        <f aca="false">100*'Chôm_BIT_4,5%'!C55/PopActBIT!C67</f>
        <v>4.91381749869027</v>
      </c>
      <c r="D52" s="50" t="n">
        <f aca="false">100*'Chôm_BIT_4,5%'!D55/PopActBIT!D67</f>
        <v>4.1076459699509</v>
      </c>
      <c r="E52" s="50" t="n">
        <f aca="false">100*'Chôm_BIT_4,5%'!E55/PopActBIT!E67</f>
        <v>17.2205409290402</v>
      </c>
      <c r="F52" s="50" t="n">
        <f aca="false">100*'Chôm_BIT_4,5%'!F55/PopActBIT!F67</f>
        <v>10.497203205766</v>
      </c>
      <c r="G52" s="50" t="n">
        <f aca="false">100*'Chôm_BIT_4,5%'!G55/PopActBIT!G67</f>
        <v>6.28083806403082</v>
      </c>
      <c r="H52" s="50" t="n">
        <f aca="false">100*'Chôm_BIT_4,5%'!H55/PopActBIT!H67</f>
        <v>5.82849214747484</v>
      </c>
      <c r="I52" s="50" t="n">
        <f aca="false">100*'Chôm_BIT_4,5%'!I55/PopActBIT!I67</f>
        <v>5.17141126986069</v>
      </c>
      <c r="J52" s="50" t="n">
        <f aca="false">100*'Chôm_BIT_4,5%'!J55/PopActBIT!J67</f>
        <v>4.60840053888574</v>
      </c>
      <c r="K52" s="50" t="n">
        <f aca="false">100*'Chôm_BIT_4,5%'!K55/PopActBIT!K67</f>
        <v>4.028217264259</v>
      </c>
      <c r="L52" s="50" t="n">
        <f aca="false">100*'Chôm_BIT_4,5%'!L55/PopActBIT!L67</f>
        <v>3.43127121599569</v>
      </c>
      <c r="M52" s="50" t="n">
        <f aca="false">100*'Chôm_BIT_4,5%'!M55/PopActBIT!M67</f>
        <v>3.14716361562313</v>
      </c>
      <c r="N52" s="50" t="n">
        <f aca="false">100*'Chôm_BIT_4,5%'!N55/PopActBIT!N67</f>
        <v>2.04292788869237</v>
      </c>
      <c r="O52" s="50" t="n">
        <f aca="false">100*'Chôm_BIT_4,5%'!O55/PopActBIT!O67</f>
        <v>1.0795404896769</v>
      </c>
      <c r="P52" s="50" t="n">
        <f aca="false">100*'Chôm_BIT_4,5%'!P55/PopActBIT!P67</f>
        <v>0.39628701519785</v>
      </c>
      <c r="Q52" s="50" t="n">
        <f aca="false">100*'Chôm_BIT_4,5%'!Q55/PopActBIT!Q67</f>
        <v>13.2346198006592</v>
      </c>
      <c r="R52" s="50" t="n">
        <f aca="false">100*'Chôm_BIT_4,5%'!R55/PopActBIT!R67</f>
        <v>10.2009743739722</v>
      </c>
      <c r="S52" s="50" t="n">
        <f aca="false">100*'Chôm_BIT_4,5%'!S55/PopActBIT!S67</f>
        <v>5.68466890766571</v>
      </c>
      <c r="T52" s="50" t="n">
        <f aca="false">100*'Chôm_BIT_4,5%'!T55/PopActBIT!T67</f>
        <v>4.0311954994264</v>
      </c>
      <c r="U52" s="50" t="n">
        <f aca="false">100*'Chôm_BIT_4,5%'!U55/PopActBIT!U67</f>
        <v>3.64174101897335</v>
      </c>
      <c r="V52" s="50" t="n">
        <f aca="false">100*'Chôm_BIT_4,5%'!V55/PopActBIT!V67</f>
        <v>3.27961667749945</v>
      </c>
      <c r="W52" s="50" t="n">
        <f aca="false">100*'Chôm_BIT_4,5%'!W55/PopActBIT!W67</f>
        <v>3.01998035719741</v>
      </c>
      <c r="X52" s="50" t="n">
        <f aca="false">100*'Chôm_BIT_4,5%'!X55/PopActBIT!X67</f>
        <v>3.09513823939011</v>
      </c>
      <c r="Y52" s="50" t="n">
        <f aca="false">100*'Chôm_BIT_4,5%'!Y55/PopActBIT!Y67</f>
        <v>2.93798994025992</v>
      </c>
      <c r="Z52" s="50" t="n">
        <f aca="false">100*'Chôm_BIT_4,5%'!Z55/PopActBIT!Z67</f>
        <v>1.9472724022653</v>
      </c>
      <c r="AA52" s="50" t="n">
        <f aca="false">100*'Chôm_BIT_4,5%'!AA55/PopActBIT!AA67</f>
        <v>0.573932918562404</v>
      </c>
      <c r="AB52" s="50" t="n">
        <f aca="false">100*'Chôm_BIT_4,5%'!AB55/PopActBIT!AB67</f>
        <v>0.334794202494735</v>
      </c>
      <c r="AD52" s="50" t="n">
        <f aca="false">100*'Chôm_BIT_4,5%'!AD55/PopActBIT!AD67</f>
        <v>11.6082873238757</v>
      </c>
      <c r="AE52" s="50" t="n">
        <f aca="false">100*'Chôm_BIT_4,5%'!AE55/PopActBIT!AE67</f>
        <v>6.05253099142382</v>
      </c>
      <c r="AF52" s="50" t="n">
        <f aca="false">100*'Chôm_BIT_4,5%'!AF55/PopActBIT!AF67</f>
        <v>4.88414971508183</v>
      </c>
      <c r="AG52" s="50" t="n">
        <f aca="false">100*'Chôm_BIT_4,5%'!AG55/PopActBIT!AG67</f>
        <v>3.7309534570525</v>
      </c>
      <c r="AH52" s="50" t="n">
        <f aca="false">100*'Chôm_BIT_4,5%'!AH55/PopActBIT!AH67</f>
        <v>2.4947676588452</v>
      </c>
      <c r="AI52" s="50" t="n">
        <f aca="false">100*'Chôm_BIT_4,5%'!AI55/PopActBIT!AI67</f>
        <v>10.8200977039747</v>
      </c>
      <c r="AJ52" s="50" t="n">
        <f aca="false">100*'Chôm_BIT_4,5%'!AJ55/PopActBIT!AJ67</f>
        <v>4.84627867305581</v>
      </c>
      <c r="AK52" s="50" t="n">
        <f aca="false">100*'Chôm_BIT_4,5%'!AK55/PopActBIT!AK67</f>
        <v>3.45792552143968</v>
      </c>
      <c r="AL52" s="50" t="n">
        <f aca="false">100*'Chôm_BIT_4,5%'!AL55/PopActBIT!AL67</f>
        <v>3.05782491272497</v>
      </c>
      <c r="AM52" s="50" t="n">
        <f aca="false">100*'Chôm_BIT_4,5%'!AM55/PopActBIT!AM67</f>
        <v>2.20282853550783</v>
      </c>
      <c r="AO52" s="50" t="n">
        <f aca="false">100*'Chôm_BIT_4,5%'!AO55/PopActBIT!AO67</f>
        <v>11.6082873238757</v>
      </c>
      <c r="AP52" s="50" t="n">
        <f aca="false">100*'Chôm_BIT_4,5%'!AP55/PopActBIT!AP67</f>
        <v>4.83288844932259</v>
      </c>
      <c r="AQ52" s="50" t="n">
        <f aca="false">100*'Chôm_BIT_4,5%'!AQ55/PopActBIT!AQ67</f>
        <v>2.66592193503188</v>
      </c>
      <c r="AR52" s="50" t="n">
        <f aca="false">100*'Chôm_BIT_4,5%'!AR55/PopActBIT!AR67</f>
        <v>10.8200977039747</v>
      </c>
      <c r="AS52" s="50" t="n">
        <f aca="false">100*'Chôm_BIT_4,5%'!AS55/PopActBIT!AS67</f>
        <v>3.76545829723601</v>
      </c>
      <c r="AT52" s="50" t="n">
        <f aca="false">100*'Chôm_BIT_4,5%'!AT55/PopActBIT!AT67</f>
        <v>2.47555543200859</v>
      </c>
      <c r="AU52" s="50" t="n">
        <f aca="false">100*'Chôm_BIT_4,5%'!AU55/PopActBIT!AU67</f>
        <v>11.1763292209016</v>
      </c>
      <c r="AV52" s="50" t="n">
        <f aca="false">100*'Chôm_BIT_4,5%'!AV55/PopActBIT!AV67</f>
        <v>4.28071654645372</v>
      </c>
      <c r="AW52" s="50" t="n">
        <f aca="false">100*'Chôm_BIT_4,5%'!AW55/PopActBIT!AW67</f>
        <v>2.56828869821638</v>
      </c>
    </row>
    <row r="53" customFormat="false" ht="15" hidden="false" customHeight="false" outlineLevel="0" collapsed="false">
      <c r="A53" s="0" t="n">
        <v>2065</v>
      </c>
      <c r="B53" s="50" t="n">
        <f aca="false">100*'Chôm_BIT_4,5%'!B56/PopActBIT!B68</f>
        <v>4.49573341979452</v>
      </c>
      <c r="C53" s="50" t="n">
        <f aca="false">100*'Chôm_BIT_4,5%'!C56/PopActBIT!C68</f>
        <v>4.91761565500208</v>
      </c>
      <c r="D53" s="50" t="n">
        <f aca="false">100*'Chôm_BIT_4,5%'!D56/PopActBIT!D68</f>
        <v>4.10907100094355</v>
      </c>
      <c r="E53" s="50" t="n">
        <f aca="false">100*'Chôm_BIT_4,5%'!E56/PopActBIT!E68</f>
        <v>17.237568576733</v>
      </c>
      <c r="F53" s="50" t="n">
        <f aca="false">100*'Chôm_BIT_4,5%'!F56/PopActBIT!F68</f>
        <v>10.5169933108098</v>
      </c>
      <c r="G53" s="50" t="n">
        <f aca="false">100*'Chôm_BIT_4,5%'!G56/PopActBIT!G68</f>
        <v>6.28978376761499</v>
      </c>
      <c r="H53" s="50" t="n">
        <f aca="false">100*'Chôm_BIT_4,5%'!H56/PopActBIT!H68</f>
        <v>5.83307157420072</v>
      </c>
      <c r="I53" s="50" t="n">
        <f aca="false">100*'Chôm_BIT_4,5%'!I56/PopActBIT!I68</f>
        <v>5.17139094029122</v>
      </c>
      <c r="J53" s="50" t="n">
        <f aca="false">100*'Chôm_BIT_4,5%'!J56/PopActBIT!J68</f>
        <v>4.61059851823658</v>
      </c>
      <c r="K53" s="50" t="n">
        <f aca="false">100*'Chôm_BIT_4,5%'!K56/PopActBIT!K68</f>
        <v>4.02776718433785</v>
      </c>
      <c r="L53" s="50" t="n">
        <f aca="false">100*'Chôm_BIT_4,5%'!L56/PopActBIT!L68</f>
        <v>3.44238147355045</v>
      </c>
      <c r="M53" s="50" t="n">
        <f aca="false">100*'Chôm_BIT_4,5%'!M56/PopActBIT!M68</f>
        <v>3.1523526306811</v>
      </c>
      <c r="N53" s="50" t="n">
        <f aca="false">100*'Chôm_BIT_4,5%'!N56/PopActBIT!N68</f>
        <v>2.04475019104139</v>
      </c>
      <c r="O53" s="50" t="n">
        <f aca="false">100*'Chôm_BIT_4,5%'!O56/PopActBIT!O68</f>
        <v>1.08050344543325</v>
      </c>
      <c r="P53" s="50" t="n">
        <f aca="false">100*'Chôm_BIT_4,5%'!P56/PopActBIT!P68</f>
        <v>0.396640505285621</v>
      </c>
      <c r="Q53" s="50" t="n">
        <f aca="false">100*'Chôm_BIT_4,5%'!Q56/PopActBIT!Q68</f>
        <v>13.2464251506595</v>
      </c>
      <c r="R53" s="50" t="n">
        <f aca="false">100*'Chôm_BIT_4,5%'!R56/PopActBIT!R68</f>
        <v>10.210073696404</v>
      </c>
      <c r="S53" s="50" t="n">
        <f aca="false">100*'Chôm_BIT_4,5%'!S56/PopActBIT!S68</f>
        <v>5.68973966202823</v>
      </c>
      <c r="T53" s="50" t="n">
        <f aca="false">100*'Chôm_BIT_4,5%'!T56/PopActBIT!T68</f>
        <v>4.03479134687098</v>
      </c>
      <c r="U53" s="50" t="n">
        <f aca="false">100*'Chôm_BIT_4,5%'!U56/PopActBIT!U68</f>
        <v>3.64498947098683</v>
      </c>
      <c r="V53" s="50" t="n">
        <f aca="false">100*'Chôm_BIT_4,5%'!V56/PopActBIT!V68</f>
        <v>3.28254211270859</v>
      </c>
      <c r="W53" s="50" t="n">
        <f aca="false">100*'Chôm_BIT_4,5%'!W56/PopActBIT!W68</f>
        <v>3.02267419545249</v>
      </c>
      <c r="X53" s="50" t="n">
        <f aca="false">100*'Chôm_BIT_4,5%'!X56/PopActBIT!X68</f>
        <v>3.09789911886873</v>
      </c>
      <c r="Y53" s="50" t="n">
        <f aca="false">100*'Chôm_BIT_4,5%'!Y56/PopActBIT!Y68</f>
        <v>2.94061064263478</v>
      </c>
      <c r="Z53" s="50" t="n">
        <f aca="false">100*'Chôm_BIT_4,5%'!Z56/PopActBIT!Z68</f>
        <v>1.94900937942073</v>
      </c>
      <c r="AA53" s="50" t="n">
        <f aca="false">100*'Chôm_BIT_4,5%'!AA56/PopActBIT!AA68</f>
        <v>0.574444869724004</v>
      </c>
      <c r="AB53" s="50" t="n">
        <f aca="false">100*'Chôm_BIT_4,5%'!AB56/PopActBIT!AB68</f>
        <v>0.335092840672335</v>
      </c>
      <c r="AD53" s="50" t="n">
        <f aca="false">100*'Chôm_BIT_4,5%'!AD56/PopActBIT!AD68</f>
        <v>11.6255816646596</v>
      </c>
      <c r="AE53" s="50" t="n">
        <f aca="false">100*'Chôm_BIT_4,5%'!AE56/PopActBIT!AE68</f>
        <v>6.05913690862328</v>
      </c>
      <c r="AF53" s="50" t="n">
        <f aca="false">100*'Chôm_BIT_4,5%'!AF56/PopActBIT!AF68</f>
        <v>4.88584338903405</v>
      </c>
      <c r="AG53" s="50" t="n">
        <f aca="false">100*'Chôm_BIT_4,5%'!AG56/PopActBIT!AG68</f>
        <v>3.73650350321306</v>
      </c>
      <c r="AH53" s="50" t="n">
        <f aca="false">100*'Chôm_BIT_4,5%'!AH56/PopActBIT!AH68</f>
        <v>2.49890878637854</v>
      </c>
      <c r="AI53" s="50" t="n">
        <f aca="false">100*'Chôm_BIT_4,5%'!AI56/PopActBIT!AI68</f>
        <v>10.8286767071401</v>
      </c>
      <c r="AJ53" s="50" t="n">
        <f aca="false">100*'Chôm_BIT_4,5%'!AJ56/PopActBIT!AJ68</f>
        <v>4.85005013142768</v>
      </c>
      <c r="AK53" s="50" t="n">
        <f aca="false">100*'Chôm_BIT_4,5%'!AK56/PopActBIT!AK68</f>
        <v>3.46140815732896</v>
      </c>
      <c r="AL53" s="50" t="n">
        <f aca="false">100*'Chôm_BIT_4,5%'!AL56/PopActBIT!AL68</f>
        <v>3.06052959804429</v>
      </c>
      <c r="AM53" s="50" t="n">
        <f aca="false">100*'Chôm_BIT_4,5%'!AM56/PopActBIT!AM68</f>
        <v>2.20388995205655</v>
      </c>
      <c r="AO53" s="50" t="n">
        <f aca="false">100*'Chôm_BIT_4,5%'!AO56/PopActBIT!AO68</f>
        <v>11.6255816646596</v>
      </c>
      <c r="AP53" s="50" t="n">
        <f aca="false">100*'Chôm_BIT_4,5%'!AP56/PopActBIT!AP68</f>
        <v>4.84135115665164</v>
      </c>
      <c r="AQ53" s="50" t="n">
        <f aca="false">100*'Chôm_BIT_4,5%'!AQ56/PopActBIT!AQ68</f>
        <v>2.6712692174057</v>
      </c>
      <c r="AR53" s="50" t="n">
        <f aca="false">100*'Chôm_BIT_4,5%'!AR56/PopActBIT!AR68</f>
        <v>10.8286767071401</v>
      </c>
      <c r="AS53" s="50" t="n">
        <f aca="false">100*'Chôm_BIT_4,5%'!AS56/PopActBIT!AS68</f>
        <v>3.77168493254136</v>
      </c>
      <c r="AT53" s="50" t="n">
        <f aca="false">100*'Chôm_BIT_4,5%'!AT56/PopActBIT!AT68</f>
        <v>2.47897397819306</v>
      </c>
      <c r="AU53" s="50" t="n">
        <f aca="false">100*'Chôm_BIT_4,5%'!AU56/PopActBIT!AU68</f>
        <v>11.1888682574976</v>
      </c>
      <c r="AV53" s="50" t="n">
        <f aca="false">100*'Chôm_BIT_4,5%'!AV56/PopActBIT!AV68</f>
        <v>4.28794060954443</v>
      </c>
      <c r="AW53" s="50" t="n">
        <f aca="false">100*'Chôm_BIT_4,5%'!AW56/PopActBIT!AW68</f>
        <v>2.57267578640871</v>
      </c>
    </row>
    <row r="54" customFormat="false" ht="15" hidden="false" customHeight="false" outlineLevel="0" collapsed="false">
      <c r="A54" s="0" t="n">
        <v>2066</v>
      </c>
      <c r="B54" s="50" t="n">
        <f aca="false">100*'Chôm_BIT_4,5%'!B57/PopActBIT!B69</f>
        <v>4.49753331289989</v>
      </c>
      <c r="C54" s="50" t="n">
        <f aca="false">100*'Chôm_BIT_4,5%'!C57/PopActBIT!C69</f>
        <v>4.92130199141526</v>
      </c>
      <c r="D54" s="50" t="n">
        <f aca="false">100*'Chôm_BIT_4,5%'!D57/PopActBIT!D69</f>
        <v>4.10925126758626</v>
      </c>
      <c r="E54" s="50" t="n">
        <f aca="false">100*'Chôm_BIT_4,5%'!E57/PopActBIT!E69</f>
        <v>17.2480664567376</v>
      </c>
      <c r="F54" s="50" t="n">
        <f aca="false">100*'Chôm_BIT_4,5%'!F57/PopActBIT!F69</f>
        <v>10.5326759279498</v>
      </c>
      <c r="G54" s="50" t="n">
        <f aca="false">100*'Chôm_BIT_4,5%'!G57/PopActBIT!G69</f>
        <v>6.29852007727413</v>
      </c>
      <c r="H54" s="50" t="n">
        <f aca="false">100*'Chôm_BIT_4,5%'!H57/PopActBIT!H69</f>
        <v>5.83698639813564</v>
      </c>
      <c r="I54" s="50" t="n">
        <f aca="false">100*'Chôm_BIT_4,5%'!I57/PopActBIT!I69</f>
        <v>5.17062885696917</v>
      </c>
      <c r="J54" s="50" t="n">
        <f aca="false">100*'Chôm_BIT_4,5%'!J57/PopActBIT!J69</f>
        <v>4.61067098072513</v>
      </c>
      <c r="K54" s="50" t="n">
        <f aca="false">100*'Chôm_BIT_4,5%'!K57/PopActBIT!K69</f>
        <v>4.02141504528706</v>
      </c>
      <c r="L54" s="50" t="n">
        <f aca="false">100*'Chôm_BIT_4,5%'!L57/PopActBIT!L69</f>
        <v>3.45266989067914</v>
      </c>
      <c r="M54" s="50" t="n">
        <f aca="false">100*'Chôm_BIT_4,5%'!M57/PopActBIT!M69</f>
        <v>3.16685704779397</v>
      </c>
      <c r="N54" s="50" t="n">
        <f aca="false">100*'Chôm_BIT_4,5%'!N57/PopActBIT!N69</f>
        <v>2.04606197503695</v>
      </c>
      <c r="O54" s="50" t="n">
        <f aca="false">100*'Chôm_BIT_4,5%'!O57/PopActBIT!O69</f>
        <v>1.08119662894929</v>
      </c>
      <c r="P54" s="50" t="n">
        <f aca="false">100*'Chôm_BIT_4,5%'!P57/PopActBIT!P69</f>
        <v>0.396894965057334</v>
      </c>
      <c r="Q54" s="50" t="n">
        <f aca="false">100*'Chôm_BIT_4,5%'!Q57/PopActBIT!Q69</f>
        <v>13.2549232295872</v>
      </c>
      <c r="R54" s="50" t="n">
        <f aca="false">100*'Chôm_BIT_4,5%'!R57/PopActBIT!R69</f>
        <v>10.2166238419069</v>
      </c>
      <c r="S54" s="50" t="n">
        <f aca="false">100*'Chôm_BIT_4,5%'!S57/PopActBIT!S69</f>
        <v>5.69338984358107</v>
      </c>
      <c r="T54" s="50" t="n">
        <f aca="false">100*'Chôm_BIT_4,5%'!T57/PopActBIT!T69</f>
        <v>4.03737981696254</v>
      </c>
      <c r="U54" s="50" t="n">
        <f aca="false">100*'Chôm_BIT_4,5%'!U57/PopActBIT!U69</f>
        <v>3.64732786854412</v>
      </c>
      <c r="V54" s="50" t="n">
        <f aca="false">100*'Chôm_BIT_4,5%'!V57/PopActBIT!V69</f>
        <v>3.28464798668139</v>
      </c>
      <c r="W54" s="50" t="n">
        <f aca="false">100*'Chôm_BIT_4,5%'!W57/PopActBIT!W69</f>
        <v>3.02461335440244</v>
      </c>
      <c r="X54" s="50" t="n">
        <f aca="false">100*'Chôm_BIT_4,5%'!X57/PopActBIT!X69</f>
        <v>3.09988653743056</v>
      </c>
      <c r="Y54" s="50" t="n">
        <f aca="false">100*'Chôm_BIT_4,5%'!Y57/PopActBIT!Y69</f>
        <v>2.94249715473541</v>
      </c>
      <c r="Z54" s="50" t="n">
        <f aca="false">100*'Chôm_BIT_4,5%'!Z57/PopActBIT!Z69</f>
        <v>1.95025974209207</v>
      </c>
      <c r="AA54" s="50" t="n">
        <f aca="false">100*'Chôm_BIT_4,5%'!AA57/PopActBIT!AA69</f>
        <v>0.574813397669243</v>
      </c>
      <c r="AB54" s="50" t="n">
        <f aca="false">100*'Chôm_BIT_4,5%'!AB57/PopActBIT!AB69</f>
        <v>0.335307815307058</v>
      </c>
      <c r="AD54" s="50" t="n">
        <f aca="false">100*'Chôm_BIT_4,5%'!AD57/PopActBIT!AD69</f>
        <v>11.6391885519086</v>
      </c>
      <c r="AE54" s="50" t="n">
        <f aca="false">100*'Chôm_BIT_4,5%'!AE57/PopActBIT!AE69</f>
        <v>6.06521807871185</v>
      </c>
      <c r="AF54" s="50" t="n">
        <f aca="false">100*'Chôm_BIT_4,5%'!AF57/PopActBIT!AF69</f>
        <v>4.88611041701254</v>
      </c>
      <c r="AG54" s="50" t="n">
        <f aca="false">100*'Chôm_BIT_4,5%'!AG57/PopActBIT!AG69</f>
        <v>3.73931618200378</v>
      </c>
      <c r="AH54" s="50" t="n">
        <f aca="false">100*'Chôm_BIT_4,5%'!AH57/PopActBIT!AH69</f>
        <v>2.5062837380429</v>
      </c>
      <c r="AI54" s="50" t="n">
        <f aca="false">100*'Chôm_BIT_4,5%'!AI57/PopActBIT!AI69</f>
        <v>10.8349942870774</v>
      </c>
      <c r="AJ54" s="50" t="n">
        <f aca="false">100*'Chôm_BIT_4,5%'!AJ57/PopActBIT!AJ69</f>
        <v>4.85229478357071</v>
      </c>
      <c r="AK54" s="50" t="n">
        <f aca="false">100*'Chôm_BIT_4,5%'!AK57/PopActBIT!AK69</f>
        <v>3.46404326380451</v>
      </c>
      <c r="AL54" s="50" t="n">
        <f aca="false">100*'Chôm_BIT_4,5%'!AL57/PopActBIT!AL69</f>
        <v>3.06239192153122</v>
      </c>
      <c r="AM54" s="50" t="n">
        <f aca="false">100*'Chôm_BIT_4,5%'!AM57/PopActBIT!AM69</f>
        <v>2.20284239836787</v>
      </c>
      <c r="AO54" s="50" t="n">
        <f aca="false">100*'Chôm_BIT_4,5%'!AO57/PopActBIT!AO69</f>
        <v>11.6391885519086</v>
      </c>
      <c r="AP54" s="50" t="n">
        <f aca="false">100*'Chôm_BIT_4,5%'!AP57/PopActBIT!AP69</f>
        <v>4.84808542016203</v>
      </c>
      <c r="AQ54" s="50" t="n">
        <f aca="false">100*'Chôm_BIT_4,5%'!AQ57/PopActBIT!AQ69</f>
        <v>2.68067092596564</v>
      </c>
      <c r="AR54" s="50" t="n">
        <f aca="false">100*'Chôm_BIT_4,5%'!AR57/PopActBIT!AR69</f>
        <v>10.8349942870774</v>
      </c>
      <c r="AS54" s="50" t="n">
        <f aca="false">100*'Chôm_BIT_4,5%'!AS57/PopActBIT!AS69</f>
        <v>3.77656622082983</v>
      </c>
      <c r="AT54" s="50" t="n">
        <f aca="false">100*'Chôm_BIT_4,5%'!AT57/PopActBIT!AT69</f>
        <v>2.4804574531527</v>
      </c>
      <c r="AU54" s="50" t="n">
        <f aca="false">100*'Chôm_BIT_4,5%'!AU57/PopActBIT!AU69</f>
        <v>11.1984976566121</v>
      </c>
      <c r="AV54" s="50" t="n">
        <f aca="false">100*'Chôm_BIT_4,5%'!AV57/PopActBIT!AV69</f>
        <v>4.29360512378516</v>
      </c>
      <c r="AW54" s="50" t="n">
        <f aca="false">100*'Chôm_BIT_4,5%'!AW57/PopActBIT!AW69</f>
        <v>2.57804588717737</v>
      </c>
    </row>
    <row r="55" customFormat="false" ht="15" hidden="false" customHeight="false" outlineLevel="0" collapsed="false">
      <c r="A55" s="0" t="n">
        <v>2067</v>
      </c>
      <c r="B55" s="50" t="n">
        <f aca="false">100*'Chôm_BIT_4,5%'!B58/PopActBIT!B70</f>
        <v>4.49671220235333</v>
      </c>
      <c r="C55" s="50" t="n">
        <f aca="false">100*'Chôm_BIT_4,5%'!C58/PopActBIT!C70</f>
        <v>4.92171007146206</v>
      </c>
      <c r="D55" s="50" t="n">
        <f aca="false">100*'Chôm_BIT_4,5%'!D58/PopActBIT!D70</f>
        <v>4.10735369073948</v>
      </c>
      <c r="E55" s="50" t="n">
        <f aca="false">100*'Chôm_BIT_4,5%'!E58/PopActBIT!E70</f>
        <v>17.2510099903788</v>
      </c>
      <c r="F55" s="50" t="n">
        <f aca="false">100*'Chôm_BIT_4,5%'!F58/PopActBIT!F70</f>
        <v>10.5427915326596</v>
      </c>
      <c r="G55" s="50" t="n">
        <f aca="false">100*'Chôm_BIT_4,5%'!G58/PopActBIT!G70</f>
        <v>6.30648338417604</v>
      </c>
      <c r="H55" s="50" t="n">
        <f aca="false">100*'Chôm_BIT_4,5%'!H58/PopActBIT!H70</f>
        <v>5.83969783018664</v>
      </c>
      <c r="I55" s="50" t="n">
        <f aca="false">100*'Chôm_BIT_4,5%'!I58/PopActBIT!I70</f>
        <v>5.1690732430061</v>
      </c>
      <c r="J55" s="50" t="n">
        <f aca="false">100*'Chôm_BIT_4,5%'!J58/PopActBIT!J70</f>
        <v>4.60848341128896</v>
      </c>
      <c r="K55" s="50" t="n">
        <f aca="false">100*'Chôm_BIT_4,5%'!K58/PopActBIT!K70</f>
        <v>4.02090311930662</v>
      </c>
      <c r="L55" s="50" t="n">
        <f aca="false">100*'Chôm_BIT_4,5%'!L58/PopActBIT!L70</f>
        <v>3.44506254502969</v>
      </c>
      <c r="M55" s="50" t="n">
        <f aca="false">100*'Chôm_BIT_4,5%'!M58/PopActBIT!M70</f>
        <v>3.18639750911356</v>
      </c>
      <c r="N55" s="50" t="n">
        <f aca="false">100*'Chôm_BIT_4,5%'!N58/PopActBIT!N70</f>
        <v>2.04672036135544</v>
      </c>
      <c r="O55" s="50" t="n">
        <f aca="false">100*'Chôm_BIT_4,5%'!O58/PopActBIT!O70</f>
        <v>1.08154453877645</v>
      </c>
      <c r="P55" s="50" t="n">
        <f aca="false">100*'Chôm_BIT_4,5%'!P58/PopActBIT!P70</f>
        <v>0.397022678791356</v>
      </c>
      <c r="Q55" s="50" t="n">
        <f aca="false">100*'Chôm_BIT_4,5%'!Q58/PopActBIT!Q70</f>
        <v>13.2591884279113</v>
      </c>
      <c r="R55" s="50" t="n">
        <f aca="false">100*'Chôm_BIT_4,5%'!R58/PopActBIT!R70</f>
        <v>10.2199113695775</v>
      </c>
      <c r="S55" s="50" t="n">
        <f aca="false">100*'Chôm_BIT_4,5%'!S58/PopActBIT!S70</f>
        <v>5.69522187507601</v>
      </c>
      <c r="T55" s="50" t="n">
        <f aca="false">100*'Chôm_BIT_4,5%'!T58/PopActBIT!T70</f>
        <v>4.03867897391207</v>
      </c>
      <c r="U55" s="50" t="n">
        <f aca="false">100*'Chôm_BIT_4,5%'!U58/PopActBIT!U70</f>
        <v>3.64850151372057</v>
      </c>
      <c r="V55" s="50" t="n">
        <f aca="false">100*'Chôm_BIT_4,5%'!V58/PopActBIT!V70</f>
        <v>3.28570492792847</v>
      </c>
      <c r="W55" s="50" t="n">
        <f aca="false">100*'Chôm_BIT_4,5%'!W58/PopActBIT!W70</f>
        <v>3.02558662113413</v>
      </c>
      <c r="X55" s="50" t="n">
        <f aca="false">100*'Chôm_BIT_4,5%'!X58/PopActBIT!X70</f>
        <v>3.10088402573249</v>
      </c>
      <c r="Y55" s="50" t="n">
        <f aca="false">100*'Chôm_BIT_4,5%'!Y58/PopActBIT!Y70</f>
        <v>2.94344399793592</v>
      </c>
      <c r="Z55" s="50" t="n">
        <f aca="false">100*'Chôm_BIT_4,5%'!Z58/PopActBIT!Z70</f>
        <v>1.95088730095753</v>
      </c>
      <c r="AA55" s="50" t="n">
        <f aca="false">100*'Chôm_BIT_4,5%'!AA58/PopActBIT!AA70</f>
        <v>0.574998362387482</v>
      </c>
      <c r="AB55" s="50" t="n">
        <f aca="false">100*'Chôm_BIT_4,5%'!AB58/PopActBIT!AB70</f>
        <v>0.335415711392698</v>
      </c>
      <c r="AD55" s="50" t="n">
        <f aca="false">100*'Chôm_BIT_4,5%'!AD58/PopActBIT!AD70</f>
        <v>11.6476325218227</v>
      </c>
      <c r="AE55" s="50" t="n">
        <f aca="false">100*'Chôm_BIT_4,5%'!AE58/PopActBIT!AE70</f>
        <v>6.07021064770832</v>
      </c>
      <c r="AF55" s="50" t="n">
        <f aca="false">100*'Chôm_BIT_4,5%'!AF58/PopActBIT!AF70</f>
        <v>4.88481426424789</v>
      </c>
      <c r="AG55" s="50" t="n">
        <f aca="false">100*'Chôm_BIT_4,5%'!AG58/PopActBIT!AG70</f>
        <v>3.73588189707351</v>
      </c>
      <c r="AH55" s="50" t="n">
        <f aca="false">100*'Chôm_BIT_4,5%'!AH58/PopActBIT!AH70</f>
        <v>2.51304861738418</v>
      </c>
      <c r="AI55" s="50" t="n">
        <f aca="false">100*'Chôm_BIT_4,5%'!AI58/PopActBIT!AI70</f>
        <v>10.8382461276906</v>
      </c>
      <c r="AJ55" s="50" t="n">
        <f aca="false">100*'Chôm_BIT_4,5%'!AJ58/PopActBIT!AJ70</f>
        <v>4.85263702387143</v>
      </c>
      <c r="AK55" s="50" t="n">
        <f aca="false">100*'Chôm_BIT_4,5%'!AK58/PopActBIT!AK70</f>
        <v>3.46555613715432</v>
      </c>
      <c r="AL55" s="50" t="n">
        <f aca="false">100*'Chôm_BIT_4,5%'!AL58/PopActBIT!AL70</f>
        <v>3.0633099021414</v>
      </c>
      <c r="AM55" s="50" t="n">
        <f aca="false">100*'Chôm_BIT_4,5%'!AM58/PopActBIT!AM70</f>
        <v>2.19981797594914</v>
      </c>
      <c r="AO55" s="50" t="n">
        <f aca="false">100*'Chôm_BIT_4,5%'!AO58/PopActBIT!AO70</f>
        <v>11.6476325218227</v>
      </c>
      <c r="AP55" s="50" t="n">
        <f aca="false">100*'Chôm_BIT_4,5%'!AP58/PopActBIT!AP70</f>
        <v>4.85098174648482</v>
      </c>
      <c r="AQ55" s="50" t="n">
        <f aca="false">100*'Chôm_BIT_4,5%'!AQ58/PopActBIT!AQ70</f>
        <v>2.68911378081174</v>
      </c>
      <c r="AR55" s="50" t="n">
        <f aca="false">100*'Chôm_BIT_4,5%'!AR58/PopActBIT!AR70</f>
        <v>10.8382461276906</v>
      </c>
      <c r="AS55" s="50" t="n">
        <f aca="false">100*'Chôm_BIT_4,5%'!AS58/PopActBIT!AS70</f>
        <v>3.7795176437129</v>
      </c>
      <c r="AT55" s="50" t="n">
        <f aca="false">100*'Chôm_BIT_4,5%'!AT58/PopActBIT!AT70</f>
        <v>2.47910585055386</v>
      </c>
      <c r="AU55" s="50" t="n">
        <f aca="false">100*'Chôm_BIT_4,5%'!AU58/PopActBIT!AU70</f>
        <v>11.2041097832565</v>
      </c>
      <c r="AV55" s="50" t="n">
        <f aca="false">100*'Chôm_BIT_4,5%'!AV58/PopActBIT!AV70</f>
        <v>4.296434290541</v>
      </c>
      <c r="AW55" s="50" t="n">
        <f aca="false">100*'Chôm_BIT_4,5%'!AW58/PopActBIT!AW70</f>
        <v>2.58151718095813</v>
      </c>
    </row>
    <row r="56" customFormat="false" ht="15" hidden="false" customHeight="false" outlineLevel="0" collapsed="false">
      <c r="A56" s="0" t="n">
        <v>2068</v>
      </c>
      <c r="B56" s="50" t="n">
        <f aca="false">100*'Chôm_BIT_4,5%'!B59/PopActBIT!B71</f>
        <v>4.49679532857722</v>
      </c>
      <c r="C56" s="50" t="n">
        <f aca="false">100*'Chôm_BIT_4,5%'!C59/PopActBIT!C71</f>
        <v>4.9229535896533</v>
      </c>
      <c r="D56" s="50" t="n">
        <f aca="false">100*'Chôm_BIT_4,5%'!D59/PopActBIT!D71</f>
        <v>4.10643247968045</v>
      </c>
      <c r="E56" s="50" t="n">
        <f aca="false">100*'Chôm_BIT_4,5%'!E59/PopActBIT!E71</f>
        <v>17.2580634909871</v>
      </c>
      <c r="F56" s="50" t="n">
        <f aca="false">100*'Chôm_BIT_4,5%'!F59/PopActBIT!F71</f>
        <v>10.5543919028085</v>
      </c>
      <c r="G56" s="50" t="n">
        <f aca="false">100*'Chôm_BIT_4,5%'!G59/PopActBIT!G71</f>
        <v>6.31714149892251</v>
      </c>
      <c r="H56" s="50" t="n">
        <f aca="false">100*'Chôm_BIT_4,5%'!H59/PopActBIT!H71</f>
        <v>5.84500533465252</v>
      </c>
      <c r="I56" s="50" t="n">
        <f aca="false">100*'Chôm_BIT_4,5%'!I59/PopActBIT!I71</f>
        <v>5.17021827936246</v>
      </c>
      <c r="J56" s="50" t="n">
        <f aca="false">100*'Chôm_BIT_4,5%'!J59/PopActBIT!J71</f>
        <v>4.6073557382829</v>
      </c>
      <c r="K56" s="50" t="n">
        <f aca="false">100*'Chôm_BIT_4,5%'!K59/PopActBIT!K71</f>
        <v>4.0233242365267</v>
      </c>
      <c r="L56" s="50" t="n">
        <f aca="false">100*'Chôm_BIT_4,5%'!L59/PopActBIT!L71</f>
        <v>3.44173934506658</v>
      </c>
      <c r="M56" s="50" t="n">
        <f aca="false">100*'Chôm_BIT_4,5%'!M59/PopActBIT!M71</f>
        <v>3.19694524978649</v>
      </c>
      <c r="N56" s="50" t="n">
        <f aca="false">100*'Chôm_BIT_4,5%'!N59/PopActBIT!N71</f>
        <v>2.04806662855527</v>
      </c>
      <c r="O56" s="50" t="n">
        <f aca="false">100*'Chôm_BIT_4,5%'!O59/PopActBIT!O71</f>
        <v>1.0822559441864</v>
      </c>
      <c r="P56" s="50" t="n">
        <f aca="false">100*'Chôm_BIT_4,5%'!P59/PopActBIT!P71</f>
        <v>0.397283827612728</v>
      </c>
      <c r="Q56" s="50" t="n">
        <f aca="false">100*'Chôm_BIT_4,5%'!Q59/PopActBIT!Q71</f>
        <v>13.267909898032</v>
      </c>
      <c r="R56" s="50" t="n">
        <f aca="false">100*'Chôm_BIT_4,5%'!R59/PopActBIT!R71</f>
        <v>10.2266337004449</v>
      </c>
      <c r="S56" s="50" t="n">
        <f aca="false">100*'Chôm_BIT_4,5%'!S59/PopActBIT!S71</f>
        <v>5.69896800989293</v>
      </c>
      <c r="T56" s="50" t="n">
        <f aca="false">100*'Chôm_BIT_4,5%'!T59/PopActBIT!T71</f>
        <v>4.04133548778465</v>
      </c>
      <c r="U56" s="50" t="n">
        <f aca="false">100*'Chôm_BIT_4,5%'!U59/PopActBIT!U71</f>
        <v>3.65090138133766</v>
      </c>
      <c r="V56" s="50" t="n">
        <f aca="false">100*'Chôm_BIT_4,5%'!V59/PopActBIT!V71</f>
        <v>3.28786615955361</v>
      </c>
      <c r="W56" s="50" t="n">
        <f aca="false">100*'Chôm_BIT_4,5%'!W59/PopActBIT!W71</f>
        <v>3.02757675525562</v>
      </c>
      <c r="X56" s="50" t="n">
        <f aca="false">100*'Chôm_BIT_4,5%'!X59/PopActBIT!X71</f>
        <v>3.10292368807873</v>
      </c>
      <c r="Y56" s="50" t="n">
        <f aca="false">100*'Chôm_BIT_4,5%'!Y59/PopActBIT!Y71</f>
        <v>2.94538010126678</v>
      </c>
      <c r="Z56" s="50" t="n">
        <f aca="false">100*'Chôm_BIT_4,5%'!Z59/PopActBIT!Z71</f>
        <v>1.95217053223496</v>
      </c>
      <c r="AA56" s="50" t="n">
        <f aca="false">100*'Chôm_BIT_4,5%'!AA59/PopActBIT!AA71</f>
        <v>0.575376577921883</v>
      </c>
      <c r="AB56" s="50" t="n">
        <f aca="false">100*'Chôm_BIT_4,5%'!AB59/PopActBIT!AB71</f>
        <v>0.335636337121098</v>
      </c>
      <c r="AD56" s="50" t="n">
        <f aca="false">100*'Chôm_BIT_4,5%'!AD59/PopActBIT!AD71</f>
        <v>11.6586317748777</v>
      </c>
      <c r="AE56" s="50" t="n">
        <f aca="false">100*'Chôm_BIT_4,5%'!AE59/PopActBIT!AE71</f>
        <v>6.07774881594159</v>
      </c>
      <c r="AF56" s="50" t="n">
        <f aca="false">100*'Chôm_BIT_4,5%'!AF59/PopActBIT!AF71</f>
        <v>4.88532423070432</v>
      </c>
      <c r="AG56" s="50" t="n">
        <f aca="false">100*'Chôm_BIT_4,5%'!AG59/PopActBIT!AG71</f>
        <v>3.73583487970083</v>
      </c>
      <c r="AH56" s="50" t="n">
        <f aca="false">100*'Chôm_BIT_4,5%'!AH59/PopActBIT!AH71</f>
        <v>2.51466387975653</v>
      </c>
      <c r="AI56" s="50" t="n">
        <f aca="false">100*'Chôm_BIT_4,5%'!AI59/PopActBIT!AI71</f>
        <v>10.8454849578526</v>
      </c>
      <c r="AJ56" s="50" t="n">
        <f aca="false">100*'Chôm_BIT_4,5%'!AJ59/PopActBIT!AJ71</f>
        <v>4.85426668781502</v>
      </c>
      <c r="AK56" s="50" t="n">
        <f aca="false">100*'Chôm_BIT_4,5%'!AK59/PopActBIT!AK71</f>
        <v>3.46818973042819</v>
      </c>
      <c r="AL56" s="50" t="n">
        <f aca="false">100*'Chôm_BIT_4,5%'!AL59/PopActBIT!AL71</f>
        <v>3.06527368277547</v>
      </c>
      <c r="AM56" s="50" t="n">
        <f aca="false">100*'Chôm_BIT_4,5%'!AM59/PopActBIT!AM71</f>
        <v>2.19737179828273</v>
      </c>
      <c r="AO56" s="50" t="n">
        <f aca="false">100*'Chôm_BIT_4,5%'!AO59/PopActBIT!AO71</f>
        <v>11.6586317748777</v>
      </c>
      <c r="AP56" s="50" t="n">
        <f aca="false">100*'Chôm_BIT_4,5%'!AP59/PopActBIT!AP71</f>
        <v>4.85592187826105</v>
      </c>
      <c r="AQ56" s="50" t="n">
        <f aca="false">100*'Chôm_BIT_4,5%'!AQ59/PopActBIT!AQ71</f>
        <v>2.69161042371451</v>
      </c>
      <c r="AR56" s="50" t="n">
        <f aca="false">100*'Chôm_BIT_4,5%'!AR59/PopActBIT!AR71</f>
        <v>10.8454849578526</v>
      </c>
      <c r="AS56" s="50" t="n">
        <f aca="false">100*'Chôm_BIT_4,5%'!AS59/PopActBIT!AS71</f>
        <v>3.7831858663776</v>
      </c>
      <c r="AT56" s="50" t="n">
        <f aca="false">100*'Chôm_BIT_4,5%'!AT59/PopActBIT!AT71</f>
        <v>2.47794875619639</v>
      </c>
      <c r="AU56" s="50" t="n">
        <f aca="false">100*'Chôm_BIT_4,5%'!AU59/PopActBIT!AU71</f>
        <v>11.2130576076269</v>
      </c>
      <c r="AV56" s="50" t="n">
        <f aca="false">100*'Chôm_BIT_4,5%'!AV59/PopActBIT!AV71</f>
        <v>4.30065613517538</v>
      </c>
      <c r="AW56" s="50" t="n">
        <f aca="false">100*'Chôm_BIT_4,5%'!AW59/PopActBIT!AW71</f>
        <v>2.58215757223404</v>
      </c>
    </row>
    <row r="57" customFormat="false" ht="15" hidden="false" customHeight="false" outlineLevel="0" collapsed="false">
      <c r="A57" s="0" t="n">
        <v>2069</v>
      </c>
      <c r="B57" s="50" t="n">
        <f aca="false">100*'Chôm_BIT_4,5%'!B60/PopActBIT!B72</f>
        <v>4.49773597198532</v>
      </c>
      <c r="C57" s="50" t="n">
        <f aca="false">100*'Chôm_BIT_4,5%'!C60/PopActBIT!C72</f>
        <v>4.92543062437257</v>
      </c>
      <c r="D57" s="50" t="n">
        <f aca="false">100*'Chôm_BIT_4,5%'!D60/PopActBIT!D72</f>
        <v>4.10604017186231</v>
      </c>
      <c r="E57" s="50" t="n">
        <f aca="false">100*'Chôm_BIT_4,5%'!E60/PopActBIT!E72</f>
        <v>17.2663961215321</v>
      </c>
      <c r="F57" s="50" t="n">
        <f aca="false">100*'Chôm_BIT_4,5%'!F60/PopActBIT!F72</f>
        <v>10.5656837645582</v>
      </c>
      <c r="G57" s="50" t="n">
        <f aca="false">100*'Chôm_BIT_4,5%'!G60/PopActBIT!G72</f>
        <v>6.32886795079387</v>
      </c>
      <c r="H57" s="50" t="n">
        <f aca="false">100*'Chôm_BIT_4,5%'!H60/PopActBIT!H72</f>
        <v>5.85193157554004</v>
      </c>
      <c r="I57" s="50" t="n">
        <f aca="false">100*'Chôm_BIT_4,5%'!I60/PopActBIT!I72</f>
        <v>5.17307217862102</v>
      </c>
      <c r="J57" s="50" t="n">
        <f aca="false">100*'Chôm_BIT_4,5%'!J60/PopActBIT!J72</f>
        <v>4.60683194173323</v>
      </c>
      <c r="K57" s="50" t="n">
        <f aca="false">100*'Chôm_BIT_4,5%'!K60/PopActBIT!K72</f>
        <v>4.02576453061762</v>
      </c>
      <c r="L57" s="50" t="n">
        <f aca="false">100*'Chôm_BIT_4,5%'!L60/PopActBIT!L72</f>
        <v>3.44823556517153</v>
      </c>
      <c r="M57" s="50" t="n">
        <f aca="false">100*'Chôm_BIT_4,5%'!M60/PopActBIT!M72</f>
        <v>3.20137606204775</v>
      </c>
      <c r="N57" s="50" t="n">
        <f aca="false">100*'Chôm_BIT_4,5%'!N60/PopActBIT!N72</f>
        <v>2.04973253125542</v>
      </c>
      <c r="O57" s="50" t="n">
        <f aca="false">100*'Chôm_BIT_4,5%'!O60/PopActBIT!O72</f>
        <v>1.08313625397443</v>
      </c>
      <c r="P57" s="50" t="n">
        <f aca="false">100*'Chôm_BIT_4,5%'!P60/PopActBIT!P72</f>
        <v>0.397606979307071</v>
      </c>
      <c r="Q57" s="50" t="n">
        <f aca="false">100*'Chôm_BIT_4,5%'!Q60/PopActBIT!Q72</f>
        <v>13.2787020503068</v>
      </c>
      <c r="R57" s="50" t="n">
        <f aca="false">100*'Chôm_BIT_4,5%'!R60/PopActBIT!R72</f>
        <v>10.2349520707837</v>
      </c>
      <c r="S57" s="50" t="n">
        <f aca="false">100*'Chôm_BIT_4,5%'!S60/PopActBIT!S72</f>
        <v>5.70360356523246</v>
      </c>
      <c r="T57" s="50" t="n">
        <f aca="false">100*'Chôm_BIT_4,5%'!T60/PopActBIT!T72</f>
        <v>4.04462272053744</v>
      </c>
      <c r="U57" s="50" t="n">
        <f aca="false">100*'Chôm_BIT_4,5%'!U60/PopActBIT!U72</f>
        <v>3.65387103397705</v>
      </c>
      <c r="V57" s="50" t="n">
        <f aca="false">100*'Chôm_BIT_4,5%'!V60/PopActBIT!V72</f>
        <v>3.29054051840334</v>
      </c>
      <c r="W57" s="50" t="n">
        <f aca="false">100*'Chôm_BIT_4,5%'!W60/PopActBIT!W72</f>
        <v>3.03003939402975</v>
      </c>
      <c r="X57" s="50" t="n">
        <f aca="false">100*'Chôm_BIT_4,5%'!X60/PopActBIT!X72</f>
        <v>3.10544761424316</v>
      </c>
      <c r="Y57" s="50" t="n">
        <f aca="false">100*'Chôm_BIT_4,5%'!Y60/PopActBIT!Y72</f>
        <v>2.94777588106966</v>
      </c>
      <c r="Z57" s="50" t="n">
        <f aca="false">100*'Chôm_BIT_4,5%'!Z60/PopActBIT!Z72</f>
        <v>1.95375843280199</v>
      </c>
      <c r="AA57" s="50" t="n">
        <f aca="false">100*'Chôm_BIT_4,5%'!AA60/PopActBIT!AA72</f>
        <v>0.575844590720585</v>
      </c>
      <c r="AB57" s="50" t="n">
        <f aca="false">100*'Chôm_BIT_4,5%'!AB60/PopActBIT!AB72</f>
        <v>0.335909344587008</v>
      </c>
      <c r="AD57" s="50" t="n">
        <f aca="false">100*'Chôm_BIT_4,5%'!AD60/PopActBIT!AD72</f>
        <v>11.6701248562538</v>
      </c>
      <c r="AE57" s="50" t="n">
        <f aca="false">100*'Chôm_BIT_4,5%'!AE60/PopActBIT!AE72</f>
        <v>6.08654566650968</v>
      </c>
      <c r="AF57" s="50" t="n">
        <f aca="false">100*'Chôm_BIT_4,5%'!AF60/PopActBIT!AF72</f>
        <v>4.88689478427045</v>
      </c>
      <c r="AG57" s="50" t="n">
        <f aca="false">100*'Chôm_BIT_4,5%'!AG60/PopActBIT!AG72</f>
        <v>3.74083726305257</v>
      </c>
      <c r="AH57" s="50" t="n">
        <f aca="false">100*'Chôm_BIT_4,5%'!AH60/PopActBIT!AH72</f>
        <v>2.51334478927425</v>
      </c>
      <c r="AI57" s="50" t="n">
        <f aca="false">100*'Chôm_BIT_4,5%'!AI60/PopActBIT!AI72</f>
        <v>10.8547094255163</v>
      </c>
      <c r="AJ57" s="50" t="n">
        <f aca="false">100*'Chôm_BIT_4,5%'!AJ60/PopActBIT!AJ72</f>
        <v>4.85635762489195</v>
      </c>
      <c r="AK57" s="50" t="n">
        <f aca="false">100*'Chôm_BIT_4,5%'!AK60/PopActBIT!AK72</f>
        <v>3.47130086384667</v>
      </c>
      <c r="AL57" s="50" t="n">
        <f aca="false">100*'Chôm_BIT_4,5%'!AL60/PopActBIT!AL72</f>
        <v>3.06769211025733</v>
      </c>
      <c r="AM57" s="50" t="n">
        <f aca="false">100*'Chôm_BIT_4,5%'!AM60/PopActBIT!AM72</f>
        <v>2.19535833462967</v>
      </c>
      <c r="AO57" s="50" t="n">
        <f aca="false">100*'Chôm_BIT_4,5%'!AO60/PopActBIT!AO72</f>
        <v>11.6701248562538</v>
      </c>
      <c r="AP57" s="50" t="n">
        <f aca="false">100*'Chôm_BIT_4,5%'!AP60/PopActBIT!AP72</f>
        <v>4.8632866197054</v>
      </c>
      <c r="AQ57" s="50" t="n">
        <f aca="false">100*'Chôm_BIT_4,5%'!AQ60/PopActBIT!AQ72</f>
        <v>2.69069457449793</v>
      </c>
      <c r="AR57" s="50" t="n">
        <f aca="false">100*'Chôm_BIT_4,5%'!AR60/PopActBIT!AR72</f>
        <v>10.8547094255163</v>
      </c>
      <c r="AS57" s="50" t="n">
        <f aca="false">100*'Chôm_BIT_4,5%'!AS60/PopActBIT!AS72</f>
        <v>3.78708862561991</v>
      </c>
      <c r="AT57" s="50" t="n">
        <f aca="false">100*'Chôm_BIT_4,5%'!AT60/PopActBIT!AT72</f>
        <v>2.47686685121533</v>
      </c>
      <c r="AU57" s="50" t="n">
        <f aca="false">100*'Chôm_BIT_4,5%'!AU60/PopActBIT!AU72</f>
        <v>11.2233131721608</v>
      </c>
      <c r="AV57" s="50" t="n">
        <f aca="false">100*'Chôm_BIT_4,5%'!AV60/PopActBIT!AV72</f>
        <v>4.30616896636152</v>
      </c>
      <c r="AW57" s="50" t="n">
        <f aca="false">100*'Chôm_BIT_4,5%'!AW60/PopActBIT!AW72</f>
        <v>2.58115643410442</v>
      </c>
    </row>
    <row r="58" customFormat="false" ht="15" hidden="false" customHeight="false" outlineLevel="0" collapsed="false">
      <c r="A58" s="0" t="n">
        <v>2070</v>
      </c>
      <c r="B58" s="50" t="n">
        <f aca="false">100*'Chôm_BIT_4,5%'!B61/PopActBIT!B73</f>
        <v>4.49904182983966</v>
      </c>
      <c r="C58" s="50" t="n">
        <f aca="false">100*'Chôm_BIT_4,5%'!C61/PopActBIT!C73</f>
        <v>4.92822649628251</v>
      </c>
      <c r="D58" s="50" t="n">
        <f aca="false">100*'Chôm_BIT_4,5%'!D61/PopActBIT!D73</f>
        <v>4.10605151594082</v>
      </c>
      <c r="E58" s="50" t="n">
        <f aca="false">100*'Chôm_BIT_4,5%'!E61/PopActBIT!E73</f>
        <v>17.2737357292973</v>
      </c>
      <c r="F58" s="50" t="n">
        <f aca="false">100*'Chôm_BIT_4,5%'!F61/PopActBIT!F73</f>
        <v>10.5754878257577</v>
      </c>
      <c r="G58" s="50" t="n">
        <f aca="false">100*'Chôm_BIT_4,5%'!G61/PopActBIT!G73</f>
        <v>6.34042774566273</v>
      </c>
      <c r="H58" s="50" t="n">
        <f aca="false">100*'Chôm_BIT_4,5%'!H61/PopActBIT!H73</f>
        <v>5.8597797913081</v>
      </c>
      <c r="I58" s="50" t="n">
        <f aca="false">100*'Chôm_BIT_4,5%'!I61/PopActBIT!I73</f>
        <v>5.17682127525476</v>
      </c>
      <c r="J58" s="50" t="n">
        <f aca="false">100*'Chôm_BIT_4,5%'!J61/PopActBIT!J73</f>
        <v>4.60659379481558</v>
      </c>
      <c r="K58" s="50" t="n">
        <f aca="false">100*'Chôm_BIT_4,5%'!K61/PopActBIT!K73</f>
        <v>4.0274468137597</v>
      </c>
      <c r="L58" s="50" t="n">
        <f aca="false">100*'Chôm_BIT_4,5%'!L61/PopActBIT!L73</f>
        <v>3.4476415939814</v>
      </c>
      <c r="M58" s="50" t="n">
        <f aca="false">100*'Chôm_BIT_4,5%'!M61/PopActBIT!M73</f>
        <v>3.21149926380497</v>
      </c>
      <c r="N58" s="50" t="n">
        <f aca="false">100*'Chôm_BIT_4,5%'!N61/PopActBIT!N73</f>
        <v>2.05142838632665</v>
      </c>
      <c r="O58" s="50" t="n">
        <f aca="false">100*'Chôm_BIT_4,5%'!O61/PopActBIT!O73</f>
        <v>1.08403239143682</v>
      </c>
      <c r="P58" s="50" t="n">
        <f aca="false">100*'Chôm_BIT_4,5%'!P61/PopActBIT!P73</f>
        <v>0.397935941160353</v>
      </c>
      <c r="Q58" s="50" t="n">
        <f aca="false">100*'Chôm_BIT_4,5%'!Q61/PopActBIT!Q73</f>
        <v>13.2896882418552</v>
      </c>
      <c r="R58" s="50" t="n">
        <f aca="false">100*'Chôm_BIT_4,5%'!R61/PopActBIT!R73</f>
        <v>10.2434200026277</v>
      </c>
      <c r="S58" s="50" t="n">
        <f aca="false">100*'Chôm_BIT_4,5%'!S61/PopActBIT!S73</f>
        <v>5.70832246630023</v>
      </c>
      <c r="T58" s="50" t="n">
        <f aca="false">100*'Chôm_BIT_4,5%'!T61/PopActBIT!T73</f>
        <v>4.04796905663117</v>
      </c>
      <c r="U58" s="50" t="n">
        <f aca="false">100*'Chôm_BIT_4,5%'!U61/PopActBIT!U73</f>
        <v>3.65689407997358</v>
      </c>
      <c r="V58" s="50" t="n">
        <f aca="false">100*'Chôm_BIT_4,5%'!V61/PopActBIT!V73</f>
        <v>3.29326296132706</v>
      </c>
      <c r="W58" s="50" t="n">
        <f aca="false">100*'Chôm_BIT_4,5%'!W61/PopActBIT!W73</f>
        <v>3.032546310222</v>
      </c>
      <c r="X58" s="50" t="n">
        <f aca="false">100*'Chôm_BIT_4,5%'!X61/PopActBIT!X73</f>
        <v>3.10801691975241</v>
      </c>
      <c r="Y58" s="50" t="n">
        <f aca="false">100*'Chôm_BIT_4,5%'!Y61/PopActBIT!Y73</f>
        <v>2.95021473618882</v>
      </c>
      <c r="Z58" s="50" t="n">
        <f aca="false">100*'Chôm_BIT_4,5%'!Z61/PopActBIT!Z73</f>
        <v>1.95537488328794</v>
      </c>
      <c r="AA58" s="50" t="n">
        <f aca="false">100*'Chôm_BIT_4,5%'!AA61/PopActBIT!AA73</f>
        <v>0.576321018232235</v>
      </c>
      <c r="AB58" s="50" t="n">
        <f aca="false">100*'Chôm_BIT_4,5%'!AB61/PopActBIT!AB73</f>
        <v>0.33618726063547</v>
      </c>
      <c r="AD58" s="50" t="n">
        <f aca="false">100*'Chôm_BIT_4,5%'!AD61/PopActBIT!AD73</f>
        <v>11.6806751179452</v>
      </c>
      <c r="AE58" s="50" t="n">
        <f aca="false">100*'Chôm_BIT_4,5%'!AE61/PopActBIT!AE73</f>
        <v>6.09566194710826</v>
      </c>
      <c r="AF58" s="50" t="n">
        <f aca="false">100*'Chôm_BIT_4,5%'!AF61/PopActBIT!AF73</f>
        <v>4.88894739086787</v>
      </c>
      <c r="AG58" s="50" t="n">
        <f aca="false">100*'Chôm_BIT_4,5%'!AG61/PopActBIT!AG73</f>
        <v>3.74187036133171</v>
      </c>
      <c r="AH58" s="50" t="n">
        <f aca="false">100*'Chôm_BIT_4,5%'!AH61/PopActBIT!AH73</f>
        <v>2.51461602702774</v>
      </c>
      <c r="AI58" s="50" t="n">
        <f aca="false">100*'Chôm_BIT_4,5%'!AI61/PopActBIT!AI73</f>
        <v>10.8643431941961</v>
      </c>
      <c r="AJ58" s="50" t="n">
        <f aca="false">100*'Chôm_BIT_4,5%'!AJ61/PopActBIT!AJ73</f>
        <v>4.85830843658557</v>
      </c>
      <c r="AK58" s="50" t="n">
        <f aca="false">100*'Chôm_BIT_4,5%'!AK61/PopActBIT!AK73</f>
        <v>3.4743877887264</v>
      </c>
      <c r="AL58" s="50" t="n">
        <f aca="false">100*'Chôm_BIT_4,5%'!AL61/PopActBIT!AL73</f>
        <v>3.07016701816617</v>
      </c>
      <c r="AM58" s="50" t="n">
        <f aca="false">100*'Chôm_BIT_4,5%'!AM61/PopActBIT!AM73</f>
        <v>2.19324498830476</v>
      </c>
      <c r="AO58" s="50" t="n">
        <f aca="false">100*'Chôm_BIT_4,5%'!AO61/PopActBIT!AO73</f>
        <v>11.6806751179452</v>
      </c>
      <c r="AP58" s="50" t="n">
        <f aca="false">100*'Chôm_BIT_4,5%'!AP61/PopActBIT!AP73</f>
        <v>4.86896786414686</v>
      </c>
      <c r="AQ58" s="50" t="n">
        <f aca="false">100*'Chôm_BIT_4,5%'!AQ61/PopActBIT!AQ73</f>
        <v>2.69258301051904</v>
      </c>
      <c r="AR58" s="50" t="n">
        <f aca="false">100*'Chôm_BIT_4,5%'!AR61/PopActBIT!AR73</f>
        <v>10.8643431941961</v>
      </c>
      <c r="AS58" s="50" t="n">
        <f aca="false">100*'Chôm_BIT_4,5%'!AS61/PopActBIT!AS73</f>
        <v>3.79044054911277</v>
      </c>
      <c r="AT58" s="50" t="n">
        <f aca="false">100*'Chôm_BIT_4,5%'!AT61/PopActBIT!AT73</f>
        <v>2.47548005024284</v>
      </c>
      <c r="AU58" s="50" t="n">
        <f aca="false">100*'Chôm_BIT_4,5%'!AU61/PopActBIT!AU73</f>
        <v>11.2333635058431</v>
      </c>
      <c r="AV58" s="50" t="n">
        <f aca="false">100*'Chôm_BIT_4,5%'!AV61/PopActBIT!AV73</f>
        <v>4.31058700974279</v>
      </c>
      <c r="AW58" s="50" t="n">
        <f aca="false">100*'Chôm_BIT_4,5%'!AW61/PopActBIT!AW73</f>
        <v>2.58136498112648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100*'Chôm_BIT_10%'!B5/PopActBIT!B17</f>
        <v>10.2483159183152</v>
      </c>
      <c r="C2" s="50" t="n">
        <f aca="false">100*'Chôm_BIT_10%'!C5/PopActBIT!C17</f>
        <v>11.2172430499464</v>
      </c>
      <c r="D2" s="50" t="n">
        <f aca="false">100*'Chôm_BIT_10%'!D5/PopActBIT!D17</f>
        <v>9.35682631040142</v>
      </c>
      <c r="E2" s="50" t="n">
        <f aca="false">100*'Chôm_BIT_10%'!E5/PopActBIT!E17</f>
        <v>37.6414335081806</v>
      </c>
      <c r="F2" s="50" t="n">
        <f aca="false">100*'Chôm_BIT_10%'!F5/PopActBIT!F17</f>
        <v>23.0164179413079</v>
      </c>
      <c r="G2" s="50" t="n">
        <f aca="false">100*'Chôm_BIT_10%'!G5/PopActBIT!G17</f>
        <v>13.8308292707208</v>
      </c>
      <c r="H2" s="50" t="n">
        <f aca="false">100*'Chôm_BIT_10%'!H5/PopActBIT!H17</f>
        <v>12.8418425623053</v>
      </c>
      <c r="I2" s="50" t="n">
        <f aca="false">100*'Chôm_BIT_10%'!I5/PopActBIT!I17</f>
        <v>11.3583624996819</v>
      </c>
      <c r="J2" s="50" t="n">
        <f aca="false">100*'Chôm_BIT_10%'!J5/PopActBIT!J17</f>
        <v>10.0846674964194</v>
      </c>
      <c r="K2" s="50" t="n">
        <f aca="false">100*'Chôm_BIT_10%'!K5/PopActBIT!K17</f>
        <v>8.78100319896252</v>
      </c>
      <c r="L2" s="50" t="n">
        <f aca="false">100*'Chôm_BIT_10%'!L5/PopActBIT!L17</f>
        <v>7.49232354860283</v>
      </c>
      <c r="M2" s="50" t="n">
        <f aca="false">100*'Chôm_BIT_10%'!M5/PopActBIT!M17</f>
        <v>6.96786090020063</v>
      </c>
      <c r="N2" s="50" t="n">
        <f aca="false">100*'Chôm_BIT_10%'!N5/PopActBIT!N17</f>
        <v>4.48040948206449</v>
      </c>
      <c r="O2" s="50" t="n">
        <f aca="false">100*'Chôm_BIT_10%'!O5/PopActBIT!O17</f>
        <v>2.36757424135849</v>
      </c>
      <c r="P2" s="50" t="n">
        <f aca="false">100*'Chôm_BIT_10%'!P5/PopActBIT!P17</f>
        <v>0.869109531637928</v>
      </c>
      <c r="Q2" s="50" t="n">
        <f aca="false">100*'Chôm_BIT_10%'!Q5/PopActBIT!Q17</f>
        <v>29.0252614272874</v>
      </c>
      <c r="R2" s="50" t="n">
        <f aca="false">100*'Chôm_BIT_10%'!R5/PopActBIT!R17</f>
        <v>22.3720781161281</v>
      </c>
      <c r="S2" s="50" t="n">
        <f aca="false">100*'Chôm_BIT_10%'!S5/PopActBIT!S17</f>
        <v>12.4672263848751</v>
      </c>
      <c r="T2" s="50" t="n">
        <f aca="false">100*'Chôm_BIT_10%'!T5/PopActBIT!T17</f>
        <v>8.84094178735134</v>
      </c>
      <c r="U2" s="50" t="n">
        <f aca="false">100*'Chôm_BIT_10%'!U5/PopActBIT!U17</f>
        <v>7.98681690281062</v>
      </c>
      <c r="V2" s="50" t="n">
        <f aca="false">100*'Chôm_BIT_10%'!V5/PopActBIT!V17</f>
        <v>7.19263060665872</v>
      </c>
      <c r="W2" s="50" t="n">
        <f aca="false">100*'Chôm_BIT_10%'!W5/PopActBIT!W17</f>
        <v>6.6232140169649</v>
      </c>
      <c r="X2" s="50" t="n">
        <f aca="false">100*'Chôm_BIT_10%'!X5/PopActBIT!X17</f>
        <v>6.78804513503417</v>
      </c>
      <c r="Y2" s="50" t="n">
        <f aca="false">100*'Chôm_BIT_10%'!Y5/PopActBIT!Y17</f>
        <v>6.44339825179843</v>
      </c>
      <c r="Z2" s="50" t="n">
        <f aca="false">100*'Chôm_BIT_10%'!Z5/PopActBIT!Z17</f>
        <v>4.27062442270361</v>
      </c>
      <c r="AA2" s="50" t="n">
        <f aca="false">100*'Chôm_BIT_10%'!AA5/PopActBIT!AA17</f>
        <v>1.25871035616528</v>
      </c>
      <c r="AB2" s="50" t="n">
        <f aca="false">100*'Chôm_BIT_10%'!AB5/PopActBIT!AB17</f>
        <v>0.734247707763077</v>
      </c>
      <c r="AD2" s="50" t="n">
        <f aca="false">100*'Chôm_BIT_10%'!AD5/PopActBIT!AD17</f>
        <v>25.4605965449867</v>
      </c>
      <c r="AE2" s="50" t="n">
        <f aca="false">100*'Chôm_BIT_10%'!AE5/PopActBIT!AE17</f>
        <v>13.3234324103598</v>
      </c>
      <c r="AF2" s="50" t="n">
        <f aca="false">100*'Chôm_BIT_10%'!AF5/PopActBIT!AF17</f>
        <v>10.6776481929498</v>
      </c>
      <c r="AG2" s="50" t="n">
        <f aca="false">100*'Chôm_BIT_10%'!AG5/PopActBIT!AG17</f>
        <v>8.15584132046461</v>
      </c>
      <c r="AH2" s="50" t="n">
        <f aca="false">100*'Chôm_BIT_10%'!AH5/PopActBIT!AH17</f>
        <v>6.06877959028752</v>
      </c>
      <c r="AI2" s="50" t="n">
        <f aca="false">100*'Chôm_BIT_10%'!AI5/PopActBIT!AI17</f>
        <v>23.7447861811059</v>
      </c>
      <c r="AJ2" s="50" t="n">
        <f aca="false">100*'Chôm_BIT_10%'!AJ5/PopActBIT!AJ17</f>
        <v>10.5830274980683</v>
      </c>
      <c r="AK2" s="50" t="n">
        <f aca="false">100*'Chôm_BIT_10%'!AK5/PopActBIT!AK17</f>
        <v>7.56571282386749</v>
      </c>
      <c r="AL2" s="50" t="n">
        <f aca="false">100*'Chôm_BIT_10%'!AL5/PopActBIT!AL17</f>
        <v>6.70345841432436</v>
      </c>
      <c r="AM2" s="50" t="n">
        <f aca="false">100*'Chôm_BIT_10%'!AM5/PopActBIT!AM17</f>
        <v>5.54890888045147</v>
      </c>
      <c r="AO2" s="50" t="n">
        <f aca="false">100*'Chôm_BIT_10%'!AO5/PopActBIT!AO17</f>
        <v>25.4605965449867</v>
      </c>
      <c r="AP2" s="50" t="n">
        <f aca="false">100*'Chôm_BIT_10%'!AP5/PopActBIT!AP17</f>
        <v>10.5996659572379</v>
      </c>
      <c r="AQ2" s="50" t="n">
        <f aca="false">100*'Chôm_BIT_10%'!AQ5/PopActBIT!AQ17</f>
        <v>6.28602208308522</v>
      </c>
      <c r="AR2" s="50" t="n">
        <f aca="false">100*'Chôm_BIT_10%'!AR5/PopActBIT!AR17</f>
        <v>23.7447861811059</v>
      </c>
      <c r="AS2" s="50" t="n">
        <f aca="false">100*'Chôm_BIT_10%'!AS5/PopActBIT!AS17</f>
        <v>8.2156804368807</v>
      </c>
      <c r="AT2" s="50" t="n">
        <f aca="false">100*'Chôm_BIT_10%'!AT5/PopActBIT!AT17</f>
        <v>5.88395257405714</v>
      </c>
      <c r="AU2" s="50" t="n">
        <f aca="false">100*'Chôm_BIT_10%'!AU5/PopActBIT!AU17</f>
        <v>24.5206869429127</v>
      </c>
      <c r="AV2" s="50" t="n">
        <f aca="false">100*'Chôm_BIT_10%'!AV5/PopActBIT!AV17</f>
        <v>9.36050531638503</v>
      </c>
      <c r="AW2" s="50" t="n">
        <f aca="false">100*'Chôm_BIT_10%'!AW5/PopActBIT!AW17</f>
        <v>6.08338690017454</v>
      </c>
    </row>
    <row r="3" customFormat="false" ht="15" hidden="false" customHeight="false" outlineLevel="0" collapsed="false">
      <c r="A3" s="0" t="n">
        <v>2015</v>
      </c>
      <c r="B3" s="50" t="n">
        <f aca="false">100*'Chôm_BIT_10%'!B6/PopActBIT!B18</f>
        <v>10.3575157815912</v>
      </c>
      <c r="C3" s="50" t="n">
        <f aca="false">100*'Chôm_BIT_10%'!C6/PopActBIT!C18</f>
        <v>11.3240905257241</v>
      </c>
      <c r="D3" s="50" t="n">
        <f aca="false">100*'Chôm_BIT_10%'!D6/PopActBIT!D18</f>
        <v>9.46438256373146</v>
      </c>
      <c r="E3" s="50" t="n">
        <f aca="false">100*'Chôm_BIT_10%'!E6/PopActBIT!E18</f>
        <v>38.1842847017297</v>
      </c>
      <c r="F3" s="50" t="n">
        <f aca="false">100*'Chôm_BIT_10%'!F6/PopActBIT!F18</f>
        <v>23.3483524290831</v>
      </c>
      <c r="G3" s="50" t="n">
        <f aca="false">100*'Chôm_BIT_10%'!G6/PopActBIT!G18</f>
        <v>14.030292507841</v>
      </c>
      <c r="H3" s="50" t="n">
        <f aca="false">100*'Chôm_BIT_10%'!H6/PopActBIT!H18</f>
        <v>13.0270429894038</v>
      </c>
      <c r="I3" s="50" t="n">
        <f aca="false">100*'Chôm_BIT_10%'!I6/PopActBIT!I18</f>
        <v>11.522168711748</v>
      </c>
      <c r="J3" s="50" t="n">
        <f aca="false">100*'Chôm_BIT_10%'!J6/PopActBIT!J18</f>
        <v>10.2301049380032</v>
      </c>
      <c r="K3" s="50" t="n">
        <f aca="false">100*'Chôm_BIT_10%'!K6/PopActBIT!K18</f>
        <v>8.90763966369968</v>
      </c>
      <c r="L3" s="50" t="n">
        <f aca="false">100*'Chôm_BIT_10%'!L6/PopActBIT!L18</f>
        <v>7.60037513967549</v>
      </c>
      <c r="M3" s="50" t="n">
        <f aca="false">100*'Chôm_BIT_10%'!M6/PopActBIT!M18</f>
        <v>7.06834887989821</v>
      </c>
      <c r="N3" s="50" t="n">
        <f aca="false">100*'Chôm_BIT_10%'!N6/PopActBIT!N18</f>
        <v>4.54502433352595</v>
      </c>
      <c r="O3" s="50" t="n">
        <f aca="false">100*'Chôm_BIT_10%'!O6/PopActBIT!O18</f>
        <v>2.40171854413746</v>
      </c>
      <c r="P3" s="50" t="n">
        <f aca="false">100*'Chôm_BIT_10%'!P6/PopActBIT!P18</f>
        <v>0.881643516202357</v>
      </c>
      <c r="Q3" s="50" t="n">
        <f aca="false">100*'Chôm_BIT_10%'!Q6/PopActBIT!Q18</f>
        <v>29.4438532911029</v>
      </c>
      <c r="R3" s="50" t="n">
        <f aca="false">100*'Chôm_BIT_10%'!R6/PopActBIT!R18</f>
        <v>22.694720167071</v>
      </c>
      <c r="S3" s="50" t="n">
        <f aca="false">100*'Chôm_BIT_10%'!S6/PopActBIT!S18</f>
        <v>12.64702423242</v>
      </c>
      <c r="T3" s="50" t="n">
        <f aca="false">100*'Chôm_BIT_10%'!T6/PopActBIT!T18</f>
        <v>8.96844266481708</v>
      </c>
      <c r="U3" s="50" t="n">
        <f aca="false">100*'Chôm_BIT_10%'!U6/PopActBIT!U18</f>
        <v>8.10199989889408</v>
      </c>
      <c r="V3" s="50" t="n">
        <f aca="false">100*'Chôm_BIT_10%'!V6/PopActBIT!V18</f>
        <v>7.29636013408847</v>
      </c>
      <c r="W3" s="50" t="n">
        <f aca="false">100*'Chôm_BIT_10%'!W6/PopActBIT!W18</f>
        <v>6.71873162347314</v>
      </c>
      <c r="X3" s="50" t="n">
        <f aca="false">100*'Chôm_BIT_10%'!X6/PopActBIT!X18</f>
        <v>6.885939876546</v>
      </c>
      <c r="Y3" s="50" t="n">
        <f aca="false">100*'Chôm_BIT_10%'!Y6/PopActBIT!Y18</f>
        <v>6.53632262012092</v>
      </c>
      <c r="Z3" s="50" t="n">
        <f aca="false">100*'Chôm_BIT_10%'!Z6/PopActBIT!Z18</f>
        <v>4.33221382961503</v>
      </c>
      <c r="AA3" s="50" t="n">
        <f aca="false">100*'Chôm_BIT_10%'!AA6/PopActBIT!AA18</f>
        <v>1.27686302346548</v>
      </c>
      <c r="AB3" s="50" t="n">
        <f aca="false">100*'Chôm_BIT_10%'!AB6/PopActBIT!AB18</f>
        <v>0.744836763688198</v>
      </c>
      <c r="AD3" s="50" t="n">
        <f aca="false">100*'Chôm_BIT_10%'!AD6/PopActBIT!AD18</f>
        <v>25.8775385493327</v>
      </c>
      <c r="AE3" s="50" t="n">
        <f aca="false">100*'Chôm_BIT_10%'!AE6/PopActBIT!AE18</f>
        <v>13.5157192169207</v>
      </c>
      <c r="AF3" s="50" t="n">
        <f aca="false">100*'Chôm_BIT_10%'!AF6/PopActBIT!AF18</f>
        <v>10.8379479245942</v>
      </c>
      <c r="AG3" s="50" t="n">
        <f aca="false">100*'Chôm_BIT_10%'!AG6/PopActBIT!AG18</f>
        <v>8.26910822615659</v>
      </c>
      <c r="AH3" s="50" t="n">
        <f aca="false">100*'Chôm_BIT_10%'!AH6/PopActBIT!AH18</f>
        <v>6.10394841382887</v>
      </c>
      <c r="AI3" s="50" t="n">
        <f aca="false">100*'Chôm_BIT_10%'!AI6/PopActBIT!AI18</f>
        <v>24.1165988205163</v>
      </c>
      <c r="AJ3" s="50" t="n">
        <f aca="false">100*'Chôm_BIT_10%'!AJ6/PopActBIT!AJ18</f>
        <v>10.7446770376762</v>
      </c>
      <c r="AK3" s="50" t="n">
        <f aca="false">100*'Chôm_BIT_10%'!AK6/PopActBIT!AK18</f>
        <v>7.67673351240238</v>
      </c>
      <c r="AL3" s="50" t="n">
        <f aca="false">100*'Chôm_BIT_10%'!AL6/PopActBIT!AL18</f>
        <v>6.80049083869194</v>
      </c>
      <c r="AM3" s="50" t="n">
        <f aca="false">100*'Chôm_BIT_10%'!AM6/PopActBIT!AM18</f>
        <v>5.59631383925928</v>
      </c>
      <c r="AO3" s="50" t="n">
        <f aca="false">100*'Chôm_BIT_10%'!AO6/PopActBIT!AO18</f>
        <v>25.8775385493327</v>
      </c>
      <c r="AP3" s="50" t="n">
        <f aca="false">100*'Chôm_BIT_10%'!AP6/PopActBIT!AP18</f>
        <v>10.7466402748739</v>
      </c>
      <c r="AQ3" s="50" t="n">
        <f aca="false">100*'Chôm_BIT_10%'!AQ6/PopActBIT!AQ18</f>
        <v>6.32048749373808</v>
      </c>
      <c r="AR3" s="50" t="n">
        <f aca="false">100*'Chôm_BIT_10%'!AR6/PopActBIT!AR18</f>
        <v>24.1165988205163</v>
      </c>
      <c r="AS3" s="50" t="n">
        <f aca="false">100*'Chôm_BIT_10%'!AS6/PopActBIT!AS18</f>
        <v>8.33657146854934</v>
      </c>
      <c r="AT3" s="50" t="n">
        <f aca="false">100*'Chôm_BIT_10%'!AT6/PopActBIT!AT18</f>
        <v>5.93921852487395</v>
      </c>
      <c r="AU3" s="50" t="n">
        <f aca="false">100*'Chôm_BIT_10%'!AU6/PopActBIT!AU18</f>
        <v>24.9139552757925</v>
      </c>
      <c r="AV3" s="50" t="n">
        <f aca="false">100*'Chôm_BIT_10%'!AV6/PopActBIT!AV18</f>
        <v>9.49463787255603</v>
      </c>
      <c r="AW3" s="50" t="n">
        <f aca="false">100*'Chôm_BIT_10%'!AW6/PopActBIT!AW18</f>
        <v>6.13017003905709</v>
      </c>
    </row>
    <row r="4" customFormat="false" ht="15" hidden="false" customHeight="false" outlineLevel="0" collapsed="false">
      <c r="A4" s="0" t="n">
        <v>2016</v>
      </c>
      <c r="B4" s="50" t="n">
        <f aca="false">100*'Chôm_BIT_10%'!B7/PopActBIT!B19</f>
        <v>10.0649925354723</v>
      </c>
      <c r="C4" s="50" t="n">
        <f aca="false">100*'Chôm_BIT_10%'!C7/PopActBIT!C19</f>
        <v>10.9969986048037</v>
      </c>
      <c r="D4" s="50" t="n">
        <f aca="false">100*'Chôm_BIT_10%'!D7/PopActBIT!D19</f>
        <v>9.20144161745539</v>
      </c>
      <c r="E4" s="50" t="n">
        <f aca="false">100*'Chôm_BIT_10%'!E7/PopActBIT!E19</f>
        <v>37.2194503644705</v>
      </c>
      <c r="F4" s="50" t="n">
        <f aca="false">100*'Chôm_BIT_10%'!F7/PopActBIT!F19</f>
        <v>22.7583900317781</v>
      </c>
      <c r="G4" s="50" t="n">
        <f aca="false">100*'Chôm_BIT_10%'!G7/PopActBIT!G19</f>
        <v>13.6757773433146</v>
      </c>
      <c r="H4" s="50" t="n">
        <f aca="false">100*'Chôm_BIT_10%'!H7/PopActBIT!H19</f>
        <v>12.6978777716366</v>
      </c>
      <c r="I4" s="50" t="n">
        <f aca="false">100*'Chôm_BIT_10%'!I7/PopActBIT!I19</f>
        <v>11.2310284141197</v>
      </c>
      <c r="J4" s="50" t="n">
        <f aca="false">100*'Chôm_BIT_10%'!J7/PopActBIT!J19</f>
        <v>9.97161229907988</v>
      </c>
      <c r="K4" s="50" t="n">
        <f aca="false">100*'Chôm_BIT_10%'!K7/PopActBIT!K19</f>
        <v>8.68256286368619</v>
      </c>
      <c r="L4" s="50" t="n">
        <f aca="false">100*'Chôm_BIT_10%'!L7/PopActBIT!L19</f>
        <v>7.40833008846945</v>
      </c>
      <c r="M4" s="50" t="n">
        <f aca="false">100*'Chôm_BIT_10%'!M7/PopActBIT!M19</f>
        <v>6.88974698227659</v>
      </c>
      <c r="N4" s="50" t="n">
        <f aca="false">100*'Chôm_BIT_10%'!N7/PopActBIT!N19</f>
        <v>4.43018139290473</v>
      </c>
      <c r="O4" s="50" t="n">
        <f aca="false">100*'Chôm_BIT_10%'!O7/PopActBIT!O19</f>
        <v>2.34103230795634</v>
      </c>
      <c r="P4" s="50" t="n">
        <f aca="false">100*'Chôm_BIT_10%'!P7/PopActBIT!P19</f>
        <v>0.859366290262456</v>
      </c>
      <c r="Q4" s="50" t="n">
        <f aca="false">100*'Chôm_BIT_10%'!Q7/PopActBIT!Q19</f>
        <v>28.6998707627306</v>
      </c>
      <c r="R4" s="50" t="n">
        <f aca="false">100*'Chôm_BIT_10%'!R7/PopActBIT!R19</f>
        <v>22.1212736441698</v>
      </c>
      <c r="S4" s="50" t="n">
        <f aca="false">100*'Chôm_BIT_10%'!S7/PopActBIT!S19</f>
        <v>12.3274612672132</v>
      </c>
      <c r="T4" s="50" t="n">
        <f aca="false">100*'Chôm_BIT_10%'!T7/PopActBIT!T19</f>
        <v>8.74182950439394</v>
      </c>
      <c r="U4" s="50" t="n">
        <f aca="false">100*'Chôm_BIT_10%'!U7/PopActBIT!U19</f>
        <v>7.89727987430843</v>
      </c>
      <c r="V4" s="50" t="n">
        <f aca="false">100*'Chôm_BIT_10%'!V7/PopActBIT!V19</f>
        <v>7.11199688493067</v>
      </c>
      <c r="W4" s="50" t="n">
        <f aca="false">100*'Chôm_BIT_10%'!W7/PopActBIT!W19</f>
        <v>6.54896379820699</v>
      </c>
      <c r="X4" s="50" t="n">
        <f aca="false">100*'Chôm_BIT_10%'!X7/PopActBIT!X19</f>
        <v>6.71194706015332</v>
      </c>
      <c r="Y4" s="50" t="n">
        <f aca="false">100*'Chôm_BIT_10%'!Y7/PopActBIT!Y19</f>
        <v>6.37116387608372</v>
      </c>
      <c r="Z4" s="50" t="n">
        <f aca="false">100*'Chôm_BIT_10%'!Z7/PopActBIT!Z19</f>
        <v>4.22274815042758</v>
      </c>
      <c r="AA4" s="50" t="n">
        <f aca="false">100*'Chôm_BIT_10%'!AA7/PopActBIT!AA19</f>
        <v>1.24459945486287</v>
      </c>
      <c r="AB4" s="50" t="n">
        <f aca="false">100*'Chôm_BIT_10%'!AB7/PopActBIT!AB19</f>
        <v>0.726016348670006</v>
      </c>
      <c r="AD4" s="50" t="n">
        <f aca="false">100*'Chôm_BIT_10%'!AD7/PopActBIT!AD19</f>
        <v>25.2718861359632</v>
      </c>
      <c r="AE4" s="50" t="n">
        <f aca="false">100*'Chôm_BIT_10%'!AE7/PopActBIT!AE19</f>
        <v>13.1743701850008</v>
      </c>
      <c r="AF4" s="50" t="n">
        <f aca="false">100*'Chôm_BIT_10%'!AF7/PopActBIT!AF19</f>
        <v>10.5774465732463</v>
      </c>
      <c r="AG4" s="50" t="n">
        <f aca="false">100*'Chôm_BIT_10%'!AG7/PopActBIT!AG19</f>
        <v>8.05879070348173</v>
      </c>
      <c r="AH4" s="50" t="n">
        <f aca="false">100*'Chôm_BIT_10%'!AH7/PopActBIT!AH19</f>
        <v>5.91007039889062</v>
      </c>
      <c r="AI4" s="50" t="n">
        <f aca="false">100*'Chôm_BIT_10%'!AI7/PopActBIT!AI19</f>
        <v>23.5342301321869</v>
      </c>
      <c r="AJ4" s="50" t="n">
        <f aca="false">100*'Chôm_BIT_10%'!AJ7/PopActBIT!AJ19</f>
        <v>10.4763016653128</v>
      </c>
      <c r="AK4" s="50" t="n">
        <f aca="false">100*'Chôm_BIT_10%'!AK7/PopActBIT!AK19</f>
        <v>7.49071071665671</v>
      </c>
      <c r="AL4" s="50" t="n">
        <f aca="false">100*'Chôm_BIT_10%'!AL7/PopActBIT!AL19</f>
        <v>6.62881747810181</v>
      </c>
      <c r="AM4" s="50" t="n">
        <f aca="false">100*'Chôm_BIT_10%'!AM7/PopActBIT!AM19</f>
        <v>5.42270228649407</v>
      </c>
      <c r="AO4" s="50" t="n">
        <f aca="false">100*'Chôm_BIT_10%'!AO7/PopActBIT!AO19</f>
        <v>25.2718861359632</v>
      </c>
      <c r="AP4" s="50" t="n">
        <f aca="false">100*'Chôm_BIT_10%'!AP7/PopActBIT!AP19</f>
        <v>10.4696159478398</v>
      </c>
      <c r="AQ4" s="50" t="n">
        <f aca="false">100*'Chôm_BIT_10%'!AQ7/PopActBIT!AQ19</f>
        <v>6.11720585706519</v>
      </c>
      <c r="AR4" s="50" t="n">
        <f aca="false">100*'Chôm_BIT_10%'!AR7/PopActBIT!AR19</f>
        <v>23.5342301321869</v>
      </c>
      <c r="AS4" s="50" t="n">
        <f aca="false">100*'Chôm_BIT_10%'!AS7/PopActBIT!AS19</f>
        <v>8.12404717519413</v>
      </c>
      <c r="AT4" s="50" t="n">
        <f aca="false">100*'Chôm_BIT_10%'!AT7/PopActBIT!AT19</f>
        <v>5.76118652766085</v>
      </c>
      <c r="AU4" s="50" t="n">
        <f aca="false">100*'Chôm_BIT_10%'!AU7/PopActBIT!AU19</f>
        <v>24.3209501793527</v>
      </c>
      <c r="AV4" s="50" t="n">
        <f aca="false">100*'Chôm_BIT_10%'!AV7/PopActBIT!AV19</f>
        <v>9.25206916951029</v>
      </c>
      <c r="AW4" s="50" t="n">
        <f aca="false">100*'Chôm_BIT_10%'!AW7/PopActBIT!AW19</f>
        <v>5.94032148412313</v>
      </c>
    </row>
    <row r="5" customFormat="false" ht="15" hidden="false" customHeight="false" outlineLevel="0" collapsed="false">
      <c r="A5" s="0" t="n">
        <v>2017</v>
      </c>
      <c r="B5" s="50" t="n">
        <f aca="false">100*'Chôm_BIT_10%'!B8/PopActBIT!B20</f>
        <v>9.37115313397029</v>
      </c>
      <c r="C5" s="50" t="n">
        <f aca="false">100*'Chôm_BIT_10%'!C8/PopActBIT!C20</f>
        <v>10.236686614272</v>
      </c>
      <c r="D5" s="50" t="n">
        <f aca="false">100*'Chôm_BIT_10%'!D8/PopActBIT!D20</f>
        <v>8.56823376742239</v>
      </c>
      <c r="E5" s="50" t="n">
        <f aca="false">100*'Chôm_BIT_10%'!E8/PopActBIT!E20</f>
        <v>34.750393299954</v>
      </c>
      <c r="F5" s="50" t="n">
        <f aca="false">100*'Chôm_BIT_10%'!F8/PopActBIT!F20</f>
        <v>21.2486481324559</v>
      </c>
      <c r="G5" s="50" t="n">
        <f aca="false">100*'Chôm_BIT_10%'!G8/PopActBIT!G20</f>
        <v>12.768556136886</v>
      </c>
      <c r="H5" s="50" t="n">
        <f aca="false">100*'Chôm_BIT_10%'!H8/PopActBIT!H20</f>
        <v>11.8555282874445</v>
      </c>
      <c r="I5" s="50" t="n">
        <f aca="false">100*'Chôm_BIT_10%'!I8/PopActBIT!I20</f>
        <v>10.4859865132823</v>
      </c>
      <c r="J5" s="50" t="n">
        <f aca="false">100*'Chôm_BIT_10%'!J8/PopActBIT!J20</f>
        <v>9.31011731324404</v>
      </c>
      <c r="K5" s="50" t="n">
        <f aca="false">100*'Chôm_BIT_10%'!K8/PopActBIT!K20</f>
        <v>8.10658060261665</v>
      </c>
      <c r="L5" s="50" t="n">
        <f aca="false">100*'Chôm_BIT_10%'!L8/PopActBIT!L20</f>
        <v>6.91687764728383</v>
      </c>
      <c r="M5" s="50" t="n">
        <f aca="false">100*'Chôm_BIT_10%'!M8/PopActBIT!M20</f>
        <v>6.43269621197397</v>
      </c>
      <c r="N5" s="50" t="n">
        <f aca="false">100*'Chôm_BIT_10%'!N8/PopActBIT!N20</f>
        <v>4.13629283307573</v>
      </c>
      <c r="O5" s="50" t="n">
        <f aca="false">100*'Chôm_BIT_10%'!O8/PopActBIT!O20</f>
        <v>2.18573333654169</v>
      </c>
      <c r="P5" s="50" t="n">
        <f aca="false">100*'Chôm_BIT_10%'!P8/PopActBIT!P20</f>
        <v>0.802357807084925</v>
      </c>
      <c r="Q5" s="50" t="n">
        <f aca="false">100*'Chôm_BIT_10%'!Q8/PopActBIT!Q20</f>
        <v>26.7959840055776</v>
      </c>
      <c r="R5" s="50" t="n">
        <f aca="false">100*'Chôm_BIT_10%'!R8/PopActBIT!R20</f>
        <v>20.6537966547895</v>
      </c>
      <c r="S5" s="50" t="n">
        <f aca="false">100*'Chôm_BIT_10%'!S8/PopActBIT!S20</f>
        <v>11.5096844050803</v>
      </c>
      <c r="T5" s="50" t="n">
        <f aca="false">100*'Chôm_BIT_10%'!T8/PopActBIT!T20</f>
        <v>8.16191562379492</v>
      </c>
      <c r="U5" s="50" t="n">
        <f aca="false">100*'Chôm_BIT_10%'!U8/PopActBIT!U20</f>
        <v>7.37339157200457</v>
      </c>
      <c r="V5" s="50" t="n">
        <f aca="false">100*'Chôm_BIT_10%'!V8/PopActBIT!V20</f>
        <v>6.64020254139248</v>
      </c>
      <c r="W5" s="50" t="n">
        <f aca="false">100*'Chôm_BIT_10%'!W8/PopActBIT!W20</f>
        <v>6.11451984019891</v>
      </c>
      <c r="X5" s="50" t="n">
        <f aca="false">100*'Chôm_BIT_10%'!X8/PopActBIT!X20</f>
        <v>6.26669114843915</v>
      </c>
      <c r="Y5" s="50" t="n">
        <f aca="false">100*'Chôm_BIT_10%'!Y8/PopActBIT!Y20</f>
        <v>5.9485147766641</v>
      </c>
      <c r="Z5" s="50" t="n">
        <f aca="false">100*'Chôm_BIT_10%'!Z8/PopActBIT!Z20</f>
        <v>3.94262025895178</v>
      </c>
      <c r="AA5" s="50" t="n">
        <f aca="false">100*'Chôm_BIT_10%'!AA8/PopActBIT!AA20</f>
        <v>1.16203544474368</v>
      </c>
      <c r="AB5" s="50" t="n">
        <f aca="false">100*'Chôm_BIT_10%'!AB8/PopActBIT!AB20</f>
        <v>0.677854009433816</v>
      </c>
      <c r="AD5" s="50" t="n">
        <f aca="false">100*'Chôm_BIT_10%'!AD8/PopActBIT!AD20</f>
        <v>23.6249792269985</v>
      </c>
      <c r="AE5" s="50" t="n">
        <f aca="false">100*'Chôm_BIT_10%'!AE8/PopActBIT!AE20</f>
        <v>12.2995702449116</v>
      </c>
      <c r="AF5" s="50" t="n">
        <f aca="false">100*'Chôm_BIT_10%'!AF8/PopActBIT!AF20</f>
        <v>9.88876731324844</v>
      </c>
      <c r="AG5" s="50" t="n">
        <f aca="false">100*'Chôm_BIT_10%'!AG8/PopActBIT!AG20</f>
        <v>7.52538158131159</v>
      </c>
      <c r="AH5" s="50" t="n">
        <f aca="false">100*'Chôm_BIT_10%'!AH8/PopActBIT!AH20</f>
        <v>5.48758877710022</v>
      </c>
      <c r="AI5" s="50" t="n">
        <f aca="false">100*'Chôm_BIT_10%'!AI8/PopActBIT!AI20</f>
        <v>21.9888855742846</v>
      </c>
      <c r="AJ5" s="50" t="n">
        <f aca="false">100*'Chôm_BIT_10%'!AJ8/PopActBIT!AJ20</f>
        <v>9.78007181720753</v>
      </c>
      <c r="AK5" s="50" t="n">
        <f aca="false">100*'Chôm_BIT_10%'!AK8/PopActBIT!AK20</f>
        <v>7.00141058257876</v>
      </c>
      <c r="AL5" s="50" t="n">
        <f aca="false">100*'Chôm_BIT_10%'!AL8/PopActBIT!AL20</f>
        <v>6.18887811780313</v>
      </c>
      <c r="AM5" s="50" t="n">
        <f aca="false">100*'Chôm_BIT_10%'!AM8/PopActBIT!AM20</f>
        <v>5.02570281705817</v>
      </c>
      <c r="AO5" s="50" t="n">
        <f aca="false">100*'Chôm_BIT_10%'!AO8/PopActBIT!AO20</f>
        <v>23.6249792269985</v>
      </c>
      <c r="AP5" s="50" t="n">
        <f aca="false">100*'Chôm_BIT_10%'!AP8/PopActBIT!AP20</f>
        <v>9.76846893453754</v>
      </c>
      <c r="AQ5" s="50" t="n">
        <f aca="false">100*'Chôm_BIT_10%'!AQ8/PopActBIT!AQ20</f>
        <v>5.67567880540179</v>
      </c>
      <c r="AR5" s="50" t="n">
        <f aca="false">100*'Chôm_BIT_10%'!AR8/PopActBIT!AR20</f>
        <v>21.9888855742846</v>
      </c>
      <c r="AS5" s="50" t="n">
        <f aca="false">100*'Chôm_BIT_10%'!AS8/PopActBIT!AS20</f>
        <v>7.58105036029494</v>
      </c>
      <c r="AT5" s="50" t="n">
        <f aca="false">100*'Chôm_BIT_10%'!AT8/PopActBIT!AT20</f>
        <v>5.3517384596778</v>
      </c>
      <c r="AU5" s="50" t="n">
        <f aca="false">100*'Chôm_BIT_10%'!AU8/PopActBIT!AU20</f>
        <v>22.7295684012272</v>
      </c>
      <c r="AV5" s="50" t="n">
        <f aca="false">100*'Chôm_BIT_10%'!AV8/PopActBIT!AV20</f>
        <v>8.63380598890283</v>
      </c>
      <c r="AW5" s="50" t="n">
        <f aca="false">100*'Chôm_BIT_10%'!AW8/PopActBIT!AW20</f>
        <v>5.51496750308513</v>
      </c>
    </row>
    <row r="6" customFormat="false" ht="15" hidden="false" customHeight="false" outlineLevel="0" collapsed="false">
      <c r="A6" s="0" t="n">
        <v>2018</v>
      </c>
      <c r="B6" s="50" t="n">
        <f aca="false">100*'Chôm_BIT_10%'!B9/PopActBIT!B21</f>
        <v>8.77567369405301</v>
      </c>
      <c r="C6" s="50" t="n">
        <f aca="false">100*'Chôm_BIT_10%'!C9/PopActBIT!C21</f>
        <v>9.58580902504126</v>
      </c>
      <c r="D6" s="50" t="n">
        <f aca="false">100*'Chôm_BIT_10%'!D9/PopActBIT!D21</f>
        <v>8.02379421624922</v>
      </c>
      <c r="E6" s="50" t="n">
        <f aca="false">100*'Chôm_BIT_10%'!E9/PopActBIT!E21</f>
        <v>32.6145104564997</v>
      </c>
      <c r="F6" s="50" t="n">
        <f aca="false">100*'Chôm_BIT_10%'!F9/PopActBIT!F21</f>
        <v>19.9426305976049</v>
      </c>
      <c r="G6" s="50" t="n">
        <f aca="false">100*'Chôm_BIT_10%'!G9/PopActBIT!G21</f>
        <v>11.9837552354097</v>
      </c>
      <c r="H6" s="50" t="n">
        <f aca="false">100*'Chôm_BIT_10%'!H9/PopActBIT!H21</f>
        <v>11.1268453269189</v>
      </c>
      <c r="I6" s="50" t="n">
        <f aca="false">100*'Chôm_BIT_10%'!I9/PopActBIT!I21</f>
        <v>9.84148046418263</v>
      </c>
      <c r="J6" s="50" t="n">
        <f aca="false">100*'Chôm_BIT_10%'!J9/PopActBIT!J21</f>
        <v>8.73788436991413</v>
      </c>
      <c r="K6" s="50" t="n">
        <f aca="false">100*'Chôm_BIT_10%'!K9/PopActBIT!K21</f>
        <v>7.60832130872166</v>
      </c>
      <c r="L6" s="50" t="n">
        <f aca="false">100*'Chôm_BIT_10%'!L9/PopActBIT!L21</f>
        <v>6.49174173099118</v>
      </c>
      <c r="M6" s="50" t="n">
        <f aca="false">100*'Chôm_BIT_10%'!M9/PopActBIT!M21</f>
        <v>6.0373198098218</v>
      </c>
      <c r="N6" s="50" t="n">
        <f aca="false">100*'Chôm_BIT_10%'!N9/PopActBIT!N21</f>
        <v>3.88206155513273</v>
      </c>
      <c r="O6" s="50" t="n">
        <f aca="false">100*'Chôm_BIT_10%'!O9/PopActBIT!O21</f>
        <v>2.05139038699321</v>
      </c>
      <c r="P6" s="50" t="n">
        <f aca="false">100*'Chôm_BIT_10%'!P9/PopActBIT!P21</f>
        <v>0.753042040794977</v>
      </c>
      <c r="Q6" s="50" t="n">
        <f aca="false">100*'Chôm_BIT_10%'!Q9/PopActBIT!Q21</f>
        <v>25.1490074658598</v>
      </c>
      <c r="R6" s="50" t="n">
        <f aca="false">100*'Chôm_BIT_10%'!R9/PopActBIT!R21</f>
        <v>19.3843408087397</v>
      </c>
      <c r="S6" s="50" t="n">
        <f aca="false">100*'Chôm_BIT_10%'!S9/PopActBIT!S21</f>
        <v>10.8022582403693</v>
      </c>
      <c r="T6" s="50" t="n">
        <f aca="false">100*'Chôm_BIT_10%'!T9/PopActBIT!T21</f>
        <v>7.66025524256959</v>
      </c>
      <c r="U6" s="50" t="n">
        <f aca="false">100*'Chôm_BIT_10%'!U9/PopActBIT!U21</f>
        <v>6.9201966852366</v>
      </c>
      <c r="V6" s="50" t="n">
        <f aca="false">100*'Chôm_BIT_10%'!V9/PopActBIT!V21</f>
        <v>6.23207206175153</v>
      </c>
      <c r="W6" s="50" t="n">
        <f aca="false">100*'Chôm_BIT_10%'!W9/PopActBIT!W21</f>
        <v>5.7386996901962</v>
      </c>
      <c r="X6" s="50" t="n">
        <f aca="false">100*'Chôm_BIT_10%'!X9/PopActBIT!X21</f>
        <v>5.88151800827801</v>
      </c>
      <c r="Y6" s="50" t="n">
        <f aca="false">100*'Chôm_BIT_10%'!Y9/PopActBIT!Y21</f>
        <v>5.58289788865241</v>
      </c>
      <c r="Z6" s="50" t="n">
        <f aca="false">100*'Chôm_BIT_10%'!Z9/PopActBIT!Z21</f>
        <v>3.70029278666497</v>
      </c>
      <c r="AA6" s="50" t="n">
        <f aca="false">100*'Chôm_BIT_10%'!AA9/PopActBIT!AA21</f>
        <v>1.09061261080652</v>
      </c>
      <c r="AB6" s="50" t="n">
        <f aca="false">100*'Chôm_BIT_10%'!AB9/PopActBIT!AB21</f>
        <v>0.636190689637136</v>
      </c>
      <c r="AD6" s="50" t="n">
        <f aca="false">100*'Chôm_BIT_10%'!AD9/PopActBIT!AD21</f>
        <v>22.1782071824866</v>
      </c>
      <c r="AE6" s="50" t="n">
        <f aca="false">100*'Chôm_BIT_10%'!AE9/PopActBIT!AE21</f>
        <v>11.5404483275691</v>
      </c>
      <c r="AF6" s="50" t="n">
        <f aca="false">100*'Chôm_BIT_10%'!AF9/PopActBIT!AF21</f>
        <v>9.28988366008503</v>
      </c>
      <c r="AG6" s="50" t="n">
        <f aca="false">100*'Chôm_BIT_10%'!AG9/PopActBIT!AG21</f>
        <v>7.06531167377091</v>
      </c>
      <c r="AH6" s="50" t="n">
        <f aca="false">100*'Chôm_BIT_10%'!AH9/PopActBIT!AH21</f>
        <v>5.12610665355035</v>
      </c>
      <c r="AI6" s="50" t="n">
        <f aca="false">100*'Chôm_BIT_10%'!AI9/PopActBIT!AI21</f>
        <v>20.6407100382236</v>
      </c>
      <c r="AJ6" s="50" t="n">
        <f aca="false">100*'Chôm_BIT_10%'!AJ9/PopActBIT!AJ21</f>
        <v>9.16860063085813</v>
      </c>
      <c r="AK6" s="50" t="n">
        <f aca="false">100*'Chôm_BIT_10%'!AK9/PopActBIT!AK21</f>
        <v>6.57637163668437</v>
      </c>
      <c r="AL6" s="50" t="n">
        <f aca="false">100*'Chôm_BIT_10%'!AL9/PopActBIT!AL21</f>
        <v>5.8081217241201</v>
      </c>
      <c r="AM6" s="50" t="n">
        <f aca="false">100*'Chôm_BIT_10%'!AM9/PopActBIT!AM21</f>
        <v>4.67971317955348</v>
      </c>
      <c r="AO6" s="50" t="n">
        <f aca="false">100*'Chôm_BIT_10%'!AO9/PopActBIT!AO21</f>
        <v>22.1782071824866</v>
      </c>
      <c r="AP6" s="50" t="n">
        <f aca="false">100*'Chôm_BIT_10%'!AP9/PopActBIT!AP21</f>
        <v>9.16201228282011</v>
      </c>
      <c r="AQ6" s="50" t="n">
        <f aca="false">100*'Chôm_BIT_10%'!AQ9/PopActBIT!AQ21</f>
        <v>5.31395712132892</v>
      </c>
      <c r="AR6" s="50" t="n">
        <f aca="false">100*'Chôm_BIT_10%'!AR9/PopActBIT!AR21</f>
        <v>20.6407100382236</v>
      </c>
      <c r="AS6" s="50" t="n">
        <f aca="false">100*'Chôm_BIT_10%'!AS9/PopActBIT!AS21</f>
        <v>7.10892823144144</v>
      </c>
      <c r="AT6" s="50" t="n">
        <f aca="false">100*'Chôm_BIT_10%'!AT9/PopActBIT!AT21</f>
        <v>4.99928005996675</v>
      </c>
      <c r="AU6" s="50" t="n">
        <f aca="false">100*'Chôm_BIT_10%'!AU9/PopActBIT!AU21</f>
        <v>21.3368579450036</v>
      </c>
      <c r="AV6" s="50" t="n">
        <f aca="false">100*'Chôm_BIT_10%'!AV9/PopActBIT!AV21</f>
        <v>8.0977639501924</v>
      </c>
      <c r="AW6" s="50" t="n">
        <f aca="false">100*'Chôm_BIT_10%'!AW9/PopActBIT!AW21</f>
        <v>5.15748436695292</v>
      </c>
    </row>
    <row r="7" customFormat="false" ht="15" hidden="false" customHeight="false" outlineLevel="0" collapsed="false">
      <c r="A7" s="0" t="n">
        <v>2019</v>
      </c>
      <c r="B7" s="50" t="n">
        <f aca="false">100*'Chôm_BIT_10%'!B10/PopActBIT!B22</f>
        <v>8.28059180153368</v>
      </c>
      <c r="C7" s="50" t="n">
        <f aca="false">100*'Chôm_BIT_10%'!C10/PopActBIT!C22</f>
        <v>9.04436454332669</v>
      </c>
      <c r="D7" s="50" t="n">
        <f aca="false">100*'Chôm_BIT_10%'!D10/PopActBIT!D22</f>
        <v>7.57164274051287</v>
      </c>
      <c r="E7" s="50" t="n">
        <f aca="false">100*'Chôm_BIT_10%'!E10/PopActBIT!E22</f>
        <v>30.8187238833669</v>
      </c>
      <c r="F7" s="50" t="n">
        <f aca="false">100*'Chôm_BIT_10%'!F10/PopActBIT!F22</f>
        <v>18.8445700178549</v>
      </c>
      <c r="G7" s="50" t="n">
        <f aca="false">100*'Chôm_BIT_10%'!G10/PopActBIT!G22</f>
        <v>11.3239180510938</v>
      </c>
      <c r="H7" s="50" t="n">
        <f aca="false">100*'Chôm_BIT_10%'!H10/PopActBIT!H22</f>
        <v>10.5141904331391</v>
      </c>
      <c r="I7" s="50" t="n">
        <f aca="false">100*'Chôm_BIT_10%'!I10/PopActBIT!I22</f>
        <v>9.29959900620705</v>
      </c>
      <c r="J7" s="50" t="n">
        <f aca="false">100*'Chôm_BIT_10%'!J10/PopActBIT!J22</f>
        <v>8.25676798308357</v>
      </c>
      <c r="K7" s="50" t="n">
        <f aca="false">100*'Chôm_BIT_10%'!K10/PopActBIT!K22</f>
        <v>7.18939975941601</v>
      </c>
      <c r="L7" s="50" t="n">
        <f aca="false">100*'Chôm_BIT_10%'!L10/PopActBIT!L22</f>
        <v>6.13430013602048</v>
      </c>
      <c r="M7" s="50" t="n">
        <f aca="false">100*'Chôm_BIT_10%'!M10/PopActBIT!M22</f>
        <v>5.70489912649905</v>
      </c>
      <c r="N7" s="50" t="n">
        <f aca="false">100*'Chôm_BIT_10%'!N10/PopActBIT!N22</f>
        <v>3.66831148134025</v>
      </c>
      <c r="O7" s="50" t="n">
        <f aca="false">100*'Chôm_BIT_10%'!O10/PopActBIT!O22</f>
        <v>1.93843884298247</v>
      </c>
      <c r="P7" s="50" t="n">
        <f aca="false">100*'Chôm_BIT_10%'!P10/PopActBIT!P22</f>
        <v>0.711578815778376</v>
      </c>
      <c r="Q7" s="50" t="n">
        <f aca="false">100*'Chôm_BIT_10%'!Q10/PopActBIT!Q22</f>
        <v>23.7642787269433</v>
      </c>
      <c r="R7" s="50" t="n">
        <f aca="false">100*'Chôm_BIT_10%'!R10/PopActBIT!R22</f>
        <v>18.3170202061572</v>
      </c>
      <c r="S7" s="50" t="n">
        <f aca="false">100*'Chôm_BIT_10%'!S10/PopActBIT!S22</f>
        <v>10.2074754263381</v>
      </c>
      <c r="T7" s="50" t="n">
        <f aca="false">100*'Chôm_BIT_10%'!T10/PopActBIT!T22</f>
        <v>7.23847416050417</v>
      </c>
      <c r="U7" s="50" t="n">
        <f aca="false">100*'Chôm_BIT_10%'!U10/PopActBIT!U22</f>
        <v>6.53916394499783</v>
      </c>
      <c r="V7" s="50" t="n">
        <f aca="false">100*'Chôm_BIT_10%'!V10/PopActBIT!V22</f>
        <v>5.88892813057966</v>
      </c>
      <c r="W7" s="50" t="n">
        <f aca="false">100*'Chôm_BIT_10%'!W10/PopActBIT!W22</f>
        <v>5.42272132024211</v>
      </c>
      <c r="X7" s="50" t="n">
        <f aca="false">100*'Chôm_BIT_10%'!X10/PopActBIT!X22</f>
        <v>5.55767592323456</v>
      </c>
      <c r="Y7" s="50" t="n">
        <f aca="false">100*'Chôm_BIT_10%'!Y10/PopActBIT!Y22</f>
        <v>5.27549811697762</v>
      </c>
      <c r="Z7" s="50" t="n">
        <f aca="false">100*'Chôm_BIT_10%'!Z10/PopActBIT!Z22</f>
        <v>3.49655107753167</v>
      </c>
      <c r="AA7" s="50" t="n">
        <f aca="false">100*'Chôm_BIT_10%'!AA10/PopActBIT!AA22</f>
        <v>1.03056242285144</v>
      </c>
      <c r="AB7" s="50" t="n">
        <f aca="false">100*'Chôm_BIT_10%'!AB10/PopActBIT!AB22</f>
        <v>0.601161413330007</v>
      </c>
      <c r="AD7" s="50" t="n">
        <f aca="false">100*'Chôm_BIT_10%'!AD10/PopActBIT!AD22</f>
        <v>20.9451406385127</v>
      </c>
      <c r="AE7" s="50" t="n">
        <f aca="false">100*'Chôm_BIT_10%'!AE10/PopActBIT!AE22</f>
        <v>10.9006220472407</v>
      </c>
      <c r="AF7" s="50" t="n">
        <f aca="false">100*'Chôm_BIT_10%'!AF10/PopActBIT!AF22</f>
        <v>8.78265793998066</v>
      </c>
      <c r="AG7" s="50" t="n">
        <f aca="false">100*'Chôm_BIT_10%'!AG10/PopActBIT!AG22</f>
        <v>6.6772659176215</v>
      </c>
      <c r="AH7" s="50" t="n">
        <f aca="false">100*'Chôm_BIT_10%'!AH10/PopActBIT!AH22</f>
        <v>4.8232328697019</v>
      </c>
      <c r="AI7" s="50" t="n">
        <f aca="false">100*'Chôm_BIT_10%'!AI10/PopActBIT!AI22</f>
        <v>19.4966412238368</v>
      </c>
      <c r="AJ7" s="50" t="n">
        <f aca="false">100*'Chôm_BIT_10%'!AJ10/PopActBIT!AJ22</f>
        <v>8.64754048358165</v>
      </c>
      <c r="AK7" s="50" t="n">
        <f aca="false">100*'Chôm_BIT_10%'!AK10/PopActBIT!AK22</f>
        <v>6.21703537479196</v>
      </c>
      <c r="AL7" s="50" t="n">
        <f aca="false">100*'Chôm_BIT_10%'!AL10/PopActBIT!AL22</f>
        <v>5.48819546643929</v>
      </c>
      <c r="AM7" s="50" t="n">
        <f aca="false">100*'Chôm_BIT_10%'!AM10/PopActBIT!AM22</f>
        <v>4.38913126936356</v>
      </c>
      <c r="AO7" s="50" t="n">
        <f aca="false">100*'Chôm_BIT_10%'!AO10/PopActBIT!AO22</f>
        <v>20.9451406385127</v>
      </c>
      <c r="AP7" s="50" t="n">
        <f aca="false">100*'Chôm_BIT_10%'!AP10/PopActBIT!AP22</f>
        <v>8.65365675341162</v>
      </c>
      <c r="AQ7" s="50" t="n">
        <f aca="false">100*'Chôm_BIT_10%'!AQ10/PopActBIT!AQ22</f>
        <v>5.01522255093586</v>
      </c>
      <c r="AR7" s="50" t="n">
        <f aca="false">100*'Chôm_BIT_10%'!AR10/PopActBIT!AR22</f>
        <v>19.4966412238368</v>
      </c>
      <c r="AS7" s="50" t="n">
        <f aca="false">100*'Chôm_BIT_10%'!AS10/PopActBIT!AS22</f>
        <v>6.71089154954522</v>
      </c>
      <c r="AT7" s="50" t="n">
        <f aca="false">100*'Chôm_BIT_10%'!AT10/PopActBIT!AT22</f>
        <v>4.7054478410816</v>
      </c>
      <c r="AU7" s="50" t="n">
        <f aca="false">100*'Chôm_BIT_10%'!AU10/PopActBIT!AU22</f>
        <v>20.1523959604767</v>
      </c>
      <c r="AV7" s="50" t="n">
        <f aca="false">100*'Chôm_BIT_10%'!AV10/PopActBIT!AV22</f>
        <v>7.64726916638193</v>
      </c>
      <c r="AW7" s="50" t="n">
        <f aca="false">100*'Chôm_BIT_10%'!AW10/PopActBIT!AW22</f>
        <v>4.86072413285333</v>
      </c>
    </row>
    <row r="8" customFormat="false" ht="15" hidden="false" customHeight="false" outlineLevel="0" collapsed="false">
      <c r="A8" s="0" t="n">
        <v>2020</v>
      </c>
      <c r="B8" s="50" t="n">
        <f aca="false">100*'Chôm_BIT_10%'!B11/PopActBIT!B23</f>
        <v>7.78489848024876</v>
      </c>
      <c r="C8" s="50" t="n">
        <f aca="false">100*'Chôm_BIT_10%'!C11/PopActBIT!C23</f>
        <v>8.50189491120698</v>
      </c>
      <c r="D8" s="50" t="n">
        <f aca="false">100*'Chôm_BIT_10%'!D11/PopActBIT!D23</f>
        <v>7.11919507707637</v>
      </c>
      <c r="E8" s="50" t="n">
        <f aca="false">100*'Chôm_BIT_10%'!E11/PopActBIT!E23</f>
        <v>28.993640003539</v>
      </c>
      <c r="F8" s="50" t="n">
        <f aca="false">100*'Chôm_BIT_10%'!F11/PopActBIT!F23</f>
        <v>17.7285951613997</v>
      </c>
      <c r="G8" s="50" t="n">
        <f aca="false">100*'Chôm_BIT_10%'!G11/PopActBIT!G23</f>
        <v>10.653315972638</v>
      </c>
      <c r="H8" s="50" t="n">
        <f aca="false">100*'Chôm_BIT_10%'!H11/PopActBIT!H23</f>
        <v>9.89154039929656</v>
      </c>
      <c r="I8" s="50" t="n">
        <f aca="false">100*'Chôm_BIT_10%'!I11/PopActBIT!I23</f>
        <v>8.74887703928447</v>
      </c>
      <c r="J8" s="50" t="n">
        <f aca="false">100*'Chôm_BIT_10%'!J11/PopActBIT!J23</f>
        <v>7.76780243725389</v>
      </c>
      <c r="K8" s="50" t="n">
        <f aca="false">100*'Chôm_BIT_10%'!K11/PopActBIT!K23</f>
        <v>6.76364372694024</v>
      </c>
      <c r="L8" s="50" t="n">
        <f aca="false">100*'Chôm_BIT_10%'!L11/PopActBIT!L23</f>
        <v>5.77102707076812</v>
      </c>
      <c r="M8" s="50" t="n">
        <f aca="false">100*'Chôm_BIT_10%'!M11/PopActBIT!M23</f>
        <v>5.36705517581436</v>
      </c>
      <c r="N8" s="50" t="n">
        <f aca="false">100*'Chôm_BIT_10%'!N11/PopActBIT!N23</f>
        <v>3.45107418831934</v>
      </c>
      <c r="O8" s="50" t="n">
        <f aca="false">100*'Chôm_BIT_10%'!O11/PopActBIT!O23</f>
        <v>1.82364455436273</v>
      </c>
      <c r="P8" s="50" t="n">
        <f aca="false">100*'Chôm_BIT_10%'!P11/PopActBIT!P23</f>
        <v>0.669439140209102</v>
      </c>
      <c r="Q8" s="50" t="n">
        <f aca="false">100*'Chôm_BIT_10%'!Q11/PopActBIT!Q23</f>
        <v>22.3569588721557</v>
      </c>
      <c r="R8" s="50" t="n">
        <f aca="false">100*'Chôm_BIT_10%'!R11/PopActBIT!R23</f>
        <v>17.2322868333136</v>
      </c>
      <c r="S8" s="50" t="n">
        <f aca="false">100*'Chôm_BIT_10%'!S11/PopActBIT!S23</f>
        <v>9.60298904575816</v>
      </c>
      <c r="T8" s="50" t="n">
        <f aca="false">100*'Chôm_BIT_10%'!T11/PopActBIT!T23</f>
        <v>6.80981194350638</v>
      </c>
      <c r="U8" s="50" t="n">
        <f aca="false">100*'Chôm_BIT_10%'!U11/PopActBIT!U23</f>
        <v>6.15191485743882</v>
      </c>
      <c r="V8" s="50" t="n">
        <f aca="false">100*'Chôm_BIT_10%'!V11/PopActBIT!V23</f>
        <v>5.5401859879374</v>
      </c>
      <c r="W8" s="50" t="n">
        <f aca="false">100*'Chôm_BIT_10%'!W11/PopActBIT!W23</f>
        <v>5.10158793055902</v>
      </c>
      <c r="X8" s="50" t="n">
        <f aca="false">100*'Chôm_BIT_10%'!X11/PopActBIT!X23</f>
        <v>5.22855052611592</v>
      </c>
      <c r="Y8" s="50" t="n">
        <f aca="false">100*'Chôm_BIT_10%'!Y11/PopActBIT!Y23</f>
        <v>4.96308328086059</v>
      </c>
      <c r="Z8" s="50" t="n">
        <f aca="false">100*'Chôm_BIT_10%'!Z11/PopActBIT!Z23</f>
        <v>3.28948543033783</v>
      </c>
      <c r="AA8" s="50" t="n">
        <f aca="false">100*'Chôm_BIT_10%'!AA11/PopActBIT!AA23</f>
        <v>0.969532547889045</v>
      </c>
      <c r="AB8" s="50" t="n">
        <f aca="false">100*'Chôm_BIT_10%'!AB11/PopActBIT!AB23</f>
        <v>0.565560652935276</v>
      </c>
      <c r="AD8" s="50" t="n">
        <f aca="false">100*'Chôm_BIT_10%'!AD11/PopActBIT!AD23</f>
        <v>19.6827893764741</v>
      </c>
      <c r="AE8" s="50" t="n">
        <f aca="false">100*'Chôm_BIT_10%'!AE11/PopActBIT!AE23</f>
        <v>10.2525491154318</v>
      </c>
      <c r="AF8" s="50" t="n">
        <f aca="false">100*'Chôm_BIT_10%'!AF11/PopActBIT!AF23</f>
        <v>8.26043738549415</v>
      </c>
      <c r="AG8" s="50" t="n">
        <f aca="false">100*'Chôm_BIT_10%'!AG11/PopActBIT!AG23</f>
        <v>6.27952237984922</v>
      </c>
      <c r="AH8" s="50" t="n">
        <f aca="false">100*'Chôm_BIT_10%'!AH11/PopActBIT!AH23</f>
        <v>4.52487396858119</v>
      </c>
      <c r="AI8" s="50" t="n">
        <f aca="false">100*'Chôm_BIT_10%'!AI11/PopActBIT!AI23</f>
        <v>18.3284647406878</v>
      </c>
      <c r="AJ8" s="50" t="n">
        <f aca="false">100*'Chôm_BIT_10%'!AJ11/PopActBIT!AJ23</f>
        <v>8.12444760715039</v>
      </c>
      <c r="AK8" s="50" t="n">
        <f aca="false">100*'Chôm_BIT_10%'!AK11/PopActBIT!AK23</f>
        <v>5.84775863060869</v>
      </c>
      <c r="AL8" s="50" t="n">
        <f aca="false">100*'Chôm_BIT_10%'!AL11/PopActBIT!AL23</f>
        <v>5.16356530909014</v>
      </c>
      <c r="AM8" s="50" t="n">
        <f aca="false">100*'Chôm_BIT_10%'!AM11/PopActBIT!AM23</f>
        <v>4.10165871745832</v>
      </c>
      <c r="AO8" s="50" t="n">
        <f aca="false">100*'Chôm_BIT_10%'!AO11/PopActBIT!AO23</f>
        <v>19.6827893764741</v>
      </c>
      <c r="AP8" s="50" t="n">
        <f aca="false">100*'Chôm_BIT_10%'!AP11/PopActBIT!AP23</f>
        <v>8.13848596633629</v>
      </c>
      <c r="AQ8" s="50" t="n">
        <f aca="false">100*'Chôm_BIT_10%'!AQ11/PopActBIT!AQ23</f>
        <v>4.7142301340532</v>
      </c>
      <c r="AR8" s="50" t="n">
        <f aca="false">100*'Chôm_BIT_10%'!AR11/PopActBIT!AR23</f>
        <v>18.3284647406878</v>
      </c>
      <c r="AS8" s="50" t="n">
        <f aca="false">100*'Chôm_BIT_10%'!AS11/PopActBIT!AS23</f>
        <v>6.30845813302728</v>
      </c>
      <c r="AT8" s="50" t="n">
        <f aca="false">100*'Chôm_BIT_10%'!AT11/PopActBIT!AT23</f>
        <v>4.41516290141286</v>
      </c>
      <c r="AU8" s="50" t="n">
        <f aca="false">100*'Chôm_BIT_10%'!AU11/PopActBIT!AU23</f>
        <v>18.9414043261202</v>
      </c>
      <c r="AV8" s="50" t="n">
        <f aca="false">100*'Chôm_BIT_10%'!AV11/PopActBIT!AV23</f>
        <v>7.19114154679787</v>
      </c>
      <c r="AW8" s="50" t="n">
        <f aca="false">100*'Chôm_BIT_10%'!AW11/PopActBIT!AW23</f>
        <v>4.56491386062334</v>
      </c>
    </row>
    <row r="9" customFormat="false" ht="15" hidden="false" customHeight="false" outlineLevel="0" collapsed="false">
      <c r="A9" s="0" t="n">
        <v>2021</v>
      </c>
      <c r="B9" s="50" t="n">
        <f aca="false">100*'Chôm_BIT_10%'!B12/PopActBIT!B24</f>
        <v>7.38536726260262</v>
      </c>
      <c r="C9" s="50" t="n">
        <f aca="false">100*'Chôm_BIT_10%'!C12/PopActBIT!C24</f>
        <v>8.0643817408986</v>
      </c>
      <c r="D9" s="50" t="n">
        <f aca="false">100*'Chôm_BIT_10%'!D12/PopActBIT!D24</f>
        <v>6.75480947245339</v>
      </c>
      <c r="E9" s="50" t="n">
        <f aca="false">100*'Chôm_BIT_10%'!E12/PopActBIT!E24</f>
        <v>27.515393358786</v>
      </c>
      <c r="F9" s="50" t="n">
        <f aca="false">100*'Chôm_BIT_10%'!F12/PopActBIT!F24</f>
        <v>16.8246991238437</v>
      </c>
      <c r="G9" s="50" t="n">
        <f aca="false">100*'Chôm_BIT_10%'!G12/PopActBIT!G24</f>
        <v>10.1101544865285</v>
      </c>
      <c r="H9" s="50" t="n">
        <f aca="false">100*'Chôm_BIT_10%'!H12/PopActBIT!H24</f>
        <v>9.38721819605079</v>
      </c>
      <c r="I9" s="50" t="n">
        <f aca="false">100*'Chôm_BIT_10%'!I12/PopActBIT!I24</f>
        <v>8.30281376033431</v>
      </c>
      <c r="J9" s="50" t="n">
        <f aca="false">100*'Chôm_BIT_10%'!J12/PopActBIT!J24</f>
        <v>7.37175944684036</v>
      </c>
      <c r="K9" s="50" t="n">
        <f aca="false">100*'Chôm_BIT_10%'!K12/PopActBIT!K24</f>
        <v>6.4187979730289</v>
      </c>
      <c r="L9" s="50" t="n">
        <f aca="false">100*'Chôm_BIT_10%'!L12/PopActBIT!L24</f>
        <v>5.47679007937619</v>
      </c>
      <c r="M9" s="50" t="n">
        <f aca="false">100*'Chôm_BIT_10%'!M12/PopActBIT!M24</f>
        <v>5.09341477381986</v>
      </c>
      <c r="N9" s="50" t="n">
        <f aca="false">100*'Chôm_BIT_10%'!N12/PopActBIT!N24</f>
        <v>3.27512046746696</v>
      </c>
      <c r="O9" s="50" t="n">
        <f aca="false">100*'Chôm_BIT_10%'!O12/PopActBIT!O24</f>
        <v>1.73066566508288</v>
      </c>
      <c r="P9" s="50" t="n">
        <f aca="false">100*'Chôm_BIT_10%'!P12/PopActBIT!P24</f>
        <v>0.635307649207638</v>
      </c>
      <c r="Q9" s="50" t="n">
        <f aca="false">100*'Chôm_BIT_10%'!Q12/PopActBIT!Q24</f>
        <v>21.2170847675034</v>
      </c>
      <c r="R9" s="50" t="n">
        <f aca="false">100*'Chôm_BIT_10%'!R12/PopActBIT!R24</f>
        <v>16.3536951770173</v>
      </c>
      <c r="S9" s="50" t="n">
        <f aca="false">100*'Chôm_BIT_10%'!S12/PopActBIT!S24</f>
        <v>9.11337869208199</v>
      </c>
      <c r="T9" s="50" t="n">
        <f aca="false">100*'Chôm_BIT_10%'!T12/PopActBIT!T24</f>
        <v>6.46261229366391</v>
      </c>
      <c r="U9" s="50" t="n">
        <f aca="false">100*'Chôm_BIT_10%'!U12/PopActBIT!U24</f>
        <v>5.83825822461502</v>
      </c>
      <c r="V9" s="50" t="n">
        <f aca="false">100*'Chôm_BIT_10%'!V12/PopActBIT!V24</f>
        <v>5.25771847620115</v>
      </c>
      <c r="W9" s="50" t="n">
        <f aca="false">100*'Chôm_BIT_10%'!W12/PopActBIT!W24</f>
        <v>4.84148243016855</v>
      </c>
      <c r="X9" s="50" t="n">
        <f aca="false">100*'Chôm_BIT_10%'!X12/PopActBIT!X24</f>
        <v>4.96197181191483</v>
      </c>
      <c r="Y9" s="50" t="n">
        <f aca="false">100*'Chôm_BIT_10%'!Y12/PopActBIT!Y24</f>
        <v>4.71003946826353</v>
      </c>
      <c r="Z9" s="50" t="n">
        <f aca="false">100*'Chôm_BIT_10%'!Z12/PopActBIT!Z24</f>
        <v>3.12177034524443</v>
      </c>
      <c r="AA9" s="50" t="n">
        <f aca="false">100*'Chôm_BIT_10%'!AA12/PopActBIT!AA24</f>
        <v>0.9201007333352</v>
      </c>
      <c r="AB9" s="50" t="n">
        <f aca="false">100*'Chôm_BIT_10%'!AB12/PopActBIT!AB24</f>
        <v>0.536725427778867</v>
      </c>
      <c r="AD9" s="50" t="n">
        <f aca="false">100*'Chôm_BIT_10%'!AD12/PopActBIT!AD24</f>
        <v>18.6585240790702</v>
      </c>
      <c r="AE9" s="50" t="n">
        <f aca="false">100*'Chôm_BIT_10%'!AE12/PopActBIT!AE24</f>
        <v>9.72928759140967</v>
      </c>
      <c r="AF9" s="50" t="n">
        <f aca="false">100*'Chôm_BIT_10%'!AF12/PopActBIT!AF24</f>
        <v>7.8334312717881</v>
      </c>
      <c r="AG9" s="50" t="n">
        <f aca="false">100*'Chôm_BIT_10%'!AG12/PopActBIT!AG24</f>
        <v>5.95354636974335</v>
      </c>
      <c r="AH9" s="50" t="n">
        <f aca="false">100*'Chôm_BIT_10%'!AH12/PopActBIT!AH24</f>
        <v>4.28281552259221</v>
      </c>
      <c r="AI9" s="50" t="n">
        <f aca="false">100*'Chôm_BIT_10%'!AI12/PopActBIT!AI24</f>
        <v>17.3827263293381</v>
      </c>
      <c r="AJ9" s="50" t="n">
        <f aca="false">100*'Chôm_BIT_10%'!AJ12/PopActBIT!AJ24</f>
        <v>7.70659802941713</v>
      </c>
      <c r="AK9" s="50" t="n">
        <f aca="false">100*'Chôm_BIT_10%'!AK12/PopActBIT!AK24</f>
        <v>5.5463048782209</v>
      </c>
      <c r="AL9" s="50" t="n">
        <f aca="false">100*'Chôm_BIT_10%'!AL12/PopActBIT!AL24</f>
        <v>4.90117273426304</v>
      </c>
      <c r="AM9" s="50" t="n">
        <f aca="false">100*'Chôm_BIT_10%'!AM12/PopActBIT!AM24</f>
        <v>3.86798362134654</v>
      </c>
      <c r="AO9" s="50" t="n">
        <f aca="false">100*'Chôm_BIT_10%'!AO12/PopActBIT!AO24</f>
        <v>18.6585240790702</v>
      </c>
      <c r="AP9" s="50" t="n">
        <f aca="false">100*'Chôm_BIT_10%'!AP12/PopActBIT!AP24</f>
        <v>7.72154469243978</v>
      </c>
      <c r="AQ9" s="50" t="n">
        <f aca="false">100*'Chôm_BIT_10%'!AQ12/PopActBIT!AQ24</f>
        <v>4.4694363871015</v>
      </c>
      <c r="AR9" s="50" t="n">
        <f aca="false">100*'Chôm_BIT_10%'!AR12/PopActBIT!AR24</f>
        <v>17.3827263293381</v>
      </c>
      <c r="AS9" s="50" t="n">
        <f aca="false">100*'Chôm_BIT_10%'!AS12/PopActBIT!AS24</f>
        <v>5.98463704474049</v>
      </c>
      <c r="AT9" s="50" t="n">
        <f aca="false">100*'Chôm_BIT_10%'!AT12/PopActBIT!AT24</f>
        <v>4.18062273594072</v>
      </c>
      <c r="AU9" s="50" t="n">
        <f aca="false">100*'Chôm_BIT_10%'!AU12/PopActBIT!AU24</f>
        <v>17.9601645074152</v>
      </c>
      <c r="AV9" s="50" t="n">
        <f aca="false">100*'Chôm_BIT_10%'!AV12/PopActBIT!AV24</f>
        <v>6.82295857355785</v>
      </c>
      <c r="AW9" s="50" t="n">
        <f aca="false">100*'Chôm_BIT_10%'!AW12/PopActBIT!AW24</f>
        <v>4.3251318439705</v>
      </c>
    </row>
    <row r="10" customFormat="false" ht="15" hidden="false" customHeight="false" outlineLevel="0" collapsed="false">
      <c r="A10" s="0" t="n">
        <v>2022</v>
      </c>
      <c r="B10" s="50" t="n">
        <f aca="false">100*'Chôm_BIT_10%'!B13/PopActBIT!B25</f>
        <v>6.99090359110354</v>
      </c>
      <c r="C10" s="50" t="n">
        <f aca="false">100*'Chôm_BIT_10%'!C13/PopActBIT!C25</f>
        <v>7.63019881729069</v>
      </c>
      <c r="D10" s="50" t="n">
        <f aca="false">100*'Chôm_BIT_10%'!D13/PopActBIT!D25</f>
        <v>6.39668843926732</v>
      </c>
      <c r="E10" s="50" t="n">
        <f aca="false">100*'Chôm_BIT_10%'!E13/PopActBIT!E25</f>
        <v>26.0471561035607</v>
      </c>
      <c r="F10" s="50" t="n">
        <f aca="false">100*'Chôm_BIT_10%'!F13/PopActBIT!F25</f>
        <v>15.9269234773365</v>
      </c>
      <c r="G10" s="50" t="n">
        <f aca="false">100*'Chôm_BIT_10%'!G13/PopActBIT!G25</f>
        <v>9.57067081352969</v>
      </c>
      <c r="H10" s="50" t="n">
        <f aca="false">100*'Chôm_BIT_10%'!H13/PopActBIT!H25</f>
        <v>8.88631082036288</v>
      </c>
      <c r="I10" s="50" t="n">
        <f aca="false">100*'Chôm_BIT_10%'!I13/PopActBIT!I25</f>
        <v>7.85977083061268</v>
      </c>
      <c r="J10" s="50" t="n">
        <f aca="false">100*'Chôm_BIT_10%'!J13/PopActBIT!J25</f>
        <v>6.97839811214028</v>
      </c>
      <c r="K10" s="50" t="n">
        <f aca="false">100*'Chôm_BIT_10%'!K13/PopActBIT!K25</f>
        <v>6.07628721205677</v>
      </c>
      <c r="L10" s="50" t="n">
        <f aca="false">100*'Chôm_BIT_10%'!L13/PopActBIT!L25</f>
        <v>5.18454540277881</v>
      </c>
      <c r="M10" s="50" t="n">
        <f aca="false">100*'Chôm_BIT_10%'!M13/PopActBIT!M25</f>
        <v>4.82162722458429</v>
      </c>
      <c r="N10" s="50" t="n">
        <f aca="false">100*'Chôm_BIT_10%'!N13/PopActBIT!N25</f>
        <v>3.10035815086173</v>
      </c>
      <c r="O10" s="50" t="n">
        <f aca="false">100*'Chôm_BIT_10%'!O13/PopActBIT!O25</f>
        <v>1.6383163472781</v>
      </c>
      <c r="P10" s="50" t="n">
        <f aca="false">100*'Chôm_BIT_10%'!P13/PopActBIT!P25</f>
        <v>0.601407266722342</v>
      </c>
      <c r="Q10" s="50" t="n">
        <f aca="false">100*'Chôm_BIT_10%'!Q13/PopActBIT!Q25</f>
        <v>20.0849288903651</v>
      </c>
      <c r="R10" s="50" t="n">
        <f aca="false">100*'Chôm_BIT_10%'!R13/PopActBIT!R25</f>
        <v>15.4810525726975</v>
      </c>
      <c r="S10" s="50" t="n">
        <f aca="false">100*'Chôm_BIT_10%'!S13/PopActBIT!S25</f>
        <v>8.62708355022394</v>
      </c>
      <c r="T10" s="50" t="n">
        <f aca="false">100*'Chôm_BIT_10%'!T13/PopActBIT!T25</f>
        <v>6.117763575279</v>
      </c>
      <c r="U10" s="50" t="n">
        <f aca="false">100*'Chôm_BIT_10%'!U13/PopActBIT!U25</f>
        <v>5.52672539936221</v>
      </c>
      <c r="V10" s="50" t="n">
        <f aca="false">100*'Chôm_BIT_10%'!V13/PopActBIT!V25</f>
        <v>4.97716358666766</v>
      </c>
      <c r="W10" s="50" t="n">
        <f aca="false">100*'Chôm_BIT_10%'!W13/PopActBIT!W25</f>
        <v>4.58313813605647</v>
      </c>
      <c r="X10" s="50" t="n">
        <f aca="false">100*'Chôm_BIT_10%'!X13/PopActBIT!X25</f>
        <v>4.6971981349176</v>
      </c>
      <c r="Y10" s="50" t="n">
        <f aca="false">100*'Chôm_BIT_10%'!Y13/PopActBIT!Y25</f>
        <v>4.45870904638978</v>
      </c>
      <c r="Z10" s="50" t="n">
        <f aca="false">100*'Chôm_BIT_10%'!Z13/PopActBIT!Z25</f>
        <v>2.95519087958392</v>
      </c>
      <c r="AA10" s="50" t="n">
        <f aca="false">100*'Chôm_BIT_10%'!AA13/PopActBIT!AA25</f>
        <v>0.87100362766684</v>
      </c>
      <c r="AB10" s="50" t="n">
        <f aca="false">100*'Chôm_BIT_10%'!AB13/PopActBIT!AB25</f>
        <v>0.508085449472323</v>
      </c>
      <c r="AD10" s="50" t="n">
        <f aca="false">100*'Chôm_BIT_10%'!AD13/PopActBIT!AD25</f>
        <v>17.6546430616403</v>
      </c>
      <c r="AE10" s="50" t="n">
        <f aca="false">100*'Chôm_BIT_10%'!AE13/PopActBIT!AE25</f>
        <v>9.21104862227956</v>
      </c>
      <c r="AF10" s="50" t="n">
        <f aca="false">100*'Chôm_BIT_10%'!AF13/PopActBIT!AF25</f>
        <v>7.41039253436662</v>
      </c>
      <c r="AG10" s="50" t="n">
        <f aca="false">100*'Chôm_BIT_10%'!AG13/PopActBIT!AG25</f>
        <v>5.62841193171407</v>
      </c>
      <c r="AH10" s="50" t="n">
        <f aca="false">100*'Chôm_BIT_10%'!AH13/PopActBIT!AH25</f>
        <v>4.04259038590262</v>
      </c>
      <c r="AI10" s="50" t="n">
        <f aca="false">100*'Chôm_BIT_10%'!AI13/PopActBIT!AI25</f>
        <v>16.4508206197394</v>
      </c>
      <c r="AJ10" s="50" t="n">
        <f aca="false">100*'Chôm_BIT_10%'!AJ13/PopActBIT!AJ25</f>
        <v>7.29754474823502</v>
      </c>
      <c r="AK10" s="50" t="n">
        <f aca="false">100*'Chôm_BIT_10%'!AK13/PopActBIT!AK25</f>
        <v>5.24769964084289</v>
      </c>
      <c r="AL10" s="50" t="n">
        <f aca="false">100*'Chôm_BIT_10%'!AL13/PopActBIT!AL25</f>
        <v>4.64071971078311</v>
      </c>
      <c r="AM10" s="50" t="n">
        <f aca="false">100*'Chôm_BIT_10%'!AM13/PopActBIT!AM25</f>
        <v>3.64413751167033</v>
      </c>
      <c r="AO10" s="50" t="n">
        <f aca="false">100*'Chôm_BIT_10%'!AO13/PopActBIT!AO25</f>
        <v>17.6546430616403</v>
      </c>
      <c r="AP10" s="50" t="n">
        <f aca="false">100*'Chôm_BIT_10%'!AP13/PopActBIT!AP25</f>
        <v>7.30706763080794</v>
      </c>
      <c r="AQ10" s="50" t="n">
        <f aca="false">100*'Chôm_BIT_10%'!AQ13/PopActBIT!AQ25</f>
        <v>4.22193460225647</v>
      </c>
      <c r="AR10" s="50" t="n">
        <f aca="false">100*'Chôm_BIT_10%'!AR13/PopActBIT!AR25</f>
        <v>16.4508206197394</v>
      </c>
      <c r="AS10" s="50" t="n">
        <f aca="false">100*'Chôm_BIT_10%'!AS13/PopActBIT!AS25</f>
        <v>5.66502330388489</v>
      </c>
      <c r="AT10" s="50" t="n">
        <f aca="false">100*'Chôm_BIT_10%'!AT13/PopActBIT!AT25</f>
        <v>3.95263192241202</v>
      </c>
      <c r="AU10" s="50" t="n">
        <f aca="false">100*'Chôm_BIT_10%'!AU13/PopActBIT!AU25</f>
        <v>16.995803914525</v>
      </c>
      <c r="AV10" s="50" t="n">
        <f aca="false">100*'Chôm_BIT_10%'!AV13/PopActBIT!AV25</f>
        <v>6.45796296271043</v>
      </c>
      <c r="AW10" s="50" t="n">
        <f aca="false">100*'Chôm_BIT_10%'!AW13/PopActBIT!AW25</f>
        <v>4.08767033528257</v>
      </c>
    </row>
    <row r="11" customFormat="false" ht="15" hidden="false" customHeight="false" outlineLevel="0" collapsed="false">
      <c r="A11" s="0" t="n">
        <v>2023</v>
      </c>
      <c r="B11" s="50" t="n">
        <f aca="false">100*'Chôm_BIT_10%'!B14/PopActBIT!B26</f>
        <v>7.42299219573339</v>
      </c>
      <c r="C11" s="50" t="n">
        <f aca="false">100*'Chôm_BIT_10%'!C14/PopActBIT!C26</f>
        <v>8.09751028579379</v>
      </c>
      <c r="D11" s="50" t="n">
        <f aca="false">100*'Chôm_BIT_10%'!D14/PopActBIT!D26</f>
        <v>6.79555018322181</v>
      </c>
      <c r="E11" s="50" t="n">
        <f aca="false">100*'Chôm_BIT_10%'!E14/PopActBIT!E26</f>
        <v>27.6531253865753</v>
      </c>
      <c r="F11" s="50" t="n">
        <f aca="false">100*'Chôm_BIT_10%'!F14/PopActBIT!F26</f>
        <v>16.9089174338295</v>
      </c>
      <c r="G11" s="50" t="n">
        <f aca="false">100*'Chôm_BIT_10%'!G14/PopActBIT!G26</f>
        <v>10.1607622340004</v>
      </c>
      <c r="H11" s="50" t="n">
        <f aca="false">100*'Chôm_BIT_10%'!H14/PopActBIT!H26</f>
        <v>9.43420718801553</v>
      </c>
      <c r="I11" s="50" t="n">
        <f aca="false">100*'Chôm_BIT_10%'!I14/PopActBIT!I26</f>
        <v>8.34437461903824</v>
      </c>
      <c r="J11" s="50" t="n">
        <f aca="false">100*'Chôm_BIT_10%'!J14/PopActBIT!J26</f>
        <v>7.40865978708804</v>
      </c>
      <c r="K11" s="50" t="n">
        <f aca="false">100*'Chôm_BIT_10%'!K14/PopActBIT!K26</f>
        <v>6.45092813556254</v>
      </c>
      <c r="L11" s="50" t="n">
        <f aca="false">100*'Chôm_BIT_10%'!L14/PopActBIT!L26</f>
        <v>5.5042048938247</v>
      </c>
      <c r="M11" s="50" t="n">
        <f aca="false">100*'Chôm_BIT_10%'!M14/PopActBIT!M26</f>
        <v>5.11891055125697</v>
      </c>
      <c r="N11" s="50" t="n">
        <f aca="false">100*'Chôm_BIT_10%'!N14/PopActBIT!N26</f>
        <v>3.29151452650717</v>
      </c>
      <c r="O11" s="50" t="n">
        <f aca="false">100*'Chôm_BIT_10%'!O14/PopActBIT!O26</f>
        <v>1.7393287464486</v>
      </c>
      <c r="P11" s="50" t="n">
        <f aca="false">100*'Chôm_BIT_10%'!P14/PopActBIT!P26</f>
        <v>0.638487767683665</v>
      </c>
      <c r="Q11" s="50" t="n">
        <f aca="false">100*'Chôm_BIT_10%'!Q14/PopActBIT!Q26</f>
        <v>21.3232897586769</v>
      </c>
      <c r="R11" s="50" t="n">
        <f aca="false">100*'Chôm_BIT_10%'!R14/PopActBIT!R26</f>
        <v>16.4355558129606</v>
      </c>
      <c r="S11" s="50" t="n">
        <f aca="false">100*'Chôm_BIT_10%'!S14/PopActBIT!S26</f>
        <v>9.1589969433243</v>
      </c>
      <c r="T11" s="50" t="n">
        <f aca="false">100*'Chôm_BIT_10%'!T14/PopActBIT!T26</f>
        <v>6.49496177471314</v>
      </c>
      <c r="U11" s="50" t="n">
        <f aca="false">100*'Chôm_BIT_10%'!U14/PopActBIT!U26</f>
        <v>5.86748241681713</v>
      </c>
      <c r="V11" s="50" t="n">
        <f aca="false">100*'Chôm_BIT_10%'!V14/PopActBIT!V26</f>
        <v>5.28403669807171</v>
      </c>
      <c r="W11" s="50" t="n">
        <f aca="false">100*'Chôm_BIT_10%'!W14/PopActBIT!W26</f>
        <v>4.86571712614103</v>
      </c>
      <c r="X11" s="50" t="n">
        <f aca="false">100*'Chôm_BIT_10%'!X14/PopActBIT!X26</f>
        <v>4.98680963380518</v>
      </c>
      <c r="Y11" s="50" t="n">
        <f aca="false">100*'Chôm_BIT_10%'!Y14/PopActBIT!Y26</f>
        <v>4.73361620868924</v>
      </c>
      <c r="Z11" s="50" t="n">
        <f aca="false">100*'Chôm_BIT_10%'!Z14/PopActBIT!Z26</f>
        <v>3.13739678948008</v>
      </c>
      <c r="AA11" s="50" t="n">
        <f aca="false">100*'Chôm_BIT_10%'!AA14/PopActBIT!AA26</f>
        <v>0.924706422162549</v>
      </c>
      <c r="AB11" s="50" t="n">
        <f aca="false">100*'Chôm_BIT_10%'!AB14/PopActBIT!AB26</f>
        <v>0.53941207959482</v>
      </c>
      <c r="AD11" s="50" t="n">
        <f aca="false">100*'Chôm_BIT_10%'!AD14/PopActBIT!AD26</f>
        <v>18.7415755975999</v>
      </c>
      <c r="AE11" s="50" t="n">
        <f aca="false">100*'Chôm_BIT_10%'!AE14/PopActBIT!AE26</f>
        <v>9.78261020519145</v>
      </c>
      <c r="AF11" s="50" t="n">
        <f aca="false">100*'Chôm_BIT_10%'!AF14/PopActBIT!AF26</f>
        <v>7.86509387624891</v>
      </c>
      <c r="AG11" s="50" t="n">
        <f aca="false">100*'Chôm_BIT_10%'!AG14/PopActBIT!AG26</f>
        <v>5.96828121559082</v>
      </c>
      <c r="AH11" s="50" t="n">
        <f aca="false">100*'Chôm_BIT_10%'!AH14/PopActBIT!AH26</f>
        <v>4.27697887744791</v>
      </c>
      <c r="AI11" s="50" t="n">
        <f aca="false">100*'Chôm_BIT_10%'!AI14/PopActBIT!AI26</f>
        <v>17.4638736215903</v>
      </c>
      <c r="AJ11" s="50" t="n">
        <f aca="false">100*'Chôm_BIT_10%'!AJ14/PopActBIT!AJ26</f>
        <v>7.76027364781363</v>
      </c>
      <c r="AK11" s="50" t="n">
        <f aca="false">100*'Chôm_BIT_10%'!AK14/PopActBIT!AK26</f>
        <v>5.57025890091015</v>
      </c>
      <c r="AL11" s="50" t="n">
        <f aca="false">100*'Chôm_BIT_10%'!AL14/PopActBIT!AL26</f>
        <v>4.9278868967271</v>
      </c>
      <c r="AM11" s="50" t="n">
        <f aca="false">100*'Chôm_BIT_10%'!AM14/PopActBIT!AM26</f>
        <v>3.85016412570867</v>
      </c>
      <c r="AO11" s="50" t="n">
        <f aca="false">100*'Chôm_BIT_10%'!AO14/PopActBIT!AO26</f>
        <v>18.7415755975999</v>
      </c>
      <c r="AP11" s="50" t="n">
        <f aca="false">100*'Chôm_BIT_10%'!AP14/PopActBIT!AP26</f>
        <v>7.75671028060406</v>
      </c>
      <c r="AQ11" s="50" t="n">
        <f aca="false">100*'Chôm_BIT_10%'!AQ14/PopActBIT!AQ26</f>
        <v>4.46881315884669</v>
      </c>
      <c r="AR11" s="50" t="n">
        <f aca="false">100*'Chôm_BIT_10%'!AR14/PopActBIT!AR26</f>
        <v>17.4638736215903</v>
      </c>
      <c r="AS11" s="50" t="n">
        <f aca="false">100*'Chôm_BIT_10%'!AS14/PopActBIT!AS26</f>
        <v>6.01790490482619</v>
      </c>
      <c r="AT11" s="50" t="n">
        <f aca="false">100*'Chôm_BIT_10%'!AT14/PopActBIT!AT26</f>
        <v>4.18803361418973</v>
      </c>
      <c r="AU11" s="50" t="n">
        <f aca="false">100*'Chôm_BIT_10%'!AU14/PopActBIT!AU26</f>
        <v>18.0422804063832</v>
      </c>
      <c r="AV11" s="50" t="n">
        <f aca="false">100*'Chôm_BIT_10%'!AV14/PopActBIT!AV26</f>
        <v>6.8579550723428</v>
      </c>
      <c r="AW11" s="50" t="n">
        <f aca="false">100*'Chôm_BIT_10%'!AW14/PopActBIT!AW26</f>
        <v>4.32909324991207</v>
      </c>
    </row>
    <row r="12" customFormat="false" ht="15" hidden="false" customHeight="false" outlineLevel="0" collapsed="false">
      <c r="A12" s="0" t="n">
        <v>2024</v>
      </c>
      <c r="B12" s="50" t="n">
        <f aca="false">100*'Chôm_BIT_10%'!B15/PopActBIT!B27</f>
        <v>7.87091539979875</v>
      </c>
      <c r="C12" s="50" t="n">
        <f aca="false">100*'Chôm_BIT_10%'!C15/PopActBIT!C27</f>
        <v>8.58223356486191</v>
      </c>
      <c r="D12" s="50" t="n">
        <f aca="false">100*'Chôm_BIT_10%'!D15/PopActBIT!D27</f>
        <v>7.20913852490471</v>
      </c>
      <c r="E12" s="50" t="n">
        <f aca="false">100*'Chôm_BIT_10%'!E15/PopActBIT!E27</f>
        <v>29.31729862789</v>
      </c>
      <c r="F12" s="50" t="n">
        <f aca="false">100*'Chôm_BIT_10%'!F15/PopActBIT!F27</f>
        <v>17.9265010718308</v>
      </c>
      <c r="G12" s="50" t="n">
        <f aca="false">100*'Chôm_BIT_10%'!G15/PopActBIT!G27</f>
        <v>10.7722399018879</v>
      </c>
      <c r="H12" s="50" t="n">
        <f aca="false">100*'Chôm_BIT_10%'!H15/PopActBIT!H27</f>
        <v>10.0019605589577</v>
      </c>
      <c r="I12" s="50" t="n">
        <f aca="false">100*'Chôm_BIT_10%'!I15/PopActBIT!I27</f>
        <v>8.84654154456235</v>
      </c>
      <c r="J12" s="50" t="n">
        <f aca="false">100*'Chôm_BIT_10%'!J15/PopActBIT!J27</f>
        <v>7.8545151180613</v>
      </c>
      <c r="K12" s="50" t="n">
        <f aca="false">100*'Chôm_BIT_10%'!K15/PopActBIT!K27</f>
        <v>6.83914689328963</v>
      </c>
      <c r="L12" s="50" t="n">
        <f aca="false">100*'Chôm_BIT_10%'!L15/PopActBIT!L27</f>
        <v>5.83544956765327</v>
      </c>
      <c r="M12" s="50" t="n">
        <f aca="false">100*'Chôm_BIT_10%'!M15/PopActBIT!M27</f>
        <v>5.42696809791754</v>
      </c>
      <c r="N12" s="50" t="n">
        <f aca="false">100*'Chôm_BIT_10%'!N15/PopActBIT!N27</f>
        <v>3.48959884145665</v>
      </c>
      <c r="O12" s="50" t="n">
        <f aca="false">100*'Chôm_BIT_10%'!O15/PopActBIT!O27</f>
        <v>1.84400206337843</v>
      </c>
      <c r="P12" s="50" t="n">
        <f aca="false">100*'Chôm_BIT_10%'!P15/PopActBIT!P27</f>
        <v>0.676912149847779</v>
      </c>
      <c r="Q12" s="50" t="n">
        <f aca="false">100*'Chôm_BIT_10%'!Q15/PopActBIT!Q27</f>
        <v>22.6065316250888</v>
      </c>
      <c r="R12" s="50" t="n">
        <f aca="false">100*'Chôm_BIT_10%'!R15/PopActBIT!R27</f>
        <v>17.4246524090127</v>
      </c>
      <c r="S12" s="50" t="n">
        <f aca="false">100*'Chôm_BIT_10%'!S15/PopActBIT!S27</f>
        <v>9.71018808057504</v>
      </c>
      <c r="T12" s="50" t="n">
        <f aca="false">100*'Chôm_BIT_10%'!T15/PopActBIT!T27</f>
        <v>6.88583048983086</v>
      </c>
      <c r="U12" s="50" t="n">
        <f aca="false">100*'Chôm_BIT_10%'!U15/PopActBIT!U27</f>
        <v>6.22058923911838</v>
      </c>
      <c r="V12" s="50" t="n">
        <f aca="false">100*'Chôm_BIT_10%'!V15/PopActBIT!V27</f>
        <v>5.60203158494714</v>
      </c>
      <c r="W12" s="50" t="n">
        <f aca="false">100*'Chôm_BIT_10%'!W15/PopActBIT!W27</f>
        <v>5.15853741780549</v>
      </c>
      <c r="X12" s="50" t="n">
        <f aca="false">100*'Chôm_BIT_10%'!X15/PopActBIT!X27</f>
        <v>5.28691730829386</v>
      </c>
      <c r="Y12" s="50" t="n">
        <f aca="false">100*'Chôm_BIT_10%'!Y15/PopActBIT!Y27</f>
        <v>5.01848662818181</v>
      </c>
      <c r="Z12" s="50" t="n">
        <f aca="false">100*'Chôm_BIT_10%'!Z15/PopActBIT!Z27</f>
        <v>3.32620625356236</v>
      </c>
      <c r="AA12" s="50" t="n">
        <f aca="false">100*'Chôm_BIT_10%'!AA15/PopActBIT!AA27</f>
        <v>0.980355527365749</v>
      </c>
      <c r="AB12" s="50" t="n">
        <f aca="false">100*'Chôm_BIT_10%'!AB15/PopActBIT!AB27</f>
        <v>0.57187405763002</v>
      </c>
      <c r="AD12" s="50" t="n">
        <f aca="false">100*'Chôm_BIT_10%'!AD15/PopActBIT!AD27</f>
        <v>19.8711656603599</v>
      </c>
      <c r="AE12" s="50" t="n">
        <f aca="false">100*'Chôm_BIT_10%'!AE15/PopActBIT!AE27</f>
        <v>10.3774611971288</v>
      </c>
      <c r="AF12" s="50" t="n">
        <f aca="false">100*'Chôm_BIT_10%'!AF15/PopActBIT!AF27</f>
        <v>8.33812050594905</v>
      </c>
      <c r="AG12" s="50" t="n">
        <f aca="false">100*'Chôm_BIT_10%'!AG15/PopActBIT!AG27</f>
        <v>6.32457595313921</v>
      </c>
      <c r="AH12" s="50" t="n">
        <f aca="false">100*'Chôm_BIT_10%'!AH15/PopActBIT!AH27</f>
        <v>4.5140252894184</v>
      </c>
      <c r="AI12" s="50" t="n">
        <f aca="false">100*'Chôm_BIT_10%'!AI15/PopActBIT!AI27</f>
        <v>18.516379367076</v>
      </c>
      <c r="AJ12" s="50" t="n">
        <f aca="false">100*'Chôm_BIT_10%'!AJ15/PopActBIT!AJ27</f>
        <v>8.2509830462269</v>
      </c>
      <c r="AK12" s="50" t="n">
        <f aca="false">100*'Chôm_BIT_10%'!AK15/PopActBIT!AK27</f>
        <v>5.90573018125979</v>
      </c>
      <c r="AL12" s="50" t="n">
        <f aca="false">100*'Chôm_BIT_10%'!AL15/PopActBIT!AL27</f>
        <v>5.22498263576318</v>
      </c>
      <c r="AM12" s="50" t="n">
        <f aca="false">100*'Chôm_BIT_10%'!AM15/PopActBIT!AM27</f>
        <v>4.0638303392368</v>
      </c>
      <c r="AO12" s="50" t="n">
        <f aca="false">100*'Chôm_BIT_10%'!AO15/PopActBIT!AO27</f>
        <v>19.8711656603599</v>
      </c>
      <c r="AP12" s="50" t="n">
        <f aca="false">100*'Chôm_BIT_10%'!AP15/PopActBIT!AP27</f>
        <v>8.22618987914888</v>
      </c>
      <c r="AQ12" s="50" t="n">
        <f aca="false">100*'Chôm_BIT_10%'!AQ15/PopActBIT!AQ27</f>
        <v>4.71815439084077</v>
      </c>
      <c r="AR12" s="50" t="n">
        <f aca="false">100*'Chôm_BIT_10%'!AR15/PopActBIT!AR27</f>
        <v>18.516379367076</v>
      </c>
      <c r="AS12" s="50" t="n">
        <f aca="false">100*'Chôm_BIT_10%'!AS15/PopActBIT!AS27</f>
        <v>6.38860374797483</v>
      </c>
      <c r="AT12" s="50" t="n">
        <f aca="false">100*'Chôm_BIT_10%'!AT15/PopActBIT!AT27</f>
        <v>4.42263633434914</v>
      </c>
      <c r="AU12" s="50" t="n">
        <f aca="false">100*'Chôm_BIT_10%'!AU15/PopActBIT!AU27</f>
        <v>19.1297325027233</v>
      </c>
      <c r="AV12" s="50" t="n">
        <f aca="false">100*'Chôm_BIT_10%'!AV15/PopActBIT!AV27</f>
        <v>7.27677161993253</v>
      </c>
      <c r="AW12" s="50" t="n">
        <f aca="false">100*'Chôm_BIT_10%'!AW15/PopActBIT!AW27</f>
        <v>4.57091400294673</v>
      </c>
    </row>
    <row r="13" customFormat="false" ht="15" hidden="false" customHeight="false" outlineLevel="0" collapsed="false">
      <c r="A13" s="0" t="n">
        <v>2025</v>
      </c>
      <c r="B13" s="50" t="n">
        <f aca="false">100*'Chôm_BIT_10%'!B16/PopActBIT!B28</f>
        <v>8.31675912571849</v>
      </c>
      <c r="C13" s="50" t="n">
        <f aca="false">100*'Chôm_BIT_10%'!C16/PopActBIT!C28</f>
        <v>9.06612306236323</v>
      </c>
      <c r="D13" s="50" t="n">
        <f aca="false">100*'Chôm_BIT_10%'!D16/PopActBIT!D28</f>
        <v>7.61964792510866</v>
      </c>
      <c r="E13" s="50" t="n">
        <f aca="false">100*'Chôm_BIT_10%'!E16/PopActBIT!E28</f>
        <v>30.9850317552651</v>
      </c>
      <c r="F13" s="50" t="n">
        <f aca="false">100*'Chôm_BIT_10%'!F16/PopActBIT!F28</f>
        <v>18.9462614554487</v>
      </c>
      <c r="G13" s="50" t="n">
        <f aca="false">100*'Chôm_BIT_10%'!G16/PopActBIT!G28</f>
        <v>11.3850256011583</v>
      </c>
      <c r="H13" s="50" t="n">
        <f aca="false">100*'Chôm_BIT_10%'!H16/PopActBIT!H28</f>
        <v>10.5709284292445</v>
      </c>
      <c r="I13" s="50" t="n">
        <f aca="false">100*'Chôm_BIT_10%'!I16/PopActBIT!I28</f>
        <v>9.34978267137379</v>
      </c>
      <c r="J13" s="50" t="n">
        <f aca="false">100*'Chôm_BIT_10%'!J16/PopActBIT!J28</f>
        <v>8.30132419239388</v>
      </c>
      <c r="K13" s="50" t="n">
        <f aca="false">100*'Chôm_BIT_10%'!K16/PopActBIT!K28</f>
        <v>7.22819610214386</v>
      </c>
      <c r="L13" s="50" t="n">
        <f aca="false">100*'Chôm_BIT_10%'!L16/PopActBIT!L28</f>
        <v>6.16740281752889</v>
      </c>
      <c r="M13" s="50" t="n">
        <f aca="false">100*'Chôm_BIT_10%'!M16/PopActBIT!M28</f>
        <v>5.73568462030186</v>
      </c>
      <c r="N13" s="50" t="n">
        <f aca="false">100*'Chôm_BIT_10%'!N16/PopActBIT!N28</f>
        <v>3.68810688488227</v>
      </c>
      <c r="O13" s="50" t="n">
        <f aca="false">100*'Chôm_BIT_10%'!O16/PopActBIT!O28</f>
        <v>1.94889929033913</v>
      </c>
      <c r="P13" s="50" t="n">
        <f aca="false">100*'Chôm_BIT_10%'!P16/PopActBIT!P28</f>
        <v>0.715418726833351</v>
      </c>
      <c r="Q13" s="50" t="n">
        <f aca="false">100*'Chôm_BIT_10%'!Q16/PopActBIT!Q28</f>
        <v>23.8925185151069</v>
      </c>
      <c r="R13" s="50" t="n">
        <f aca="false">100*'Chôm_BIT_10%'!R16/PopActBIT!R28</f>
        <v>18.4158648131413</v>
      </c>
      <c r="S13" s="50" t="n">
        <f aca="false">100*'Chôm_BIT_10%'!S16/PopActBIT!S28</f>
        <v>10.2625582883681</v>
      </c>
      <c r="T13" s="50" t="n">
        <f aca="false">100*'Chôm_BIT_10%'!T16/PopActBIT!T28</f>
        <v>7.27753532468408</v>
      </c>
      <c r="U13" s="50" t="n">
        <f aca="false">100*'Chôm_BIT_10%'!U16/PopActBIT!U28</f>
        <v>6.57445140348579</v>
      </c>
      <c r="V13" s="50" t="n">
        <f aca="false">100*'Chôm_BIT_10%'!V16/PopActBIT!V28</f>
        <v>5.92070670482773</v>
      </c>
      <c r="W13" s="50" t="n">
        <f aca="false">100*'Chôm_BIT_10%'!W16/PopActBIT!W28</f>
        <v>5.45198409069553</v>
      </c>
      <c r="X13" s="50" t="n">
        <f aca="false">100*'Chôm_BIT_10%'!X16/PopActBIT!X28</f>
        <v>5.58766695268117</v>
      </c>
      <c r="Y13" s="50" t="n">
        <f aca="false">100*'Chôm_BIT_10%'!Y16/PopActBIT!Y28</f>
        <v>5.30396642307484</v>
      </c>
      <c r="Z13" s="50" t="n">
        <f aca="false">100*'Chôm_BIT_10%'!Z16/PopActBIT!Z28</f>
        <v>3.51541960599146</v>
      </c>
      <c r="AA13" s="50" t="n">
        <f aca="false">100*'Chôm_BIT_10%'!AA16/PopActBIT!AA28</f>
        <v>1.03612367334485</v>
      </c>
      <c r="AB13" s="50" t="n">
        <f aca="false">100*'Chôm_BIT_10%'!AB16/PopActBIT!AB28</f>
        <v>0.604405476117831</v>
      </c>
      <c r="AD13" s="50" t="n">
        <f aca="false">100*'Chôm_BIT_10%'!AD16/PopActBIT!AD28</f>
        <v>21.0084450518938</v>
      </c>
      <c r="AE13" s="50" t="n">
        <f aca="false">100*'Chôm_BIT_10%'!AE16/PopActBIT!AE28</f>
        <v>10.9739512072915</v>
      </c>
      <c r="AF13" s="50" t="n">
        <f aca="false">100*'Chôm_BIT_10%'!AF16/PopActBIT!AF28</f>
        <v>8.81261315036623</v>
      </c>
      <c r="AG13" s="50" t="n">
        <f aca="false">100*'Chôm_BIT_10%'!AG16/PopActBIT!AG28</f>
        <v>6.6893413599383</v>
      </c>
      <c r="AH13" s="50" t="n">
        <f aca="false">100*'Chôm_BIT_10%'!AH16/PopActBIT!AH28</f>
        <v>4.7518241828327</v>
      </c>
      <c r="AI13" s="50" t="n">
        <f aca="false">100*'Chôm_BIT_10%'!AI16/PopActBIT!AI28</f>
        <v>19.5742293694369</v>
      </c>
      <c r="AJ13" s="50" t="n">
        <f aca="false">100*'Chôm_BIT_10%'!AJ16/PopActBIT!AJ28</f>
        <v>8.74589170953458</v>
      </c>
      <c r="AK13" s="50" t="n">
        <f aca="false">100*'Chôm_BIT_10%'!AK16/PopActBIT!AK28</f>
        <v>6.24228284425168</v>
      </c>
      <c r="AL13" s="50" t="n">
        <f aca="false">100*'Chôm_BIT_10%'!AL16/PopActBIT!AL28</f>
        <v>5.52170372721535</v>
      </c>
      <c r="AM13" s="50" t="n">
        <f aca="false">100*'Chôm_BIT_10%'!AM16/PopActBIT!AM28</f>
        <v>4.27871694547521</v>
      </c>
      <c r="AO13" s="50" t="n">
        <f aca="false">100*'Chôm_BIT_10%'!AO16/PopActBIT!AO28</f>
        <v>21.0084450518938</v>
      </c>
      <c r="AP13" s="50" t="n">
        <f aca="false">100*'Chôm_BIT_10%'!AP16/PopActBIT!AP28</f>
        <v>8.69968990575331</v>
      </c>
      <c r="AQ13" s="50" t="n">
        <f aca="false">100*'Chôm_BIT_10%'!AQ16/PopActBIT!AQ28</f>
        <v>4.96836024752729</v>
      </c>
      <c r="AR13" s="50" t="n">
        <f aca="false">100*'Chôm_BIT_10%'!AR16/PopActBIT!AR28</f>
        <v>19.5742293694369</v>
      </c>
      <c r="AS13" s="50" t="n">
        <f aca="false">100*'Chôm_BIT_10%'!AS16/PopActBIT!AS28</f>
        <v>6.76272860249173</v>
      </c>
      <c r="AT13" s="50" t="n">
        <f aca="false">100*'Chôm_BIT_10%'!AT16/PopActBIT!AT28</f>
        <v>4.65574678703485</v>
      </c>
      <c r="AU13" s="50" t="n">
        <f aca="false">100*'Chôm_BIT_10%'!AU16/PopActBIT!AU28</f>
        <v>20.2236111989967</v>
      </c>
      <c r="AV13" s="50" t="n">
        <f aca="false">100*'Chôm_BIT_10%'!AV16/PopActBIT!AV28</f>
        <v>7.69941875033651</v>
      </c>
      <c r="AW13" s="50" t="n">
        <f aca="false">100*'Chôm_BIT_10%'!AW16/PopActBIT!AW28</f>
        <v>4.8121790750884</v>
      </c>
    </row>
    <row r="14" customFormat="false" ht="15" hidden="false" customHeight="false" outlineLevel="0" collapsed="false">
      <c r="A14" s="0" t="n">
        <v>2026</v>
      </c>
      <c r="B14" s="50" t="n">
        <f aca="false">100*'Chôm_BIT_10%'!B17/PopActBIT!B29</f>
        <v>8.75987412245731</v>
      </c>
      <c r="C14" s="50" t="n">
        <f aca="false">100*'Chôm_BIT_10%'!C17/PopActBIT!C29</f>
        <v>9.55011432573791</v>
      </c>
      <c r="D14" s="50" t="n">
        <f aca="false">100*'Chôm_BIT_10%'!D17/PopActBIT!D29</f>
        <v>8.02540754133418</v>
      </c>
      <c r="E14" s="50" t="n">
        <f aca="false">100*'Chôm_BIT_10%'!E17/PopActBIT!E29</f>
        <v>32.6549676035975</v>
      </c>
      <c r="F14" s="50" t="n">
        <f aca="false">100*'Chôm_BIT_10%'!F17/PopActBIT!F29</f>
        <v>19.9673687257666</v>
      </c>
      <c r="G14" s="50" t="n">
        <f aca="false">100*'Chôm_BIT_10%'!G17/PopActBIT!G29</f>
        <v>11.9986206600798</v>
      </c>
      <c r="H14" s="50" t="n">
        <f aca="false">100*'Chôm_BIT_10%'!H17/PopActBIT!H29</f>
        <v>11.1406477851445</v>
      </c>
      <c r="I14" s="50" t="n">
        <f aca="false">100*'Chôm_BIT_10%'!I17/PopActBIT!I29</f>
        <v>9.85368847274159</v>
      </c>
      <c r="J14" s="50" t="n">
        <f aca="false">100*'Chôm_BIT_10%'!J17/PopActBIT!J29</f>
        <v>8.74872340653706</v>
      </c>
      <c r="K14" s="50" t="n">
        <f aca="false">100*'Chôm_BIT_10%'!K17/PopActBIT!K29</f>
        <v>7.61775916230418</v>
      </c>
      <c r="L14" s="50" t="n">
        <f aca="false">100*'Chôm_BIT_10%'!L17/PopActBIT!L29</f>
        <v>6.49979450708548</v>
      </c>
      <c r="M14" s="50" t="n">
        <f aca="false">100*'Chôm_BIT_10%'!M17/PopActBIT!M29</f>
        <v>6.0448088915895</v>
      </c>
      <c r="N14" s="50" t="n">
        <f aca="false">100*'Chôm_BIT_10%'!N17/PopActBIT!N29</f>
        <v>3.88687711523712</v>
      </c>
      <c r="O14" s="50" t="n">
        <f aca="false">100*'Chôm_BIT_10%'!O17/PopActBIT!O29</f>
        <v>2.05393506423901</v>
      </c>
      <c r="P14" s="50" t="n">
        <f aca="false">100*'Chôm_BIT_10%'!P17/PopActBIT!P29</f>
        <v>0.753976162821916</v>
      </c>
      <c r="Q14" s="50" t="n">
        <f aca="false">100*'Chôm_BIT_10%'!Q17/PopActBIT!Q29</f>
        <v>25.1802039204492</v>
      </c>
      <c r="R14" s="50" t="n">
        <f aca="false">100*'Chôm_BIT_10%'!R17/PopActBIT!R29</f>
        <v>19.4083863981573</v>
      </c>
      <c r="S14" s="50" t="n">
        <f aca="false">100*'Chôm_BIT_10%'!S17/PopActBIT!S29</f>
        <v>10.8156580597902</v>
      </c>
      <c r="T14" s="50" t="n">
        <f aca="false">100*'Chôm_BIT_10%'!T17/PopActBIT!T29</f>
        <v>7.66975751836087</v>
      </c>
      <c r="U14" s="50" t="n">
        <f aca="false">100*'Chôm_BIT_10%'!U17/PopActBIT!U29</f>
        <v>6.92878094455312</v>
      </c>
      <c r="V14" s="50" t="n">
        <f aca="false">100*'Chôm_BIT_10%'!V17/PopActBIT!V29</f>
        <v>6.23980272680206</v>
      </c>
      <c r="W14" s="50" t="n">
        <f aca="false">100*'Chôm_BIT_10%'!W17/PopActBIT!W29</f>
        <v>5.74581834426356</v>
      </c>
      <c r="X14" s="50" t="n">
        <f aca="false">100*'Chôm_BIT_10%'!X17/PopActBIT!X29</f>
        <v>5.88881382341945</v>
      </c>
      <c r="Y14" s="50" t="n">
        <f aca="false">100*'Chôm_BIT_10%'!Y17/PopActBIT!Y29</f>
        <v>5.58982327609352</v>
      </c>
      <c r="Z14" s="50" t="n">
        <f aca="false">100*'Chôm_BIT_10%'!Z17/PopActBIT!Z29</f>
        <v>3.70488286903872</v>
      </c>
      <c r="AA14" s="50" t="n">
        <f aca="false">100*'Chôm_BIT_10%'!AA17/PopActBIT!AA29</f>
        <v>1.09196547719036</v>
      </c>
      <c r="AB14" s="50" t="n">
        <f aca="false">100*'Chôm_BIT_10%'!AB17/PopActBIT!AB29</f>
        <v>0.636979861694377</v>
      </c>
      <c r="AD14" s="50" t="n">
        <f aca="false">100*'Chôm_BIT_10%'!AD17/PopActBIT!AD29</f>
        <v>22.1417780367518</v>
      </c>
      <c r="AE14" s="50" t="n">
        <f aca="false">100*'Chôm_BIT_10%'!AE17/PopActBIT!AE29</f>
        <v>11.5704704733194</v>
      </c>
      <c r="AF14" s="50" t="n">
        <f aca="false">100*'Chôm_BIT_10%'!AF17/PopActBIT!AF29</f>
        <v>9.28779772174853</v>
      </c>
      <c r="AG14" s="50" t="n">
        <f aca="false">100*'Chôm_BIT_10%'!AG17/PopActBIT!AG29</f>
        <v>7.06146128302864</v>
      </c>
      <c r="AH14" s="50" t="n">
        <f aca="false">100*'Chôm_BIT_10%'!AH17/PopActBIT!AH29</f>
        <v>4.99215588640756</v>
      </c>
      <c r="AI14" s="50" t="n">
        <f aca="false">100*'Chôm_BIT_10%'!AI17/PopActBIT!AI29</f>
        <v>20.6290780064404</v>
      </c>
      <c r="AJ14" s="50" t="n">
        <f aca="false">100*'Chôm_BIT_10%'!AJ17/PopActBIT!AJ29</f>
        <v>9.23808444133313</v>
      </c>
      <c r="AK14" s="50" t="n">
        <f aca="false">100*'Chôm_BIT_10%'!AK17/PopActBIT!AK29</f>
        <v>6.57916962207767</v>
      </c>
      <c r="AL14" s="50" t="n">
        <f aca="false">100*'Chôm_BIT_10%'!AL17/PopActBIT!AL29</f>
        <v>5.81789465641097</v>
      </c>
      <c r="AM14" s="50" t="n">
        <f aca="false">100*'Chôm_BIT_10%'!AM17/PopActBIT!AM29</f>
        <v>4.4928364181541</v>
      </c>
      <c r="AO14" s="50" t="n">
        <f aca="false">100*'Chôm_BIT_10%'!AO17/PopActBIT!AO29</f>
        <v>22.1417780367518</v>
      </c>
      <c r="AP14" s="50" t="n">
        <f aca="false">100*'Chôm_BIT_10%'!AP17/PopActBIT!AP29</f>
        <v>9.17758263506635</v>
      </c>
      <c r="AQ14" s="50" t="n">
        <f aca="false">100*'Chôm_BIT_10%'!AQ17/PopActBIT!AQ29</f>
        <v>5.22252830827822</v>
      </c>
      <c r="AR14" s="50" t="n">
        <f aca="false">100*'Chôm_BIT_10%'!AR17/PopActBIT!AR29</f>
        <v>20.6290780064404</v>
      </c>
      <c r="AS14" s="50" t="n">
        <f aca="false">100*'Chôm_BIT_10%'!AS17/PopActBIT!AS29</f>
        <v>7.13850278886845</v>
      </c>
      <c r="AT14" s="50" t="n">
        <f aca="false">100*'Chôm_BIT_10%'!AT17/PopActBIT!AT29</f>
        <v>4.88589642526756</v>
      </c>
      <c r="AU14" s="50" t="n">
        <f aca="false">100*'Chôm_BIT_10%'!AU17/PopActBIT!AU29</f>
        <v>21.3139205715467</v>
      </c>
      <c r="AV14" s="50" t="n">
        <f aca="false">100*'Chôm_BIT_10%'!AV17/PopActBIT!AV29</f>
        <v>8.12515030633832</v>
      </c>
      <c r="AW14" s="50" t="n">
        <f aca="false">100*'Chôm_BIT_10%'!AW17/PopActBIT!AW29</f>
        <v>5.05343988503318</v>
      </c>
    </row>
    <row r="15" customFormat="false" ht="15" hidden="false" customHeight="false" outlineLevel="0" collapsed="false">
      <c r="A15" s="0" t="n">
        <v>2027</v>
      </c>
      <c r="B15" s="50" t="n">
        <f aca="false">100*'Chôm_BIT_10%'!B18/PopActBIT!B30</f>
        <v>9.20815707021998</v>
      </c>
      <c r="C15" s="50" t="n">
        <f aca="false">100*'Chôm_BIT_10%'!C18/PopActBIT!C30</f>
        <v>10.0410457827488</v>
      </c>
      <c r="D15" s="50" t="n">
        <f aca="false">100*'Chôm_BIT_10%'!D18/PopActBIT!D30</f>
        <v>8.43507564532647</v>
      </c>
      <c r="E15" s="50" t="n">
        <f aca="false">100*'Chôm_BIT_10%'!E18/PopActBIT!E30</f>
        <v>34.3426963363382</v>
      </c>
      <c r="F15" s="50" t="n">
        <f aca="false">100*'Chôm_BIT_10%'!F18/PopActBIT!F30</f>
        <v>20.9993557215826</v>
      </c>
      <c r="G15" s="50" t="n">
        <f aca="false">100*'Chôm_BIT_10%'!G18/PopActBIT!G30</f>
        <v>12.6187534707166</v>
      </c>
      <c r="H15" s="50" t="n">
        <f aca="false">100*'Chôm_BIT_10%'!H18/PopActBIT!H30</f>
        <v>11.7164374045549</v>
      </c>
      <c r="I15" s="50" t="n">
        <f aca="false">100*'Chôm_BIT_10%'!I18/PopActBIT!I30</f>
        <v>10.3629633053122</v>
      </c>
      <c r="J15" s="50" t="n">
        <f aca="false">100*'Chôm_BIT_10%'!J18/PopActBIT!J30</f>
        <v>9.20088958374029</v>
      </c>
      <c r="K15" s="50" t="n">
        <f aca="false">100*'Chôm_BIT_10%'!K18/PopActBIT!K30</f>
        <v>8.01147295107253</v>
      </c>
      <c r="L15" s="50" t="n">
        <f aca="false">100*'Chôm_BIT_10%'!L18/PopActBIT!L30</f>
        <v>6.83572777395267</v>
      </c>
      <c r="M15" s="50" t="n">
        <f aca="false">100*'Chôm_BIT_10%'!M18/PopActBIT!M30</f>
        <v>6.35722682977598</v>
      </c>
      <c r="N15" s="50" t="n">
        <f aca="false">100*'Chôm_BIT_10%'!N18/PopActBIT!N30</f>
        <v>4.08776520882369</v>
      </c>
      <c r="O15" s="50" t="n">
        <f aca="false">100*'Chôm_BIT_10%'!O18/PopActBIT!O30</f>
        <v>2.16008997656904</v>
      </c>
      <c r="P15" s="50" t="n">
        <f aca="false">100*'Chôm_BIT_10%'!P18/PopActBIT!P30</f>
        <v>0.792944421778509</v>
      </c>
      <c r="Q15" s="50" t="n">
        <f aca="false">100*'Chôm_BIT_10%'!Q18/PopActBIT!Q30</f>
        <v>26.4816093962926</v>
      </c>
      <c r="R15" s="50" t="n">
        <f aca="false">100*'Chôm_BIT_10%'!R18/PopActBIT!R30</f>
        <v>20.4114831330227</v>
      </c>
      <c r="S15" s="50" t="n">
        <f aca="false">100*'Chôm_BIT_10%'!S18/PopActBIT!S30</f>
        <v>11.3746510158572</v>
      </c>
      <c r="T15" s="50" t="n">
        <f aca="false">100*'Chôm_BIT_10%'!T18/PopActBIT!T30</f>
        <v>8.06615877326415</v>
      </c>
      <c r="U15" s="50" t="n">
        <f aca="false">100*'Chôm_BIT_10%'!U18/PopActBIT!U30</f>
        <v>7.28688580703354</v>
      </c>
      <c r="V15" s="50" t="n">
        <f aca="false">100*'Chôm_BIT_10%'!V18/PopActBIT!V30</f>
        <v>6.56229866299456</v>
      </c>
      <c r="W15" s="50" t="n">
        <f aca="false">100*'Chôm_BIT_10%'!W18/PopActBIT!W30</f>
        <v>6.04278335217416</v>
      </c>
      <c r="X15" s="50" t="n">
        <f aca="false">100*'Chôm_BIT_10%'!X18/PopActBIT!X30</f>
        <v>6.19316936320112</v>
      </c>
      <c r="Y15" s="50" t="n">
        <f aca="false">100*'Chôm_BIT_10%'!Y18/PopActBIT!Y30</f>
        <v>5.87872588559929</v>
      </c>
      <c r="Z15" s="50" t="n">
        <f aca="false">100*'Chôm_BIT_10%'!Z18/PopActBIT!Z30</f>
        <v>3.89636483115302</v>
      </c>
      <c r="AA15" s="50" t="n">
        <f aca="false">100*'Chôm_BIT_10%'!AA18/PopActBIT!AA30</f>
        <v>1.14840226602405</v>
      </c>
      <c r="AB15" s="50" t="n">
        <f aca="false">100*'Chôm_BIT_10%'!AB18/PopActBIT!AB30</f>
        <v>0.669901321847361</v>
      </c>
      <c r="AD15" s="50" t="n">
        <f aca="false">100*'Chôm_BIT_10%'!AD18/PopActBIT!AD30</f>
        <v>23.2694559558432</v>
      </c>
      <c r="AE15" s="50" t="n">
        <f aca="false">100*'Chôm_BIT_10%'!AE18/PopActBIT!AE30</f>
        <v>12.1719624303723</v>
      </c>
      <c r="AF15" s="50" t="n">
        <f aca="false">100*'Chôm_BIT_10%'!AF18/PopActBIT!AF30</f>
        <v>9.76688507098276</v>
      </c>
      <c r="AG15" s="50" t="n">
        <f aca="false">100*'Chôm_BIT_10%'!AG18/PopActBIT!AG30</f>
        <v>7.43913344392199</v>
      </c>
      <c r="AH15" s="50" t="n">
        <f aca="false">100*'Chôm_BIT_10%'!AH18/PopActBIT!AH30</f>
        <v>5.23849755114601</v>
      </c>
      <c r="AI15" s="50" t="n">
        <f aca="false">100*'Chôm_BIT_10%'!AI18/PopActBIT!AI30</f>
        <v>21.686341396235</v>
      </c>
      <c r="AJ15" s="50" t="n">
        <f aca="false">100*'Chôm_BIT_10%'!AJ18/PopActBIT!AJ30</f>
        <v>9.72934878141981</v>
      </c>
      <c r="AK15" s="50" t="n">
        <f aca="false">100*'Chôm_BIT_10%'!AK18/PopActBIT!AK30</f>
        <v>6.91884737987146</v>
      </c>
      <c r="AL15" s="50" t="n">
        <f aca="false">100*'Chôm_BIT_10%'!AL18/PopActBIT!AL30</f>
        <v>6.11707569964303</v>
      </c>
      <c r="AM15" s="50" t="n">
        <f aca="false">100*'Chôm_BIT_10%'!AM18/PopActBIT!AM30</f>
        <v>4.71123107474094</v>
      </c>
      <c r="AO15" s="50" t="n">
        <f aca="false">100*'Chôm_BIT_10%'!AO18/PopActBIT!AO30</f>
        <v>23.2694559558432</v>
      </c>
      <c r="AP15" s="50" t="n">
        <f aca="false">100*'Chôm_BIT_10%'!AP18/PopActBIT!AP30</f>
        <v>9.66269630270138</v>
      </c>
      <c r="AQ15" s="50" t="n">
        <f aca="false">100*'Chôm_BIT_10%'!AQ18/PopActBIT!AQ30</f>
        <v>5.48402481930245</v>
      </c>
      <c r="AR15" s="50" t="n">
        <f aca="false">100*'Chôm_BIT_10%'!AR18/PopActBIT!AR30</f>
        <v>21.686341396235</v>
      </c>
      <c r="AS15" s="50" t="n">
        <f aca="false">100*'Chôm_BIT_10%'!AS18/PopActBIT!AS30</f>
        <v>7.51826651350197</v>
      </c>
      <c r="AT15" s="50" t="n">
        <f aca="false">100*'Chôm_BIT_10%'!AT18/PopActBIT!AT30</f>
        <v>5.11996897692633</v>
      </c>
      <c r="AU15" s="50" t="n">
        <f aca="false">100*'Chôm_BIT_10%'!AU18/PopActBIT!AU30</f>
        <v>22.4031829098481</v>
      </c>
      <c r="AV15" s="50" t="n">
        <f aca="false">100*'Chôm_BIT_10%'!AV18/PopActBIT!AV30</f>
        <v>8.55642545357141</v>
      </c>
      <c r="AW15" s="50" t="n">
        <f aca="false">100*'Chôm_BIT_10%'!AW18/PopActBIT!AW30</f>
        <v>5.30001852622925</v>
      </c>
    </row>
    <row r="16" customFormat="false" ht="15" hidden="false" customHeight="false" outlineLevel="0" collapsed="false">
      <c r="A16" s="0" t="n">
        <v>2028</v>
      </c>
      <c r="B16" s="50" t="n">
        <f aca="false">100*'Chôm_BIT_10%'!B19/PopActBIT!B31</f>
        <v>9.65963108658272</v>
      </c>
      <c r="C16" s="50" t="n">
        <f aca="false">100*'Chôm_BIT_10%'!C19/PopActBIT!C31</f>
        <v>10.5378114949812</v>
      </c>
      <c r="D16" s="50" t="n">
        <f aca="false">100*'Chôm_BIT_10%'!D19/PopActBIT!D31</f>
        <v>8.84602811675511</v>
      </c>
      <c r="E16" s="50" t="n">
        <f aca="false">100*'Chôm_BIT_10%'!E19/PopActBIT!E31</f>
        <v>36.0375122331472</v>
      </c>
      <c r="F16" s="50" t="n">
        <f aca="false">100*'Chôm_BIT_10%'!F19/PopActBIT!F31</f>
        <v>22.0356762699499</v>
      </c>
      <c r="G16" s="50" t="n">
        <f aca="false">100*'Chôm_BIT_10%'!G19/PopActBIT!G31</f>
        <v>13.2414903627368</v>
      </c>
      <c r="H16" s="50" t="n">
        <f aca="false">100*'Chôm_BIT_10%'!H19/PopActBIT!H31</f>
        <v>12.2946448980124</v>
      </c>
      <c r="I16" s="50" t="n">
        <f aca="false">100*'Chôm_BIT_10%'!I19/PopActBIT!I31</f>
        <v>10.8743767009258</v>
      </c>
      <c r="J16" s="50" t="n">
        <f aca="false">100*'Chôm_BIT_10%'!J19/PopActBIT!J31</f>
        <v>9.65495451150798</v>
      </c>
      <c r="K16" s="50" t="n">
        <f aca="false">100*'Chôm_BIT_10%'!K19/PopActBIT!K31</f>
        <v>8.40684003528035</v>
      </c>
      <c r="L16" s="50" t="n">
        <f aca="false">100*'Chôm_BIT_10%'!L19/PopActBIT!L31</f>
        <v>7.17307170245764</v>
      </c>
      <c r="M16" s="50" t="n">
        <f aca="false">100*'Chôm_BIT_10%'!M19/PopActBIT!M31</f>
        <v>6.6709566832856</v>
      </c>
      <c r="N16" s="50" t="n">
        <f aca="false">100*'Chôm_BIT_10%'!N19/PopActBIT!N31</f>
        <v>4.28949687806967</v>
      </c>
      <c r="O16" s="50" t="n">
        <f aca="false">100*'Chôm_BIT_10%'!O19/PopActBIT!O31</f>
        <v>2.26669065797661</v>
      </c>
      <c r="P16" s="50" t="n">
        <f aca="false">100*'Chôm_BIT_10%'!P19/PopActBIT!P31</f>
        <v>0.832076317485086</v>
      </c>
      <c r="Q16" s="50" t="n">
        <f aca="false">100*'Chôm_BIT_10%'!Q19/PopActBIT!Q31</f>
        <v>27.7884797753209</v>
      </c>
      <c r="R16" s="50" t="n">
        <f aca="false">100*'Chôm_BIT_10%'!R19/PopActBIT!R31</f>
        <v>21.4187921035385</v>
      </c>
      <c r="S16" s="50" t="n">
        <f aca="false">100*'Chôm_BIT_10%'!S19/PopActBIT!S31</f>
        <v>11.9359913128895</v>
      </c>
      <c r="T16" s="50" t="n">
        <f aca="false">100*'Chôm_BIT_10%'!T19/PopActBIT!T31</f>
        <v>8.46422460890001</v>
      </c>
      <c r="U16" s="50" t="n">
        <f aca="false">100*'Chôm_BIT_10%'!U19/PopActBIT!U31</f>
        <v>7.64649443481984</v>
      </c>
      <c r="V16" s="50" t="n">
        <f aca="false">100*'Chôm_BIT_10%'!V19/PopActBIT!V31</f>
        <v>6.88614883435933</v>
      </c>
      <c r="W16" s="50" t="n">
        <f aca="false">100*'Chôm_BIT_10%'!W19/PopActBIT!W31</f>
        <v>6.34099538497255</v>
      </c>
      <c r="X16" s="50" t="n">
        <f aca="false">100*'Chôm_BIT_10%'!X19/PopActBIT!X31</f>
        <v>6.49880296242662</v>
      </c>
      <c r="Y16" s="50" t="n">
        <f aca="false">100*'Chôm_BIT_10%'!Y19/PopActBIT!Y31</f>
        <v>6.16884166411357</v>
      </c>
      <c r="Z16" s="50" t="n">
        <f aca="false">100*'Chôm_BIT_10%'!Z19/PopActBIT!Z31</f>
        <v>4.08865087040085</v>
      </c>
      <c r="AA16" s="50" t="n">
        <f aca="false">100*'Chôm_BIT_10%'!AA19/PopActBIT!AA31</f>
        <v>1.20507604601288</v>
      </c>
      <c r="AB16" s="50" t="n">
        <f aca="false">100*'Chôm_BIT_10%'!AB19/PopActBIT!AB31</f>
        <v>0.702961026840848</v>
      </c>
      <c r="AD16" s="50" t="n">
        <f aca="false">100*'Chôm_BIT_10%'!AD19/PopActBIT!AD31</f>
        <v>24.3933897018437</v>
      </c>
      <c r="AE16" s="50" t="n">
        <f aca="false">100*'Chôm_BIT_10%'!AE19/PopActBIT!AE31</f>
        <v>12.7734390652711</v>
      </c>
      <c r="AF16" s="50" t="n">
        <f aca="false">100*'Chôm_BIT_10%'!AF19/PopActBIT!AF31</f>
        <v>10.2447398041332</v>
      </c>
      <c r="AG16" s="50" t="n">
        <f aca="false">100*'Chôm_BIT_10%'!AG19/PopActBIT!AG31</f>
        <v>7.8159662040405</v>
      </c>
      <c r="AH16" s="50" t="n">
        <f aca="false">100*'Chôm_BIT_10%'!AH19/PopActBIT!AH31</f>
        <v>5.48648180462502</v>
      </c>
      <c r="AI16" s="50" t="n">
        <f aca="false">100*'Chôm_BIT_10%'!AI19/PopActBIT!AI31</f>
        <v>22.7443820601499</v>
      </c>
      <c r="AJ16" s="50" t="n">
        <f aca="false">100*'Chôm_BIT_10%'!AJ19/PopActBIT!AJ31</f>
        <v>10.2132837607048</v>
      </c>
      <c r="AK16" s="50" t="n">
        <f aca="false">100*'Chôm_BIT_10%'!AK19/PopActBIT!AK31</f>
        <v>7.25782990333166</v>
      </c>
      <c r="AL16" s="50" t="n">
        <f aca="false">100*'Chôm_BIT_10%'!AL19/PopActBIT!AL31</f>
        <v>6.41778733298698</v>
      </c>
      <c r="AM16" s="50" t="n">
        <f aca="false">100*'Chôm_BIT_10%'!AM19/PopActBIT!AM31</f>
        <v>4.92555751305889</v>
      </c>
      <c r="AO16" s="50" t="n">
        <f aca="false">100*'Chôm_BIT_10%'!AO19/PopActBIT!AO31</f>
        <v>24.3933897018437</v>
      </c>
      <c r="AP16" s="50" t="n">
        <f aca="false">100*'Chôm_BIT_10%'!AP19/PopActBIT!AP31</f>
        <v>10.1517643291878</v>
      </c>
      <c r="AQ16" s="50" t="n">
        <f aca="false">100*'Chôm_BIT_10%'!AQ19/PopActBIT!AQ31</f>
        <v>5.75230907336943</v>
      </c>
      <c r="AR16" s="50" t="n">
        <f aca="false">100*'Chôm_BIT_10%'!AR19/PopActBIT!AR31</f>
        <v>22.7443820601499</v>
      </c>
      <c r="AS16" s="50" t="n">
        <f aca="false">100*'Chôm_BIT_10%'!AS19/PopActBIT!AS31</f>
        <v>7.90007475735608</v>
      </c>
      <c r="AT16" s="50" t="n">
        <f aca="false">100*'Chôm_BIT_10%'!AT19/PopActBIT!AT31</f>
        <v>5.35778829476762</v>
      </c>
      <c r="AU16" s="50" t="n">
        <f aca="false">100*'Chôm_BIT_10%'!AU19/PopActBIT!AU31</f>
        <v>23.4912224693659</v>
      </c>
      <c r="AV16" s="50" t="n">
        <f aca="false">100*'Chôm_BIT_10%'!AV19/PopActBIT!AV31</f>
        <v>8.99056848586829</v>
      </c>
      <c r="AW16" s="50" t="n">
        <f aca="false">100*'Chôm_BIT_10%'!AW19/PopActBIT!AW31</f>
        <v>5.55160841885644</v>
      </c>
    </row>
    <row r="17" customFormat="false" ht="15" hidden="false" customHeight="false" outlineLevel="0" collapsed="false">
      <c r="A17" s="0" t="n">
        <v>2029</v>
      </c>
      <c r="B17" s="50" t="n">
        <f aca="false">100*'Chôm_BIT_10%'!B20/PopActBIT!B32</f>
        <v>9.7397885143194</v>
      </c>
      <c r="C17" s="50" t="n">
        <f aca="false">100*'Chôm_BIT_10%'!C20/PopActBIT!C32</f>
        <v>10.6296359285548</v>
      </c>
      <c r="D17" s="50" t="n">
        <f aca="false">100*'Chôm_BIT_10%'!D20/PopActBIT!D32</f>
        <v>8.91680853944368</v>
      </c>
      <c r="E17" s="50" t="n">
        <f aca="false">100*'Chôm_BIT_10%'!E20/PopActBIT!E32</f>
        <v>36.3425832735593</v>
      </c>
      <c r="F17" s="50" t="n">
        <f aca="false">100*'Chôm_BIT_10%'!F20/PopActBIT!F32</f>
        <v>22.2222165239598</v>
      </c>
      <c r="G17" s="50" t="n">
        <f aca="false">100*'Chôm_BIT_10%'!G20/PopActBIT!G32</f>
        <v>13.3535845388118</v>
      </c>
      <c r="H17" s="50" t="n">
        <f aca="false">100*'Chôm_BIT_10%'!H20/PopActBIT!H32</f>
        <v>12.3987236725479</v>
      </c>
      <c r="I17" s="50" t="n">
        <f aca="false">100*'Chôm_BIT_10%'!I20/PopActBIT!I32</f>
        <v>10.966432373152</v>
      </c>
      <c r="J17" s="50" t="n">
        <f aca="false">100*'Chôm_BIT_10%'!J20/PopActBIT!J32</f>
        <v>9.73668731811521</v>
      </c>
      <c r="K17" s="50" t="n">
        <f aca="false">100*'Chôm_BIT_10%'!K20/PopActBIT!K32</f>
        <v>8.4780070853128</v>
      </c>
      <c r="L17" s="50" t="n">
        <f aca="false">100*'Chôm_BIT_10%'!L20/PopActBIT!L32</f>
        <v>7.23379444139317</v>
      </c>
      <c r="M17" s="50" t="n">
        <f aca="false">100*'Chôm_BIT_10%'!M20/PopActBIT!M32</f>
        <v>6.72742883049565</v>
      </c>
      <c r="N17" s="50" t="n">
        <f aca="false">100*'Chôm_BIT_10%'!N20/PopActBIT!N32</f>
        <v>4.32580907595312</v>
      </c>
      <c r="O17" s="50" t="n">
        <f aca="false">100*'Chôm_BIT_10%'!O20/PopActBIT!O32</f>
        <v>2.28587904348024</v>
      </c>
      <c r="P17" s="50" t="n">
        <f aca="false">100*'Chôm_BIT_10%'!P20/PopActBIT!P32</f>
        <v>0.839120155201608</v>
      </c>
      <c r="Q17" s="50" t="n">
        <f aca="false">100*'Chôm_BIT_10%'!Q20/PopActBIT!Q32</f>
        <v>28.0237196659572</v>
      </c>
      <c r="R17" s="50" t="n">
        <f aca="false">100*'Chôm_BIT_10%'!R20/PopActBIT!R32</f>
        <v>21.600110202</v>
      </c>
      <c r="S17" s="50" t="n">
        <f aca="false">100*'Chôm_BIT_10%'!S20/PopActBIT!S32</f>
        <v>12.0370339504782</v>
      </c>
      <c r="T17" s="50" t="n">
        <f aca="false">100*'Chôm_BIT_10%'!T20/PopActBIT!T32</f>
        <v>8.53587744084394</v>
      </c>
      <c r="U17" s="50" t="n">
        <f aca="false">100*'Chôm_BIT_10%'!U20/PopActBIT!U32</f>
        <v>7.71122487452512</v>
      </c>
      <c r="V17" s="50" t="n">
        <f aca="false">100*'Chôm_BIT_10%'!V20/PopActBIT!V32</f>
        <v>6.94444266373745</v>
      </c>
      <c r="W17" s="50" t="n">
        <f aca="false">100*'Chôm_BIT_10%'!W20/PopActBIT!W32</f>
        <v>6.39467428619156</v>
      </c>
      <c r="X17" s="50" t="n">
        <f aca="false">100*'Chôm_BIT_10%'!X20/PopActBIT!X32</f>
        <v>6.55381776390222</v>
      </c>
      <c r="Y17" s="50" t="n">
        <f aca="false">100*'Chôm_BIT_10%'!Y20/PopActBIT!Y32</f>
        <v>6.22106321959813</v>
      </c>
      <c r="Z17" s="50" t="n">
        <f aca="false">100*'Chôm_BIT_10%'!Z20/PopActBIT!Z32</f>
        <v>4.12326283159411</v>
      </c>
      <c r="AA17" s="50" t="n">
        <f aca="false">100*'Chôm_BIT_10%'!AA20/PopActBIT!AA32</f>
        <v>1.21527746615405</v>
      </c>
      <c r="AB17" s="50" t="n">
        <f aca="false">100*'Chôm_BIT_10%'!AB20/PopActBIT!AB32</f>
        <v>0.708911855256531</v>
      </c>
      <c r="AD17" s="50" t="n">
        <f aca="false">100*'Chôm_BIT_10%'!AD20/PopActBIT!AD32</f>
        <v>24.5748783523411</v>
      </c>
      <c r="AE17" s="50" t="n">
        <f aca="false">100*'Chôm_BIT_10%'!AE20/PopActBIT!AE32</f>
        <v>12.8800806955414</v>
      </c>
      <c r="AF17" s="50" t="n">
        <f aca="false">100*'Chôm_BIT_10%'!AF20/PopActBIT!AF32</f>
        <v>10.3252613661884</v>
      </c>
      <c r="AG17" s="50" t="n">
        <f aca="false">100*'Chôm_BIT_10%'!AG20/PopActBIT!AG32</f>
        <v>7.88706656448486</v>
      </c>
      <c r="AH17" s="50" t="n">
        <f aca="false">100*'Chôm_BIT_10%'!AH20/PopActBIT!AH32</f>
        <v>5.51723290588391</v>
      </c>
      <c r="AI17" s="50" t="n">
        <f aca="false">100*'Chôm_BIT_10%'!AI20/PopActBIT!AI32</f>
        <v>22.9233170822195</v>
      </c>
      <c r="AJ17" s="50" t="n">
        <f aca="false">100*'Chôm_BIT_10%'!AJ20/PopActBIT!AJ32</f>
        <v>10.2930515282702</v>
      </c>
      <c r="AK17" s="50" t="n">
        <f aca="false">100*'Chôm_BIT_10%'!AK20/PopActBIT!AK32</f>
        <v>7.3152258882116</v>
      </c>
      <c r="AL17" s="50" t="n">
        <f aca="false">100*'Chôm_BIT_10%'!AL20/PopActBIT!AL32</f>
        <v>6.47147304276463</v>
      </c>
      <c r="AM17" s="50" t="n">
        <f aca="false">100*'Chôm_BIT_10%'!AM20/PopActBIT!AM32</f>
        <v>4.94332964263621</v>
      </c>
      <c r="AO17" s="50" t="n">
        <f aca="false">100*'Chôm_BIT_10%'!AO20/PopActBIT!AO32</f>
        <v>24.5748783523411</v>
      </c>
      <c r="AP17" s="50" t="n">
        <f aca="false">100*'Chôm_BIT_10%'!AP20/PopActBIT!AP32</f>
        <v>10.2472361277238</v>
      </c>
      <c r="AQ17" s="50" t="n">
        <f aca="false">100*'Chôm_BIT_10%'!AQ20/PopActBIT!AQ32</f>
        <v>5.79679584019551</v>
      </c>
      <c r="AR17" s="50" t="n">
        <f aca="false">100*'Chôm_BIT_10%'!AR20/PopActBIT!AR32</f>
        <v>22.9233170822195</v>
      </c>
      <c r="AS17" s="50" t="n">
        <f aca="false">100*'Chôm_BIT_10%'!AS20/PopActBIT!AS32</f>
        <v>7.97573499533511</v>
      </c>
      <c r="AT17" s="50" t="n">
        <f aca="false">100*'Chôm_BIT_10%'!AT20/PopActBIT!AT32</f>
        <v>5.38633864340322</v>
      </c>
      <c r="AU17" s="50" t="n">
        <f aca="false">100*'Chôm_BIT_10%'!AU20/PopActBIT!AU32</f>
        <v>23.671296258052</v>
      </c>
      <c r="AV17" s="50" t="n">
        <f aca="false">100*'Chôm_BIT_10%'!AV20/PopActBIT!AV32</f>
        <v>9.07620691637905</v>
      </c>
      <c r="AW17" s="50" t="n">
        <f aca="false">100*'Chôm_BIT_10%'!AW20/PopActBIT!AW32</f>
        <v>5.58678690671049</v>
      </c>
    </row>
    <row r="18" customFormat="false" ht="15" hidden="false" customHeight="false" outlineLevel="0" collapsed="false">
      <c r="A18" s="0" t="n">
        <v>2030</v>
      </c>
      <c r="B18" s="50" t="n">
        <f aca="false">100*'Chôm_BIT_10%'!B21/PopActBIT!B33</f>
        <v>9.81488284280259</v>
      </c>
      <c r="C18" s="50" t="n">
        <f aca="false">100*'Chôm_BIT_10%'!C21/PopActBIT!C33</f>
        <v>10.7130895848716</v>
      </c>
      <c r="D18" s="50" t="n">
        <f aca="false">100*'Chôm_BIT_10%'!D21/PopActBIT!D33</f>
        <v>8.98453498559459</v>
      </c>
      <c r="E18" s="50" t="n">
        <f aca="false">100*'Chôm_BIT_10%'!E21/PopActBIT!E33</f>
        <v>36.6486187714268</v>
      </c>
      <c r="F18" s="50" t="n">
        <f aca="false">100*'Chôm_BIT_10%'!F21/PopActBIT!F33</f>
        <v>22.409346509917</v>
      </c>
      <c r="G18" s="50" t="n">
        <f aca="false">100*'Chôm_BIT_10%'!G21/PopActBIT!G33</f>
        <v>13.4660330915712</v>
      </c>
      <c r="H18" s="50" t="n">
        <f aca="false">100*'Chôm_BIT_10%'!H21/PopActBIT!H33</f>
        <v>12.5031314837232</v>
      </c>
      <c r="I18" s="50" t="n">
        <f aca="false">100*'Chôm_BIT_10%'!I21/PopActBIT!I33</f>
        <v>11.0587790719512</v>
      </c>
      <c r="J18" s="50" t="n">
        <f aca="false">100*'Chôm_BIT_10%'!J21/PopActBIT!J33</f>
        <v>9.81867851638943</v>
      </c>
      <c r="K18" s="50" t="n">
        <f aca="false">100*'Chôm_BIT_10%'!K21/PopActBIT!K33</f>
        <v>8.54939912422616</v>
      </c>
      <c r="L18" s="50" t="n">
        <f aca="false">100*'Chôm_BIT_10%'!L21/PopActBIT!L33</f>
        <v>7.29470915036362</v>
      </c>
      <c r="M18" s="50" t="n">
        <f aca="false">100*'Chôm_BIT_10%'!M21/PopActBIT!M33</f>
        <v>6.78407950983817</v>
      </c>
      <c r="N18" s="50" t="n">
        <f aca="false">100*'Chôm_BIT_10%'!N21/PopActBIT!N33</f>
        <v>4.36223607191744</v>
      </c>
      <c r="O18" s="50" t="n">
        <f aca="false">100*'Chôm_BIT_10%'!O21/PopActBIT!O33</f>
        <v>2.3051280915149</v>
      </c>
      <c r="P18" s="50" t="n">
        <f aca="false">100*'Chôm_BIT_10%'!P21/PopActBIT!P33</f>
        <v>0.84618626144218</v>
      </c>
      <c r="Q18" s="50" t="n">
        <f aca="false">100*'Chôm_BIT_10%'!Q21/PopActBIT!Q33</f>
        <v>28.2597032485087</v>
      </c>
      <c r="R18" s="50" t="n">
        <f aca="false">100*'Chôm_BIT_10%'!R21/PopActBIT!R33</f>
        <v>21.7820015229858</v>
      </c>
      <c r="S18" s="50" t="n">
        <f aca="false">100*'Chôm_BIT_10%'!S21/PopActBIT!S33</f>
        <v>12.1383960262051</v>
      </c>
      <c r="T18" s="50" t="n">
        <f aca="false">100*'Chôm_BIT_10%'!T21/PopActBIT!T33</f>
        <v>8.60775679742907</v>
      </c>
      <c r="U18" s="50" t="n">
        <f aca="false">100*'Chôm_BIT_10%'!U21/PopActBIT!U33</f>
        <v>7.77615995428762</v>
      </c>
      <c r="V18" s="50" t="n">
        <f aca="false">100*'Chôm_BIT_10%'!V21/PopActBIT!V33</f>
        <v>7.00292078434908</v>
      </c>
      <c r="W18" s="50" t="n">
        <f aca="false">100*'Chôm_BIT_10%'!W21/PopActBIT!W33</f>
        <v>6.44852288892144</v>
      </c>
      <c r="X18" s="50" t="n">
        <f aca="false">100*'Chôm_BIT_10%'!X21/PopActBIT!X33</f>
        <v>6.60900649022944</v>
      </c>
      <c r="Y18" s="50" t="n">
        <f aca="false">100*'Chôm_BIT_10%'!Y21/PopActBIT!Y33</f>
        <v>6.27344986931271</v>
      </c>
      <c r="Z18" s="50" t="n">
        <f aca="false">100*'Chôm_BIT_10%'!Z21/PopActBIT!Z33</f>
        <v>4.15798421570726</v>
      </c>
      <c r="AA18" s="50" t="n">
        <f aca="false">100*'Chôm_BIT_10%'!AA21/PopActBIT!AA33</f>
        <v>1.22551113726109</v>
      </c>
      <c r="AB18" s="50" t="n">
        <f aca="false">100*'Chôm_BIT_10%'!AB21/PopActBIT!AB33</f>
        <v>0.714881496735635</v>
      </c>
      <c r="AD18" s="50" t="n">
        <f aca="false">100*'Chôm_BIT_10%'!AD21/PopActBIT!AD33</f>
        <v>24.7541053093318</v>
      </c>
      <c r="AE18" s="50" t="n">
        <f aca="false">100*'Chôm_BIT_10%'!AE21/PopActBIT!AE33</f>
        <v>12.9854165861921</v>
      </c>
      <c r="AF18" s="50" t="n">
        <f aca="false">100*'Chôm_BIT_10%'!AF21/PopActBIT!AF33</f>
        <v>10.4084015879167</v>
      </c>
      <c r="AG18" s="50" t="n">
        <f aca="false">100*'Chôm_BIT_10%'!AG21/PopActBIT!AG33</f>
        <v>7.95074722805022</v>
      </c>
      <c r="AH18" s="50" t="n">
        <f aca="false">100*'Chôm_BIT_10%'!AH21/PopActBIT!AH33</f>
        <v>5.54123933727057</v>
      </c>
      <c r="AI18" s="50" t="n">
        <f aca="false">100*'Chôm_BIT_10%'!AI21/PopActBIT!AI33</f>
        <v>23.1013314056508</v>
      </c>
      <c r="AJ18" s="50" t="n">
        <f aca="false">100*'Chôm_BIT_10%'!AJ21/PopActBIT!AJ33</f>
        <v>10.3659325473208</v>
      </c>
      <c r="AK18" s="50" t="n">
        <f aca="false">100*'Chôm_BIT_10%'!AK21/PopActBIT!AK33</f>
        <v>7.37386938932099</v>
      </c>
      <c r="AL18" s="50" t="n">
        <f aca="false">100*'Chôm_BIT_10%'!AL21/PopActBIT!AL33</f>
        <v>6.52626416256921</v>
      </c>
      <c r="AM18" s="50" t="n">
        <f aca="false">100*'Chôm_BIT_10%'!AM21/PopActBIT!AM33</f>
        <v>4.95151031580086</v>
      </c>
      <c r="AO18" s="50" t="n">
        <f aca="false">100*'Chôm_BIT_10%'!AO21/PopActBIT!AO33</f>
        <v>24.7541053093318</v>
      </c>
      <c r="AP18" s="50" t="n">
        <f aca="false">100*'Chôm_BIT_10%'!AP21/PopActBIT!AP33</f>
        <v>10.3351330558467</v>
      </c>
      <c r="AQ18" s="50" t="n">
        <f aca="false">100*'Chôm_BIT_10%'!AQ21/PopActBIT!AQ33</f>
        <v>5.83824517947721</v>
      </c>
      <c r="AR18" s="50" t="n">
        <f aca="false">100*'Chôm_BIT_10%'!AR21/PopActBIT!AR33</f>
        <v>23.1013314056508</v>
      </c>
      <c r="AS18" s="50" t="n">
        <f aca="false">100*'Chôm_BIT_10%'!AS21/PopActBIT!AS33</f>
        <v>8.04659138551004</v>
      </c>
      <c r="AT18" s="50" t="n">
        <f aca="false">100*'Chôm_BIT_10%'!AT21/PopActBIT!AT33</f>
        <v>5.41036622824564</v>
      </c>
      <c r="AU18" s="50" t="n">
        <f aca="false">100*'Chôm_BIT_10%'!AU21/PopActBIT!AU33</f>
        <v>23.8498616903794</v>
      </c>
      <c r="AV18" s="50" t="n">
        <f aca="false">100*'Chôm_BIT_10%'!AV21/PopActBIT!AV33</f>
        <v>9.1556660815891</v>
      </c>
      <c r="AW18" s="50" t="n">
        <f aca="false">100*'Chôm_BIT_10%'!AW21/PopActBIT!AW33</f>
        <v>5.61882190728261</v>
      </c>
    </row>
    <row r="19" customFormat="false" ht="15" hidden="false" customHeight="false" outlineLevel="0" collapsed="false">
      <c r="A19" s="0" t="n">
        <v>2031</v>
      </c>
      <c r="B19" s="50" t="n">
        <f aca="false">100*'Chôm_BIT_10%'!B22/PopActBIT!B34</f>
        <v>9.89415045700332</v>
      </c>
      <c r="C19" s="50" t="n">
        <f aca="false">100*'Chôm_BIT_10%'!C22/PopActBIT!C34</f>
        <v>10.8011150163013</v>
      </c>
      <c r="D19" s="50" t="n">
        <f aca="false">100*'Chôm_BIT_10%'!D22/PopActBIT!D34</f>
        <v>9.05580544787853</v>
      </c>
      <c r="E19" s="50" t="n">
        <f aca="false">100*'Chôm_BIT_10%'!E22/PopActBIT!E34</f>
        <v>36.9934401266122</v>
      </c>
      <c r="F19" s="50" t="n">
        <f aca="false">100*'Chôm_BIT_10%'!F22/PopActBIT!F34</f>
        <v>22.6201926888839</v>
      </c>
      <c r="G19" s="50" t="n">
        <f aca="false">100*'Chôm_BIT_10%'!G22/PopActBIT!G34</f>
        <v>13.5927329764582</v>
      </c>
      <c r="H19" s="50" t="n">
        <f aca="false">100*'Chôm_BIT_10%'!H22/PopActBIT!H34</f>
        <v>12.6207715718577</v>
      </c>
      <c r="I19" s="50" t="n">
        <f aca="false">100*'Chôm_BIT_10%'!I22/PopActBIT!I34</f>
        <v>11.162829464957</v>
      </c>
      <c r="J19" s="50" t="n">
        <f aca="false">100*'Chôm_BIT_10%'!J22/PopActBIT!J34</f>
        <v>9.91106098933519</v>
      </c>
      <c r="K19" s="50" t="n">
        <f aca="false">100*'Chôm_BIT_10%'!K22/PopActBIT!K34</f>
        <v>8.62983913781637</v>
      </c>
      <c r="L19" s="50" t="n">
        <f aca="false">100*'Chôm_BIT_10%'!L22/PopActBIT!L34</f>
        <v>7.36334397424605</v>
      </c>
      <c r="M19" s="50" t="n">
        <f aca="false">100*'Chôm_BIT_10%'!M22/PopActBIT!M34</f>
        <v>6.84790989604883</v>
      </c>
      <c r="N19" s="50" t="n">
        <f aca="false">100*'Chôm_BIT_10%'!N22/PopActBIT!N34</f>
        <v>4.40327969659914</v>
      </c>
      <c r="O19" s="50" t="n">
        <f aca="false">100*'Chôm_BIT_10%'!O22/PopActBIT!O34</f>
        <v>2.32681669586175</v>
      </c>
      <c r="P19" s="50" t="n">
        <f aca="false">100*'Chôm_BIT_10%'!P22/PopActBIT!P34</f>
        <v>0.854147901012542</v>
      </c>
      <c r="Q19" s="50" t="n">
        <f aca="false">100*'Chôm_BIT_10%'!Q22/PopActBIT!Q34</f>
        <v>28.5255945562292</v>
      </c>
      <c r="R19" s="50" t="n">
        <f aca="false">100*'Chôm_BIT_10%'!R22/PopActBIT!R34</f>
        <v>21.9869451070987</v>
      </c>
      <c r="S19" s="50" t="n">
        <f aca="false">100*'Chôm_BIT_10%'!S22/PopActBIT!S34</f>
        <v>12.2526043731454</v>
      </c>
      <c r="T19" s="50" t="n">
        <f aca="false">100*'Chôm_BIT_10%'!T22/PopActBIT!T34</f>
        <v>8.68874588961034</v>
      </c>
      <c r="U19" s="50" t="n">
        <f aca="false">100*'Chôm_BIT_10%'!U22/PopActBIT!U34</f>
        <v>7.84932467654629</v>
      </c>
      <c r="V19" s="50" t="n">
        <f aca="false">100*'Chôm_BIT_10%'!V22/PopActBIT!V34</f>
        <v>7.06881021527621</v>
      </c>
      <c r="W19" s="50" t="n">
        <f aca="false">100*'Chôm_BIT_10%'!W22/PopActBIT!W34</f>
        <v>6.50919607323351</v>
      </c>
      <c r="X19" s="50" t="n">
        <f aca="false">100*'Chôm_BIT_10%'!X22/PopActBIT!X34</f>
        <v>6.67118964066692</v>
      </c>
      <c r="Y19" s="50" t="n">
        <f aca="false">100*'Chôm_BIT_10%'!Y22/PopActBIT!Y34</f>
        <v>6.33247581785161</v>
      </c>
      <c r="Z19" s="50" t="n">
        <f aca="false">100*'Chôm_BIT_10%'!Z22/PopActBIT!Z34</f>
        <v>4.19710606532025</v>
      </c>
      <c r="AA19" s="50" t="n">
        <f aca="false">100*'Chôm_BIT_10%'!AA22/PopActBIT!AA34</f>
        <v>1.23704178767334</v>
      </c>
      <c r="AB19" s="50" t="n">
        <f aca="false">100*'Chôm_BIT_10%'!AB22/PopActBIT!AB34</f>
        <v>0.721607709476113</v>
      </c>
      <c r="AD19" s="50" t="n">
        <f aca="false">100*'Chôm_BIT_10%'!AD22/PopActBIT!AD34</f>
        <v>24.9619276101255</v>
      </c>
      <c r="AE19" s="50" t="n">
        <f aca="false">100*'Chôm_BIT_10%'!AE22/PopActBIT!AE34</f>
        <v>13.1044235005099</v>
      </c>
      <c r="AF19" s="50" t="n">
        <f aca="false">100*'Chôm_BIT_10%'!AF22/PopActBIT!AF34</f>
        <v>10.5055339481677</v>
      </c>
      <c r="AG19" s="50" t="n">
        <f aca="false">100*'Chôm_BIT_10%'!AG22/PopActBIT!AG34</f>
        <v>8.01766874916887</v>
      </c>
      <c r="AH19" s="50" t="n">
        <f aca="false">100*'Chôm_BIT_10%'!AH22/PopActBIT!AH34</f>
        <v>5.56018220285528</v>
      </c>
      <c r="AI19" s="50" t="n">
        <f aca="false">100*'Chôm_BIT_10%'!AI22/PopActBIT!AI34</f>
        <v>23.3067175862133</v>
      </c>
      <c r="AJ19" s="50" t="n">
        <f aca="false">100*'Chôm_BIT_10%'!AJ22/PopActBIT!AJ34</f>
        <v>10.4512733652276</v>
      </c>
      <c r="AK19" s="50" t="n">
        <f aca="false">100*'Chôm_BIT_10%'!AK22/PopActBIT!AK34</f>
        <v>7.44215356900816</v>
      </c>
      <c r="AL19" s="50" t="n">
        <f aca="false">100*'Chôm_BIT_10%'!AL22/PopActBIT!AL34</f>
        <v>6.58857703859782</v>
      </c>
      <c r="AM19" s="50" t="n">
        <f aca="false">100*'Chôm_BIT_10%'!AM22/PopActBIT!AM34</f>
        <v>4.95539959680691</v>
      </c>
      <c r="AO19" s="50" t="n">
        <f aca="false">100*'Chôm_BIT_10%'!AO22/PopActBIT!AO34</f>
        <v>24.9619276101255</v>
      </c>
      <c r="AP19" s="50" t="n">
        <f aca="false">100*'Chôm_BIT_10%'!AP22/PopActBIT!AP34</f>
        <v>10.4297115341644</v>
      </c>
      <c r="AQ19" s="50" t="n">
        <f aca="false">100*'Chôm_BIT_10%'!AQ22/PopActBIT!AQ34</f>
        <v>5.87008521923601</v>
      </c>
      <c r="AR19" s="50" t="n">
        <f aca="false">100*'Chôm_BIT_10%'!AR22/PopActBIT!AR34</f>
        <v>23.3067175862133</v>
      </c>
      <c r="AS19" s="50" t="n">
        <f aca="false">100*'Chôm_BIT_10%'!AS22/PopActBIT!AS34</f>
        <v>8.12441229839574</v>
      </c>
      <c r="AT19" s="50" t="n">
        <f aca="false">100*'Chôm_BIT_10%'!AT22/PopActBIT!AT34</f>
        <v>5.43337665504545</v>
      </c>
      <c r="AU19" s="50" t="n">
        <f aca="false">100*'Chôm_BIT_10%'!AU22/PopActBIT!AU34</f>
        <v>24.0565636339684</v>
      </c>
      <c r="AV19" s="50" t="n">
        <f aca="false">100*'Chôm_BIT_10%'!AV22/PopActBIT!AV34</f>
        <v>9.2418222114992</v>
      </c>
      <c r="AW19" s="50" t="n">
        <f aca="false">100*'Chôm_BIT_10%'!AW22/PopActBIT!AW34</f>
        <v>5.64604121968812</v>
      </c>
    </row>
    <row r="20" customFormat="false" ht="15" hidden="false" customHeight="false" outlineLevel="0" collapsed="false">
      <c r="A20" s="0" t="n">
        <v>2032</v>
      </c>
      <c r="B20" s="50" t="n">
        <f aca="false">100*'Chôm_BIT_10%'!B23/PopActBIT!B35</f>
        <v>9.97545796031454</v>
      </c>
      <c r="C20" s="50" t="n">
        <f aca="false">100*'Chôm_BIT_10%'!C23/PopActBIT!C35</f>
        <v>10.8921091825073</v>
      </c>
      <c r="D20" s="50" t="n">
        <f aca="false">100*'Chôm_BIT_10%'!D23/PopActBIT!D35</f>
        <v>9.12836816900829</v>
      </c>
      <c r="E20" s="50" t="n">
        <f aca="false">100*'Chôm_BIT_10%'!E23/PopActBIT!E35</f>
        <v>37.3596150317767</v>
      </c>
      <c r="F20" s="50" t="n">
        <f aca="false">100*'Chôm_BIT_10%'!F23/PopActBIT!F35</f>
        <v>22.8440958156087</v>
      </c>
      <c r="G20" s="50" t="n">
        <f aca="false">100*'Chôm_BIT_10%'!G23/PopActBIT!G35</f>
        <v>13.7272789308638</v>
      </c>
      <c r="H20" s="50" t="n">
        <f aca="false">100*'Chôm_BIT_10%'!H23/PopActBIT!H35</f>
        <v>12.7456966887869</v>
      </c>
      <c r="I20" s="50" t="n">
        <f aca="false">100*'Chôm_BIT_10%'!I23/PopActBIT!I35</f>
        <v>11.2733233256715</v>
      </c>
      <c r="J20" s="50" t="n">
        <f aca="false">100*'Chôm_BIT_10%'!J23/PopActBIT!J35</f>
        <v>10.0091643775421</v>
      </c>
      <c r="K20" s="50" t="n">
        <f aca="false">100*'Chôm_BIT_10%'!K23/PopActBIT!K35</f>
        <v>8.71526051298613</v>
      </c>
      <c r="L20" s="50" t="n">
        <f aca="false">100*'Chôm_BIT_10%'!L23/PopActBIT!L35</f>
        <v>7.43622910664345</v>
      </c>
      <c r="M20" s="50" t="n">
        <f aca="false">100*'Chôm_BIT_10%'!M23/PopActBIT!M35</f>
        <v>6.91569306917842</v>
      </c>
      <c r="N20" s="50" t="n">
        <f aca="false">100*'Chôm_BIT_10%'!N23/PopActBIT!N35</f>
        <v>4.44686500577279</v>
      </c>
      <c r="O20" s="50" t="n">
        <f aca="false">100*'Chôm_BIT_10%'!O23/PopActBIT!O35</f>
        <v>2.34984839769933</v>
      </c>
      <c r="P20" s="50" t="n">
        <f aca="false">100*'Chôm_BIT_10%'!P23/PopActBIT!P35</f>
        <v>0.862602576370641</v>
      </c>
      <c r="Q20" s="50" t="n">
        <f aca="false">100*'Chôm_BIT_10%'!Q23/PopActBIT!Q35</f>
        <v>28.8079515591367</v>
      </c>
      <c r="R20" s="50" t="n">
        <f aca="false">100*'Chôm_BIT_10%'!R23/PopActBIT!R35</f>
        <v>22.2045801124374</v>
      </c>
      <c r="S20" s="50" t="n">
        <f aca="false">100*'Chôm_BIT_10%'!S23/PopActBIT!S35</f>
        <v>12.3738852334547</v>
      </c>
      <c r="T20" s="50" t="n">
        <f aca="false">100*'Chôm_BIT_10%'!T23/PopActBIT!T35</f>
        <v>8.77475034583928</v>
      </c>
      <c r="U20" s="50" t="n">
        <f aca="false">100*'Chôm_BIT_10%'!U23/PopActBIT!U35</f>
        <v>7.92702022768192</v>
      </c>
      <c r="V20" s="50" t="n">
        <f aca="false">100*'Chôm_BIT_10%'!V23/PopActBIT!V35</f>
        <v>7.13877994237772</v>
      </c>
      <c r="W20" s="50" t="n">
        <f aca="false">100*'Chôm_BIT_10%'!W23/PopActBIT!W35</f>
        <v>6.57362653027281</v>
      </c>
      <c r="X20" s="50" t="n">
        <f aca="false">100*'Chôm_BIT_10%'!X23/PopActBIT!X35</f>
        <v>6.73722357061897</v>
      </c>
      <c r="Y20" s="50" t="n">
        <f aca="false">100*'Chôm_BIT_10%'!Y23/PopActBIT!Y35</f>
        <v>6.39515703171337</v>
      </c>
      <c r="Z20" s="50" t="n">
        <f aca="false">100*'Chôm_BIT_10%'!Z23/PopActBIT!Z35</f>
        <v>4.23865059078677</v>
      </c>
      <c r="AA20" s="50" t="n">
        <f aca="false">100*'Chôm_BIT_10%'!AA23/PopActBIT!AA35</f>
        <v>1.2492864899161</v>
      </c>
      <c r="AB20" s="50" t="n">
        <f aca="false">100*'Chôm_BIT_10%'!AB23/PopActBIT!AB35</f>
        <v>0.728750452451059</v>
      </c>
      <c r="AD20" s="50" t="n">
        <f aca="false">100*'Chôm_BIT_10%'!AD23/PopActBIT!AD35</f>
        <v>25.1994452919314</v>
      </c>
      <c r="AE20" s="50" t="n">
        <f aca="false">100*'Chôm_BIT_10%'!AE23/PopActBIT!AE35</f>
        <v>13.2328609551492</v>
      </c>
      <c r="AF20" s="50" t="n">
        <f aca="false">100*'Chôm_BIT_10%'!AF23/PopActBIT!AF35</f>
        <v>10.6111835108504</v>
      </c>
      <c r="AG20" s="50" t="n">
        <f aca="false">100*'Chôm_BIT_10%'!AG23/PopActBIT!AG35</f>
        <v>8.08977368138095</v>
      </c>
      <c r="AH20" s="50" t="n">
        <f aca="false">100*'Chôm_BIT_10%'!AH23/PopActBIT!AH35</f>
        <v>5.57717068828467</v>
      </c>
      <c r="AI20" s="50" t="n">
        <f aca="false">100*'Chôm_BIT_10%'!AI23/PopActBIT!AI35</f>
        <v>23.5330237362441</v>
      </c>
      <c r="AJ20" s="50" t="n">
        <f aca="false">100*'Chôm_BIT_10%'!AJ23/PopActBIT!AJ35</f>
        <v>10.5501340087964</v>
      </c>
      <c r="AK20" s="50" t="n">
        <f aca="false">100*'Chôm_BIT_10%'!AK23/PopActBIT!AK35</f>
        <v>7.51637192528752</v>
      </c>
      <c r="AL20" s="50" t="n">
        <f aca="false">100*'Chôm_BIT_10%'!AL23/PopActBIT!AL35</f>
        <v>6.65457064773592</v>
      </c>
      <c r="AM20" s="50" t="n">
        <f aca="false">100*'Chôm_BIT_10%'!AM23/PopActBIT!AM35</f>
        <v>4.95749425564453</v>
      </c>
      <c r="AO20" s="50" t="n">
        <f aca="false">100*'Chôm_BIT_10%'!AO23/PopActBIT!AO35</f>
        <v>25.1994452919314</v>
      </c>
      <c r="AP20" s="50" t="n">
        <f aca="false">100*'Chôm_BIT_10%'!AP23/PopActBIT!AP35</f>
        <v>10.5326320113621</v>
      </c>
      <c r="AQ20" s="50" t="n">
        <f aca="false">100*'Chôm_BIT_10%'!AQ23/PopActBIT!AQ35</f>
        <v>5.8981367133393</v>
      </c>
      <c r="AR20" s="50" t="n">
        <f aca="false">100*'Chôm_BIT_10%'!AR23/PopActBIT!AR35</f>
        <v>23.5330237362441</v>
      </c>
      <c r="AS20" s="50" t="n">
        <f aca="false">100*'Chôm_BIT_10%'!AS23/PopActBIT!AS35</f>
        <v>8.20989217494323</v>
      </c>
      <c r="AT20" s="50" t="n">
        <f aca="false">100*'Chôm_BIT_10%'!AT23/PopActBIT!AT35</f>
        <v>5.45560828205742</v>
      </c>
      <c r="AU20" s="50" t="n">
        <f aca="false">100*'Chôm_BIT_10%'!AU23/PopActBIT!AU35</f>
        <v>24.2879595035101</v>
      </c>
      <c r="AV20" s="50" t="n">
        <f aca="false">100*'Chôm_BIT_10%'!AV23/PopActBIT!AV35</f>
        <v>9.33596819036331</v>
      </c>
      <c r="AW20" s="50" t="n">
        <f aca="false">100*'Chôm_BIT_10%'!AW23/PopActBIT!AW35</f>
        <v>5.67103193689981</v>
      </c>
    </row>
    <row r="21" customFormat="false" ht="15" hidden="false" customHeight="false" outlineLevel="0" collapsed="false">
      <c r="A21" s="0" t="n">
        <v>2033</v>
      </c>
      <c r="B21" s="50" t="n">
        <f aca="false">100*'Chôm_BIT_10%'!B24/PopActBIT!B36</f>
        <v>9.97567376467485</v>
      </c>
      <c r="C21" s="50" t="n">
        <f aca="false">100*'Chôm_BIT_10%'!C24/PopActBIT!C36</f>
        <v>10.896513168489</v>
      </c>
      <c r="D21" s="50" t="n">
        <f aca="false">100*'Chôm_BIT_10%'!D24/PopActBIT!D36</f>
        <v>9.12539214987759</v>
      </c>
      <c r="E21" s="50" t="n">
        <f aca="false">100*'Chôm_BIT_10%'!E24/PopActBIT!E36</f>
        <v>37.4267986482912</v>
      </c>
      <c r="F21" s="50" t="n">
        <f aca="false">100*'Chôm_BIT_10%'!F24/PopActBIT!F36</f>
        <v>22.8851762435411</v>
      </c>
      <c r="G21" s="50" t="n">
        <f aca="false">100*'Chôm_BIT_10%'!G24/PopActBIT!G36</f>
        <v>13.7519646307216</v>
      </c>
      <c r="H21" s="50" t="n">
        <f aca="false">100*'Chôm_BIT_10%'!H24/PopActBIT!H36</f>
        <v>12.768617214007</v>
      </c>
      <c r="I21" s="50" t="n">
        <f aca="false">100*'Chôm_BIT_10%'!I24/PopActBIT!I36</f>
        <v>11.293596088935</v>
      </c>
      <c r="J21" s="50" t="n">
        <f aca="false">100*'Chôm_BIT_10%'!J24/PopActBIT!J36</f>
        <v>10.0271638098328</v>
      </c>
      <c r="K21" s="50" t="n">
        <f aca="false">100*'Chôm_BIT_10%'!K24/PopActBIT!K36</f>
        <v>8.73093312416347</v>
      </c>
      <c r="L21" s="50" t="n">
        <f aca="false">100*'Chôm_BIT_10%'!L24/PopActBIT!L36</f>
        <v>7.44960164177771</v>
      </c>
      <c r="M21" s="50" t="n">
        <f aca="false">100*'Chôm_BIT_10%'!M24/PopActBIT!M36</f>
        <v>6.92812952685327</v>
      </c>
      <c r="N21" s="50" t="n">
        <f aca="false">100*'Chôm_BIT_10%'!N24/PopActBIT!N36</f>
        <v>4.45486178178307</v>
      </c>
      <c r="O21" s="50" t="n">
        <f aca="false">100*'Chôm_BIT_10%'!O24/PopActBIT!O36</f>
        <v>2.35407411880175</v>
      </c>
      <c r="P21" s="50" t="n">
        <f aca="false">100*'Chôm_BIT_10%'!P24/PopActBIT!P36</f>
        <v>0.864153790446214</v>
      </c>
      <c r="Q21" s="50" t="n">
        <f aca="false">100*'Chôm_BIT_10%'!Q24/PopActBIT!Q36</f>
        <v>28.8597567602468</v>
      </c>
      <c r="R21" s="50" t="n">
        <f aca="false">100*'Chôm_BIT_10%'!R24/PopActBIT!R36</f>
        <v>22.2445105023482</v>
      </c>
      <c r="S21" s="50" t="n">
        <f aca="false">100*'Chôm_BIT_10%'!S24/PopActBIT!S36</f>
        <v>12.3961371319181</v>
      </c>
      <c r="T21" s="50" t="n">
        <f aca="false">100*'Chôm_BIT_10%'!T24/PopActBIT!T36</f>
        <v>8.79052993729769</v>
      </c>
      <c r="U21" s="50" t="n">
        <f aca="false">100*'Chôm_BIT_10%'!U24/PopActBIT!U36</f>
        <v>7.94127535013503</v>
      </c>
      <c r="V21" s="50" t="n">
        <f aca="false">100*'Chôm_BIT_10%'!V24/PopActBIT!V36</f>
        <v>7.1516175761066</v>
      </c>
      <c r="W21" s="50" t="n">
        <f aca="false">100*'Chôm_BIT_10%'!W24/PopActBIT!W36</f>
        <v>6.58544785133149</v>
      </c>
      <c r="X21" s="50" t="n">
        <f aca="false">100*'Chôm_BIT_10%'!X24/PopActBIT!X36</f>
        <v>6.7493390874506</v>
      </c>
      <c r="Y21" s="50" t="n">
        <f aca="false">100*'Chôm_BIT_10%'!Y24/PopActBIT!Y36</f>
        <v>6.40665741192883</v>
      </c>
      <c r="Z21" s="50" t="n">
        <f aca="false">100*'Chôm_BIT_10%'!Z24/PopActBIT!Z36</f>
        <v>4.24627293581329</v>
      </c>
      <c r="AA21" s="50" t="n">
        <f aca="false">100*'Chôm_BIT_10%'!AA24/PopActBIT!AA36</f>
        <v>1.25153307581866</v>
      </c>
      <c r="AB21" s="50" t="n">
        <f aca="false">100*'Chôm_BIT_10%'!AB24/PopActBIT!AB36</f>
        <v>0.730060960894215</v>
      </c>
      <c r="AD21" s="50" t="n">
        <f aca="false">100*'Chôm_BIT_10%'!AD24/PopActBIT!AD36</f>
        <v>25.2431530905259</v>
      </c>
      <c r="AE21" s="50" t="n">
        <f aca="false">100*'Chôm_BIT_10%'!AE24/PopActBIT!AE36</f>
        <v>13.2565198468347</v>
      </c>
      <c r="AF21" s="50" t="n">
        <f aca="false">100*'Chôm_BIT_10%'!AF24/PopActBIT!AF36</f>
        <v>10.6362778761537</v>
      </c>
      <c r="AG21" s="50" t="n">
        <f aca="false">100*'Chôm_BIT_10%'!AG24/PopActBIT!AG36</f>
        <v>8.10130972108646</v>
      </c>
      <c r="AH21" s="50" t="n">
        <f aca="false">100*'Chôm_BIT_10%'!AH24/PopActBIT!AH36</f>
        <v>5.54911934544859</v>
      </c>
      <c r="AI21" s="50" t="n">
        <f aca="false">100*'Chôm_BIT_10%'!AI24/PopActBIT!AI36</f>
        <v>23.573644901453</v>
      </c>
      <c r="AJ21" s="50" t="n">
        <f aca="false">100*'Chôm_BIT_10%'!AJ24/PopActBIT!AJ36</f>
        <v>10.5683793737986</v>
      </c>
      <c r="AK21" s="50" t="n">
        <f aca="false">100*'Chôm_BIT_10%'!AK24/PopActBIT!AK36</f>
        <v>7.53336551618566</v>
      </c>
      <c r="AL21" s="50" t="n">
        <f aca="false">100*'Chôm_BIT_10%'!AL24/PopActBIT!AL36</f>
        <v>6.66681766568624</v>
      </c>
      <c r="AM21" s="50" t="n">
        <f aca="false">100*'Chôm_BIT_10%'!AM24/PopActBIT!AM36</f>
        <v>4.91887798895799</v>
      </c>
      <c r="AO21" s="50" t="n">
        <f aca="false">100*'Chôm_BIT_10%'!AO24/PopActBIT!AO36</f>
        <v>25.2431530905259</v>
      </c>
      <c r="AP21" s="50" t="n">
        <f aca="false">100*'Chôm_BIT_10%'!AP24/PopActBIT!AP36</f>
        <v>10.5551561727394</v>
      </c>
      <c r="AQ21" s="50" t="n">
        <f aca="false">100*'Chôm_BIT_10%'!AQ24/PopActBIT!AQ36</f>
        <v>5.87564600390276</v>
      </c>
      <c r="AR21" s="50" t="n">
        <f aca="false">100*'Chôm_BIT_10%'!AR24/PopActBIT!AR36</f>
        <v>23.573644901453</v>
      </c>
      <c r="AS21" s="50" t="n">
        <f aca="false">100*'Chôm_BIT_10%'!AS24/PopActBIT!AS36</f>
        <v>8.23143802740724</v>
      </c>
      <c r="AT21" s="50" t="n">
        <f aca="false">100*'Chôm_BIT_10%'!AT24/PopActBIT!AT36</f>
        <v>5.43628120808821</v>
      </c>
      <c r="AU21" s="50" t="n">
        <f aca="false">100*'Chôm_BIT_10%'!AU24/PopActBIT!AU36</f>
        <v>24.3297608583159</v>
      </c>
      <c r="AV21" s="50" t="n">
        <f aca="false">100*'Chôm_BIT_10%'!AV24/PopActBIT!AV36</f>
        <v>9.35810555638325</v>
      </c>
      <c r="AW21" s="50" t="n">
        <f aca="false">100*'Chôm_BIT_10%'!AW24/PopActBIT!AW36</f>
        <v>5.65005620546246</v>
      </c>
    </row>
    <row r="22" customFormat="false" ht="15" hidden="false" customHeight="false" outlineLevel="0" collapsed="false">
      <c r="A22" s="0" t="n">
        <v>2034</v>
      </c>
      <c r="B22" s="50" t="n">
        <f aca="false">100*'Chôm_BIT_10%'!B25/PopActBIT!B37</f>
        <v>9.97533132073568</v>
      </c>
      <c r="C22" s="50" t="n">
        <f aca="false">100*'Chôm_BIT_10%'!C25/PopActBIT!C37</f>
        <v>10.9019062200145</v>
      </c>
      <c r="D22" s="50" t="n">
        <f aca="false">100*'Chôm_BIT_10%'!D25/PopActBIT!D37</f>
        <v>9.1206577591781</v>
      </c>
      <c r="E22" s="50" t="n">
        <f aca="false">100*'Chôm_BIT_10%'!E25/PopActBIT!E37</f>
        <v>37.4855000262847</v>
      </c>
      <c r="F22" s="50" t="n">
        <f aca="false">100*'Chôm_BIT_10%'!F25/PopActBIT!F37</f>
        <v>22.9210700797664</v>
      </c>
      <c r="G22" s="50" t="n">
        <f aca="false">100*'Chôm_BIT_10%'!G25/PopActBIT!G37</f>
        <v>13.773533648193</v>
      </c>
      <c r="H22" s="50" t="n">
        <f aca="false">100*'Chôm_BIT_10%'!H25/PopActBIT!H37</f>
        <v>12.788643918203</v>
      </c>
      <c r="I22" s="50" t="n">
        <f aca="false">100*'Chôm_BIT_10%'!I25/PopActBIT!I37</f>
        <v>11.3113093232181</v>
      </c>
      <c r="J22" s="50" t="n">
        <f aca="false">100*'Chôm_BIT_10%'!J25/PopActBIT!J37</f>
        <v>10.0428907315643</v>
      </c>
      <c r="K22" s="50" t="n">
        <f aca="false">100*'Chôm_BIT_10%'!K25/PopActBIT!K37</f>
        <v>8.74462699657756</v>
      </c>
      <c r="L22" s="50" t="n">
        <f aca="false">100*'Chôm_BIT_10%'!L25/PopActBIT!L37</f>
        <v>7.4612858332573</v>
      </c>
      <c r="M22" s="50" t="n">
        <f aca="false">100*'Chôm_BIT_10%'!M25/PopActBIT!M37</f>
        <v>6.93899582492929</v>
      </c>
      <c r="N22" s="50" t="n">
        <f aca="false">100*'Chôm_BIT_10%'!N25/PopActBIT!N37</f>
        <v>4.46184892828787</v>
      </c>
      <c r="O22" s="50" t="n">
        <f aca="false">100*'Chôm_BIT_10%'!O25/PopActBIT!O37</f>
        <v>2.35776632330931</v>
      </c>
      <c r="P22" s="50" t="n">
        <f aca="false">100*'Chôm_BIT_10%'!P25/PopActBIT!P37</f>
        <v>0.865509156657847</v>
      </c>
      <c r="Q22" s="50" t="n">
        <f aca="false">100*'Chôm_BIT_10%'!Q25/PopActBIT!Q37</f>
        <v>28.9050213180388</v>
      </c>
      <c r="R22" s="50" t="n">
        <f aca="false">100*'Chôm_BIT_10%'!R25/PopActBIT!R37</f>
        <v>22.2793994981063</v>
      </c>
      <c r="S22" s="50" t="n">
        <f aca="false">100*'Chôm_BIT_10%'!S25/PopActBIT!S37</f>
        <v>12.4155796265401</v>
      </c>
      <c r="T22" s="50" t="n">
        <f aca="false">100*'Chôm_BIT_10%'!T25/PopActBIT!T37</f>
        <v>8.80431728324361</v>
      </c>
      <c r="U22" s="50" t="n">
        <f aca="false">100*'Chôm_BIT_10%'!U25/PopActBIT!U37</f>
        <v>7.95373069825228</v>
      </c>
      <c r="V22" s="50" t="n">
        <f aca="false">100*'Chôm_BIT_10%'!V25/PopActBIT!V37</f>
        <v>7.162834399927</v>
      </c>
      <c r="W22" s="50" t="n">
        <f aca="false">100*'Chôm_BIT_10%'!W25/PopActBIT!W37</f>
        <v>6.59577667659945</v>
      </c>
      <c r="X22" s="50" t="n">
        <f aca="false">100*'Chôm_BIT_10%'!X25/PopActBIT!X37</f>
        <v>6.75992496493111</v>
      </c>
      <c r="Y22" s="50" t="n">
        <f aca="false">100*'Chôm_BIT_10%'!Y25/PopActBIT!Y37</f>
        <v>6.41670581660128</v>
      </c>
      <c r="Z22" s="50" t="n">
        <f aca="false">100*'Chôm_BIT_10%'!Z25/PopActBIT!Z37</f>
        <v>4.25293292495666</v>
      </c>
      <c r="AA22" s="50" t="n">
        <f aca="false">100*'Chôm_BIT_10%'!AA25/PopActBIT!AA37</f>
        <v>1.25349601998723</v>
      </c>
      <c r="AB22" s="50" t="n">
        <f aca="false">100*'Chôm_BIT_10%'!AB25/PopActBIT!AB37</f>
        <v>0.731206011659215</v>
      </c>
      <c r="AD22" s="50" t="n">
        <f aca="false">100*'Chôm_BIT_10%'!AD25/PopActBIT!AD37</f>
        <v>25.2796054858521</v>
      </c>
      <c r="AE22" s="50" t="n">
        <f aca="false">100*'Chôm_BIT_10%'!AE25/PopActBIT!AE37</f>
        <v>13.27767511973</v>
      </c>
      <c r="AF22" s="50" t="n">
        <f aca="false">100*'Chôm_BIT_10%'!AF25/PopActBIT!AF37</f>
        <v>10.6624704063698</v>
      </c>
      <c r="AG22" s="50" t="n">
        <f aca="false">100*'Chôm_BIT_10%'!AG25/PopActBIT!AG37</f>
        <v>8.11358815055345</v>
      </c>
      <c r="AH22" s="50" t="n">
        <f aca="false">100*'Chôm_BIT_10%'!AH25/PopActBIT!AH37</f>
        <v>5.53518356827563</v>
      </c>
      <c r="AI22" s="50" t="n">
        <f aca="false">100*'Chôm_BIT_10%'!AI25/PopActBIT!AI37</f>
        <v>23.6086154082558</v>
      </c>
      <c r="AJ22" s="50" t="n">
        <f aca="false">100*'Chôm_BIT_10%'!AJ25/PopActBIT!AJ37</f>
        <v>10.5872811054393</v>
      </c>
      <c r="AK22" s="50" t="n">
        <f aca="false">100*'Chôm_BIT_10%'!AK25/PopActBIT!AK37</f>
        <v>7.5513273352536</v>
      </c>
      <c r="AL22" s="50" t="n">
        <f aca="false">100*'Chôm_BIT_10%'!AL25/PopActBIT!AL37</f>
        <v>6.67721723582228</v>
      </c>
      <c r="AM22" s="50" t="n">
        <f aca="false">100*'Chôm_BIT_10%'!AM25/PopActBIT!AM37</f>
        <v>4.88797286634838</v>
      </c>
      <c r="AO22" s="50" t="n">
        <f aca="false">100*'Chôm_BIT_10%'!AO25/PopActBIT!AO37</f>
        <v>25.2796054858521</v>
      </c>
      <c r="AP22" s="50" t="n">
        <f aca="false">100*'Chôm_BIT_10%'!AP25/PopActBIT!AP37</f>
        <v>10.5778112793525</v>
      </c>
      <c r="AQ22" s="50" t="n">
        <f aca="false">100*'Chôm_BIT_10%'!AQ25/PopActBIT!AQ37</f>
        <v>5.86437590361611</v>
      </c>
      <c r="AR22" s="50" t="n">
        <f aca="false">100*'Chôm_BIT_10%'!AR25/PopActBIT!AR37</f>
        <v>23.6086154082558</v>
      </c>
      <c r="AS22" s="50" t="n">
        <f aca="false">100*'Chôm_BIT_10%'!AS25/PopActBIT!AS37</f>
        <v>8.25199792567493</v>
      </c>
      <c r="AT22" s="50" t="n">
        <f aca="false">100*'Chôm_BIT_10%'!AT25/PopActBIT!AT37</f>
        <v>5.42507062634262</v>
      </c>
      <c r="AU22" s="50" t="n">
        <f aca="false">100*'Chôm_BIT_10%'!AU25/PopActBIT!AU37</f>
        <v>24.365318792822</v>
      </c>
      <c r="AV22" s="50" t="n">
        <f aca="false">100*'Chôm_BIT_10%'!AV25/PopActBIT!AV37</f>
        <v>9.37959054176247</v>
      </c>
      <c r="AW22" s="50" t="n">
        <f aca="false">100*'Chôm_BIT_10%'!AW25/PopActBIT!AW37</f>
        <v>5.63878903606387</v>
      </c>
    </row>
    <row r="23" customFormat="false" ht="15" hidden="false" customHeight="false" outlineLevel="0" collapsed="false">
      <c r="A23" s="0" t="n">
        <v>2035</v>
      </c>
      <c r="B23" s="50" t="n">
        <f aca="false">100*'Chôm_BIT_10%'!B26/PopActBIT!B38</f>
        <v>9.97942271820171</v>
      </c>
      <c r="C23" s="50" t="n">
        <f aca="false">100*'Chôm_BIT_10%'!C26/PopActBIT!C38</f>
        <v>10.9179960089606</v>
      </c>
      <c r="D23" s="50" t="n">
        <f aca="false">100*'Chôm_BIT_10%'!D26/PopActBIT!D38</f>
        <v>9.11591192346451</v>
      </c>
      <c r="E23" s="50" t="n">
        <f aca="false">100*'Chôm_BIT_10%'!E26/PopActBIT!E38</f>
        <v>37.5599512207559</v>
      </c>
      <c r="F23" s="50" t="n">
        <f aca="false">100*'Chôm_BIT_10%'!F26/PopActBIT!F38</f>
        <v>22.9665943770227</v>
      </c>
      <c r="G23" s="50" t="n">
        <f aca="false">100*'Chôm_BIT_10%'!G26/PopActBIT!G38</f>
        <v>13.8008897200469</v>
      </c>
      <c r="H23" s="50" t="n">
        <f aca="false">100*'Chôm_BIT_10%'!H26/PopActBIT!H38</f>
        <v>12.8140438679092</v>
      </c>
      <c r="I23" s="50" t="n">
        <f aca="false">100*'Chôm_BIT_10%'!I26/PopActBIT!I38</f>
        <v>11.3337750897026</v>
      </c>
      <c r="J23" s="50" t="n">
        <f aca="false">100*'Chôm_BIT_10%'!J26/PopActBIT!J38</f>
        <v>10.0628372498283</v>
      </c>
      <c r="K23" s="50" t="n">
        <f aca="false">100*'Chôm_BIT_10%'!K26/PopActBIT!K38</f>
        <v>8.76199499019227</v>
      </c>
      <c r="L23" s="50" t="n">
        <f aca="false">100*'Chôm_BIT_10%'!L26/PopActBIT!L38</f>
        <v>7.47610494043709</v>
      </c>
      <c r="M23" s="50" t="n">
        <f aca="false">100*'Chôm_BIT_10%'!M26/PopActBIT!M38</f>
        <v>6.95277759460649</v>
      </c>
      <c r="N23" s="50" t="n">
        <f aca="false">100*'Chôm_BIT_10%'!N26/PopActBIT!N38</f>
        <v>4.47071075438138</v>
      </c>
      <c r="O23" s="50" t="n">
        <f aca="false">100*'Chôm_BIT_10%'!O26/PopActBIT!O38</f>
        <v>2.36244916117812</v>
      </c>
      <c r="P23" s="50" t="n">
        <f aca="false">100*'Chôm_BIT_10%'!P26/PopActBIT!P38</f>
        <v>0.867228173090702</v>
      </c>
      <c r="Q23" s="50" t="n">
        <f aca="false">100*'Chôm_BIT_10%'!Q26/PopActBIT!Q38</f>
        <v>28.9624305392533</v>
      </c>
      <c r="R23" s="50" t="n">
        <f aca="false">100*'Chôm_BIT_10%'!R26/PopActBIT!R38</f>
        <v>22.3236493521451</v>
      </c>
      <c r="S23" s="50" t="n">
        <f aca="false">100*'Chôm_BIT_10%'!S26/PopActBIT!S38</f>
        <v>12.4402386208873</v>
      </c>
      <c r="T23" s="50" t="n">
        <f aca="false">100*'Chôm_BIT_10%'!T26/PopActBIT!T38</f>
        <v>8.82180382971576</v>
      </c>
      <c r="U23" s="50" t="n">
        <f aca="false">100*'Chôm_BIT_10%'!U26/PopActBIT!U38</f>
        <v>7.96952786650593</v>
      </c>
      <c r="V23" s="50" t="n">
        <f aca="false">100*'Chôm_BIT_10%'!V26/PopActBIT!V38</f>
        <v>7.1770607428196</v>
      </c>
      <c r="W23" s="50" t="n">
        <f aca="false">100*'Chôm_BIT_10%'!W26/PopActBIT!W38</f>
        <v>6.60887676734639</v>
      </c>
      <c r="X23" s="50" t="n">
        <f aca="false">100*'Chôm_BIT_10%'!X26/PopActBIT!X38</f>
        <v>6.773351076036</v>
      </c>
      <c r="Y23" s="50" t="n">
        <f aca="false">100*'Chôm_BIT_10%'!Y26/PopActBIT!Y38</f>
        <v>6.4294502487759</v>
      </c>
      <c r="Z23" s="50" t="n">
        <f aca="false">100*'Chôm_BIT_10%'!Z26/PopActBIT!Z38</f>
        <v>4.26137981604914</v>
      </c>
      <c r="AA23" s="50" t="n">
        <f aca="false">100*'Chôm_BIT_10%'!AA26/PopActBIT!AA38</f>
        <v>1.25598562999343</v>
      </c>
      <c r="AB23" s="50" t="n">
        <f aca="false">100*'Chôm_BIT_10%'!AB26/PopActBIT!AB38</f>
        <v>0.732658284162835</v>
      </c>
      <c r="AD23" s="50" t="n">
        <f aca="false">100*'Chôm_BIT_10%'!AD26/PopActBIT!AD38</f>
        <v>25.3338623853847</v>
      </c>
      <c r="AE23" s="50" t="n">
        <f aca="false">100*'Chôm_BIT_10%'!AE26/PopActBIT!AE38</f>
        <v>13.3051051154612</v>
      </c>
      <c r="AF23" s="50" t="n">
        <f aca="false">100*'Chôm_BIT_10%'!AF26/PopActBIT!AF38</f>
        <v>10.6926854165976</v>
      </c>
      <c r="AG23" s="50" t="n">
        <f aca="false">100*'Chôm_BIT_10%'!AG26/PopActBIT!AG38</f>
        <v>8.12988011613225</v>
      </c>
      <c r="AH23" s="50" t="n">
        <f aca="false">100*'Chôm_BIT_10%'!AH26/PopActBIT!AH38</f>
        <v>5.55016589658251</v>
      </c>
      <c r="AI23" s="50" t="n">
        <f aca="false">100*'Chôm_BIT_10%'!AI26/PopActBIT!AI38</f>
        <v>23.6573976583691</v>
      </c>
      <c r="AJ23" s="50" t="n">
        <f aca="false">100*'Chôm_BIT_10%'!AJ26/PopActBIT!AJ38</f>
        <v>10.6134961600195</v>
      </c>
      <c r="AK23" s="50" t="n">
        <f aca="false">100*'Chôm_BIT_10%'!AK26/PopActBIT!AK38</f>
        <v>7.57260652354873</v>
      </c>
      <c r="AL23" s="50" t="n">
        <f aca="false">100*'Chôm_BIT_10%'!AL26/PopActBIT!AL38</f>
        <v>6.69033925583273</v>
      </c>
      <c r="AM23" s="50" t="n">
        <f aca="false">100*'Chôm_BIT_10%'!AM26/PopActBIT!AM38</f>
        <v>4.87430551894107</v>
      </c>
      <c r="AO23" s="50" t="n">
        <f aca="false">100*'Chôm_BIT_10%'!AO26/PopActBIT!AO38</f>
        <v>25.3338623853847</v>
      </c>
      <c r="AP23" s="50" t="n">
        <f aca="false">100*'Chôm_BIT_10%'!AP26/PopActBIT!AP38</f>
        <v>10.6072092787684</v>
      </c>
      <c r="AQ23" s="50" t="n">
        <f aca="false">100*'Chôm_BIT_10%'!AQ26/PopActBIT!AQ38</f>
        <v>5.88249407672892</v>
      </c>
      <c r="AR23" s="50" t="n">
        <f aca="false">100*'Chôm_BIT_10%'!AR26/PopActBIT!AR38</f>
        <v>23.6573976583691</v>
      </c>
      <c r="AS23" s="50" t="n">
        <f aca="false">100*'Chôm_BIT_10%'!AS26/PopActBIT!AS38</f>
        <v>8.27619323187974</v>
      </c>
      <c r="AT23" s="50" t="n">
        <f aca="false">100*'Chôm_BIT_10%'!AT26/PopActBIT!AT38</f>
        <v>5.42965664628102</v>
      </c>
      <c r="AU23" s="50" t="n">
        <f aca="false">100*'Chôm_BIT_10%'!AU26/PopActBIT!AU38</f>
        <v>24.4164436475645</v>
      </c>
      <c r="AV23" s="50" t="n">
        <f aca="false">100*'Chôm_BIT_10%'!AV26/PopActBIT!AV38</f>
        <v>9.40613311535395</v>
      </c>
      <c r="AW23" s="50" t="n">
        <f aca="false">100*'Chôm_BIT_10%'!AW26/PopActBIT!AW38</f>
        <v>5.6491313919591</v>
      </c>
    </row>
    <row r="24" customFormat="false" ht="15" hidden="false" customHeight="false" outlineLevel="0" collapsed="false">
      <c r="A24" s="0" t="n">
        <v>2036</v>
      </c>
      <c r="B24" s="50" t="n">
        <f aca="false">100*'Chôm_BIT_10%'!B27/PopActBIT!B39</f>
        <v>9.98396561015886</v>
      </c>
      <c r="C24" s="50" t="n">
        <f aca="false">100*'Chôm_BIT_10%'!C27/PopActBIT!C39</f>
        <v>10.9344573134561</v>
      </c>
      <c r="D24" s="50" t="n">
        <f aca="false">100*'Chôm_BIT_10%'!D27/PopActBIT!D39</f>
        <v>9.11155637057461</v>
      </c>
      <c r="E24" s="50" t="n">
        <f aca="false">100*'Chôm_BIT_10%'!E27/PopActBIT!E39</f>
        <v>37.6377909462672</v>
      </c>
      <c r="F24" s="50" t="n">
        <f aca="false">100*'Chôm_BIT_10%'!F27/PopActBIT!F39</f>
        <v>23.0141906423035</v>
      </c>
      <c r="G24" s="50" t="n">
        <f aca="false">100*'Chôm_BIT_10%'!G27/PopActBIT!G39</f>
        <v>13.8294908612279</v>
      </c>
      <c r="H24" s="50" t="n">
        <f aca="false">100*'Chôm_BIT_10%'!H27/PopActBIT!H39</f>
        <v>12.8405998570665</v>
      </c>
      <c r="I24" s="50" t="n">
        <f aca="false">100*'Chôm_BIT_10%'!I27/PopActBIT!I39</f>
        <v>11.3572633508243</v>
      </c>
      <c r="J24" s="50" t="n">
        <f aca="false">100*'Chôm_BIT_10%'!J27/PopActBIT!J39</f>
        <v>10.0836916030405</v>
      </c>
      <c r="K24" s="50" t="n">
        <f aca="false">100*'Chôm_BIT_10%'!K27/PopActBIT!K39</f>
        <v>8.78015346119131</v>
      </c>
      <c r="L24" s="50" t="n">
        <f aca="false">100*'Chôm_BIT_10%'!L27/PopActBIT!L39</f>
        <v>7.49159851637484</v>
      </c>
      <c r="M24" s="50" t="n">
        <f aca="false">100*'Chôm_BIT_10%'!M27/PopActBIT!M39</f>
        <v>6.9671866202286</v>
      </c>
      <c r="N24" s="50" t="n">
        <f aca="false">100*'Chôm_BIT_10%'!N27/PopActBIT!N39</f>
        <v>4.47997591279215</v>
      </c>
      <c r="O24" s="50" t="n">
        <f aca="false">100*'Chôm_BIT_10%'!O27/PopActBIT!O39</f>
        <v>2.36734513117445</v>
      </c>
      <c r="P24" s="50" t="n">
        <f aca="false">100*'Chôm_BIT_10%'!P27/PopActBIT!P39</f>
        <v>0.869025427899481</v>
      </c>
      <c r="Q24" s="50" t="n">
        <f aca="false">100*'Chôm_BIT_10%'!Q27/PopActBIT!Q39</f>
        <v>29.0224526524361</v>
      </c>
      <c r="R24" s="50" t="n">
        <f aca="false">100*'Chôm_BIT_10%'!R27/PopActBIT!R39</f>
        <v>22.3699131698953</v>
      </c>
      <c r="S24" s="50" t="n">
        <f aca="false">100*'Chôm_BIT_10%'!S27/PopActBIT!S39</f>
        <v>12.4660199312477</v>
      </c>
      <c r="T24" s="50" t="n">
        <f aca="false">100*'Chôm_BIT_10%'!T27/PopActBIT!T39</f>
        <v>8.8400862493223</v>
      </c>
      <c r="U24" s="50" t="n">
        <f aca="false">100*'Chôm_BIT_10%'!U27/PopActBIT!U39</f>
        <v>7.98604401845558</v>
      </c>
      <c r="V24" s="50" t="n">
        <f aca="false">100*'Chôm_BIT_10%'!V27/PopActBIT!V39</f>
        <v>7.19193457571984</v>
      </c>
      <c r="W24" s="50" t="n">
        <f aca="false">100*'Chôm_BIT_10%'!W27/PopActBIT!W39</f>
        <v>6.62257308847535</v>
      </c>
      <c r="X24" s="50" t="n">
        <f aca="false">100*'Chôm_BIT_10%'!X27/PopActBIT!X39</f>
        <v>6.7873882558356</v>
      </c>
      <c r="Y24" s="50" t="n">
        <f aca="false">100*'Chôm_BIT_10%'!Y27/PopActBIT!Y39</f>
        <v>6.44277472408236</v>
      </c>
      <c r="Z24" s="50" t="n">
        <f aca="false">100*'Chôm_BIT_10%'!Z27/PopActBIT!Z39</f>
        <v>4.27021115433366</v>
      </c>
      <c r="AA24" s="50" t="n">
        <f aca="false">100*'Chôm_BIT_10%'!AA27/PopActBIT!AA39</f>
        <v>1.25858855075097</v>
      </c>
      <c r="AB24" s="50" t="n">
        <f aca="false">100*'Chôm_BIT_10%'!AB27/PopActBIT!AB39</f>
        <v>0.734176654604734</v>
      </c>
      <c r="AD24" s="50" t="n">
        <f aca="false">100*'Chôm_BIT_10%'!AD27/PopActBIT!AD39</f>
        <v>25.4002818180234</v>
      </c>
      <c r="AE24" s="50" t="n">
        <f aca="false">100*'Chôm_BIT_10%'!AE27/PopActBIT!AE39</f>
        <v>13.3328588344082</v>
      </c>
      <c r="AF24" s="50" t="n">
        <f aca="false">100*'Chôm_BIT_10%'!AF27/PopActBIT!AF39</f>
        <v>10.7219134624655</v>
      </c>
      <c r="AG24" s="50" t="n">
        <f aca="false">100*'Chôm_BIT_10%'!AG27/PopActBIT!AG39</f>
        <v>8.14697216879999</v>
      </c>
      <c r="AH24" s="50" t="n">
        <f aca="false">100*'Chôm_BIT_10%'!AH27/PopActBIT!AH39</f>
        <v>5.57872264420125</v>
      </c>
      <c r="AI24" s="50" t="n">
        <f aca="false">100*'Chôm_BIT_10%'!AI27/PopActBIT!AI39</f>
        <v>23.7129131437965</v>
      </c>
      <c r="AJ24" s="50" t="n">
        <f aca="false">100*'Chôm_BIT_10%'!AJ27/PopActBIT!AJ39</f>
        <v>10.6356840983235</v>
      </c>
      <c r="AK24" s="50" t="n">
        <f aca="false">100*'Chôm_BIT_10%'!AK27/PopActBIT!AK39</f>
        <v>7.59315202667136</v>
      </c>
      <c r="AL24" s="50" t="n">
        <f aca="false">100*'Chôm_BIT_10%'!AL27/PopActBIT!AL39</f>
        <v>6.70410460156682</v>
      </c>
      <c r="AM24" s="50" t="n">
        <f aca="false">100*'Chôm_BIT_10%'!AM27/PopActBIT!AM39</f>
        <v>4.87394558863487</v>
      </c>
      <c r="AO24" s="50" t="n">
        <f aca="false">100*'Chôm_BIT_10%'!AO27/PopActBIT!AO39</f>
        <v>25.4002818180234</v>
      </c>
      <c r="AP24" s="50" t="n">
        <f aca="false">100*'Chôm_BIT_10%'!AP27/PopActBIT!AP39</f>
        <v>10.6382943017402</v>
      </c>
      <c r="AQ24" s="50" t="n">
        <f aca="false">100*'Chôm_BIT_10%'!AQ27/PopActBIT!AQ39</f>
        <v>5.91540986290793</v>
      </c>
      <c r="AR24" s="50" t="n">
        <f aca="false">100*'Chôm_BIT_10%'!AR27/PopActBIT!AR39</f>
        <v>23.7129131437965</v>
      </c>
      <c r="AS24" s="50" t="n">
        <f aca="false">100*'Chôm_BIT_10%'!AS27/PopActBIT!AS39</f>
        <v>8.29845221051362</v>
      </c>
      <c r="AT24" s="50" t="n">
        <f aca="false">100*'Chôm_BIT_10%'!AT27/PopActBIT!AT39</f>
        <v>5.44805168541935</v>
      </c>
      <c r="AU24" s="50" t="n">
        <f aca="false">100*'Chôm_BIT_10%'!AU27/PopActBIT!AU39</f>
        <v>24.4764605685353</v>
      </c>
      <c r="AV24" s="50" t="n">
        <f aca="false">100*'Chôm_BIT_10%'!AV27/PopActBIT!AV39</f>
        <v>9.43245304194355</v>
      </c>
      <c r="AW24" s="50" t="n">
        <f aca="false">100*'Chôm_BIT_10%'!AW27/PopActBIT!AW39</f>
        <v>5.67388157727382</v>
      </c>
    </row>
    <row r="25" customFormat="false" ht="15" hidden="false" customHeight="false" outlineLevel="0" collapsed="false">
      <c r="A25" s="0" t="n">
        <v>2037</v>
      </c>
      <c r="B25" s="50" t="n">
        <f aca="false">100*'Chôm_BIT_10%'!B28/PopActBIT!B40</f>
        <v>9.98987013121508</v>
      </c>
      <c r="C25" s="50" t="n">
        <f aca="false">100*'Chôm_BIT_10%'!C28/PopActBIT!C40</f>
        <v>10.9486896905627</v>
      </c>
      <c r="D25" s="50" t="n">
        <f aca="false">100*'Chôm_BIT_10%'!D28/PopActBIT!D40</f>
        <v>9.11099567104721</v>
      </c>
      <c r="E25" s="50" t="n">
        <f aca="false">100*'Chôm_BIT_10%'!E28/PopActBIT!E40</f>
        <v>37.7041448431844</v>
      </c>
      <c r="F25" s="50" t="n">
        <f aca="false">100*'Chôm_BIT_10%'!F28/PopActBIT!F40</f>
        <v>23.0547637257688</v>
      </c>
      <c r="G25" s="50" t="n">
        <f aca="false">100*'Chôm_BIT_10%'!G28/PopActBIT!G40</f>
        <v>13.8538716919822</v>
      </c>
      <c r="H25" s="50" t="n">
        <f aca="false">100*'Chôm_BIT_10%'!H28/PopActBIT!H40</f>
        <v>12.8632373131406</v>
      </c>
      <c r="I25" s="50" t="n">
        <f aca="false">100*'Chôm_BIT_10%'!I28/PopActBIT!I40</f>
        <v>11.3772857448781</v>
      </c>
      <c r="J25" s="50" t="n">
        <f aca="false">100*'Chôm_BIT_10%'!J28/PopActBIT!J40</f>
        <v>10.1014687418245</v>
      </c>
      <c r="K25" s="50" t="n">
        <f aca="false">100*'Chôm_BIT_10%'!K28/PopActBIT!K40</f>
        <v>8.79563251516962</v>
      </c>
      <c r="L25" s="50" t="n">
        <f aca="false">100*'Chôm_BIT_10%'!L28/PopActBIT!L40</f>
        <v>7.50480590031538</v>
      </c>
      <c r="M25" s="50" t="n">
        <f aca="false">100*'Chôm_BIT_10%'!M28/PopActBIT!M40</f>
        <v>6.9794694872933</v>
      </c>
      <c r="N25" s="50" t="n">
        <f aca="false">100*'Chôm_BIT_10%'!N28/PopActBIT!N40</f>
        <v>4.4878739283886</v>
      </c>
      <c r="O25" s="50" t="n">
        <f aca="false">100*'Chôm_BIT_10%'!O28/PopActBIT!O40</f>
        <v>2.37151866449966</v>
      </c>
      <c r="P25" s="50" t="n">
        <f aca="false">100*'Chôm_BIT_10%'!P28/PopActBIT!P40</f>
        <v>0.870557484436584</v>
      </c>
      <c r="Q25" s="50" t="n">
        <f aca="false">100*'Chôm_BIT_10%'!Q28/PopActBIT!Q40</f>
        <v>29.0736180578218</v>
      </c>
      <c r="R25" s="50" t="n">
        <f aca="false">100*'Chôm_BIT_10%'!R28/PopActBIT!R40</f>
        <v>22.4093504183417</v>
      </c>
      <c r="S25" s="50" t="n">
        <f aca="false">100*'Chôm_BIT_10%'!S28/PopActBIT!S40</f>
        <v>12.4879970181248</v>
      </c>
      <c r="T25" s="50" t="n">
        <f aca="false">100*'Chôm_BIT_10%'!T28/PopActBIT!T40</f>
        <v>8.85567096237214</v>
      </c>
      <c r="U25" s="50" t="n">
        <f aca="false">100*'Chôm_BIT_10%'!U28/PopActBIT!U40</f>
        <v>8.00012308973619</v>
      </c>
      <c r="V25" s="50" t="n">
        <f aca="false">100*'Chôm_BIT_10%'!V28/PopActBIT!V40</f>
        <v>7.20461366430276</v>
      </c>
      <c r="W25" s="50" t="n">
        <f aca="false">100*'Chôm_BIT_10%'!W28/PopActBIT!W40</f>
        <v>6.63424841587879</v>
      </c>
      <c r="X25" s="50" t="n">
        <f aca="false">100*'Chôm_BIT_10%'!X28/PopActBIT!X40</f>
        <v>6.79935414568573</v>
      </c>
      <c r="Y25" s="50" t="n">
        <f aca="false">100*'Chôm_BIT_10%'!Y28/PopActBIT!Y40</f>
        <v>6.45413307427122</v>
      </c>
      <c r="Z25" s="50" t="n">
        <f aca="false">100*'Chôm_BIT_10%'!Z28/PopActBIT!Z40</f>
        <v>4.27773936317977</v>
      </c>
      <c r="AA25" s="50" t="n">
        <f aca="false">100*'Chôm_BIT_10%'!AA28/PopActBIT!AA40</f>
        <v>1.26080739125298</v>
      </c>
      <c r="AB25" s="50" t="n">
        <f aca="false">100*'Chôm_BIT_10%'!AB28/PopActBIT!AB40</f>
        <v>0.735470978230907</v>
      </c>
      <c r="AD25" s="50" t="n">
        <f aca="false">100*'Chôm_BIT_10%'!AD28/PopActBIT!AD40</f>
        <v>25.4544749622943</v>
      </c>
      <c r="AE25" s="50" t="n">
        <f aca="false">100*'Chôm_BIT_10%'!AE28/PopActBIT!AE40</f>
        <v>13.3542018333384</v>
      </c>
      <c r="AF25" s="50" t="n">
        <f aca="false">100*'Chôm_BIT_10%'!AF28/PopActBIT!AF40</f>
        <v>10.7454334437087</v>
      </c>
      <c r="AG25" s="50" t="n">
        <f aca="false">100*'Chôm_BIT_10%'!AG28/PopActBIT!AG40</f>
        <v>8.16029815246683</v>
      </c>
      <c r="AH25" s="50" t="n">
        <f aca="false">100*'Chôm_BIT_10%'!AH28/PopActBIT!AH40</f>
        <v>5.60173961632636</v>
      </c>
      <c r="AI25" s="50" t="n">
        <f aca="false">100*'Chôm_BIT_10%'!AI28/PopActBIT!AI40</f>
        <v>23.7591479182887</v>
      </c>
      <c r="AJ25" s="50" t="n">
        <f aca="false">100*'Chôm_BIT_10%'!AJ28/PopActBIT!AJ40</f>
        <v>10.6462366441972</v>
      </c>
      <c r="AK25" s="50" t="n">
        <f aca="false">100*'Chôm_BIT_10%'!AK28/PopActBIT!AK40</f>
        <v>7.60957409465288</v>
      </c>
      <c r="AL25" s="50" t="n">
        <f aca="false">100*'Chôm_BIT_10%'!AL28/PopActBIT!AL40</f>
        <v>6.71600908661233</v>
      </c>
      <c r="AM25" s="50" t="n">
        <f aca="false">100*'Chôm_BIT_10%'!AM28/PopActBIT!AM40</f>
        <v>4.87801977394316</v>
      </c>
      <c r="AO25" s="50" t="n">
        <f aca="false">100*'Chôm_BIT_10%'!AO28/PopActBIT!AO40</f>
        <v>25.4544749622943</v>
      </c>
      <c r="AP25" s="50" t="n">
        <f aca="false">100*'Chôm_BIT_10%'!AP28/PopActBIT!AP40</f>
        <v>10.6650250380526</v>
      </c>
      <c r="AQ25" s="50" t="n">
        <f aca="false">100*'Chôm_BIT_10%'!AQ28/PopActBIT!AQ40</f>
        <v>5.94584107153183</v>
      </c>
      <c r="AR25" s="50" t="n">
        <f aca="false">100*'Chôm_BIT_10%'!AR28/PopActBIT!AR40</f>
        <v>23.7591479182887</v>
      </c>
      <c r="AS25" s="50" t="n">
        <f aca="false">100*'Chôm_BIT_10%'!AS28/PopActBIT!AS40</f>
        <v>8.31500288125674</v>
      </c>
      <c r="AT25" s="50" t="n">
        <f aca="false">100*'Chôm_BIT_10%'!AT28/PopActBIT!AT40</f>
        <v>5.46734705944573</v>
      </c>
      <c r="AU25" s="50" t="n">
        <f aca="false">100*'Chôm_BIT_10%'!AU28/PopActBIT!AU40</f>
        <v>24.5260099063219</v>
      </c>
      <c r="AV25" s="50" t="n">
        <f aca="false">100*'Chôm_BIT_10%'!AV28/PopActBIT!AV40</f>
        <v>9.45363994132567</v>
      </c>
      <c r="AW25" s="50" t="n">
        <f aca="false">100*'Chôm_BIT_10%'!AW28/PopActBIT!AW40</f>
        <v>5.69826458123032</v>
      </c>
    </row>
    <row r="26" customFormat="false" ht="15" hidden="false" customHeight="false" outlineLevel="0" collapsed="false">
      <c r="A26" s="0" t="n">
        <v>2038</v>
      </c>
      <c r="B26" s="50" t="n">
        <f aca="false">100*'Chôm_BIT_10%'!B29/PopActBIT!B41</f>
        <v>9.99065827974852</v>
      </c>
      <c r="C26" s="50" t="n">
        <f aca="false">100*'Chôm_BIT_10%'!C29/PopActBIT!C41</f>
        <v>10.9550459452983</v>
      </c>
      <c r="D26" s="50" t="n">
        <f aca="false">100*'Chôm_BIT_10%'!D29/PopActBIT!D41</f>
        <v>9.10730173104279</v>
      </c>
      <c r="E26" s="50" t="n">
        <f aca="false">100*'Chôm_BIT_10%'!E29/PopActBIT!E41</f>
        <v>37.7456681325207</v>
      </c>
      <c r="F26" s="50" t="n">
        <f aca="false">100*'Chôm_BIT_10%'!F29/PopActBIT!F41</f>
        <v>23.0801537625605</v>
      </c>
      <c r="G26" s="50" t="n">
        <f aca="false">100*'Chôm_BIT_10%'!G29/PopActBIT!G41</f>
        <v>13.8691288560178</v>
      </c>
      <c r="H26" s="50" t="n">
        <f aca="false">100*'Chôm_BIT_10%'!H29/PopActBIT!H41</f>
        <v>12.8774034990328</v>
      </c>
      <c r="I26" s="50" t="n">
        <f aca="false">100*'Chôm_BIT_10%'!I29/PopActBIT!I41</f>
        <v>11.3898154635552</v>
      </c>
      <c r="J26" s="50" t="n">
        <f aca="false">100*'Chôm_BIT_10%'!J29/PopActBIT!J41</f>
        <v>10.1125934128927</v>
      </c>
      <c r="K26" s="50" t="n">
        <f aca="false">100*'Chôm_BIT_10%'!K29/PopActBIT!K41</f>
        <v>8.80531907868518</v>
      </c>
      <c r="L26" s="50" t="n">
        <f aca="false">100*'Chôm_BIT_10%'!L29/PopActBIT!L41</f>
        <v>7.51307088625015</v>
      </c>
      <c r="M26" s="50" t="n">
        <f aca="false">100*'Chôm_BIT_10%'!M29/PopActBIT!M41</f>
        <v>6.98715592421264</v>
      </c>
      <c r="N26" s="50" t="n">
        <f aca="false">100*'Chôm_BIT_10%'!N29/PopActBIT!N41</f>
        <v>4.49281638997759</v>
      </c>
      <c r="O26" s="50" t="n">
        <f aca="false">100*'Chôm_BIT_10%'!O29/PopActBIT!O41</f>
        <v>2.37413040005505</v>
      </c>
      <c r="P26" s="50" t="n">
        <f aca="false">100*'Chôm_BIT_10%'!P29/PopActBIT!P41</f>
        <v>0.871516222805017</v>
      </c>
      <c r="Q26" s="50" t="n">
        <f aca="false">100*'Chôm_BIT_10%'!Q29/PopActBIT!Q41</f>
        <v>29.1056366133331</v>
      </c>
      <c r="R26" s="50" t="n">
        <f aca="false">100*'Chôm_BIT_10%'!R29/PopActBIT!R41</f>
        <v>22.4340296663429</v>
      </c>
      <c r="S26" s="50" t="n">
        <f aca="false">100*'Chôm_BIT_10%'!S29/PopActBIT!S41</f>
        <v>12.5017499547202</v>
      </c>
      <c r="T26" s="50" t="n">
        <f aca="false">100*'Chôm_BIT_10%'!T29/PopActBIT!T41</f>
        <v>8.86542364577518</v>
      </c>
      <c r="U26" s="50" t="n">
        <f aca="false">100*'Chôm_BIT_10%'!U29/PopActBIT!U41</f>
        <v>8.00893356474266</v>
      </c>
      <c r="V26" s="50" t="n">
        <f aca="false">100*'Chôm_BIT_10%'!V29/PopActBIT!V41</f>
        <v>7.21254805080014</v>
      </c>
      <c r="W26" s="50" t="n">
        <f aca="false">100*'Chôm_BIT_10%'!W29/PopActBIT!W41</f>
        <v>6.64155466344513</v>
      </c>
      <c r="X26" s="50" t="n">
        <f aca="false">100*'Chôm_BIT_10%'!X29/PopActBIT!X41</f>
        <v>6.80684222294264</v>
      </c>
      <c r="Y26" s="50" t="n">
        <f aca="false">100*'Chôm_BIT_10%'!Y29/PopActBIT!Y41</f>
        <v>6.46124096217513</v>
      </c>
      <c r="Z26" s="50" t="n">
        <f aca="false">100*'Chôm_BIT_10%'!Z29/PopActBIT!Z41</f>
        <v>4.28245040516259</v>
      </c>
      <c r="AA26" s="50" t="n">
        <f aca="false">100*'Chôm_BIT_10%'!AA29/PopActBIT!AA41</f>
        <v>1.26219590889003</v>
      </c>
      <c r="AB26" s="50" t="n">
        <f aca="false">100*'Chôm_BIT_10%'!AB29/PopActBIT!AB41</f>
        <v>0.736280946852515</v>
      </c>
      <c r="AD26" s="50" t="n">
        <f aca="false">100*'Chôm_BIT_10%'!AD29/PopActBIT!AD41</f>
        <v>25.4884983013631</v>
      </c>
      <c r="AE26" s="50" t="n">
        <f aca="false">100*'Chôm_BIT_10%'!AE29/PopActBIT!AE41</f>
        <v>13.3658529135953</v>
      </c>
      <c r="AF26" s="50" t="n">
        <f aca="false">100*'Chôm_BIT_10%'!AF29/PopActBIT!AF41</f>
        <v>10.7582416945224</v>
      </c>
      <c r="AG26" s="50" t="n">
        <f aca="false">100*'Chôm_BIT_10%'!AG29/PopActBIT!AG41</f>
        <v>8.16496767535562</v>
      </c>
      <c r="AH26" s="50" t="n">
        <f aca="false">100*'Chôm_BIT_10%'!AH29/PopActBIT!AH41</f>
        <v>5.61144921714478</v>
      </c>
      <c r="AI26" s="50" t="n">
        <f aca="false">100*'Chôm_BIT_10%'!AI29/PopActBIT!AI41</f>
        <v>23.788755643907</v>
      </c>
      <c r="AJ26" s="50" t="n">
        <f aca="false">100*'Chôm_BIT_10%'!AJ29/PopActBIT!AJ41</f>
        <v>10.6471201601598</v>
      </c>
      <c r="AK26" s="50" t="n">
        <f aca="false">100*'Chôm_BIT_10%'!AK29/PopActBIT!AK41</f>
        <v>7.61869694453406</v>
      </c>
      <c r="AL26" s="50" t="n">
        <f aca="false">100*'Chôm_BIT_10%'!AL29/PopActBIT!AL41</f>
        <v>6.7239308092151</v>
      </c>
      <c r="AM26" s="50" t="n">
        <f aca="false">100*'Chôm_BIT_10%'!AM29/PopActBIT!AM41</f>
        <v>4.87666732872174</v>
      </c>
      <c r="AO26" s="50" t="n">
        <f aca="false">100*'Chôm_BIT_10%'!AO29/PopActBIT!AO41</f>
        <v>25.4884983013631</v>
      </c>
      <c r="AP26" s="50" t="n">
        <f aca="false">100*'Chôm_BIT_10%'!AP29/PopActBIT!AP41</f>
        <v>10.6820526019898</v>
      </c>
      <c r="AQ26" s="50" t="n">
        <f aca="false">100*'Chôm_BIT_10%'!AQ29/PopActBIT!AQ41</f>
        <v>5.96305670969184</v>
      </c>
      <c r="AR26" s="50" t="n">
        <f aca="false">100*'Chôm_BIT_10%'!AR29/PopActBIT!AR41</f>
        <v>23.788755643907</v>
      </c>
      <c r="AS26" s="50" t="n">
        <f aca="false">100*'Chôm_BIT_10%'!AS29/PopActBIT!AS41</f>
        <v>8.32412396362042</v>
      </c>
      <c r="AT26" s="50" t="n">
        <f aca="false">100*'Chôm_BIT_10%'!AT29/PopActBIT!AT41</f>
        <v>5.47946560284401</v>
      </c>
      <c r="AU26" s="50" t="n">
        <f aca="false">100*'Chôm_BIT_10%'!AU29/PopActBIT!AU41</f>
        <v>24.5576216736915</v>
      </c>
      <c r="AV26" s="50" t="n">
        <f aca="false">100*'Chôm_BIT_10%'!AV29/PopActBIT!AV41</f>
        <v>9.4662432869084</v>
      </c>
      <c r="AW26" s="50" t="n">
        <f aca="false">100*'Chôm_BIT_10%'!AW29/PopActBIT!AW41</f>
        <v>5.71283260238222</v>
      </c>
    </row>
    <row r="27" customFormat="false" ht="15" hidden="false" customHeight="false" outlineLevel="0" collapsed="false">
      <c r="A27" s="0" t="n">
        <v>2039</v>
      </c>
      <c r="B27" s="50" t="n">
        <f aca="false">100*'Chôm_BIT_10%'!B30/PopActBIT!B42</f>
        <v>9.98550646593224</v>
      </c>
      <c r="C27" s="50" t="n">
        <f aca="false">100*'Chôm_BIT_10%'!C30/PopActBIT!C42</f>
        <v>10.9465556194034</v>
      </c>
      <c r="D27" s="50" t="n">
        <f aca="false">100*'Chôm_BIT_10%'!D30/PopActBIT!D42</f>
        <v>9.10377882973442</v>
      </c>
      <c r="E27" s="50" t="n">
        <f aca="false">100*'Chôm_BIT_10%'!E30/PopActBIT!E42</f>
        <v>37.777002373596</v>
      </c>
      <c r="F27" s="50" t="n">
        <f aca="false">100*'Chôm_BIT_10%'!F30/PopActBIT!F42</f>
        <v>23.0993135532816</v>
      </c>
      <c r="G27" s="50" t="n">
        <f aca="false">100*'Chôm_BIT_10%'!G30/PopActBIT!G42</f>
        <v>13.8806421938014</v>
      </c>
      <c r="H27" s="50" t="n">
        <f aca="false">100*'Chôm_BIT_10%'!H30/PopActBIT!H42</f>
        <v>12.8880935645588</v>
      </c>
      <c r="I27" s="50" t="n">
        <f aca="false">100*'Chôm_BIT_10%'!I30/PopActBIT!I42</f>
        <v>11.399270620695</v>
      </c>
      <c r="J27" s="50" t="n">
        <f aca="false">100*'Chôm_BIT_10%'!J30/PopActBIT!J42</f>
        <v>10.1209882951553</v>
      </c>
      <c r="K27" s="50" t="n">
        <f aca="false">100*'Chôm_BIT_10%'!K30/PopActBIT!K42</f>
        <v>8.81262873842645</v>
      </c>
      <c r="L27" s="50" t="n">
        <f aca="false">100*'Chôm_BIT_10%'!L30/PopActBIT!L42</f>
        <v>7.51930779729219</v>
      </c>
      <c r="M27" s="50" t="n">
        <f aca="false">100*'Chôm_BIT_10%'!M30/PopActBIT!M42</f>
        <v>6.99295625148174</v>
      </c>
      <c r="N27" s="50" t="n">
        <f aca="false">100*'Chôm_BIT_10%'!N30/PopActBIT!N42</f>
        <v>4.49654606278073</v>
      </c>
      <c r="O27" s="50" t="n">
        <f aca="false">100*'Chôm_BIT_10%'!O30/PopActBIT!O42</f>
        <v>2.37610126394433</v>
      </c>
      <c r="P27" s="50" t="n">
        <f aca="false">100*'Chôm_BIT_10%'!P30/PopActBIT!P42</f>
        <v>0.872239704485894</v>
      </c>
      <c r="Q27" s="50" t="n">
        <f aca="false">100*'Chôm_BIT_10%'!Q30/PopActBIT!Q42</f>
        <v>29.12979840671</v>
      </c>
      <c r="R27" s="50" t="n">
        <f aca="false">100*'Chôm_BIT_10%'!R30/PopActBIT!R42</f>
        <v>22.4526530827145</v>
      </c>
      <c r="S27" s="50" t="n">
        <f aca="false">100*'Chôm_BIT_10%'!S30/PopActBIT!S42</f>
        <v>12.5121281746942</v>
      </c>
      <c r="T27" s="50" t="n">
        <f aca="false">100*'Chôm_BIT_10%'!T30/PopActBIT!T42</f>
        <v>8.87278320080479</v>
      </c>
      <c r="U27" s="50" t="n">
        <f aca="false">100*'Chôm_BIT_10%'!U30/PopActBIT!U42</f>
        <v>8.01558211191348</v>
      </c>
      <c r="V27" s="50" t="n">
        <f aca="false">100*'Chôm_BIT_10%'!V30/PopActBIT!V42</f>
        <v>7.21853548540051</v>
      </c>
      <c r="W27" s="50" t="n">
        <f aca="false">100*'Chôm_BIT_10%'!W30/PopActBIT!W42</f>
        <v>6.6470680928063</v>
      </c>
      <c r="X27" s="50" t="n">
        <f aca="false">100*'Chôm_BIT_10%'!X30/PopActBIT!X42</f>
        <v>6.81249286434673</v>
      </c>
      <c r="Y27" s="50" t="n">
        <f aca="false">100*'Chôm_BIT_10%'!Y30/PopActBIT!Y42</f>
        <v>6.46660470567129</v>
      </c>
      <c r="Z27" s="50" t="n">
        <f aca="false">100*'Chôm_BIT_10%'!Z30/PopActBIT!Z42</f>
        <v>4.28600544445655</v>
      </c>
      <c r="AA27" s="50" t="n">
        <f aca="false">100*'Chôm_BIT_10%'!AA30/PopActBIT!AA42</f>
        <v>1.26324370994509</v>
      </c>
      <c r="AB27" s="50" t="n">
        <f aca="false">100*'Chôm_BIT_10%'!AB30/PopActBIT!AB42</f>
        <v>0.736892164134635</v>
      </c>
      <c r="AD27" s="50" t="n">
        <f aca="false">100*'Chôm_BIT_10%'!AD30/PopActBIT!AD42</f>
        <v>25.5184963194956</v>
      </c>
      <c r="AE27" s="50" t="n">
        <f aca="false">100*'Chôm_BIT_10%'!AE30/PopActBIT!AE42</f>
        <v>13.3738126065717</v>
      </c>
      <c r="AF27" s="50" t="n">
        <f aca="false">100*'Chôm_BIT_10%'!AF30/PopActBIT!AF42</f>
        <v>10.7652600027371</v>
      </c>
      <c r="AG27" s="50" t="n">
        <f aca="false">100*'Chôm_BIT_10%'!AG30/PopActBIT!AG42</f>
        <v>8.16533881672919</v>
      </c>
      <c r="AH27" s="50" t="n">
        <f aca="false">100*'Chôm_BIT_10%'!AH30/PopActBIT!AH42</f>
        <v>5.60746170171175</v>
      </c>
      <c r="AI27" s="50" t="n">
        <f aca="false">100*'Chôm_BIT_10%'!AI30/PopActBIT!AI42</f>
        <v>23.8133946829105</v>
      </c>
      <c r="AJ27" s="50" t="n">
        <f aca="false">100*'Chôm_BIT_10%'!AJ30/PopActBIT!AJ42</f>
        <v>10.6438203595558</v>
      </c>
      <c r="AK27" s="50" t="n">
        <f aca="false">100*'Chôm_BIT_10%'!AK30/PopActBIT!AK42</f>
        <v>7.62352378037529</v>
      </c>
      <c r="AL27" s="50" t="n">
        <f aca="false">100*'Chôm_BIT_10%'!AL30/PopActBIT!AL42</f>
        <v>6.73036334679294</v>
      </c>
      <c r="AM27" s="50" t="n">
        <f aca="false">100*'Chôm_BIT_10%'!AM30/PopActBIT!AM42</f>
        <v>4.87704351943135</v>
      </c>
      <c r="AO27" s="50" t="n">
        <f aca="false">100*'Chôm_BIT_10%'!AO30/PopActBIT!AO42</f>
        <v>25.5184963194956</v>
      </c>
      <c r="AP27" s="50" t="n">
        <f aca="false">100*'Chôm_BIT_10%'!AP30/PopActBIT!AP42</f>
        <v>10.6948824491741</v>
      </c>
      <c r="AQ27" s="50" t="n">
        <f aca="false">100*'Chôm_BIT_10%'!AQ30/PopActBIT!AQ42</f>
        <v>5.95797777070574</v>
      </c>
      <c r="AR27" s="50" t="n">
        <f aca="false">100*'Chôm_BIT_10%'!AR30/PopActBIT!AR42</f>
        <v>23.8133946829105</v>
      </c>
      <c r="AS27" s="50" t="n">
        <f aca="false">100*'Chôm_BIT_10%'!AS30/PopActBIT!AS42</f>
        <v>8.32949408418615</v>
      </c>
      <c r="AT27" s="50" t="n">
        <f aca="false">100*'Chôm_BIT_10%'!AT30/PopActBIT!AT42</f>
        <v>5.48895608021292</v>
      </c>
      <c r="AU27" s="50" t="n">
        <f aca="false">100*'Chôm_BIT_10%'!AU30/PopActBIT!AU42</f>
        <v>24.5846446901068</v>
      </c>
      <c r="AV27" s="50" t="n">
        <f aca="false">100*'Chôm_BIT_10%'!AV30/PopActBIT!AV42</f>
        <v>9.4747675896769</v>
      </c>
      <c r="AW27" s="50" t="n">
        <f aca="false">100*'Chôm_BIT_10%'!AW30/PopActBIT!AW42</f>
        <v>5.71675742424798</v>
      </c>
    </row>
    <row r="28" customFormat="false" ht="15" hidden="false" customHeight="false" outlineLevel="0" collapsed="false">
      <c r="A28" s="0" t="n">
        <v>2040</v>
      </c>
      <c r="B28" s="50" t="n">
        <f aca="false">100*'Chôm_BIT_10%'!B31/PopActBIT!B43</f>
        <v>9.98361550050088</v>
      </c>
      <c r="C28" s="50" t="n">
        <f aca="false">100*'Chôm_BIT_10%'!C31/PopActBIT!C43</f>
        <v>10.9386453907281</v>
      </c>
      <c r="D28" s="50" t="n">
        <f aca="false">100*'Chôm_BIT_10%'!D31/PopActBIT!D43</f>
        <v>9.10541019324227</v>
      </c>
      <c r="E28" s="50" t="n">
        <f aca="false">100*'Chôm_BIT_10%'!E31/PopActBIT!E43</f>
        <v>37.8347629884729</v>
      </c>
      <c r="F28" s="50" t="n">
        <f aca="false">100*'Chôm_BIT_10%'!F31/PopActBIT!F43</f>
        <v>23.1346321458178</v>
      </c>
      <c r="G28" s="50" t="n">
        <f aca="false">100*'Chôm_BIT_10%'!G31/PopActBIT!G43</f>
        <v>13.9018655407486</v>
      </c>
      <c r="H28" s="50" t="n">
        <f aca="false">100*'Chôm_BIT_10%'!H31/PopActBIT!H43</f>
        <v>12.907799315733</v>
      </c>
      <c r="I28" s="50" t="n">
        <f aca="false">100*'Chôm_BIT_10%'!I31/PopActBIT!I43</f>
        <v>11.4166999782096</v>
      </c>
      <c r="J28" s="50" t="n">
        <f aca="false">100*'Chôm_BIT_10%'!J31/PopActBIT!J43</f>
        <v>10.1364631732652</v>
      </c>
      <c r="K28" s="50" t="n">
        <f aca="false">100*'Chôm_BIT_10%'!K31/PopActBIT!K43</f>
        <v>8.82610314938101</v>
      </c>
      <c r="L28" s="50" t="n">
        <f aca="false">100*'Chôm_BIT_10%'!L31/PopActBIT!L43</f>
        <v>7.53080473496673</v>
      </c>
      <c r="M28" s="50" t="n">
        <f aca="false">100*'Chôm_BIT_10%'!M31/PopActBIT!M43</f>
        <v>7.00364840351906</v>
      </c>
      <c r="N28" s="50" t="n">
        <f aca="false">100*'Chôm_BIT_10%'!N31/PopActBIT!N43</f>
        <v>4.50342123151011</v>
      </c>
      <c r="O28" s="50" t="n">
        <f aca="false">100*'Chôm_BIT_10%'!O31/PopActBIT!O43</f>
        <v>2.37973429624949</v>
      </c>
      <c r="P28" s="50" t="n">
        <f aca="false">100*'Chôm_BIT_10%'!P31/PopActBIT!P43</f>
        <v>0.873573349256141</v>
      </c>
      <c r="Q28" s="50" t="n">
        <f aca="false">100*'Chôm_BIT_10%'!Q31/PopActBIT!Q43</f>
        <v>29.1743375432611</v>
      </c>
      <c r="R28" s="50" t="n">
        <f aca="false">100*'Chôm_BIT_10%'!R31/PopActBIT!R43</f>
        <v>22.4869829386107</v>
      </c>
      <c r="S28" s="50" t="n">
        <f aca="false">100*'Chôm_BIT_10%'!S31/PopActBIT!S43</f>
        <v>12.5312590789846</v>
      </c>
      <c r="T28" s="50" t="n">
        <f aca="false">100*'Chôm_BIT_10%'!T31/PopActBIT!T43</f>
        <v>8.88634958726074</v>
      </c>
      <c r="U28" s="50" t="n">
        <f aca="false">100*'Chôm_BIT_10%'!U31/PopActBIT!U43</f>
        <v>8.02783784747454</v>
      </c>
      <c r="V28" s="50" t="n">
        <f aca="false">100*'Chôm_BIT_10%'!V31/PopActBIT!V43</f>
        <v>7.22957254556806</v>
      </c>
      <c r="W28" s="50" t="n">
        <f aca="false">100*'Chôm_BIT_10%'!W31/PopActBIT!W43</f>
        <v>6.65723138571059</v>
      </c>
      <c r="X28" s="50" t="n">
        <f aca="false">100*'Chôm_BIT_10%'!X31/PopActBIT!X43</f>
        <v>6.82290908987986</v>
      </c>
      <c r="Y28" s="50" t="n">
        <f aca="false">100*'Chôm_BIT_10%'!Y31/PopActBIT!Y43</f>
        <v>6.47649207207139</v>
      </c>
      <c r="Z28" s="50" t="n">
        <f aca="false">100*'Chôm_BIT_10%'!Z31/PopActBIT!Z43</f>
        <v>4.29255869893104</v>
      </c>
      <c r="AA28" s="50" t="n">
        <f aca="false">100*'Chôm_BIT_10%'!AA31/PopActBIT!AA43</f>
        <v>1.26517519547441</v>
      </c>
      <c r="AB28" s="50" t="n">
        <f aca="false">100*'Chôm_BIT_10%'!AB31/PopActBIT!AB43</f>
        <v>0.73801886402674</v>
      </c>
      <c r="AD28" s="50" t="n">
        <f aca="false">100*'Chôm_BIT_10%'!AD31/PopActBIT!AD43</f>
        <v>25.5650583564392</v>
      </c>
      <c r="AE28" s="50" t="n">
        <f aca="false">100*'Chôm_BIT_10%'!AE31/PopActBIT!AE43</f>
        <v>13.3907500791969</v>
      </c>
      <c r="AF28" s="50" t="n">
        <f aca="false">100*'Chôm_BIT_10%'!AF31/PopActBIT!AF43</f>
        <v>10.7777746583239</v>
      </c>
      <c r="AG28" s="50" t="n">
        <f aca="false">100*'Chôm_BIT_10%'!AG31/PopActBIT!AG43</f>
        <v>8.17392315376775</v>
      </c>
      <c r="AH28" s="50" t="n">
        <f aca="false">100*'Chôm_BIT_10%'!AH31/PopActBIT!AH43</f>
        <v>5.59600048430786</v>
      </c>
      <c r="AI28" s="50" t="n">
        <f aca="false">100*'Chôm_BIT_10%'!AI31/PopActBIT!AI43</f>
        <v>23.8539630555682</v>
      </c>
      <c r="AJ28" s="50" t="n">
        <f aca="false">100*'Chôm_BIT_10%'!AJ31/PopActBIT!AJ43</f>
        <v>10.6465254064094</v>
      </c>
      <c r="AK28" s="50" t="n">
        <f aca="false">100*'Chôm_BIT_10%'!AK31/PopActBIT!AK43</f>
        <v>7.6321828439884</v>
      </c>
      <c r="AL28" s="50" t="n">
        <f aca="false">100*'Chôm_BIT_10%'!AL31/PopActBIT!AL43</f>
        <v>6.74127175387842</v>
      </c>
      <c r="AM28" s="50" t="n">
        <f aca="false">100*'Chôm_BIT_10%'!AM31/PopActBIT!AM43</f>
        <v>4.8800505632994</v>
      </c>
      <c r="AO28" s="50" t="n">
        <f aca="false">100*'Chôm_BIT_10%'!AO31/PopActBIT!AO43</f>
        <v>25.5650583564392</v>
      </c>
      <c r="AP28" s="50" t="n">
        <f aca="false">100*'Chôm_BIT_10%'!AP31/PopActBIT!AP43</f>
        <v>10.713469302322</v>
      </c>
      <c r="AQ28" s="50" t="n">
        <f aca="false">100*'Chôm_BIT_10%'!AQ31/PopActBIT!AQ43</f>
        <v>5.94217173343927</v>
      </c>
      <c r="AR28" s="50" t="n">
        <f aca="false">100*'Chôm_BIT_10%'!AR31/PopActBIT!AR43</f>
        <v>23.8539630555682</v>
      </c>
      <c r="AS28" s="50" t="n">
        <f aca="false">100*'Chôm_BIT_10%'!AS31/PopActBIT!AS43</f>
        <v>8.33825744513639</v>
      </c>
      <c r="AT28" s="50" t="n">
        <f aca="false">100*'Chôm_BIT_10%'!AT31/PopActBIT!AT43</f>
        <v>5.49246274150674</v>
      </c>
      <c r="AU28" s="50" t="n">
        <f aca="false">100*'Chôm_BIT_10%'!AU31/PopActBIT!AU43</f>
        <v>24.6278830403817</v>
      </c>
      <c r="AV28" s="50" t="n">
        <f aca="false">100*'Chôm_BIT_10%'!AV31/PopActBIT!AV43</f>
        <v>9.4878716702419</v>
      </c>
      <c r="AW28" s="50" t="n">
        <f aca="false">100*'Chôm_BIT_10%'!AW31/PopActBIT!AW43</f>
        <v>5.71245450239359</v>
      </c>
    </row>
    <row r="29" customFormat="false" ht="15" hidden="false" customHeight="false" outlineLevel="0" collapsed="false">
      <c r="A29" s="0" t="n">
        <v>2041</v>
      </c>
      <c r="B29" s="50" t="n">
        <f aca="false">100*'Chôm_BIT_10%'!B32/PopActBIT!B44</f>
        <v>9.98316150543703</v>
      </c>
      <c r="C29" s="50" t="n">
        <f aca="false">100*'Chôm_BIT_10%'!C32/PopActBIT!C44</f>
        <v>10.9323328366709</v>
      </c>
      <c r="D29" s="50" t="n">
        <f aca="false">100*'Chôm_BIT_10%'!D32/PopActBIT!D44</f>
        <v>9.10863748224071</v>
      </c>
      <c r="E29" s="50" t="n">
        <f aca="false">100*'Chôm_BIT_10%'!E32/PopActBIT!E44</f>
        <v>37.9045290446729</v>
      </c>
      <c r="F29" s="50" t="n">
        <f aca="false">100*'Chôm_BIT_10%'!F32/PopActBIT!F44</f>
        <v>23.1772916451503</v>
      </c>
      <c r="G29" s="50" t="n">
        <f aca="false">100*'Chôm_BIT_10%'!G32/PopActBIT!G44</f>
        <v>13.9275001227042</v>
      </c>
      <c r="H29" s="50" t="n">
        <f aca="false">100*'Chôm_BIT_10%'!H32/PopActBIT!H44</f>
        <v>12.9316008723267</v>
      </c>
      <c r="I29" s="50" t="n">
        <f aca="false">100*'Chôm_BIT_10%'!I32/PopActBIT!I44</f>
        <v>11.4377519967604</v>
      </c>
      <c r="J29" s="50" t="n">
        <f aca="false">100*'Chôm_BIT_10%'!J32/PopActBIT!J44</f>
        <v>10.1551544773347</v>
      </c>
      <c r="K29" s="50" t="n">
        <f aca="false">100*'Chôm_BIT_10%'!K32/PopActBIT!K44</f>
        <v>8.84237819274614</v>
      </c>
      <c r="L29" s="50" t="n">
        <f aca="false">100*'Chôm_BIT_10%'!L32/PopActBIT!L44</f>
        <v>7.54469129073903</v>
      </c>
      <c r="M29" s="50" t="n">
        <f aca="false">100*'Chôm_BIT_10%'!M32/PopActBIT!M44</f>
        <v>7.01656290038729</v>
      </c>
      <c r="N29" s="50" t="n">
        <f aca="false">100*'Chôm_BIT_10%'!N32/PopActBIT!N44</f>
        <v>4.51172539186194</v>
      </c>
      <c r="O29" s="50" t="n">
        <f aca="false">100*'Chôm_BIT_10%'!O32/PopActBIT!O44</f>
        <v>2.38412244787353</v>
      </c>
      <c r="P29" s="50" t="n">
        <f aca="false">100*'Chôm_BIT_10%'!P32/PopActBIT!P44</f>
        <v>0.875184189725727</v>
      </c>
      <c r="Q29" s="50" t="n">
        <f aca="false">100*'Chôm_BIT_10%'!Q32/PopActBIT!Q44</f>
        <v>29.228134060323</v>
      </c>
      <c r="R29" s="50" t="n">
        <f aca="false">100*'Chôm_BIT_10%'!R32/PopActBIT!R44</f>
        <v>22.5284481941467</v>
      </c>
      <c r="S29" s="50" t="n">
        <f aca="false">100*'Chôm_BIT_10%'!S32/PopActBIT!S44</f>
        <v>12.5543663077897</v>
      </c>
      <c r="T29" s="50" t="n">
        <f aca="false">100*'Chôm_BIT_10%'!T32/PopActBIT!T44</f>
        <v>8.90273572307205</v>
      </c>
      <c r="U29" s="50" t="n">
        <f aca="false">100*'Chôm_BIT_10%'!U32/PopActBIT!U44</f>
        <v>8.0426409159278</v>
      </c>
      <c r="V29" s="50" t="n">
        <f aca="false">100*'Chôm_BIT_10%'!V32/PopActBIT!V44</f>
        <v>7.24290363910947</v>
      </c>
      <c r="W29" s="50" t="n">
        <f aca="false">100*'Chôm_BIT_10%'!W32/PopActBIT!W44</f>
        <v>6.6695071010133</v>
      </c>
      <c r="X29" s="50" t="n">
        <f aca="false">100*'Chôm_BIT_10%'!X32/PopActBIT!X44</f>
        <v>6.83549030940956</v>
      </c>
      <c r="Y29" s="50" t="n">
        <f aca="false">100*'Chôm_BIT_10%'!Y32/PopActBIT!Y44</f>
        <v>6.48843451003556</v>
      </c>
      <c r="Z29" s="50" t="n">
        <f aca="false">100*'Chôm_BIT_10%'!Z32/PopActBIT!Z44</f>
        <v>4.30047403572124</v>
      </c>
      <c r="AA29" s="50" t="n">
        <f aca="false">100*'Chôm_BIT_10%'!AA32/PopActBIT!AA44</f>
        <v>1.26750813684416</v>
      </c>
      <c r="AB29" s="50" t="n">
        <f aca="false">100*'Chôm_BIT_10%'!AB32/PopActBIT!AB44</f>
        <v>0.739379746492425</v>
      </c>
      <c r="AD29" s="50" t="n">
        <f aca="false">100*'Chôm_BIT_10%'!AD32/PopActBIT!AD44</f>
        <v>25.6161760836887</v>
      </c>
      <c r="AE29" s="50" t="n">
        <f aca="false">100*'Chôm_BIT_10%'!AE32/PopActBIT!AE44</f>
        <v>13.4122121877256</v>
      </c>
      <c r="AF29" s="50" t="n">
        <f aca="false">100*'Chôm_BIT_10%'!AF32/PopActBIT!AF44</f>
        <v>10.7936731915408</v>
      </c>
      <c r="AG29" s="50" t="n">
        <f aca="false">100*'Chôm_BIT_10%'!AG32/PopActBIT!AG44</f>
        <v>8.1881900904717</v>
      </c>
      <c r="AH29" s="50" t="n">
        <f aca="false">100*'Chôm_BIT_10%'!AH32/PopActBIT!AH44</f>
        <v>5.5777849973261</v>
      </c>
      <c r="AI29" s="50" t="n">
        <f aca="false">100*'Chôm_BIT_10%'!AI32/PopActBIT!AI44</f>
        <v>23.900134500823</v>
      </c>
      <c r="AJ29" s="50" t="n">
        <f aca="false">100*'Chôm_BIT_10%'!AJ32/PopActBIT!AJ44</f>
        <v>10.6551265894392</v>
      </c>
      <c r="AK29" s="50" t="n">
        <f aca="false">100*'Chôm_BIT_10%'!AK32/PopActBIT!AK44</f>
        <v>7.6436206277156</v>
      </c>
      <c r="AL29" s="50" t="n">
        <f aca="false">100*'Chôm_BIT_10%'!AL32/PopActBIT!AL44</f>
        <v>6.75393072695202</v>
      </c>
      <c r="AM29" s="50" t="n">
        <f aca="false">100*'Chôm_BIT_10%'!AM32/PopActBIT!AM44</f>
        <v>4.88185029233667</v>
      </c>
      <c r="AO29" s="50" t="n">
        <f aca="false">100*'Chôm_BIT_10%'!AO32/PopActBIT!AO44</f>
        <v>25.6161760836887</v>
      </c>
      <c r="AP29" s="50" t="n">
        <f aca="false">100*'Chôm_BIT_10%'!AP32/PopActBIT!AP44</f>
        <v>10.7328844356675</v>
      </c>
      <c r="AQ29" s="50" t="n">
        <f aca="false">100*'Chôm_BIT_10%'!AQ32/PopActBIT!AQ44</f>
        <v>5.92512964040331</v>
      </c>
      <c r="AR29" s="50" t="n">
        <f aca="false">100*'Chôm_BIT_10%'!AR32/PopActBIT!AR44</f>
        <v>23.900134500823</v>
      </c>
      <c r="AS29" s="50" t="n">
        <f aca="false">100*'Chôm_BIT_10%'!AS32/PopActBIT!AS44</f>
        <v>8.34731206543328</v>
      </c>
      <c r="AT29" s="50" t="n">
        <f aca="false">100*'Chôm_BIT_10%'!AT32/PopActBIT!AT44</f>
        <v>5.49051904851307</v>
      </c>
      <c r="AU29" s="50" t="n">
        <f aca="false">100*'Chôm_BIT_10%'!AU32/PopActBIT!AU44</f>
        <v>24.6762626351561</v>
      </c>
      <c r="AV29" s="50" t="n">
        <f aca="false">100*'Chôm_BIT_10%'!AV32/PopActBIT!AV44</f>
        <v>9.50162851125771</v>
      </c>
      <c r="AW29" s="50" t="n">
        <f aca="false">100*'Chôm_BIT_10%'!AW32/PopActBIT!AW44</f>
        <v>5.70411668015046</v>
      </c>
    </row>
    <row r="30" customFormat="false" ht="15" hidden="false" customHeight="false" outlineLevel="0" collapsed="false">
      <c r="A30" s="0" t="n">
        <v>2042</v>
      </c>
      <c r="B30" s="50" t="n">
        <f aca="false">100*'Chôm_BIT_10%'!B33/PopActBIT!B45</f>
        <v>9.98555547923155</v>
      </c>
      <c r="C30" s="50" t="n">
        <f aca="false">100*'Chôm_BIT_10%'!C33/PopActBIT!C45</f>
        <v>10.9295263670484</v>
      </c>
      <c r="D30" s="50" t="n">
        <f aca="false">100*'Chôm_BIT_10%'!D33/PopActBIT!D45</f>
        <v>9.11431055823839</v>
      </c>
      <c r="E30" s="50" t="n">
        <f aca="false">100*'Chôm_BIT_10%'!E33/PopActBIT!E45</f>
        <v>37.973227584114</v>
      </c>
      <c r="F30" s="50" t="n">
        <f aca="false">100*'Chôm_BIT_10%'!F33/PopActBIT!F45</f>
        <v>23.2192983953818</v>
      </c>
      <c r="G30" s="50" t="n">
        <f aca="false">100*'Chôm_BIT_10%'!G33/PopActBIT!G45</f>
        <v>13.9527424602457</v>
      </c>
      <c r="H30" s="50" t="n">
        <f aca="false">100*'Chôm_BIT_10%'!H33/PopActBIT!H45</f>
        <v>12.9550382323192</v>
      </c>
      <c r="I30" s="50" t="n">
        <f aca="false">100*'Chôm_BIT_10%'!I33/PopActBIT!I45</f>
        <v>11.4584818904293</v>
      </c>
      <c r="J30" s="50" t="n">
        <f aca="false">100*'Chôm_BIT_10%'!J33/PopActBIT!J45</f>
        <v>10.1735597787057</v>
      </c>
      <c r="K30" s="50" t="n">
        <f aca="false">100*'Chôm_BIT_10%'!K33/PopActBIT!K45</f>
        <v>8.85840420552979</v>
      </c>
      <c r="L30" s="50" t="n">
        <f aca="false">100*'Chôm_BIT_10%'!L33/PopActBIT!L45</f>
        <v>7.55836536308002</v>
      </c>
      <c r="M30" s="50" t="n">
        <f aca="false">100*'Chôm_BIT_10%'!M33/PopActBIT!M45</f>
        <v>7.02927978766442</v>
      </c>
      <c r="N30" s="50" t="n">
        <f aca="false">100*'Chôm_BIT_10%'!N33/PopActBIT!N45</f>
        <v>4.51990248712185</v>
      </c>
      <c r="O30" s="50" t="n">
        <f aca="false">100*'Chôm_BIT_10%'!O33/PopActBIT!O45</f>
        <v>2.38844345473329</v>
      </c>
      <c r="P30" s="50" t="n">
        <f aca="false">100*'Chôm_BIT_10%'!P33/PopActBIT!P45</f>
        <v>0.876770382117282</v>
      </c>
      <c r="Q30" s="50" t="n">
        <f aca="false">100*'Chôm_BIT_10%'!Q33/PopActBIT!Q45</f>
        <v>29.281107416572</v>
      </c>
      <c r="R30" s="50" t="n">
        <f aca="false">100*'Chôm_BIT_10%'!R33/PopActBIT!R45</f>
        <v>22.5692789741569</v>
      </c>
      <c r="S30" s="50" t="n">
        <f aca="false">100*'Chôm_BIT_10%'!S33/PopActBIT!S45</f>
        <v>12.5771199641652</v>
      </c>
      <c r="T30" s="50" t="n">
        <f aca="false">100*'Chôm_BIT_10%'!T33/PopActBIT!T45</f>
        <v>8.91887112843443</v>
      </c>
      <c r="U30" s="50" t="n">
        <f aca="false">100*'Chôm_BIT_10%'!U33/PopActBIT!U45</f>
        <v>8.0572174770433</v>
      </c>
      <c r="V30" s="50" t="n">
        <f aca="false">100*'Chôm_BIT_10%'!V33/PopActBIT!V45</f>
        <v>7.25603074855682</v>
      </c>
      <c r="W30" s="50" t="n">
        <f aca="false">100*'Chôm_BIT_10%'!W33/PopActBIT!W45</f>
        <v>6.68159498096274</v>
      </c>
      <c r="X30" s="50" t="n">
        <f aca="false">100*'Chôm_BIT_10%'!X33/PopActBIT!X45</f>
        <v>6.8478790189505</v>
      </c>
      <c r="Y30" s="50" t="n">
        <f aca="false">100*'Chôm_BIT_10%'!Y33/PopActBIT!Y45</f>
        <v>6.50019421224882</v>
      </c>
      <c r="Z30" s="50" t="n">
        <f aca="false">100*'Chôm_BIT_10%'!Z33/PopActBIT!Z45</f>
        <v>4.30826825695561</v>
      </c>
      <c r="AA30" s="50" t="n">
        <f aca="false">100*'Chôm_BIT_10%'!AA33/PopActBIT!AA45</f>
        <v>1.26980538099744</v>
      </c>
      <c r="AB30" s="50" t="n">
        <f aca="false">100*'Chôm_BIT_10%'!AB33/PopActBIT!AB45</f>
        <v>0.740719805581842</v>
      </c>
      <c r="AD30" s="50" t="n">
        <f aca="false">100*'Chôm_BIT_10%'!AD33/PopActBIT!AD45</f>
        <v>25.6673018512261</v>
      </c>
      <c r="AE30" s="50" t="n">
        <f aca="false">100*'Chôm_BIT_10%'!AE33/PopActBIT!AE45</f>
        <v>13.4352374135285</v>
      </c>
      <c r="AF30" s="50" t="n">
        <f aca="false">100*'Chôm_BIT_10%'!AF33/PopActBIT!AF45</f>
        <v>10.8116234502669</v>
      </c>
      <c r="AG30" s="50" t="n">
        <f aca="false">100*'Chôm_BIT_10%'!AG33/PopActBIT!AG45</f>
        <v>8.20471859360791</v>
      </c>
      <c r="AH30" s="50" t="n">
        <f aca="false">100*'Chôm_BIT_10%'!AH33/PopActBIT!AH45</f>
        <v>5.5625569462381</v>
      </c>
      <c r="AI30" s="50" t="n">
        <f aca="false">100*'Chôm_BIT_10%'!AI33/PopActBIT!AI45</f>
        <v>23.9460022500706</v>
      </c>
      <c r="AJ30" s="50" t="n">
        <f aca="false">100*'Chôm_BIT_10%'!AJ33/PopActBIT!AJ45</f>
        <v>10.6702221082936</v>
      </c>
      <c r="AK30" s="50" t="n">
        <f aca="false">100*'Chôm_BIT_10%'!AK33/PopActBIT!AK45</f>
        <v>7.65645348678016</v>
      </c>
      <c r="AL30" s="50" t="n">
        <f aca="false">100*'Chôm_BIT_10%'!AL33/PopActBIT!AL45</f>
        <v>6.76606022928122</v>
      </c>
      <c r="AM30" s="50" t="n">
        <f aca="false">100*'Chôm_BIT_10%'!AM33/PopActBIT!AM45</f>
        <v>4.88589959441224</v>
      </c>
      <c r="AO30" s="50" t="n">
        <f aca="false">100*'Chôm_BIT_10%'!AO33/PopActBIT!AO45</f>
        <v>25.6673018512261</v>
      </c>
      <c r="AP30" s="50" t="n">
        <f aca="false">100*'Chôm_BIT_10%'!AP33/PopActBIT!AP45</f>
        <v>10.7528072995979</v>
      </c>
      <c r="AQ30" s="50" t="n">
        <f aca="false">100*'Chôm_BIT_10%'!AQ33/PopActBIT!AQ45</f>
        <v>5.91345313085547</v>
      </c>
      <c r="AR30" s="50" t="n">
        <f aca="false">100*'Chôm_BIT_10%'!AR33/PopActBIT!AR45</f>
        <v>23.9460022500706</v>
      </c>
      <c r="AS30" s="50" t="n">
        <f aca="false">100*'Chôm_BIT_10%'!AS33/PopActBIT!AS45</f>
        <v>8.3573666644007</v>
      </c>
      <c r="AT30" s="50" t="n">
        <f aca="false">100*'Chôm_BIT_10%'!AT33/PopActBIT!AT45</f>
        <v>5.49021498881323</v>
      </c>
      <c r="AU30" s="50" t="n">
        <f aca="false">100*'Chôm_BIT_10%'!AU33/PopActBIT!AU45</f>
        <v>24.7244677958156</v>
      </c>
      <c r="AV30" s="50" t="n">
        <f aca="false">100*'Chôm_BIT_10%'!AV33/PopActBIT!AV45</f>
        <v>9.51619435435851</v>
      </c>
      <c r="AW30" s="50" t="n">
        <f aca="false">100*'Chôm_BIT_10%'!AW33/PopActBIT!AW45</f>
        <v>5.69895266559858</v>
      </c>
    </row>
    <row r="31" customFormat="false" ht="15" hidden="false" customHeight="false" outlineLevel="0" collapsed="false">
      <c r="A31" s="0" t="n">
        <v>2043</v>
      </c>
      <c r="B31" s="50" t="n">
        <f aca="false">100*'Chôm_BIT_10%'!B34/PopActBIT!B46</f>
        <v>9.98985767280302</v>
      </c>
      <c r="C31" s="50" t="n">
        <f aca="false">100*'Chôm_BIT_10%'!C34/PopActBIT!C46</f>
        <v>10.9322480662024</v>
      </c>
      <c r="D31" s="50" t="n">
        <f aca="false">100*'Chôm_BIT_10%'!D34/PopActBIT!D46</f>
        <v>9.11926508311757</v>
      </c>
      <c r="E31" s="50" t="n">
        <f aca="false">100*'Chôm_BIT_10%'!E34/PopActBIT!E46</f>
        <v>38.0312753903612</v>
      </c>
      <c r="F31" s="50" t="n">
        <f aca="false">100*'Chôm_BIT_10%'!F34/PopActBIT!F46</f>
        <v>23.2547925953801</v>
      </c>
      <c r="G31" s="50" t="n">
        <f aca="false">100*'Chôm_BIT_10%'!G34/PopActBIT!G46</f>
        <v>13.9740713317291</v>
      </c>
      <c r="H31" s="50" t="n">
        <f aca="false">100*'Chôm_BIT_10%'!H34/PopActBIT!H46</f>
        <v>12.9748419623963</v>
      </c>
      <c r="I31" s="50" t="n">
        <f aca="false">100*'Chôm_BIT_10%'!I34/PopActBIT!I46</f>
        <v>11.4759979083972</v>
      </c>
      <c r="J31" s="50" t="n">
        <f aca="false">100*'Chôm_BIT_10%'!J34/PopActBIT!J46</f>
        <v>10.1891115994081</v>
      </c>
      <c r="K31" s="50" t="n">
        <f aca="false">100*'Chôm_BIT_10%'!K34/PopActBIT!K46</f>
        <v>8.87194561256037</v>
      </c>
      <c r="L31" s="50" t="n">
        <f aca="false">100*'Chôm_BIT_10%'!L34/PopActBIT!L46</f>
        <v>7.56991946464196</v>
      </c>
      <c r="M31" s="50" t="n">
        <f aca="false">100*'Chôm_BIT_10%'!M34/PopActBIT!M46</f>
        <v>7.04002510211702</v>
      </c>
      <c r="N31" s="50" t="n">
        <f aca="false">100*'Chôm_BIT_10%'!N34/PopActBIT!N46</f>
        <v>4.52681183985589</v>
      </c>
      <c r="O31" s="50" t="n">
        <f aca="false">100*'Chôm_BIT_10%'!O34/PopActBIT!O46</f>
        <v>2.39209455082686</v>
      </c>
      <c r="P31" s="50" t="n">
        <f aca="false">100*'Chôm_BIT_10%'!P34/PopActBIT!P46</f>
        <v>0.878110657898467</v>
      </c>
      <c r="Q31" s="50" t="n">
        <f aca="false">100*'Chôm_BIT_10%'!Q34/PopActBIT!Q46</f>
        <v>29.3258680060229</v>
      </c>
      <c r="R31" s="50" t="n">
        <f aca="false">100*'Chôm_BIT_10%'!R34/PopActBIT!R46</f>
        <v>22.6037795214209</v>
      </c>
      <c r="S31" s="50" t="n">
        <f aca="false">100*'Chôm_BIT_10%'!S34/PopActBIT!S46</f>
        <v>12.5963459891642</v>
      </c>
      <c r="T31" s="50" t="n">
        <f aca="false">100*'Chôm_BIT_10%'!T34/PopActBIT!T46</f>
        <v>8.93250496827751</v>
      </c>
      <c r="U31" s="50" t="n">
        <f aca="false">100*'Chôm_BIT_10%'!U34/PopActBIT!U46</f>
        <v>8.06953414930833</v>
      </c>
      <c r="V31" s="50" t="n">
        <f aca="false">100*'Chôm_BIT_10%'!V34/PopActBIT!V46</f>
        <v>7.26712268605628</v>
      </c>
      <c r="W31" s="50" t="n">
        <f aca="false">100*'Chôm_BIT_10%'!W34/PopActBIT!W46</f>
        <v>6.69180880674349</v>
      </c>
      <c r="X31" s="50" t="n">
        <f aca="false">100*'Chôm_BIT_10%'!X34/PopActBIT!X46</f>
        <v>6.85834703496561</v>
      </c>
      <c r="Y31" s="50" t="n">
        <f aca="false">100*'Chôm_BIT_10%'!Y34/PopActBIT!Y46</f>
        <v>6.51013073959208</v>
      </c>
      <c r="Z31" s="50" t="n">
        <f aca="false">100*'Chôm_BIT_10%'!Z34/PopActBIT!Z46</f>
        <v>4.31485409484591</v>
      </c>
      <c r="AA31" s="50" t="n">
        <f aca="false">100*'Chôm_BIT_10%'!AA34/PopActBIT!AA46</f>
        <v>1.27174647005985</v>
      </c>
      <c r="AB31" s="50" t="n">
        <f aca="false">100*'Chôm_BIT_10%'!AB34/PopActBIT!AB46</f>
        <v>0.741852107534912</v>
      </c>
      <c r="AD31" s="50" t="n">
        <f aca="false">100*'Chôm_BIT_10%'!AD34/PopActBIT!AD46</f>
        <v>25.7130730714902</v>
      </c>
      <c r="AE31" s="50" t="n">
        <f aca="false">100*'Chôm_BIT_10%'!AE34/PopActBIT!AE46</f>
        <v>13.4554911526903</v>
      </c>
      <c r="AF31" s="50" t="n">
        <f aca="false">100*'Chôm_BIT_10%'!AF34/PopActBIT!AF46</f>
        <v>10.8279443314935</v>
      </c>
      <c r="AG31" s="50" t="n">
        <f aca="false">100*'Chôm_BIT_10%'!AG34/PopActBIT!AG46</f>
        <v>8.22333695975276</v>
      </c>
      <c r="AH31" s="50" t="n">
        <f aca="false">100*'Chôm_BIT_10%'!AH34/PopActBIT!AH46</f>
        <v>5.55809450935972</v>
      </c>
      <c r="AI31" s="50" t="n">
        <f aca="false">100*'Chôm_BIT_10%'!AI34/PopActBIT!AI46</f>
        <v>23.9861390126299</v>
      </c>
      <c r="AJ31" s="50" t="n">
        <f aca="false">100*'Chôm_BIT_10%'!AJ34/PopActBIT!AJ46</f>
        <v>10.6847276971754</v>
      </c>
      <c r="AK31" s="50" t="n">
        <f aca="false">100*'Chôm_BIT_10%'!AK34/PopActBIT!AK46</f>
        <v>7.66794995695234</v>
      </c>
      <c r="AL31" s="50" t="n">
        <f aca="false">100*'Chôm_BIT_10%'!AL34/PopActBIT!AL46</f>
        <v>6.77569333565901</v>
      </c>
      <c r="AM31" s="50" t="n">
        <f aca="false">100*'Chôm_BIT_10%'!AM34/PopActBIT!AM46</f>
        <v>4.89283521483685</v>
      </c>
      <c r="AO31" s="50" t="n">
        <f aca="false">100*'Chôm_BIT_10%'!AO34/PopActBIT!AO46</f>
        <v>25.7130730714902</v>
      </c>
      <c r="AP31" s="50" t="n">
        <f aca="false">100*'Chôm_BIT_10%'!AP34/PopActBIT!AP46</f>
        <v>10.770490760088</v>
      </c>
      <c r="AQ31" s="50" t="n">
        <f aca="false">100*'Chôm_BIT_10%'!AQ34/PopActBIT!AQ46</f>
        <v>5.91794493281533</v>
      </c>
      <c r="AR31" s="50" t="n">
        <f aca="false">100*'Chôm_BIT_10%'!AR34/PopActBIT!AR46</f>
        <v>23.9861390126299</v>
      </c>
      <c r="AS31" s="50" t="n">
        <f aca="false">100*'Chôm_BIT_10%'!AS34/PopActBIT!AS46</f>
        <v>8.36524471394874</v>
      </c>
      <c r="AT31" s="50" t="n">
        <f aca="false">100*'Chôm_BIT_10%'!AT34/PopActBIT!AT46</f>
        <v>5.49485885896974</v>
      </c>
      <c r="AU31" s="50" t="n">
        <f aca="false">100*'Chôm_BIT_10%'!AU34/PopActBIT!AU46</f>
        <v>24.7670974688774</v>
      </c>
      <c r="AV31" s="50" t="n">
        <f aca="false">100*'Chôm_BIT_10%'!AV34/PopActBIT!AV46</f>
        <v>9.52859463132564</v>
      </c>
      <c r="AW31" s="50" t="n">
        <f aca="false">100*'Chôm_BIT_10%'!AW34/PopActBIT!AW46</f>
        <v>5.70372811925575</v>
      </c>
    </row>
    <row r="32" customFormat="false" ht="15" hidden="false" customHeight="false" outlineLevel="0" collapsed="false">
      <c r="A32" s="0" t="n">
        <v>2044</v>
      </c>
      <c r="B32" s="50" t="n">
        <f aca="false">100*'Chôm_BIT_10%'!B35/PopActBIT!B47</f>
        <v>9.98987924312168</v>
      </c>
      <c r="C32" s="50" t="n">
        <f aca="false">100*'Chôm_BIT_10%'!C35/PopActBIT!C47</f>
        <v>10.9312666365701</v>
      </c>
      <c r="D32" s="50" t="n">
        <f aca="false">100*'Chôm_BIT_10%'!D35/PopActBIT!D47</f>
        <v>9.11956683692945</v>
      </c>
      <c r="E32" s="50" t="n">
        <f aca="false">100*'Chôm_BIT_10%'!E35/PopActBIT!E47</f>
        <v>38.0710867820239</v>
      </c>
      <c r="F32" s="50" t="n">
        <f aca="false">100*'Chôm_BIT_10%'!F35/PopActBIT!F47</f>
        <v>23.2791358667153</v>
      </c>
      <c r="G32" s="50" t="n">
        <f aca="false">100*'Chôm_BIT_10%'!G35/PopActBIT!G47</f>
        <v>13.9886994824077</v>
      </c>
      <c r="H32" s="50" t="n">
        <f aca="false">100*'Chôm_BIT_10%'!H35/PopActBIT!H47</f>
        <v>12.9884241131348</v>
      </c>
      <c r="I32" s="50" t="n">
        <f aca="false">100*'Chôm_BIT_10%'!I35/PopActBIT!I47</f>
        <v>11.4880110592254</v>
      </c>
      <c r="J32" s="50" t="n">
        <f aca="false">100*'Chôm_BIT_10%'!J35/PopActBIT!J47</f>
        <v>10.1997776291012</v>
      </c>
      <c r="K32" s="50" t="n">
        <f aca="false">100*'Chôm_BIT_10%'!K35/PopActBIT!K47</f>
        <v>8.88123282415048</v>
      </c>
      <c r="L32" s="50" t="n">
        <f aca="false">100*'Chôm_BIT_10%'!L35/PopActBIT!L47</f>
        <v>7.57784370661304</v>
      </c>
      <c r="M32" s="50" t="n">
        <f aca="false">100*'Chôm_BIT_10%'!M35/PopActBIT!M47</f>
        <v>7.04739464715013</v>
      </c>
      <c r="N32" s="50" t="n">
        <f aca="false">100*'Chôm_BIT_10%'!N35/PopActBIT!N47</f>
        <v>4.5315505365546</v>
      </c>
      <c r="O32" s="50" t="n">
        <f aca="false">100*'Chôm_BIT_10%'!O35/PopActBIT!O47</f>
        <v>2.39459861128972</v>
      </c>
      <c r="P32" s="50" t="n">
        <f aca="false">100*'Chôm_BIT_10%'!P35/PopActBIT!P47</f>
        <v>0.879029869967113</v>
      </c>
      <c r="Q32" s="50" t="n">
        <f aca="false">100*'Chôm_BIT_10%'!Q35/PopActBIT!Q47</f>
        <v>29.3565665194189</v>
      </c>
      <c r="R32" s="50" t="n">
        <f aca="false">100*'Chôm_BIT_10%'!R35/PopActBIT!R47</f>
        <v>22.6274413079465</v>
      </c>
      <c r="S32" s="50" t="n">
        <f aca="false">100*'Chôm_BIT_10%'!S35/PopActBIT!S47</f>
        <v>12.6095319278041</v>
      </c>
      <c r="T32" s="50" t="n">
        <f aca="false">100*'Chôm_BIT_10%'!T35/PopActBIT!T47</f>
        <v>8.94185557380339</v>
      </c>
      <c r="U32" s="50" t="n">
        <f aca="false">100*'Chôm_BIT_10%'!U35/PopActBIT!U47</f>
        <v>8.0779813912495</v>
      </c>
      <c r="V32" s="50" t="n">
        <f aca="false">100*'Chôm_BIT_10%'!V35/PopActBIT!V47</f>
        <v>7.27472995834852</v>
      </c>
      <c r="W32" s="50" t="n">
        <f aca="false">100*'Chôm_BIT_10%'!W35/PopActBIT!W47</f>
        <v>6.69881383664593</v>
      </c>
      <c r="X32" s="50" t="n">
        <f aca="false">100*'Chôm_BIT_10%'!X35/PopActBIT!X47</f>
        <v>6.86552639819142</v>
      </c>
      <c r="Y32" s="50" t="n">
        <f aca="false">100*'Chôm_BIT_10%'!Y35/PopActBIT!Y47</f>
        <v>6.51694558768722</v>
      </c>
      <c r="Z32" s="50" t="n">
        <f aca="false">100*'Chôm_BIT_10%'!Z35/PopActBIT!Z47</f>
        <v>4.31937091276943</v>
      </c>
      <c r="AA32" s="50" t="n">
        <f aca="false">100*'Chôm_BIT_10%'!AA35/PopActBIT!AA47</f>
        <v>1.27307774271099</v>
      </c>
      <c r="AB32" s="50" t="n">
        <f aca="false">100*'Chôm_BIT_10%'!AB35/PopActBIT!AB47</f>
        <v>0.742628683248078</v>
      </c>
      <c r="AD32" s="50" t="n">
        <f aca="false">100*'Chôm_BIT_10%'!AD35/PopActBIT!AD47</f>
        <v>25.7480989989164</v>
      </c>
      <c r="AE32" s="50" t="n">
        <f aca="false">100*'Chôm_BIT_10%'!AE35/PopActBIT!AE47</f>
        <v>13.4690870254012</v>
      </c>
      <c r="AF32" s="50" t="n">
        <f aca="false">100*'Chôm_BIT_10%'!AF35/PopActBIT!AF47</f>
        <v>10.8396951787094</v>
      </c>
      <c r="AG32" s="50" t="n">
        <f aca="false">100*'Chôm_BIT_10%'!AG35/PopActBIT!AG47</f>
        <v>8.24152921397635</v>
      </c>
      <c r="AH32" s="50" t="n">
        <f aca="false">100*'Chôm_BIT_10%'!AH35/PopActBIT!AH47</f>
        <v>5.55467388337803</v>
      </c>
      <c r="AI32" s="50" t="n">
        <f aca="false">100*'Chôm_BIT_10%'!AI35/PopActBIT!AI47</f>
        <v>24.0156143044608</v>
      </c>
      <c r="AJ32" s="50" t="n">
        <f aca="false">100*'Chôm_BIT_10%'!AJ35/PopActBIT!AJ47</f>
        <v>10.6937555395009</v>
      </c>
      <c r="AK32" s="50" t="n">
        <f aca="false">100*'Chôm_BIT_10%'!AK35/PopActBIT!AK47</f>
        <v>7.6764126377082</v>
      </c>
      <c r="AL32" s="50" t="n">
        <f aca="false">100*'Chôm_BIT_10%'!AL35/PopActBIT!AL47</f>
        <v>6.78153284811718</v>
      </c>
      <c r="AM32" s="50" t="n">
        <f aca="false">100*'Chôm_BIT_10%'!AM35/PopActBIT!AM47</f>
        <v>4.89892265961868</v>
      </c>
      <c r="AO32" s="50" t="n">
        <f aca="false">100*'Chôm_BIT_10%'!AO35/PopActBIT!AO47</f>
        <v>25.7480989989164</v>
      </c>
      <c r="AP32" s="50" t="n">
        <f aca="false">100*'Chôm_BIT_10%'!AP35/PopActBIT!AP47</f>
        <v>10.7821990024312</v>
      </c>
      <c r="AQ32" s="50" t="n">
        <f aca="false">100*'Chôm_BIT_10%'!AQ35/PopActBIT!AQ47</f>
        <v>5.92500294986704</v>
      </c>
      <c r="AR32" s="50" t="n">
        <f aca="false">100*'Chôm_BIT_10%'!AR35/PopActBIT!AR47</f>
        <v>24.0156143044608</v>
      </c>
      <c r="AS32" s="50" t="n">
        <f aca="false">100*'Chôm_BIT_10%'!AS35/PopActBIT!AS47</f>
        <v>8.36751019321021</v>
      </c>
      <c r="AT32" s="50" t="n">
        <f aca="false">100*'Chôm_BIT_10%'!AT35/PopActBIT!AT47</f>
        <v>5.50125859279943</v>
      </c>
      <c r="AU32" s="50" t="n">
        <f aca="false">100*'Chôm_BIT_10%'!AU35/PopActBIT!AU47</f>
        <v>24.799013901241</v>
      </c>
      <c r="AV32" s="50" t="n">
        <f aca="false">100*'Chôm_BIT_10%'!AV35/PopActBIT!AV47</f>
        <v>9.5351977936862</v>
      </c>
      <c r="AW32" s="50" t="n">
        <f aca="false">100*'Chôm_BIT_10%'!AW35/PopActBIT!AW47</f>
        <v>5.71059705407054</v>
      </c>
    </row>
    <row r="33" customFormat="false" ht="15" hidden="false" customHeight="false" outlineLevel="0" collapsed="false">
      <c r="A33" s="0" t="n">
        <v>2045</v>
      </c>
      <c r="B33" s="50" t="n">
        <f aca="false">100*'Chôm_BIT_10%'!B36/PopActBIT!B48</f>
        <v>9.99503578384744</v>
      </c>
      <c r="C33" s="50" t="n">
        <f aca="false">100*'Chôm_BIT_10%'!C36/PopActBIT!C48</f>
        <v>10.9359570694287</v>
      </c>
      <c r="D33" s="50" t="n">
        <f aca="false">100*'Chôm_BIT_10%'!D36/PopActBIT!D48</f>
        <v>9.12462013890834</v>
      </c>
      <c r="E33" s="50" t="n">
        <f aca="false">100*'Chôm_BIT_10%'!E36/PopActBIT!E48</f>
        <v>38.124670838046</v>
      </c>
      <c r="F33" s="50" t="n">
        <f aca="false">100*'Chôm_BIT_10%'!F36/PopActBIT!F48</f>
        <v>23.3119006398243</v>
      </c>
      <c r="G33" s="50" t="n">
        <f aca="false">100*'Chôm_BIT_10%'!G36/PopActBIT!G48</f>
        <v>14.0083882099986</v>
      </c>
      <c r="H33" s="50" t="n">
        <f aca="false">100*'Chôm_BIT_10%'!H36/PopActBIT!H48</f>
        <v>13.0067049793811</v>
      </c>
      <c r="I33" s="50" t="n">
        <f aca="false">100*'Chôm_BIT_10%'!I36/PopActBIT!I48</f>
        <v>11.504180133455</v>
      </c>
      <c r="J33" s="50" t="n">
        <f aca="false">100*'Chôm_BIT_10%'!J36/PopActBIT!J48</f>
        <v>10.2141335485689</v>
      </c>
      <c r="K33" s="50" t="n">
        <f aca="false">100*'Chôm_BIT_10%'!K36/PopActBIT!K48</f>
        <v>8.8937329263913</v>
      </c>
      <c r="L33" s="50" t="n">
        <f aca="false">100*'Chôm_BIT_10%'!L36/PopActBIT!L48</f>
        <v>7.58850932285947</v>
      </c>
      <c r="M33" s="50" t="n">
        <f aca="false">100*'Chôm_BIT_10%'!M36/PopActBIT!M48</f>
        <v>7.05731367025931</v>
      </c>
      <c r="N33" s="50" t="n">
        <f aca="false">100*'Chôm_BIT_10%'!N36/PopActBIT!N48</f>
        <v>4.53792857506996</v>
      </c>
      <c r="O33" s="50" t="n">
        <f aca="false">100*'Chôm_BIT_10%'!O36/PopActBIT!O48</f>
        <v>2.39796894602359</v>
      </c>
      <c r="P33" s="50" t="n">
        <f aca="false">100*'Chôm_BIT_10%'!P36/PopActBIT!P48</f>
        <v>0.880267081451699</v>
      </c>
      <c r="Q33" s="50" t="n">
        <f aca="false">100*'Chôm_BIT_10%'!Q36/PopActBIT!Q48</f>
        <v>29.3978851167576</v>
      </c>
      <c r="R33" s="50" t="n">
        <f aca="false">100*'Chôm_BIT_10%'!R36/PopActBIT!R48</f>
        <v>22.6592888380584</v>
      </c>
      <c r="S33" s="50" t="n">
        <f aca="false">100*'Chôm_BIT_10%'!S36/PopActBIT!S48</f>
        <v>12.6272795132382</v>
      </c>
      <c r="T33" s="50" t="n">
        <f aca="false">100*'Chôm_BIT_10%'!T36/PopActBIT!T48</f>
        <v>8.95444100097417</v>
      </c>
      <c r="U33" s="50" t="n">
        <f aca="false">100*'Chôm_BIT_10%'!U36/PopActBIT!U48</f>
        <v>8.0893509381682</v>
      </c>
      <c r="V33" s="50" t="n">
        <f aca="false">100*'Chôm_BIT_10%'!V36/PopActBIT!V48</f>
        <v>7.28496894994509</v>
      </c>
      <c r="W33" s="50" t="n">
        <f aca="false">100*'Chôm_BIT_10%'!W36/PopActBIT!W48</f>
        <v>6.70824224140777</v>
      </c>
      <c r="X33" s="50" t="n">
        <f aca="false">100*'Chôm_BIT_10%'!X36/PopActBIT!X48</f>
        <v>6.87518944651068</v>
      </c>
      <c r="Y33" s="50" t="n">
        <f aca="false">100*'Chôm_BIT_10%'!Y36/PopActBIT!Y48</f>
        <v>6.52611801765914</v>
      </c>
      <c r="Z33" s="50" t="n">
        <f aca="false">100*'Chôm_BIT_10%'!Z36/PopActBIT!Z48</f>
        <v>4.3254503140299</v>
      </c>
      <c r="AA33" s="50" t="n">
        <f aca="false">100*'Chôm_BIT_10%'!AA36/PopActBIT!AA48</f>
        <v>1.27486956624039</v>
      </c>
      <c r="AB33" s="50" t="n">
        <f aca="false">100*'Chôm_BIT_10%'!AB36/PopActBIT!AB48</f>
        <v>0.743673913640228</v>
      </c>
      <c r="AD33" s="50" t="n">
        <f aca="false">100*'Chôm_BIT_10%'!AD36/PopActBIT!AD48</f>
        <v>25.7934766355141</v>
      </c>
      <c r="AE33" s="50" t="n">
        <f aca="false">100*'Chôm_BIT_10%'!AE36/PopActBIT!AE48</f>
        <v>13.4884515898567</v>
      </c>
      <c r="AF33" s="50" t="n">
        <f aca="false">100*'Chôm_BIT_10%'!AF36/PopActBIT!AF48</f>
        <v>10.8562355945243</v>
      </c>
      <c r="AG33" s="50" t="n">
        <f aca="false">100*'Chôm_BIT_10%'!AG36/PopActBIT!AG48</f>
        <v>8.26220223932584</v>
      </c>
      <c r="AH33" s="50" t="n">
        <f aca="false">100*'Chôm_BIT_10%'!AH36/PopActBIT!AH48</f>
        <v>5.55048677734501</v>
      </c>
      <c r="AI33" s="50" t="n">
        <f aca="false">100*'Chôm_BIT_10%'!AI36/PopActBIT!AI48</f>
        <v>24.0543224383017</v>
      </c>
      <c r="AJ33" s="50" t="n">
        <f aca="false">100*'Chôm_BIT_10%'!AJ36/PopActBIT!AJ48</f>
        <v>10.7101272896108</v>
      </c>
      <c r="AK33" s="50" t="n">
        <f aca="false">100*'Chôm_BIT_10%'!AK36/PopActBIT!AK48</f>
        <v>7.68825448925842</v>
      </c>
      <c r="AL33" s="50" t="n">
        <f aca="false">100*'Chôm_BIT_10%'!AL36/PopActBIT!AL48</f>
        <v>6.78980094060524</v>
      </c>
      <c r="AM33" s="50" t="n">
        <f aca="false">100*'Chôm_BIT_10%'!AM36/PopActBIT!AM48</f>
        <v>4.90164046796048</v>
      </c>
      <c r="AO33" s="50" t="n">
        <f aca="false">100*'Chôm_BIT_10%'!AO36/PopActBIT!AO48</f>
        <v>25.7934766355141</v>
      </c>
      <c r="AP33" s="50" t="n">
        <f aca="false">100*'Chôm_BIT_10%'!AP36/PopActBIT!AP48</f>
        <v>10.7945539019907</v>
      </c>
      <c r="AQ33" s="50" t="n">
        <f aca="false">100*'Chôm_BIT_10%'!AQ36/PopActBIT!AQ48</f>
        <v>5.93525896771983</v>
      </c>
      <c r="AR33" s="50" t="n">
        <f aca="false">100*'Chôm_BIT_10%'!AR36/PopActBIT!AR48</f>
        <v>24.0543224383017</v>
      </c>
      <c r="AS33" s="50" t="n">
        <f aca="false">100*'Chôm_BIT_10%'!AS36/PopActBIT!AS48</f>
        <v>8.37249994698966</v>
      </c>
      <c r="AT33" s="50" t="n">
        <f aca="false">100*'Chôm_BIT_10%'!AT36/PopActBIT!AT48</f>
        <v>5.51070674976899</v>
      </c>
      <c r="AU33" s="50" t="n">
        <f aca="false">100*'Chôm_BIT_10%'!AU36/PopActBIT!AU48</f>
        <v>24.8406582837638</v>
      </c>
      <c r="AV33" s="50" t="n">
        <f aca="false">100*'Chôm_BIT_10%'!AV36/PopActBIT!AV48</f>
        <v>9.54365386252388</v>
      </c>
      <c r="AW33" s="50" t="n">
        <f aca="false">100*'Chôm_BIT_10%'!AW36/PopActBIT!AW48</f>
        <v>5.7205040994122</v>
      </c>
    </row>
    <row r="34" customFormat="false" ht="15" hidden="false" customHeight="false" outlineLevel="0" collapsed="false">
      <c r="A34" s="0" t="n">
        <v>2046</v>
      </c>
      <c r="B34" s="50" t="n">
        <f aca="false">100*'Chôm_BIT_10%'!B37/PopActBIT!B49</f>
        <v>9.9987655806385</v>
      </c>
      <c r="C34" s="50" t="n">
        <f aca="false">100*'Chôm_BIT_10%'!C37/PopActBIT!C49</f>
        <v>10.9436988656525</v>
      </c>
      <c r="D34" s="50" t="n">
        <f aca="false">100*'Chôm_BIT_10%'!D37/PopActBIT!D49</f>
        <v>9.12535603300999</v>
      </c>
      <c r="E34" s="50" t="n">
        <f aca="false">100*'Chôm_BIT_10%'!E37/PopActBIT!E49</f>
        <v>38.1627519881588</v>
      </c>
      <c r="F34" s="50" t="n">
        <f aca="false">100*'Chôm_BIT_10%'!F37/PopActBIT!F49</f>
        <v>23.3351859290653</v>
      </c>
      <c r="G34" s="50" t="n">
        <f aca="false">100*'Chôm_BIT_10%'!G37/PopActBIT!G49</f>
        <v>14.0223806071141</v>
      </c>
      <c r="H34" s="50" t="n">
        <f aca="false">100*'Chôm_BIT_10%'!H37/PopActBIT!H49</f>
        <v>13.0196968367246</v>
      </c>
      <c r="I34" s="50" t="n">
        <f aca="false">100*'Chôm_BIT_10%'!I37/PopActBIT!I49</f>
        <v>11.5156711811403</v>
      </c>
      <c r="J34" s="50" t="n">
        <f aca="false">100*'Chôm_BIT_10%'!J37/PopActBIT!J49</f>
        <v>10.2243360223053</v>
      </c>
      <c r="K34" s="50" t="n">
        <f aca="false">100*'Chôm_BIT_10%'!K37/PopActBIT!K49</f>
        <v>8.90261650679183</v>
      </c>
      <c r="L34" s="50" t="n">
        <f aca="false">100*'Chôm_BIT_10%'!L37/PopActBIT!L49</f>
        <v>7.5960891696176</v>
      </c>
      <c r="M34" s="50" t="n">
        <f aca="false">100*'Chôm_BIT_10%'!M37/PopActBIT!M49</f>
        <v>7.06436292774437</v>
      </c>
      <c r="N34" s="50" t="n">
        <f aca="false">100*'Chôm_BIT_10%'!N37/PopActBIT!N49</f>
        <v>4.54246132343133</v>
      </c>
      <c r="O34" s="50" t="n">
        <f aca="false">100*'Chôm_BIT_10%'!O37/PopActBIT!O49</f>
        <v>2.40036417759916</v>
      </c>
      <c r="P34" s="50" t="n">
        <f aca="false">100*'Chôm_BIT_10%'!P37/PopActBIT!P49</f>
        <v>0.881146343675641</v>
      </c>
      <c r="Q34" s="50" t="n">
        <f aca="false">100*'Chôm_BIT_10%'!Q37/PopActBIT!Q49</f>
        <v>29.4272494430986</v>
      </c>
      <c r="R34" s="50" t="n">
        <f aca="false">100*'Chôm_BIT_10%'!R37/PopActBIT!R49</f>
        <v>22.6819222604782</v>
      </c>
      <c r="S34" s="50" t="n">
        <f aca="false">100*'Chôm_BIT_10%'!S37/PopActBIT!S49</f>
        <v>12.6398923782437</v>
      </c>
      <c r="T34" s="50" t="n">
        <f aca="false">100*'Chôm_BIT_10%'!T37/PopActBIT!T49</f>
        <v>8.96338522014877</v>
      </c>
      <c r="U34" s="50" t="n">
        <f aca="false">100*'Chôm_BIT_10%'!U37/PopActBIT!U49</f>
        <v>8.09743105481236</v>
      </c>
      <c r="V34" s="50" t="n">
        <f aca="false">100*'Chôm_BIT_10%'!V37/PopActBIT!V49</f>
        <v>7.29224560283289</v>
      </c>
      <c r="W34" s="50" t="n">
        <f aca="false">100*'Chôm_BIT_10%'!W37/PopActBIT!W49</f>
        <v>6.71494282594196</v>
      </c>
      <c r="X34" s="50" t="n">
        <f aca="false">100*'Chôm_BIT_10%'!X37/PopActBIT!X49</f>
        <v>6.88205678767355</v>
      </c>
      <c r="Y34" s="50" t="n">
        <f aca="false">100*'Chôm_BIT_10%'!Y37/PopActBIT!Y49</f>
        <v>6.53263668587113</v>
      </c>
      <c r="Z34" s="50" t="n">
        <f aca="false">100*'Chôm_BIT_10%'!Z37/PopActBIT!Z49</f>
        <v>4.32977082668203</v>
      </c>
      <c r="AA34" s="50" t="n">
        <f aca="false">100*'Chôm_BIT_10%'!AA37/PopActBIT!AA49</f>
        <v>1.27614298049576</v>
      </c>
      <c r="AB34" s="50" t="n">
        <f aca="false">100*'Chôm_BIT_10%'!AB37/PopActBIT!AB49</f>
        <v>0.744416738622525</v>
      </c>
      <c r="AD34" s="50" t="n">
        <f aca="false">100*'Chôm_BIT_10%'!AD37/PopActBIT!AD49</f>
        <v>25.8286939148764</v>
      </c>
      <c r="AE34" s="50" t="n">
        <f aca="false">100*'Chôm_BIT_10%'!AE37/PopActBIT!AE49</f>
        <v>13.5035688849597</v>
      </c>
      <c r="AF34" s="50" t="n">
        <f aca="false">100*'Chôm_BIT_10%'!AF37/PopActBIT!AF49</f>
        <v>10.8672873753636</v>
      </c>
      <c r="AG34" s="50" t="n">
        <f aca="false">100*'Chôm_BIT_10%'!AG37/PopActBIT!AG49</f>
        <v>8.27751533240866</v>
      </c>
      <c r="AH34" s="50" t="n">
        <f aca="false">100*'Chôm_BIT_10%'!AH37/PopActBIT!AH49</f>
        <v>5.5507867199707</v>
      </c>
      <c r="AI34" s="50" t="n">
        <f aca="false">100*'Chôm_BIT_10%'!AI37/PopActBIT!AI49</f>
        <v>24.0834090996631</v>
      </c>
      <c r="AJ34" s="50" t="n">
        <f aca="false">100*'Chôm_BIT_10%'!AJ37/PopActBIT!AJ49</f>
        <v>10.7263154627274</v>
      </c>
      <c r="AK34" s="50" t="n">
        <f aca="false">100*'Chôm_BIT_10%'!AK37/PopActBIT!AK49</f>
        <v>7.6959258069318</v>
      </c>
      <c r="AL34" s="50" t="n">
        <f aca="false">100*'Chôm_BIT_10%'!AL37/PopActBIT!AL49</f>
        <v>6.79560190939728</v>
      </c>
      <c r="AM34" s="50" t="n">
        <f aca="false">100*'Chôm_BIT_10%'!AM37/PopActBIT!AM49</f>
        <v>4.89628618117171</v>
      </c>
      <c r="AO34" s="50" t="n">
        <f aca="false">100*'Chôm_BIT_10%'!AO37/PopActBIT!AO49</f>
        <v>25.8286939148764</v>
      </c>
      <c r="AP34" s="50" t="n">
        <f aca="false">100*'Chôm_BIT_10%'!AP37/PopActBIT!AP49</f>
        <v>10.7992404827726</v>
      </c>
      <c r="AQ34" s="50" t="n">
        <f aca="false">100*'Chôm_BIT_10%'!AQ37/PopActBIT!AQ49</f>
        <v>5.94268725933883</v>
      </c>
      <c r="AR34" s="50" t="n">
        <f aca="false">100*'Chôm_BIT_10%'!AR37/PopActBIT!AR49</f>
        <v>24.0834090996631</v>
      </c>
      <c r="AS34" s="50" t="n">
        <f aca="false">100*'Chôm_BIT_10%'!AS37/PopActBIT!AS49</f>
        <v>8.37459241779949</v>
      </c>
      <c r="AT34" s="50" t="n">
        <f aca="false">100*'Chôm_BIT_10%'!AT37/PopActBIT!AT49</f>
        <v>5.51384263295017</v>
      </c>
      <c r="AU34" s="50" t="n">
        <f aca="false">100*'Chôm_BIT_10%'!AU37/PopActBIT!AU49</f>
        <v>24.872430317347</v>
      </c>
      <c r="AV34" s="50" t="n">
        <f aca="false">100*'Chôm_BIT_10%'!AV37/PopActBIT!AV49</f>
        <v>9.54699275808409</v>
      </c>
      <c r="AW34" s="50" t="n">
        <f aca="false">100*'Chôm_BIT_10%'!AW37/PopActBIT!AW49</f>
        <v>5.72538550856009</v>
      </c>
    </row>
    <row r="35" customFormat="false" ht="15" hidden="false" customHeight="false" outlineLevel="0" collapsed="false">
      <c r="A35" s="0" t="n">
        <v>2047</v>
      </c>
      <c r="B35" s="50" t="n">
        <f aca="false">100*'Chôm_BIT_10%'!B38/PopActBIT!B50</f>
        <v>9.9974370888527</v>
      </c>
      <c r="C35" s="50" t="n">
        <f aca="false">100*'Chôm_BIT_10%'!C38/PopActBIT!C50</f>
        <v>10.9458542375262</v>
      </c>
      <c r="D35" s="50" t="n">
        <f aca="false">100*'Chôm_BIT_10%'!D38/PopActBIT!D50</f>
        <v>9.1216043039143</v>
      </c>
      <c r="E35" s="50" t="n">
        <f aca="false">100*'Chôm_BIT_10%'!E38/PopActBIT!E50</f>
        <v>38.1757802849734</v>
      </c>
      <c r="F35" s="50" t="n">
        <f aca="false">100*'Chôm_BIT_10%'!F38/PopActBIT!F50</f>
        <v>23.3431522761621</v>
      </c>
      <c r="G35" s="50" t="n">
        <f aca="false">100*'Chôm_BIT_10%'!G38/PopActBIT!G50</f>
        <v>14.0271676763656</v>
      </c>
      <c r="H35" s="50" t="n">
        <f aca="false">100*'Chôm_BIT_10%'!H38/PopActBIT!H50</f>
        <v>13.0241416019993</v>
      </c>
      <c r="I35" s="50" t="n">
        <f aca="false">100*'Chôm_BIT_10%'!I38/PopActBIT!I50</f>
        <v>11.5196024904498</v>
      </c>
      <c r="J35" s="50" t="n">
        <f aca="false">100*'Chôm_BIT_10%'!J38/PopActBIT!J50</f>
        <v>10.227826485584</v>
      </c>
      <c r="K35" s="50" t="n">
        <f aca="false">100*'Chôm_BIT_10%'!K38/PopActBIT!K50</f>
        <v>8.90565575119205</v>
      </c>
      <c r="L35" s="50" t="n">
        <f aca="false">100*'Chôm_BIT_10%'!L38/PopActBIT!L50</f>
        <v>7.59868238156318</v>
      </c>
      <c r="M35" s="50" t="n">
        <f aca="false">100*'Chôm_BIT_10%'!M38/PopActBIT!M50</f>
        <v>7.06677461485376</v>
      </c>
      <c r="N35" s="50" t="n">
        <f aca="false">100*'Chôm_BIT_10%'!N38/PopActBIT!N50</f>
        <v>4.54401206417478</v>
      </c>
      <c r="O35" s="50" t="n">
        <f aca="false">100*'Chôm_BIT_10%'!O38/PopActBIT!O50</f>
        <v>2.40118363257396</v>
      </c>
      <c r="P35" s="50" t="n">
        <f aca="false">100*'Chôm_BIT_10%'!P38/PopActBIT!P50</f>
        <v>0.881447156261329</v>
      </c>
      <c r="Q35" s="50" t="n">
        <f aca="false">100*'Chôm_BIT_10%'!Q38/PopActBIT!Q50</f>
        <v>29.4372955461758</v>
      </c>
      <c r="R35" s="50" t="n">
        <f aca="false">100*'Chôm_BIT_10%'!R38/PopActBIT!R50</f>
        <v>22.6896655913476</v>
      </c>
      <c r="S35" s="50" t="n">
        <f aca="false">100*'Chôm_BIT_10%'!S38/PopActBIT!S50</f>
        <v>12.6442074829211</v>
      </c>
      <c r="T35" s="50" t="n">
        <f aca="false">100*'Chôm_BIT_10%'!T38/PopActBIT!T50</f>
        <v>8.96644521024455</v>
      </c>
      <c r="U35" s="50" t="n">
        <f aca="false">100*'Chôm_BIT_10%'!U38/PopActBIT!U50</f>
        <v>8.10019541874635</v>
      </c>
      <c r="V35" s="50" t="n">
        <f aca="false">100*'Chôm_BIT_10%'!V38/PopActBIT!V50</f>
        <v>7.29473508630065</v>
      </c>
      <c r="W35" s="50" t="n">
        <f aca="false">100*'Chôm_BIT_10%'!W38/PopActBIT!W50</f>
        <v>6.71723522530185</v>
      </c>
      <c r="X35" s="50" t="n">
        <f aca="false">100*'Chôm_BIT_10%'!X38/PopActBIT!X50</f>
        <v>6.88440623769624</v>
      </c>
      <c r="Y35" s="50" t="n">
        <f aca="false">100*'Chôm_BIT_10%'!Y38/PopActBIT!Y50</f>
        <v>6.53486684814433</v>
      </c>
      <c r="Z35" s="50" t="n">
        <f aca="false">100*'Chôm_BIT_10%'!Z38/PopActBIT!Z50</f>
        <v>4.33124895749101</v>
      </c>
      <c r="AA35" s="50" t="n">
        <f aca="false">100*'Chôm_BIT_10%'!AA38/PopActBIT!AA50</f>
        <v>1.27657864010261</v>
      </c>
      <c r="AB35" s="50" t="n">
        <f aca="false">100*'Chôm_BIT_10%'!AB38/PopActBIT!AB50</f>
        <v>0.744670873393192</v>
      </c>
      <c r="AD35" s="50" t="n">
        <f aca="false">100*'Chôm_BIT_10%'!AD38/PopActBIT!AD50</f>
        <v>25.8465390363415</v>
      </c>
      <c r="AE35" s="50" t="n">
        <f aca="false">100*'Chôm_BIT_10%'!AE38/PopActBIT!AE50</f>
        <v>13.5092751919306</v>
      </c>
      <c r="AF35" s="50" t="n">
        <f aca="false">100*'Chôm_BIT_10%'!AF38/PopActBIT!AF50</f>
        <v>10.8683271505283</v>
      </c>
      <c r="AG35" s="50" t="n">
        <f aca="false">100*'Chôm_BIT_10%'!AG38/PopActBIT!AG50</f>
        <v>8.28492577054935</v>
      </c>
      <c r="AH35" s="50" t="n">
        <f aca="false">100*'Chôm_BIT_10%'!AH38/PopActBIT!AH50</f>
        <v>5.54480049198862</v>
      </c>
      <c r="AI35" s="50" t="n">
        <f aca="false">100*'Chôm_BIT_10%'!AI38/PopActBIT!AI50</f>
        <v>24.0964373360073</v>
      </c>
      <c r="AJ35" s="50" t="n">
        <f aca="false">100*'Chôm_BIT_10%'!AJ38/PopActBIT!AJ50</f>
        <v>10.7336892858917</v>
      </c>
      <c r="AK35" s="50" t="n">
        <f aca="false">100*'Chôm_BIT_10%'!AK38/PopActBIT!AK50</f>
        <v>7.69679355441974</v>
      </c>
      <c r="AL35" s="50" t="n">
        <f aca="false">100*'Chôm_BIT_10%'!AL38/PopActBIT!AL50</f>
        <v>6.79731269110952</v>
      </c>
      <c r="AM35" s="50" t="n">
        <f aca="false">100*'Chôm_BIT_10%'!AM38/PopActBIT!AM50</f>
        <v>4.88575236830629</v>
      </c>
      <c r="AO35" s="50" t="n">
        <f aca="false">100*'Chôm_BIT_10%'!AO38/PopActBIT!AO50</f>
        <v>25.8465390363415</v>
      </c>
      <c r="AP35" s="50" t="n">
        <f aca="false">100*'Chôm_BIT_10%'!AP38/PopActBIT!AP50</f>
        <v>10.7958179559516</v>
      </c>
      <c r="AQ35" s="50" t="n">
        <f aca="false">100*'Chôm_BIT_10%'!AQ38/PopActBIT!AQ50</f>
        <v>5.94358962711899</v>
      </c>
      <c r="AR35" s="50" t="n">
        <f aca="false">100*'Chôm_BIT_10%'!AR38/PopActBIT!AR50</f>
        <v>24.0964373360073</v>
      </c>
      <c r="AS35" s="50" t="n">
        <f aca="false">100*'Chôm_BIT_10%'!AS38/PopActBIT!AS50</f>
        <v>8.37119748459489</v>
      </c>
      <c r="AT35" s="50" t="n">
        <f aca="false">100*'Chôm_BIT_10%'!AT38/PopActBIT!AT50</f>
        <v>5.51078157531832</v>
      </c>
      <c r="AU35" s="50" t="n">
        <f aca="false">100*'Chôm_BIT_10%'!AU38/PopActBIT!AU50</f>
        <v>24.8875471124887</v>
      </c>
      <c r="AV35" s="50" t="n">
        <f aca="false">100*'Chôm_BIT_10%'!AV38/PopActBIT!AV50</f>
        <v>9.54360645005682</v>
      </c>
      <c r="AW35" s="50" t="n">
        <f aca="false">100*'Chôm_BIT_10%'!AW38/PopActBIT!AW50</f>
        <v>5.72382590984855</v>
      </c>
    </row>
    <row r="36" customFormat="false" ht="15" hidden="false" customHeight="false" outlineLevel="0" collapsed="false">
      <c r="A36" s="0" t="n">
        <v>2048</v>
      </c>
      <c r="B36" s="50" t="n">
        <f aca="false">100*'Chôm_BIT_10%'!B39/PopActBIT!B51</f>
        <v>9.99390399627896</v>
      </c>
      <c r="C36" s="50" t="n">
        <f aca="false">100*'Chôm_BIT_10%'!C39/PopActBIT!C51</f>
        <v>10.9446319842744</v>
      </c>
      <c r="D36" s="50" t="n">
        <f aca="false">100*'Chôm_BIT_10%'!D39/PopActBIT!D51</f>
        <v>9.1166335050669</v>
      </c>
      <c r="E36" s="50" t="n">
        <f aca="false">100*'Chôm_BIT_10%'!E39/PopActBIT!E51</f>
        <v>38.1780272671574</v>
      </c>
      <c r="F36" s="50" t="n">
        <f aca="false">100*'Chôm_BIT_10%'!F39/PopActBIT!F51</f>
        <v>23.3445262270516</v>
      </c>
      <c r="G36" s="50" t="n">
        <f aca="false">100*'Chôm_BIT_10%'!G39/PopActBIT!G51</f>
        <v>14.0279932991983</v>
      </c>
      <c r="H36" s="50" t="n">
        <f aca="false">100*'Chôm_BIT_10%'!H39/PopActBIT!H51</f>
        <v>13.0249081878797</v>
      </c>
      <c r="I36" s="50" t="n">
        <f aca="false">100*'Chôm_BIT_10%'!I39/PopActBIT!I51</f>
        <v>11.5202805209018</v>
      </c>
      <c r="J36" s="50" t="n">
        <f aca="false">100*'Chôm_BIT_10%'!J39/PopActBIT!J51</f>
        <v>10.2284284835975</v>
      </c>
      <c r="K36" s="50" t="n">
        <f aca="false">100*'Chôm_BIT_10%'!K39/PopActBIT!K51</f>
        <v>8.9061799277684</v>
      </c>
      <c r="L36" s="50" t="n">
        <f aca="false">100*'Chôm_BIT_10%'!L39/PopActBIT!L51</f>
        <v>7.5991296312017</v>
      </c>
      <c r="M36" s="50" t="n">
        <f aca="false">100*'Chôm_BIT_10%'!M39/PopActBIT!M51</f>
        <v>7.06719055701759</v>
      </c>
      <c r="N36" s="50" t="n">
        <f aca="false">100*'Chôm_BIT_10%'!N39/PopActBIT!N51</f>
        <v>4.54427951945862</v>
      </c>
      <c r="O36" s="50" t="n">
        <f aca="false">100*'Chôm_BIT_10%'!O39/PopActBIT!O51</f>
        <v>2.40132496345974</v>
      </c>
      <c r="P36" s="50" t="n">
        <f aca="false">100*'Chôm_BIT_10%'!P39/PopActBIT!P51</f>
        <v>0.881499037219397</v>
      </c>
      <c r="Q36" s="50" t="n">
        <f aca="false">100*'Chôm_BIT_10%'!Q39/PopActBIT!Q51</f>
        <v>29.4390281912754</v>
      </c>
      <c r="R36" s="50" t="n">
        <f aca="false">100*'Chôm_BIT_10%'!R39/PopActBIT!R51</f>
        <v>22.6910010787683</v>
      </c>
      <c r="S36" s="50" t="n">
        <f aca="false">100*'Chôm_BIT_10%'!S39/PopActBIT!S51</f>
        <v>12.6449517063196</v>
      </c>
      <c r="T36" s="50" t="n">
        <f aca="false">100*'Chôm_BIT_10%'!T39/PopActBIT!T51</f>
        <v>8.96697296481801</v>
      </c>
      <c r="U36" s="50" t="n">
        <f aca="false">100*'Chôm_BIT_10%'!U39/PopActBIT!U51</f>
        <v>8.10067218686102</v>
      </c>
      <c r="V36" s="50" t="n">
        <f aca="false">100*'Chôm_BIT_10%'!V39/PopActBIT!V51</f>
        <v>7.29516444595363</v>
      </c>
      <c r="W36" s="50" t="n">
        <f aca="false">100*'Chôm_BIT_10%'!W39/PopActBIT!W51</f>
        <v>6.7176305939823</v>
      </c>
      <c r="X36" s="50" t="n">
        <f aca="false">100*'Chôm_BIT_10%'!X39/PopActBIT!X51</f>
        <v>6.88481144586874</v>
      </c>
      <c r="Y36" s="50" t="n">
        <f aca="false">100*'Chôm_BIT_10%'!Y39/PopActBIT!Y51</f>
        <v>6.53525148283346</v>
      </c>
      <c r="Z36" s="50" t="n">
        <f aca="false">100*'Chôm_BIT_10%'!Z39/PopActBIT!Z51</f>
        <v>4.33150388978497</v>
      </c>
      <c r="AA36" s="50" t="n">
        <f aca="false">100*'Chôm_BIT_10%'!AA39/PopActBIT!AA51</f>
        <v>1.27665377804189</v>
      </c>
      <c r="AB36" s="50" t="n">
        <f aca="false">100*'Chôm_BIT_10%'!AB39/PopActBIT!AB51</f>
        <v>0.744714703857767</v>
      </c>
      <c r="AD36" s="50" t="n">
        <f aca="false">100*'Chôm_BIT_10%'!AD39/PopActBIT!AD51</f>
        <v>25.856019605053</v>
      </c>
      <c r="AE36" s="50" t="n">
        <f aca="false">100*'Chôm_BIT_10%'!AE39/PopActBIT!AE51</f>
        <v>13.5107500693081</v>
      </c>
      <c r="AF36" s="50" t="n">
        <f aca="false">100*'Chôm_BIT_10%'!AF39/PopActBIT!AF51</f>
        <v>10.8652039406908</v>
      </c>
      <c r="AG36" s="50" t="n">
        <f aca="false">100*'Chôm_BIT_10%'!AG39/PopActBIT!AG51</f>
        <v>8.28633342137253</v>
      </c>
      <c r="AH36" s="50" t="n">
        <f aca="false">100*'Chôm_BIT_10%'!AH39/PopActBIT!AH51</f>
        <v>5.53322099928868</v>
      </c>
      <c r="AI36" s="50" t="n">
        <f aca="false">100*'Chôm_BIT_10%'!AI39/PopActBIT!AI51</f>
        <v>24.1020634911808</v>
      </c>
      <c r="AJ36" s="50" t="n">
        <f aca="false">100*'Chôm_BIT_10%'!AJ39/PopActBIT!AJ51</f>
        <v>10.737163634212</v>
      </c>
      <c r="AK36" s="50" t="n">
        <f aca="false">100*'Chôm_BIT_10%'!AK39/PopActBIT!AK51</f>
        <v>7.69493906914825</v>
      </c>
      <c r="AL36" s="50" t="n">
        <f aca="false">100*'Chôm_BIT_10%'!AL39/PopActBIT!AL51</f>
        <v>6.79757180310033</v>
      </c>
      <c r="AM36" s="50" t="n">
        <f aca="false">100*'Chôm_BIT_10%'!AM39/PopActBIT!AM51</f>
        <v>4.87156198983633</v>
      </c>
      <c r="AO36" s="50" t="n">
        <f aca="false">100*'Chôm_BIT_10%'!AO39/PopActBIT!AO51</f>
        <v>25.856019605053</v>
      </c>
      <c r="AP36" s="50" t="n">
        <f aca="false">100*'Chôm_BIT_10%'!AP39/PopActBIT!AP51</f>
        <v>10.7864263367599</v>
      </c>
      <c r="AQ36" s="50" t="n">
        <f aca="false">100*'Chôm_BIT_10%'!AQ39/PopActBIT!AQ51</f>
        <v>5.9364043995053</v>
      </c>
      <c r="AR36" s="50" t="n">
        <f aca="false">100*'Chôm_BIT_10%'!AR39/PopActBIT!AR51</f>
        <v>24.1020634911808</v>
      </c>
      <c r="AS36" s="50" t="n">
        <f aca="false">100*'Chôm_BIT_10%'!AS39/PopActBIT!AS51</f>
        <v>8.36426535056068</v>
      </c>
      <c r="AT36" s="50" t="n">
        <f aca="false">100*'Chôm_BIT_10%'!AT39/PopActBIT!AT51</f>
        <v>5.50121003139319</v>
      </c>
      <c r="AU36" s="50" t="n">
        <f aca="false">100*'Chôm_BIT_10%'!AU39/PopActBIT!AU51</f>
        <v>24.8948287418233</v>
      </c>
      <c r="AV36" s="50" t="n">
        <f aca="false">100*'Chôm_BIT_10%'!AV39/PopActBIT!AV51</f>
        <v>9.53547667159349</v>
      </c>
      <c r="AW36" s="50" t="n">
        <f aca="false">100*'Chôm_BIT_10%'!AW39/PopActBIT!AW51</f>
        <v>5.71504821700399</v>
      </c>
    </row>
    <row r="37" customFormat="false" ht="15" hidden="false" customHeight="false" outlineLevel="0" collapsed="false">
      <c r="A37" s="0" t="n">
        <v>2049</v>
      </c>
      <c r="B37" s="50" t="n">
        <f aca="false">100*'Chôm_BIT_10%'!B40/PopActBIT!B52</f>
        <v>9.99182791299702</v>
      </c>
      <c r="C37" s="50" t="n">
        <f aca="false">100*'Chôm_BIT_10%'!C40/PopActBIT!C52</f>
        <v>10.9439567360539</v>
      </c>
      <c r="D37" s="50" t="n">
        <f aca="false">100*'Chôm_BIT_10%'!D40/PopActBIT!D52</f>
        <v>9.11390135067094</v>
      </c>
      <c r="E37" s="50" t="n">
        <f aca="false">100*'Chôm_BIT_10%'!E40/PopActBIT!E52</f>
        <v>38.1840732558946</v>
      </c>
      <c r="F37" s="50" t="n">
        <f aca="false">100*'Chôm_BIT_10%'!F40/PopActBIT!F52</f>
        <v>23.3482231373623</v>
      </c>
      <c r="G37" s="50" t="n">
        <f aca="false">100*'Chôm_BIT_10%'!G40/PopActBIT!G52</f>
        <v>14.0302148149645</v>
      </c>
      <c r="H37" s="50" t="n">
        <f aca="false">100*'Chôm_BIT_10%'!H40/PopActBIT!H52</f>
        <v>13.0269708520309</v>
      </c>
      <c r="I37" s="50" t="n">
        <f aca="false">100*'Chôm_BIT_10%'!I40/PopActBIT!I52</f>
        <v>11.5221049076306</v>
      </c>
      <c r="J37" s="50" t="n">
        <f aca="false">100*'Chôm_BIT_10%'!J40/PopActBIT!J52</f>
        <v>10.2300482887011</v>
      </c>
      <c r="K37" s="50" t="n">
        <f aca="false">100*'Chôm_BIT_10%'!K40/PopActBIT!K52</f>
        <v>8.9075903375614</v>
      </c>
      <c r="L37" s="50" t="n">
        <f aca="false">100*'Chôm_BIT_10%'!L40/PopActBIT!L52</f>
        <v>7.6003330525268</v>
      </c>
      <c r="M37" s="50" t="n">
        <f aca="false">100*'Chôm_BIT_10%'!M40/PopActBIT!M52</f>
        <v>7.06830973884992</v>
      </c>
      <c r="N37" s="50" t="n">
        <f aca="false">100*'Chôm_BIT_10%'!N40/PopActBIT!N52</f>
        <v>4.54499916541103</v>
      </c>
      <c r="O37" s="50" t="n">
        <f aca="false">100*'Chôm_BIT_10%'!O40/PopActBIT!O52</f>
        <v>2.40170524459847</v>
      </c>
      <c r="P37" s="50" t="n">
        <f aca="false">100*'Chôm_BIT_10%'!P40/PopActBIT!P52</f>
        <v>0.881638634093108</v>
      </c>
      <c r="Q37" s="50" t="n">
        <f aca="false">100*'Chôm_BIT_10%'!Q40/PopActBIT!Q52</f>
        <v>29.4436902454888</v>
      </c>
      <c r="R37" s="50" t="n">
        <f aca="false">100*'Chôm_BIT_10%'!R40/PopActBIT!R52</f>
        <v>22.694594494845</v>
      </c>
      <c r="S37" s="50" t="n">
        <f aca="false">100*'Chôm_BIT_10%'!S40/PopActBIT!S52</f>
        <v>12.6469541994046</v>
      </c>
      <c r="T37" s="50" t="n">
        <f aca="false">100*'Chôm_BIT_10%'!T40/PopActBIT!T52</f>
        <v>8.96839300198162</v>
      </c>
      <c r="U37" s="50" t="n">
        <f aca="false">100*'Chôm_BIT_10%'!U40/PopActBIT!U52</f>
        <v>8.10195503399357</v>
      </c>
      <c r="V37" s="50" t="n">
        <f aca="false">100*'Chôm_BIT_10%'!V40/PopActBIT!V52</f>
        <v>7.29631973042572</v>
      </c>
      <c r="W37" s="50" t="n">
        <f aca="false">100*'Chôm_BIT_10%'!W40/PopActBIT!W52</f>
        <v>6.71869441843369</v>
      </c>
      <c r="X37" s="50" t="n">
        <f aca="false">100*'Chôm_BIT_10%'!X40/PopActBIT!X52</f>
        <v>6.88590174558928</v>
      </c>
      <c r="Y37" s="50" t="n">
        <f aca="false">100*'Chôm_BIT_10%'!Y40/PopActBIT!Y52</f>
        <v>6.53628642517304</v>
      </c>
      <c r="Z37" s="50" t="n">
        <f aca="false">100*'Chôm_BIT_10%'!Z40/PopActBIT!Z52</f>
        <v>4.33218983994027</v>
      </c>
      <c r="AA37" s="50" t="n">
        <f aca="false">100*'Chôm_BIT_10%'!AA40/PopActBIT!AA52</f>
        <v>1.2768559528245</v>
      </c>
      <c r="AB37" s="50" t="n">
        <f aca="false">100*'Chôm_BIT_10%'!AB40/PopActBIT!AB52</f>
        <v>0.744832639147626</v>
      </c>
      <c r="AD37" s="50" t="n">
        <f aca="false">100*'Chôm_BIT_10%'!AD40/PopActBIT!AD52</f>
        <v>25.8665443642293</v>
      </c>
      <c r="AE37" s="50" t="n">
        <f aca="false">100*'Chôm_BIT_10%'!AE40/PopActBIT!AE52</f>
        <v>13.5139135839871</v>
      </c>
      <c r="AF37" s="50" t="n">
        <f aca="false">100*'Chôm_BIT_10%'!AF40/PopActBIT!AF52</f>
        <v>10.8630667528427</v>
      </c>
      <c r="AG37" s="50" t="n">
        <f aca="false">100*'Chôm_BIT_10%'!AG40/PopActBIT!AG52</f>
        <v>8.28566742668744</v>
      </c>
      <c r="AH37" s="50" t="n">
        <f aca="false">100*'Chôm_BIT_10%'!AH40/PopActBIT!AH52</f>
        <v>5.5196585074279</v>
      </c>
      <c r="AI37" s="50" t="n">
        <f aca="false">100*'Chôm_BIT_10%'!AI40/PopActBIT!AI52</f>
        <v>24.1092478251026</v>
      </c>
      <c r="AJ37" s="50" t="n">
        <f aca="false">100*'Chôm_BIT_10%'!AJ40/PopActBIT!AJ52</f>
        <v>10.7429620455666</v>
      </c>
      <c r="AK37" s="50" t="n">
        <f aca="false">100*'Chôm_BIT_10%'!AK40/PopActBIT!AK52</f>
        <v>7.69358323506324</v>
      </c>
      <c r="AL37" s="50" t="n">
        <f aca="false">100*'Chôm_BIT_10%'!AL40/PopActBIT!AL52</f>
        <v>6.79896317936496</v>
      </c>
      <c r="AM37" s="50" t="n">
        <f aca="false">100*'Chôm_BIT_10%'!AM40/PopActBIT!AM52</f>
        <v>4.85613342793426</v>
      </c>
      <c r="AO37" s="50" t="n">
        <f aca="false">100*'Chôm_BIT_10%'!AO40/PopActBIT!AO52</f>
        <v>25.8665443642293</v>
      </c>
      <c r="AP37" s="50" t="n">
        <f aca="false">100*'Chôm_BIT_10%'!AP40/PopActBIT!AP52</f>
        <v>10.7748640779121</v>
      </c>
      <c r="AQ37" s="50" t="n">
        <f aca="false">100*'Chôm_BIT_10%'!AQ40/PopActBIT!AQ52</f>
        <v>5.92584156651689</v>
      </c>
      <c r="AR37" s="50" t="n">
        <f aca="false">100*'Chôm_BIT_10%'!AR40/PopActBIT!AR52</f>
        <v>24.1092478251026</v>
      </c>
      <c r="AS37" s="50" t="n">
        <f aca="false">100*'Chôm_BIT_10%'!AS40/PopActBIT!AS52</f>
        <v>8.35691501073084</v>
      </c>
      <c r="AT37" s="50" t="n">
        <f aca="false">100*'Chôm_BIT_10%'!AT40/PopActBIT!AT52</f>
        <v>5.48897374861594</v>
      </c>
      <c r="AU37" s="50" t="n">
        <f aca="false">100*'Chôm_BIT_10%'!AU40/PopActBIT!AU52</f>
        <v>24.9034418998036</v>
      </c>
      <c r="AV37" s="50" t="n">
        <f aca="false">100*'Chôm_BIT_10%'!AV40/PopActBIT!AV52</f>
        <v>9.52599319367415</v>
      </c>
      <c r="AW37" s="50" t="n">
        <f aca="false">100*'Chôm_BIT_10%'!AW40/PopActBIT!AW52</f>
        <v>5.70334111628313</v>
      </c>
    </row>
    <row r="38" customFormat="false" ht="15" hidden="false" customHeight="false" outlineLevel="0" collapsed="false">
      <c r="A38" s="0" t="n">
        <v>2050</v>
      </c>
      <c r="B38" s="50" t="n">
        <f aca="false">100*'Chôm_BIT_10%'!B41/PopActBIT!B53</f>
        <v>9.99615495375328</v>
      </c>
      <c r="C38" s="50" t="n">
        <f aca="false">100*'Chôm_BIT_10%'!C41/PopActBIT!C53</f>
        <v>10.9483299234234</v>
      </c>
      <c r="D38" s="50" t="n">
        <f aca="false">100*'Chôm_BIT_10%'!D41/PopActBIT!D53</f>
        <v>9.11847317341626</v>
      </c>
      <c r="E38" s="50" t="n">
        <f aca="false">100*'Chôm_BIT_10%'!E41/PopActBIT!E53</f>
        <v>38.20105745251</v>
      </c>
      <c r="F38" s="50" t="n">
        <f aca="false">100*'Chôm_BIT_10%'!F41/PopActBIT!F53</f>
        <v>23.3586083786049</v>
      </c>
      <c r="G38" s="50" t="n">
        <f aca="false">100*'Chôm_BIT_10%'!G41/PopActBIT!G53</f>
        <v>14.0364554254247</v>
      </c>
      <c r="H38" s="50" t="n">
        <f aca="false">100*'Chôm_BIT_10%'!H41/PopActBIT!H53</f>
        <v>13.0327652216565</v>
      </c>
      <c r="I38" s="50" t="n">
        <f aca="false">100*'Chôm_BIT_10%'!I41/PopActBIT!I53</f>
        <v>11.5272299160042</v>
      </c>
      <c r="J38" s="50" t="n">
        <f aca="false">100*'Chôm_BIT_10%'!J41/PopActBIT!J53</f>
        <v>10.2345985929694</v>
      </c>
      <c r="K38" s="50" t="n">
        <f aca="false">100*'Chôm_BIT_10%'!K41/PopActBIT!K53</f>
        <v>8.91155241527503</v>
      </c>
      <c r="L38" s="50" t="n">
        <f aca="false">100*'Chôm_BIT_10%'!L41/PopActBIT!L53</f>
        <v>7.60371366491044</v>
      </c>
      <c r="M38" s="50" t="n">
        <f aca="false">100*'Chôm_BIT_10%'!M41/PopActBIT!M53</f>
        <v>7.07145370836671</v>
      </c>
      <c r="N38" s="50" t="n">
        <f aca="false">100*'Chôm_BIT_10%'!N41/PopActBIT!N53</f>
        <v>4.54702077161644</v>
      </c>
      <c r="O38" s="50" t="n">
        <f aca="false">100*'Chôm_BIT_10%'!O41/PopActBIT!O53</f>
        <v>2.4027735181117</v>
      </c>
      <c r="P38" s="50" t="n">
        <f aca="false">100*'Chôm_BIT_10%'!P41/PopActBIT!P53</f>
        <v>0.882030785129611</v>
      </c>
      <c r="Q38" s="50" t="n">
        <f aca="false">100*'Chôm_BIT_10%'!Q41/PopActBIT!Q53</f>
        <v>29.456786737863</v>
      </c>
      <c r="R38" s="50" t="n">
        <f aca="false">100*'Chôm_BIT_10%'!R41/PopActBIT!R53</f>
        <v>22.7046890034226</v>
      </c>
      <c r="S38" s="50" t="n">
        <f aca="false">100*'Chôm_BIT_10%'!S41/PopActBIT!S53</f>
        <v>12.652579538411</v>
      </c>
      <c r="T38" s="50" t="n">
        <f aca="false">100*'Chôm_BIT_10%'!T41/PopActBIT!T53</f>
        <v>8.97238212459431</v>
      </c>
      <c r="U38" s="50" t="n">
        <f aca="false">100*'Chôm_BIT_10%'!U41/PopActBIT!U53</f>
        <v>8.10555876679452</v>
      </c>
      <c r="V38" s="50" t="n">
        <f aca="false">100*'Chôm_BIT_10%'!V41/PopActBIT!V53</f>
        <v>7.29956511831402</v>
      </c>
      <c r="W38" s="50" t="n">
        <f aca="false">100*'Chôm_BIT_10%'!W41/PopActBIT!W53</f>
        <v>6.72168287978082</v>
      </c>
      <c r="X38" s="50" t="n">
        <f aca="false">100*'Chôm_BIT_10%'!X41/PopActBIT!X53</f>
        <v>6.88896458040885</v>
      </c>
      <c r="Y38" s="50" t="n">
        <f aca="false">100*'Chôm_BIT_10%'!Y41/PopActBIT!Y53</f>
        <v>6.53919375182297</v>
      </c>
      <c r="Z38" s="50" t="n">
        <f aca="false">100*'Chôm_BIT_10%'!Z41/PopActBIT!Z53</f>
        <v>4.33411678899895</v>
      </c>
      <c r="AA38" s="50" t="n">
        <f aca="false">100*'Chôm_BIT_10%'!AA41/PopActBIT!AA53</f>
        <v>1.27742389570495</v>
      </c>
      <c r="AB38" s="50" t="n">
        <f aca="false">100*'Chôm_BIT_10%'!AB41/PopActBIT!AB53</f>
        <v>0.745163939161223</v>
      </c>
      <c r="AD38" s="50" t="n">
        <f aca="false">100*'Chôm_BIT_10%'!AD41/PopActBIT!AD53</f>
        <v>25.8827148788532</v>
      </c>
      <c r="AE38" s="50" t="n">
        <f aca="false">100*'Chôm_BIT_10%'!AE41/PopActBIT!AE53</f>
        <v>13.5207960917218</v>
      </c>
      <c r="AF38" s="50" t="n">
        <f aca="false">100*'Chôm_BIT_10%'!AF41/PopActBIT!AF53</f>
        <v>10.8635939567948</v>
      </c>
      <c r="AG38" s="50" t="n">
        <f aca="false">100*'Chôm_BIT_10%'!AG41/PopActBIT!AG53</f>
        <v>8.28534364700125</v>
      </c>
      <c r="AH38" s="50" t="n">
        <f aca="false">100*'Chôm_BIT_10%'!AH41/PopActBIT!AH53</f>
        <v>5.51387111780935</v>
      </c>
      <c r="AI38" s="50" t="n">
        <f aca="false">100*'Chôm_BIT_10%'!AI41/PopActBIT!AI53</f>
        <v>24.1223684238138</v>
      </c>
      <c r="AJ38" s="50" t="n">
        <f aca="false">100*'Chôm_BIT_10%'!AJ41/PopActBIT!AJ53</f>
        <v>10.7512206123696</v>
      </c>
      <c r="AK38" s="50" t="n">
        <f aca="false">100*'Chôm_BIT_10%'!AK41/PopActBIT!AK53</f>
        <v>7.6941371646847</v>
      </c>
      <c r="AL38" s="50" t="n">
        <f aca="false">100*'Chôm_BIT_10%'!AL41/PopActBIT!AL53</f>
        <v>6.80260658858694</v>
      </c>
      <c r="AM38" s="50" t="n">
        <f aca="false">100*'Chôm_BIT_10%'!AM41/PopActBIT!AM53</f>
        <v>4.84714750651377</v>
      </c>
      <c r="AO38" s="50" t="n">
        <f aca="false">100*'Chôm_BIT_10%'!AO41/PopActBIT!AO53</f>
        <v>25.8827148788532</v>
      </c>
      <c r="AP38" s="50" t="n">
        <f aca="false">100*'Chôm_BIT_10%'!AP41/PopActBIT!AP53</f>
        <v>10.7666731592772</v>
      </c>
      <c r="AQ38" s="50" t="n">
        <f aca="false">100*'Chôm_BIT_10%'!AQ41/PopActBIT!AQ53</f>
        <v>5.92214372856126</v>
      </c>
      <c r="AR38" s="50" t="n">
        <f aca="false">100*'Chôm_BIT_10%'!AR41/PopActBIT!AR53</f>
        <v>24.1223684238138</v>
      </c>
      <c r="AS38" s="50" t="n">
        <f aca="false">100*'Chôm_BIT_10%'!AS41/PopActBIT!AS53</f>
        <v>8.35304789011559</v>
      </c>
      <c r="AT38" s="50" t="n">
        <f aca="false">100*'Chôm_BIT_10%'!AT41/PopActBIT!AT53</f>
        <v>5.48327566564744</v>
      </c>
      <c r="AU38" s="50" t="n">
        <f aca="false">100*'Chôm_BIT_10%'!AU41/PopActBIT!AU53</f>
        <v>24.9178676131477</v>
      </c>
      <c r="AV38" s="50" t="n">
        <f aca="false">100*'Chôm_BIT_10%'!AV41/PopActBIT!AV53</f>
        <v>9.5198898448051</v>
      </c>
      <c r="AW38" s="50" t="n">
        <f aca="false">100*'Chôm_BIT_10%'!AW41/PopActBIT!AW53</f>
        <v>5.69859781413921</v>
      </c>
    </row>
    <row r="39" customFormat="false" ht="15" hidden="false" customHeight="false" outlineLevel="0" collapsed="false">
      <c r="A39" s="0" t="n">
        <v>2051</v>
      </c>
      <c r="B39" s="50" t="n">
        <f aca="false">100*'Chôm_BIT_10%'!B42/PopActBIT!B54</f>
        <v>9.99779564860248</v>
      </c>
      <c r="C39" s="50" t="n">
        <f aca="false">100*'Chôm_BIT_10%'!C42/PopActBIT!C54</f>
        <v>10.9489767517833</v>
      </c>
      <c r="D39" s="50" t="n">
        <f aca="false">100*'Chôm_BIT_10%'!D42/PopActBIT!D54</f>
        <v>9.12126039539342</v>
      </c>
      <c r="E39" s="50" t="n">
        <f aca="false">100*'Chôm_BIT_10%'!E42/PopActBIT!E54</f>
        <v>38.1986569807555</v>
      </c>
      <c r="F39" s="50" t="n">
        <f aca="false">100*'Chôm_BIT_10%'!F42/PopActBIT!F54</f>
        <v>23.3571405742199</v>
      </c>
      <c r="G39" s="50" t="n">
        <f aca="false">100*'Chôm_BIT_10%'!G42/PopActBIT!G54</f>
        <v>14.0355734049512</v>
      </c>
      <c r="H39" s="50" t="n">
        <f aca="false">100*'Chôm_BIT_10%'!H42/PopActBIT!H54</f>
        <v>13.0319462709027</v>
      </c>
      <c r="I39" s="50" t="n">
        <f aca="false">100*'Chôm_BIT_10%'!I42/PopActBIT!I54</f>
        <v>11.5265055698299</v>
      </c>
      <c r="J39" s="50" t="n">
        <f aca="false">100*'Chôm_BIT_10%'!J42/PopActBIT!J54</f>
        <v>10.2339554729492</v>
      </c>
      <c r="K39" s="50" t="n">
        <f aca="false">100*'Chôm_BIT_10%'!K42/PopActBIT!K54</f>
        <v>8.91099243261255</v>
      </c>
      <c r="L39" s="50" t="n">
        <f aca="false">100*'Chôm_BIT_10%'!L42/PopActBIT!L54</f>
        <v>7.60323586400388</v>
      </c>
      <c r="M39" s="50" t="n">
        <f aca="false">100*'Chôm_BIT_10%'!M42/PopActBIT!M54</f>
        <v>7.07100935352361</v>
      </c>
      <c r="N39" s="50" t="n">
        <f aca="false">100*'Chôm_BIT_10%'!N42/PopActBIT!N54</f>
        <v>4.54673504667432</v>
      </c>
      <c r="O39" s="50" t="n">
        <f aca="false">100*'Chôm_BIT_10%'!O42/PopActBIT!O54</f>
        <v>2.40262253302523</v>
      </c>
      <c r="P39" s="50" t="n">
        <f aca="false">100*'Chôm_BIT_10%'!P42/PopActBIT!P54</f>
        <v>0.88197536022445</v>
      </c>
      <c r="Q39" s="50" t="n">
        <f aca="false">100*'Chôm_BIT_10%'!Q42/PopActBIT!Q54</f>
        <v>29.454935737151</v>
      </c>
      <c r="R39" s="50" t="n">
        <f aca="false">100*'Chôm_BIT_10%'!R42/PopActBIT!R54</f>
        <v>22.7032622899156</v>
      </c>
      <c r="S39" s="50" t="n">
        <f aca="false">100*'Chôm_BIT_10%'!S42/PopActBIT!S54</f>
        <v>12.6517844777025</v>
      </c>
      <c r="T39" s="50" t="n">
        <f aca="false">100*'Chôm_BIT_10%'!T42/PopActBIT!T54</f>
        <v>8.97181831952458</v>
      </c>
      <c r="U39" s="50" t="n">
        <f aca="false">100*'Chôm_BIT_10%'!U42/PopActBIT!U54</f>
        <v>8.10504943102814</v>
      </c>
      <c r="V39" s="50" t="n">
        <f aca="false">100*'Chôm_BIT_10%'!V42/PopActBIT!V54</f>
        <v>7.29910642944373</v>
      </c>
      <c r="W39" s="50" t="n">
        <f aca="false">100*'Chôm_BIT_10%'!W42/PopActBIT!W54</f>
        <v>6.72126050377943</v>
      </c>
      <c r="X39" s="50" t="n">
        <f aca="false">100*'Chôm_BIT_10%'!X42/PopActBIT!X54</f>
        <v>6.88853169278752</v>
      </c>
      <c r="Y39" s="50" t="n">
        <f aca="false">100*'Chôm_BIT_10%'!Y42/PopActBIT!Y54</f>
        <v>6.53878284304334</v>
      </c>
      <c r="Z39" s="50" t="n">
        <f aca="false">100*'Chôm_BIT_10%'!Z42/PopActBIT!Z54</f>
        <v>4.33384444248221</v>
      </c>
      <c r="AA39" s="50" t="n">
        <f aca="false">100*'Chôm_BIT_10%'!AA42/PopActBIT!AA54</f>
        <v>1.27734362515265</v>
      </c>
      <c r="AB39" s="50" t="n">
        <f aca="false">100*'Chôm_BIT_10%'!AB42/PopActBIT!AB54</f>
        <v>0.745117114672381</v>
      </c>
      <c r="AD39" s="50" t="n">
        <f aca="false">100*'Chôm_BIT_10%'!AD42/PopActBIT!AD54</f>
        <v>25.8839362829772</v>
      </c>
      <c r="AE39" s="50" t="n">
        <f aca="false">100*'Chôm_BIT_10%'!AE42/PopActBIT!AE54</f>
        <v>13.5203986266314</v>
      </c>
      <c r="AF39" s="50" t="n">
        <f aca="false">100*'Chôm_BIT_10%'!AF42/PopActBIT!AF54</f>
        <v>10.858977628632</v>
      </c>
      <c r="AG39" s="50" t="n">
        <f aca="false">100*'Chôm_BIT_10%'!AG42/PopActBIT!AG54</f>
        <v>8.28079276970593</v>
      </c>
      <c r="AH39" s="50" t="n">
        <f aca="false">100*'Chôm_BIT_10%'!AH42/PopActBIT!AH54</f>
        <v>5.51197109570273</v>
      </c>
      <c r="AI39" s="50" t="n">
        <f aca="false">100*'Chôm_BIT_10%'!AI42/PopActBIT!AI54</f>
        <v>24.1222570262601</v>
      </c>
      <c r="AJ39" s="50" t="n">
        <f aca="false">100*'Chôm_BIT_10%'!AJ42/PopActBIT!AJ54</f>
        <v>10.7523659957134</v>
      </c>
      <c r="AK39" s="50" t="n">
        <f aca="false">100*'Chôm_BIT_10%'!AK42/PopActBIT!AK54</f>
        <v>7.69132389641718</v>
      </c>
      <c r="AL39" s="50" t="n">
        <f aca="false">100*'Chôm_BIT_10%'!AL42/PopActBIT!AL54</f>
        <v>6.80272353671918</v>
      </c>
      <c r="AM39" s="50" t="n">
        <f aca="false">100*'Chôm_BIT_10%'!AM42/PopActBIT!AM54</f>
        <v>4.84159238083001</v>
      </c>
      <c r="AO39" s="50" t="n">
        <f aca="false">100*'Chôm_BIT_10%'!AO42/PopActBIT!AO54</f>
        <v>25.8839362829772</v>
      </c>
      <c r="AP39" s="50" t="n">
        <f aca="false">100*'Chôm_BIT_10%'!AP42/PopActBIT!AP54</f>
        <v>10.7543438009055</v>
      </c>
      <c r="AQ39" s="50" t="n">
        <f aca="false">100*'Chôm_BIT_10%'!AQ42/PopActBIT!AQ54</f>
        <v>5.92133858556513</v>
      </c>
      <c r="AR39" s="50" t="n">
        <f aca="false">100*'Chôm_BIT_10%'!AR42/PopActBIT!AR54</f>
        <v>24.1222570262601</v>
      </c>
      <c r="AS39" s="50" t="n">
        <f aca="false">100*'Chôm_BIT_10%'!AS42/PopActBIT!AS54</f>
        <v>8.34670731520843</v>
      </c>
      <c r="AT39" s="50" t="n">
        <f aca="false">100*'Chôm_BIT_10%'!AT42/PopActBIT!AT54</f>
        <v>5.47987980006329</v>
      </c>
      <c r="AU39" s="50" t="n">
        <f aca="false">100*'Chôm_BIT_10%'!AU42/PopActBIT!AU54</f>
        <v>24.918294775251</v>
      </c>
      <c r="AV39" s="50" t="n">
        <f aca="false">100*'Chôm_BIT_10%'!AV42/PopActBIT!AV54</f>
        <v>9.51053997943093</v>
      </c>
      <c r="AW39" s="50" t="n">
        <f aca="false">100*'Chôm_BIT_10%'!AW42/PopActBIT!AW54</f>
        <v>5.69646906643649</v>
      </c>
    </row>
    <row r="40" customFormat="false" ht="15" hidden="false" customHeight="false" outlineLevel="0" collapsed="false">
      <c r="A40" s="0" t="n">
        <v>2052</v>
      </c>
      <c r="B40" s="50" t="n">
        <f aca="false">100*'Chôm_BIT_10%'!B43/PopActBIT!B55</f>
        <v>9.99583468618511</v>
      </c>
      <c r="C40" s="50" t="n">
        <f aca="false">100*'Chôm_BIT_10%'!C43/PopActBIT!C55</f>
        <v>10.9454714414889</v>
      </c>
      <c r="D40" s="50" t="n">
        <f aca="false">100*'Chôm_BIT_10%'!D43/PopActBIT!D55</f>
        <v>9.12085438380081</v>
      </c>
      <c r="E40" s="50" t="n">
        <f aca="false">100*'Chôm_BIT_10%'!E43/PopActBIT!E55</f>
        <v>38.176254394348</v>
      </c>
      <c r="F40" s="50" t="n">
        <f aca="false">100*'Chôm_BIT_10%'!F43/PopActBIT!F55</f>
        <v>23.3434421774357</v>
      </c>
      <c r="G40" s="50" t="n">
        <f aca="false">100*'Chôm_BIT_10%'!G43/PopActBIT!G55</f>
        <v>14.0273418813628</v>
      </c>
      <c r="H40" s="50" t="n">
        <f aca="false">100*'Chôm_BIT_10%'!H43/PopActBIT!H55</f>
        <v>13.0243033503011</v>
      </c>
      <c r="I40" s="50" t="n">
        <f aca="false">100*'Chôm_BIT_10%'!I43/PopActBIT!I55</f>
        <v>11.5197455537085</v>
      </c>
      <c r="J40" s="50" t="n">
        <f aca="false">100*'Chôm_BIT_10%'!J43/PopActBIT!J55</f>
        <v>10.2279535061291</v>
      </c>
      <c r="K40" s="50" t="n">
        <f aca="false">100*'Chôm_BIT_10%'!K43/PopActBIT!K55</f>
        <v>8.90576635154775</v>
      </c>
      <c r="L40" s="50" t="n">
        <f aca="false">100*'Chôm_BIT_10%'!L43/PopActBIT!L55</f>
        <v>7.59877675046736</v>
      </c>
      <c r="M40" s="50" t="n">
        <f aca="false">100*'Chôm_BIT_10%'!M43/PopActBIT!M55</f>
        <v>7.06686237793465</v>
      </c>
      <c r="N40" s="50" t="n">
        <f aca="false">100*'Chôm_BIT_10%'!N43/PopActBIT!N55</f>
        <v>4.54406849677948</v>
      </c>
      <c r="O40" s="50" t="n">
        <f aca="false">100*'Chôm_BIT_10%'!O43/PopActBIT!O55</f>
        <v>2.40121345314769</v>
      </c>
      <c r="P40" s="50" t="n">
        <f aca="false">100*'Chôm_BIT_10%'!P43/PopActBIT!P55</f>
        <v>0.881458103054214</v>
      </c>
      <c r="Q40" s="50" t="n">
        <f aca="false">100*'Chôm_BIT_10%'!Q43/PopActBIT!Q55</f>
        <v>29.4376611313105</v>
      </c>
      <c r="R40" s="50" t="n">
        <f aca="false">100*'Chôm_BIT_10%'!R43/PopActBIT!R55</f>
        <v>22.6899473768955</v>
      </c>
      <c r="S40" s="50" t="n">
        <f aca="false">100*'Chôm_BIT_10%'!S43/PopActBIT!S55</f>
        <v>12.6443645127777</v>
      </c>
      <c r="T40" s="50" t="n">
        <f aca="false">100*'Chôm_BIT_10%'!T43/PopActBIT!T55</f>
        <v>8.96655656555148</v>
      </c>
      <c r="U40" s="50" t="n">
        <f aca="false">100*'Chôm_BIT_10%'!U43/PopActBIT!U55</f>
        <v>8.10029601599821</v>
      </c>
      <c r="V40" s="50" t="n">
        <f aca="false">100*'Chôm_BIT_10%'!V43/PopActBIT!V55</f>
        <v>7.29482568044867</v>
      </c>
      <c r="W40" s="50" t="n">
        <f aca="false">100*'Chôm_BIT_10%'!W43/PopActBIT!W55</f>
        <v>6.71731864741315</v>
      </c>
      <c r="X40" s="50" t="n">
        <f aca="false">100*'Chôm_BIT_10%'!X43/PopActBIT!X55</f>
        <v>6.88449173592343</v>
      </c>
      <c r="Y40" s="50" t="n">
        <f aca="false">100*'Chôm_BIT_10%'!Y43/PopActBIT!Y55</f>
        <v>6.53494800540193</v>
      </c>
      <c r="Z40" s="50" t="n">
        <f aca="false">100*'Chôm_BIT_10%'!Z43/PopActBIT!Z55</f>
        <v>4.3313027477664</v>
      </c>
      <c r="AA40" s="50" t="n">
        <f aca="false">100*'Chôm_BIT_10%'!AA43/PopActBIT!AA55</f>
        <v>1.27659449407852</v>
      </c>
      <c r="AB40" s="50" t="n">
        <f aca="false">100*'Chôm_BIT_10%'!AB43/PopActBIT!AB55</f>
        <v>0.744680121545801</v>
      </c>
      <c r="AD40" s="50" t="n">
        <f aca="false">100*'Chôm_BIT_10%'!AD43/PopActBIT!AD55</f>
        <v>25.8699115086999</v>
      </c>
      <c r="AE40" s="50" t="n">
        <f aca="false">100*'Chôm_BIT_10%'!AE43/PopActBIT!AE55</f>
        <v>13.5130194630342</v>
      </c>
      <c r="AF40" s="50" t="n">
        <f aca="false">100*'Chôm_BIT_10%'!AF43/PopActBIT!AF55</f>
        <v>10.8510693533389</v>
      </c>
      <c r="AG40" s="50" t="n">
        <f aca="false">100*'Chôm_BIT_10%'!AG43/PopActBIT!AG55</f>
        <v>8.27427257108853</v>
      </c>
      <c r="AH40" s="50" t="n">
        <f aca="false">100*'Chôm_BIT_10%'!AH43/PopActBIT!AH55</f>
        <v>5.51192473228434</v>
      </c>
      <c r="AI40" s="50" t="n">
        <f aca="false">100*'Chôm_BIT_10%'!AI43/PopActBIT!AI55</f>
        <v>24.1085969441914</v>
      </c>
      <c r="AJ40" s="50" t="n">
        <f aca="false">100*'Chôm_BIT_10%'!AJ43/PopActBIT!AJ55</f>
        <v>10.7482464146685</v>
      </c>
      <c r="AK40" s="50" t="n">
        <f aca="false">100*'Chôm_BIT_10%'!AK43/PopActBIT!AK55</f>
        <v>7.68590846093</v>
      </c>
      <c r="AL40" s="50" t="n">
        <f aca="false">100*'Chôm_BIT_10%'!AL43/PopActBIT!AL55</f>
        <v>6.79894945909962</v>
      </c>
      <c r="AM40" s="50" t="n">
        <f aca="false">100*'Chôm_BIT_10%'!AM43/PopActBIT!AM55</f>
        <v>4.83737929887711</v>
      </c>
      <c r="AO40" s="50" t="n">
        <f aca="false">100*'Chôm_BIT_10%'!AO43/PopActBIT!AO55</f>
        <v>25.8699115086999</v>
      </c>
      <c r="AP40" s="50" t="n">
        <f aca="false">100*'Chôm_BIT_10%'!AP43/PopActBIT!AP55</f>
        <v>10.7381087390757</v>
      </c>
      <c r="AQ40" s="50" t="n">
        <f aca="false">100*'Chôm_BIT_10%'!AQ43/PopActBIT!AQ55</f>
        <v>5.92246289958542</v>
      </c>
      <c r="AR40" s="50" t="n">
        <f aca="false">100*'Chôm_BIT_10%'!AR43/PopActBIT!AR55</f>
        <v>24.1085969441914</v>
      </c>
      <c r="AS40" s="50" t="n">
        <f aca="false">100*'Chôm_BIT_10%'!AS43/PopActBIT!AS55</f>
        <v>8.3372722405717</v>
      </c>
      <c r="AT40" s="50" t="n">
        <f aca="false">100*'Chôm_BIT_10%'!AT43/PopActBIT!AT55</f>
        <v>5.47802779640006</v>
      </c>
      <c r="AU40" s="50" t="n">
        <f aca="false">100*'Chôm_BIT_10%'!AU43/PopActBIT!AU55</f>
        <v>24.9044162584158</v>
      </c>
      <c r="AV40" s="50" t="n">
        <f aca="false">100*'Chôm_BIT_10%'!AV43/PopActBIT!AV55</f>
        <v>9.49779224694247</v>
      </c>
      <c r="AW40" s="50" t="n">
        <f aca="false">100*'Chôm_BIT_10%'!AW43/PopActBIT!AW55</f>
        <v>5.6960852051893</v>
      </c>
    </row>
    <row r="41" customFormat="false" ht="15" hidden="false" customHeight="false" outlineLevel="0" collapsed="false">
      <c r="A41" s="0" t="n">
        <v>2053</v>
      </c>
      <c r="B41" s="50" t="n">
        <f aca="false">100*'Chôm_BIT_10%'!B44/PopActBIT!B56</f>
        <v>9.99305291717357</v>
      </c>
      <c r="C41" s="50" t="n">
        <f aca="false">100*'Chôm_BIT_10%'!C44/PopActBIT!C56</f>
        <v>10.9410103650557</v>
      </c>
      <c r="D41" s="50" t="n">
        <f aca="false">100*'Chôm_BIT_10%'!D44/PopActBIT!D56</f>
        <v>9.11976066151797</v>
      </c>
      <c r="E41" s="50" t="n">
        <f aca="false">100*'Chôm_BIT_10%'!E44/PopActBIT!E56</f>
        <v>38.1468234899637</v>
      </c>
      <c r="F41" s="50" t="n">
        <f aca="false">100*'Chôm_BIT_10%'!F44/PopActBIT!F56</f>
        <v>23.3254462104237</v>
      </c>
      <c r="G41" s="50" t="n">
        <f aca="false">100*'Chôm_BIT_10%'!G44/PopActBIT!G56</f>
        <v>14.0165278985814</v>
      </c>
      <c r="H41" s="50" t="n">
        <f aca="false">100*'Chôm_BIT_10%'!H44/PopActBIT!H56</f>
        <v>13.0142626317273</v>
      </c>
      <c r="I41" s="50" t="n">
        <f aca="false">100*'Chôm_BIT_10%'!I44/PopActBIT!I56</f>
        <v>11.510864731446</v>
      </c>
      <c r="J41" s="50" t="n">
        <f aca="false">100*'Chôm_BIT_10%'!J44/PopActBIT!J56</f>
        <v>10.2200685544369</v>
      </c>
      <c r="K41" s="50" t="n">
        <f aca="false">100*'Chôm_BIT_10%'!K44/PopActBIT!K56</f>
        <v>8.89890070267465</v>
      </c>
      <c r="L41" s="50" t="n">
        <f aca="false">100*'Chôm_BIT_10%'!L44/PopActBIT!L56</f>
        <v>7.59291868828895</v>
      </c>
      <c r="M41" s="50" t="n">
        <f aca="false">100*'Chôm_BIT_10%'!M44/PopActBIT!M56</f>
        <v>7.06141438010872</v>
      </c>
      <c r="N41" s="50" t="n">
        <f aca="false">100*'Chôm_BIT_10%'!N44/PopActBIT!N56</f>
        <v>4.54056537559679</v>
      </c>
      <c r="O41" s="50" t="n">
        <f aca="false">100*'Chôm_BIT_10%'!O44/PopActBIT!O56</f>
        <v>2.39936230549931</v>
      </c>
      <c r="P41" s="50" t="n">
        <f aca="false">100*'Chôm_BIT_10%'!P44/PopActBIT!P56</f>
        <v>0.880778567841518</v>
      </c>
      <c r="Q41" s="50" t="n">
        <f aca="false">100*'Chôm_BIT_10%'!Q44/PopActBIT!Q56</f>
        <v>29.4149669984314</v>
      </c>
      <c r="R41" s="50" t="n">
        <f aca="false">100*'Chôm_BIT_10%'!R44/PopActBIT!R56</f>
        <v>22.6724552032308</v>
      </c>
      <c r="S41" s="50" t="n">
        <f aca="false">100*'Chôm_BIT_10%'!S44/PopActBIT!S56</f>
        <v>12.6346166973128</v>
      </c>
      <c r="T41" s="50" t="n">
        <f aca="false">100*'Chôm_BIT_10%'!T44/PopActBIT!T56</f>
        <v>8.95964405218096</v>
      </c>
      <c r="U41" s="50" t="n">
        <f aca="false">100*'Chôm_BIT_10%'!U44/PopActBIT!U56</f>
        <v>8.09405132171602</v>
      </c>
      <c r="V41" s="50" t="n">
        <f aca="false">100*'Chôm_BIT_10%'!V44/PopActBIT!V56</f>
        <v>7.28920194075739</v>
      </c>
      <c r="W41" s="50" t="n">
        <f aca="false">100*'Chôm_BIT_10%'!W44/PopActBIT!W56</f>
        <v>6.71214012044743</v>
      </c>
      <c r="X41" s="50" t="n">
        <f aca="false">100*'Chôm_BIT_10%'!X44/PopActBIT!X56</f>
        <v>6.87918433158979</v>
      </c>
      <c r="Y41" s="50" t="n">
        <f aca="false">100*'Chôm_BIT_10%'!Y44/PopActBIT!Y56</f>
        <v>6.5299100719285</v>
      </c>
      <c r="Z41" s="50" t="n">
        <f aca="false">100*'Chôm_BIT_10%'!Z44/PopActBIT!Z56</f>
        <v>4.3279636523247</v>
      </c>
      <c r="AA41" s="50" t="n">
        <f aca="false">100*'Chôm_BIT_10%'!AA44/PopActBIT!AA56</f>
        <v>1.27561033963254</v>
      </c>
      <c r="AB41" s="50" t="n">
        <f aca="false">100*'Chôm_BIT_10%'!AB44/PopActBIT!AB56</f>
        <v>0.744106031452317</v>
      </c>
      <c r="AD41" s="50" t="n">
        <f aca="false">100*'Chôm_BIT_10%'!AD44/PopActBIT!AD56</f>
        <v>25.8496149968934</v>
      </c>
      <c r="AE41" s="50" t="n">
        <f aca="false">100*'Chôm_BIT_10%'!AE44/PopActBIT!AE56</f>
        <v>13.503382553005</v>
      </c>
      <c r="AF41" s="50" t="n">
        <f aca="false">100*'Chôm_BIT_10%'!AF44/PopActBIT!AF56</f>
        <v>10.8423862371073</v>
      </c>
      <c r="AG41" s="50" t="n">
        <f aca="false">100*'Chôm_BIT_10%'!AG44/PopActBIT!AG56</f>
        <v>8.26763864198367</v>
      </c>
      <c r="AH41" s="50" t="n">
        <f aca="false">100*'Chôm_BIT_10%'!AH44/PopActBIT!AH56</f>
        <v>5.51739380400591</v>
      </c>
      <c r="AI41" s="50" t="n">
        <f aca="false">100*'Chôm_BIT_10%'!AI44/PopActBIT!AI56</f>
        <v>24.0896815621085</v>
      </c>
      <c r="AJ41" s="50" t="n">
        <f aca="false">100*'Chôm_BIT_10%'!AJ44/PopActBIT!AJ56</f>
        <v>10.7430427482715</v>
      </c>
      <c r="AK41" s="50" t="n">
        <f aca="false">100*'Chôm_BIT_10%'!AK44/PopActBIT!AK56</f>
        <v>7.67958315487473</v>
      </c>
      <c r="AL41" s="50" t="n">
        <f aca="false">100*'Chôm_BIT_10%'!AL44/PopActBIT!AL56</f>
        <v>6.79375795883588</v>
      </c>
      <c r="AM41" s="50" t="n">
        <f aca="false">100*'Chôm_BIT_10%'!AM44/PopActBIT!AM56</f>
        <v>4.83809994950174</v>
      </c>
      <c r="AO41" s="50" t="n">
        <f aca="false">100*'Chôm_BIT_10%'!AO44/PopActBIT!AO56</f>
        <v>25.8496149968934</v>
      </c>
      <c r="AP41" s="50" t="n">
        <f aca="false">100*'Chôm_BIT_10%'!AP44/PopActBIT!AP56</f>
        <v>10.722026366504</v>
      </c>
      <c r="AQ41" s="50" t="n">
        <f aca="false">100*'Chôm_BIT_10%'!AQ44/PopActBIT!AQ56</f>
        <v>5.93036712241859</v>
      </c>
      <c r="AR41" s="50" t="n">
        <f aca="false">100*'Chôm_BIT_10%'!AR44/PopActBIT!AR56</f>
        <v>24.0896815621085</v>
      </c>
      <c r="AS41" s="50" t="n">
        <f aca="false">100*'Chôm_BIT_10%'!AS44/PopActBIT!AS56</f>
        <v>8.3275652405989</v>
      </c>
      <c r="AT41" s="50" t="n">
        <f aca="false">100*'Chôm_BIT_10%'!AT44/PopActBIT!AT56</f>
        <v>5.48290228844234</v>
      </c>
      <c r="AU41" s="50" t="n">
        <f aca="false">100*'Chôm_BIT_10%'!AU44/PopActBIT!AU56</f>
        <v>24.8848329164997</v>
      </c>
      <c r="AV41" s="50" t="n">
        <f aca="false">100*'Chôm_BIT_10%'!AV44/PopActBIT!AV56</f>
        <v>9.48495298739469</v>
      </c>
      <c r="AW41" s="50" t="n">
        <f aca="false">100*'Chôm_BIT_10%'!AW44/PopActBIT!AW56</f>
        <v>5.70247071539261</v>
      </c>
    </row>
    <row r="42" customFormat="false" ht="15" hidden="false" customHeight="false" outlineLevel="0" collapsed="false">
      <c r="A42" s="0" t="n">
        <v>2054</v>
      </c>
      <c r="B42" s="50" t="n">
        <f aca="false">100*'Chôm_BIT_10%'!B45/PopActBIT!B57</f>
        <v>9.99176860527009</v>
      </c>
      <c r="C42" s="50" t="n">
        <f aca="false">100*'Chôm_BIT_10%'!C45/PopActBIT!C57</f>
        <v>10.9382588009057</v>
      </c>
      <c r="D42" s="50" t="n">
        <f aca="false">100*'Chôm_BIT_10%'!D45/PopActBIT!D57</f>
        <v>9.12011027787416</v>
      </c>
      <c r="E42" s="50" t="n">
        <f aca="false">100*'Chôm_BIT_10%'!E45/PopActBIT!E57</f>
        <v>38.1212013882825</v>
      </c>
      <c r="F42" s="50" t="n">
        <f aca="false">100*'Chôm_BIT_10%'!F45/PopActBIT!F57</f>
        <v>23.3097791928352</v>
      </c>
      <c r="G42" s="50" t="n">
        <f aca="false">100*'Chôm_BIT_10%'!G45/PopActBIT!G57</f>
        <v>14.0071134081946</v>
      </c>
      <c r="H42" s="50" t="n">
        <f aca="false">100*'Chôm_BIT_10%'!H45/PopActBIT!H57</f>
        <v>13.0055213335024</v>
      </c>
      <c r="I42" s="50" t="n">
        <f aca="false">100*'Chôm_BIT_10%'!I45/PopActBIT!I57</f>
        <v>11.5031332214642</v>
      </c>
      <c r="J42" s="50" t="n">
        <f aca="false">100*'Chôm_BIT_10%'!J45/PopActBIT!J57</f>
        <v>10.2132040343607</v>
      </c>
      <c r="K42" s="50" t="n">
        <f aca="false">100*'Chôm_BIT_10%'!K45/PopActBIT!K57</f>
        <v>8.89292357226655</v>
      </c>
      <c r="L42" s="50" t="n">
        <f aca="false">100*'Chôm_BIT_10%'!L45/PopActBIT!L57</f>
        <v>7.5878187476677</v>
      </c>
      <c r="M42" s="50" t="n">
        <f aca="false">100*'Chôm_BIT_10%'!M45/PopActBIT!M57</f>
        <v>7.05667143533097</v>
      </c>
      <c r="N42" s="50" t="n">
        <f aca="false">100*'Chôm_BIT_10%'!N45/PopActBIT!N57</f>
        <v>4.53751561110529</v>
      </c>
      <c r="O42" s="50" t="n">
        <f aca="false">100*'Chôm_BIT_10%'!O45/PopActBIT!O57</f>
        <v>2.39775072426299</v>
      </c>
      <c r="P42" s="50" t="n">
        <f aca="false">100*'Chôm_BIT_10%'!P45/PopActBIT!P57</f>
        <v>0.880186974729453</v>
      </c>
      <c r="Q42" s="50" t="n">
        <f aca="false">100*'Chôm_BIT_10%'!Q45/PopActBIT!Q57</f>
        <v>29.3952098284647</v>
      </c>
      <c r="R42" s="50" t="n">
        <f aca="false">100*'Chôm_BIT_10%'!R45/PopActBIT!R57</f>
        <v>22.6572267805358</v>
      </c>
      <c r="S42" s="50" t="n">
        <f aca="false">100*'Chôm_BIT_10%'!S45/PopActBIT!S57</f>
        <v>12.6261303961191</v>
      </c>
      <c r="T42" s="50" t="n">
        <f aca="false">100*'Chôm_BIT_10%'!T45/PopActBIT!T57</f>
        <v>8.95362612224789</v>
      </c>
      <c r="U42" s="50" t="n">
        <f aca="false">100*'Chôm_BIT_10%'!U45/PopActBIT!U57</f>
        <v>8.08861478501377</v>
      </c>
      <c r="V42" s="50" t="n">
        <f aca="false">100*'Chôm_BIT_10%'!V45/PopActBIT!V57</f>
        <v>7.284305997761</v>
      </c>
      <c r="W42" s="50" t="n">
        <f aca="false">100*'Chôm_BIT_10%'!W45/PopActBIT!W57</f>
        <v>6.70763177293825</v>
      </c>
      <c r="X42" s="50" t="n">
        <f aca="false">100*'Chôm_BIT_10%'!X45/PopActBIT!X57</f>
        <v>6.87456378538694</v>
      </c>
      <c r="Y42" s="50" t="n">
        <f aca="false">100*'Chôm_BIT_10%'!Y45/PopActBIT!Y57</f>
        <v>6.52552412299423</v>
      </c>
      <c r="Z42" s="50" t="n">
        <f aca="false">100*'Chôm_BIT_10%'!Z45/PopActBIT!Z57</f>
        <v>4.32505668617059</v>
      </c>
      <c r="AA42" s="50" t="n">
        <f aca="false">100*'Chôm_BIT_10%'!AA45/PopActBIT!AA57</f>
        <v>1.27475354960817</v>
      </c>
      <c r="AB42" s="50" t="n">
        <f aca="false">100*'Chôm_BIT_10%'!AB45/PopActBIT!AB57</f>
        <v>0.743606237271435</v>
      </c>
      <c r="AD42" s="50" t="n">
        <f aca="false">100*'Chôm_BIT_10%'!AD45/PopActBIT!AD57</f>
        <v>25.8305430940687</v>
      </c>
      <c r="AE42" s="50" t="n">
        <f aca="false">100*'Chôm_BIT_10%'!AE45/PopActBIT!AE57</f>
        <v>13.4952917985231</v>
      </c>
      <c r="AF42" s="50" t="n">
        <f aca="false">100*'Chôm_BIT_10%'!AF45/PopActBIT!AF57</f>
        <v>10.8345410659839</v>
      </c>
      <c r="AG42" s="50" t="n">
        <f aca="false">100*'Chôm_BIT_10%'!AG45/PopActBIT!AG57</f>
        <v>8.26245261797523</v>
      </c>
      <c r="AH42" s="50" t="n">
        <f aca="false">100*'Chôm_BIT_10%'!AH45/PopActBIT!AH57</f>
        <v>5.52829295606756</v>
      </c>
      <c r="AI42" s="50" t="n">
        <f aca="false">100*'Chôm_BIT_10%'!AI45/PopActBIT!AI57</f>
        <v>24.072440678324</v>
      </c>
      <c r="AJ42" s="50" t="n">
        <f aca="false">100*'Chôm_BIT_10%'!AJ45/PopActBIT!AJ57</f>
        <v>10.7396756580961</v>
      </c>
      <c r="AK42" s="50" t="n">
        <f aca="false">100*'Chôm_BIT_10%'!AK45/PopActBIT!AK57</f>
        <v>7.67395520939857</v>
      </c>
      <c r="AL42" s="50" t="n">
        <f aca="false">100*'Chôm_BIT_10%'!AL45/PopActBIT!AL57</f>
        <v>6.78911438631108</v>
      </c>
      <c r="AM42" s="50" t="n">
        <f aca="false">100*'Chôm_BIT_10%'!AM45/PopActBIT!AM57</f>
        <v>4.84540508199387</v>
      </c>
      <c r="AO42" s="50" t="n">
        <f aca="false">100*'Chôm_BIT_10%'!AO45/PopActBIT!AO57</f>
        <v>25.8305430940687</v>
      </c>
      <c r="AP42" s="50" t="n">
        <f aca="false">100*'Chôm_BIT_10%'!AP45/PopActBIT!AP57</f>
        <v>10.7085249220195</v>
      </c>
      <c r="AQ42" s="50" t="n">
        <f aca="false">100*'Chôm_BIT_10%'!AQ45/PopActBIT!AQ57</f>
        <v>5.94444693401361</v>
      </c>
      <c r="AR42" s="50" t="n">
        <f aca="false">100*'Chôm_BIT_10%'!AR45/PopActBIT!AR57</f>
        <v>24.072440678324</v>
      </c>
      <c r="AS42" s="50" t="n">
        <f aca="false">100*'Chôm_BIT_10%'!AS45/PopActBIT!AS57</f>
        <v>8.3200239964439</v>
      </c>
      <c r="AT42" s="50" t="n">
        <f aca="false">100*'Chôm_BIT_10%'!AT45/PopActBIT!AT57</f>
        <v>5.49527001852042</v>
      </c>
      <c r="AU42" s="50" t="n">
        <f aca="false">100*'Chôm_BIT_10%'!AU45/PopActBIT!AU57</f>
        <v>24.866730708134</v>
      </c>
      <c r="AV42" s="50" t="n">
        <f aca="false">100*'Chôm_BIT_10%'!AV45/PopActBIT!AV57</f>
        <v>9.4744973622264</v>
      </c>
      <c r="AW42" s="50" t="n">
        <f aca="false">100*'Chôm_BIT_10%'!AW45/PopActBIT!AW57</f>
        <v>5.71559803632746</v>
      </c>
    </row>
    <row r="43" customFormat="false" ht="15" hidden="false" customHeight="false" outlineLevel="0" collapsed="false">
      <c r="A43" s="0" t="n">
        <v>2055</v>
      </c>
      <c r="B43" s="50" t="n">
        <f aca="false">100*'Chôm_BIT_10%'!B46/PopActBIT!B58</f>
        <v>9.99228882205598</v>
      </c>
      <c r="C43" s="50" t="n">
        <f aca="false">100*'Chôm_BIT_10%'!C46/PopActBIT!C58</f>
        <v>10.9369302298178</v>
      </c>
      <c r="D43" s="50" t="n">
        <f aca="false">100*'Chôm_BIT_10%'!D46/PopActBIT!D58</f>
        <v>9.12255652292928</v>
      </c>
      <c r="E43" s="50" t="n">
        <f aca="false">100*'Chôm_BIT_10%'!E46/PopActBIT!E58</f>
        <v>38.1023027853595</v>
      </c>
      <c r="F43" s="50" t="n">
        <f aca="false">100*'Chôm_BIT_10%'!F46/PopActBIT!F58</f>
        <v>23.2982233592007</v>
      </c>
      <c r="G43" s="50" t="n">
        <f aca="false">100*'Chôm_BIT_10%'!G46/PopActBIT!G58</f>
        <v>14.000169375353</v>
      </c>
      <c r="H43" s="50" t="n">
        <f aca="false">100*'Chôm_BIT_10%'!H46/PopActBIT!H58</f>
        <v>12.9990738403874</v>
      </c>
      <c r="I43" s="50" t="n">
        <f aca="false">100*'Chôm_BIT_10%'!I46/PopActBIT!I58</f>
        <v>11.4974305379389</v>
      </c>
      <c r="J43" s="50" t="n">
        <f aca="false">100*'Chôm_BIT_10%'!J46/PopActBIT!J58</f>
        <v>10.2081408338165</v>
      </c>
      <c r="K43" s="50" t="n">
        <f aca="false">100*'Chôm_BIT_10%'!K46/PopActBIT!K58</f>
        <v>8.88851490136173</v>
      </c>
      <c r="L43" s="50" t="n">
        <f aca="false">100*'Chôm_BIT_10%'!L46/PopActBIT!L58</f>
        <v>7.58405708307315</v>
      </c>
      <c r="M43" s="50" t="n">
        <f aca="false">100*'Chôm_BIT_10%'!M46/PopActBIT!M58</f>
        <v>7.05317308725803</v>
      </c>
      <c r="N43" s="50" t="n">
        <f aca="false">100*'Chôm_BIT_10%'!N46/PopActBIT!N58</f>
        <v>4.53526613567775</v>
      </c>
      <c r="O43" s="50" t="n">
        <f aca="false">100*'Chôm_BIT_10%'!O46/PopActBIT!O58</f>
        <v>2.39656203825112</v>
      </c>
      <c r="P43" s="50" t="n">
        <f aca="false">100*'Chôm_BIT_10%'!P46/PopActBIT!P58</f>
        <v>0.879750621636486</v>
      </c>
      <c r="Q43" s="50" t="n">
        <f aca="false">100*'Chôm_BIT_10%'!Q46/PopActBIT!Q58</f>
        <v>29.3806371398254</v>
      </c>
      <c r="R43" s="50" t="n">
        <f aca="false">100*'Chôm_BIT_10%'!R46/PopActBIT!R58</f>
        <v>22.6459944500564</v>
      </c>
      <c r="S43" s="50" t="n">
        <f aca="false">100*'Chôm_BIT_10%'!S46/PopActBIT!S58</f>
        <v>12.6198709862337</v>
      </c>
      <c r="T43" s="50" t="n">
        <f aca="false">100*'Chôm_BIT_10%'!T46/PopActBIT!T58</f>
        <v>8.94918735802632</v>
      </c>
      <c r="U43" s="50" t="n">
        <f aca="false">100*'Chôm_BIT_10%'!U46/PopActBIT!U58</f>
        <v>8.08460485055598</v>
      </c>
      <c r="V43" s="50" t="n">
        <f aca="false">100*'Chôm_BIT_10%'!V46/PopActBIT!V58</f>
        <v>7.28069479975023</v>
      </c>
      <c r="W43" s="50" t="n">
        <f aca="false">100*'Chôm_BIT_10%'!W46/PopActBIT!W58</f>
        <v>6.70430646143667</v>
      </c>
      <c r="X43" s="50" t="n">
        <f aca="false">100*'Chôm_BIT_10%'!X46/PopActBIT!X58</f>
        <v>6.87115571726428</v>
      </c>
      <c r="Y43" s="50" t="n">
        <f aca="false">100*'Chôm_BIT_10%'!Y46/PopActBIT!Y58</f>
        <v>6.52228909144291</v>
      </c>
      <c r="Z43" s="50" t="n">
        <f aca="false">100*'Chôm_BIT_10%'!Z46/PopActBIT!Z58</f>
        <v>4.3229125373517</v>
      </c>
      <c r="AA43" s="50" t="n">
        <f aca="false">100*'Chôm_BIT_10%'!AA46/PopActBIT!AA58</f>
        <v>1.27412158995629</v>
      </c>
      <c r="AB43" s="50" t="n">
        <f aca="false">100*'Chôm_BIT_10%'!AB46/PopActBIT!AB58</f>
        <v>0.743237594141169</v>
      </c>
      <c r="AD43" s="50" t="n">
        <f aca="false">100*'Chôm_BIT_10%'!AD46/PopActBIT!AD58</f>
        <v>25.8147244668571</v>
      </c>
      <c r="AE43" s="50" t="n">
        <f aca="false">100*'Chôm_BIT_10%'!AE46/PopActBIT!AE58</f>
        <v>13.4897117047203</v>
      </c>
      <c r="AF43" s="50" t="n">
        <f aca="false">100*'Chôm_BIT_10%'!AF46/PopActBIT!AF58</f>
        <v>10.8296996403762</v>
      </c>
      <c r="AG43" s="50" t="n">
        <f aca="false">100*'Chôm_BIT_10%'!AG46/PopActBIT!AG58</f>
        <v>8.25959320277321</v>
      </c>
      <c r="AH43" s="50" t="n">
        <f aca="false">100*'Chôm_BIT_10%'!AH46/PopActBIT!AH58</f>
        <v>5.54136966682449</v>
      </c>
      <c r="AI43" s="50" t="n">
        <f aca="false">100*'Chôm_BIT_10%'!AI46/PopActBIT!AI58</f>
        <v>24.0587474866189</v>
      </c>
      <c r="AJ43" s="50" t="n">
        <f aca="false">100*'Chôm_BIT_10%'!AJ46/PopActBIT!AJ58</f>
        <v>10.7387046980484</v>
      </c>
      <c r="AK43" s="50" t="n">
        <f aca="false">100*'Chôm_BIT_10%'!AK46/PopActBIT!AK58</f>
        <v>7.67040236000413</v>
      </c>
      <c r="AL43" s="50" t="n">
        <f aca="false">100*'Chôm_BIT_10%'!AL46/PopActBIT!AL58</f>
        <v>6.78554637073082</v>
      </c>
      <c r="AM43" s="50" t="n">
        <f aca="false">100*'Chôm_BIT_10%'!AM46/PopActBIT!AM58</f>
        <v>4.85656398296166</v>
      </c>
      <c r="AO43" s="50" t="n">
        <f aca="false">100*'Chôm_BIT_10%'!AO46/PopActBIT!AO58</f>
        <v>25.8147244668571</v>
      </c>
      <c r="AP43" s="50" t="n">
        <f aca="false">100*'Chôm_BIT_10%'!AP46/PopActBIT!AP58</f>
        <v>10.700191863696</v>
      </c>
      <c r="AQ43" s="50" t="n">
        <f aca="false">100*'Chôm_BIT_10%'!AQ46/PopActBIT!AQ58</f>
        <v>5.95850483854195</v>
      </c>
      <c r="AR43" s="50" t="n">
        <f aca="false">100*'Chôm_BIT_10%'!AR46/PopActBIT!AR58</f>
        <v>24.0587474866189</v>
      </c>
      <c r="AS43" s="50" t="n">
        <f aca="false">100*'Chôm_BIT_10%'!AS46/PopActBIT!AS58</f>
        <v>8.31632346862793</v>
      </c>
      <c r="AT43" s="50" t="n">
        <f aca="false">100*'Chôm_BIT_10%'!AT46/PopActBIT!AT58</f>
        <v>5.50881143923086</v>
      </c>
      <c r="AU43" s="50" t="n">
        <f aca="false">100*'Chôm_BIT_10%'!AU46/PopActBIT!AU58</f>
        <v>24.8520545119289</v>
      </c>
      <c r="AV43" s="50" t="n">
        <f aca="false">100*'Chôm_BIT_10%'!AV46/PopActBIT!AV58</f>
        <v>9.46853182261116</v>
      </c>
      <c r="AW43" s="50" t="n">
        <f aca="false">100*'Chôm_BIT_10%'!AW46/PopActBIT!AW58</f>
        <v>5.72933469029407</v>
      </c>
    </row>
    <row r="44" customFormat="false" ht="15" hidden="false" customHeight="false" outlineLevel="0" collapsed="false">
      <c r="A44" s="0" t="n">
        <v>2056</v>
      </c>
      <c r="B44" s="50" t="n">
        <f aca="false">100*'Chôm_BIT_10%'!B47/PopActBIT!B59</f>
        <v>9.99016633353766</v>
      </c>
      <c r="C44" s="50" t="n">
        <f aca="false">100*'Chôm_BIT_10%'!C47/PopActBIT!C59</f>
        <v>10.9311233841569</v>
      </c>
      <c r="D44" s="50" t="n">
        <f aca="false">100*'Chôm_BIT_10%'!D47/PopActBIT!D59</f>
        <v>9.12375223525518</v>
      </c>
      <c r="E44" s="50" t="n">
        <f aca="false">100*'Chôm_BIT_10%'!E47/PopActBIT!E59</f>
        <v>38.0788940214814</v>
      </c>
      <c r="F44" s="50" t="n">
        <f aca="false">100*'Chôm_BIT_10%'!F47/PopActBIT!F59</f>
        <v>23.2839097201415</v>
      </c>
      <c r="G44" s="50" t="n">
        <f aca="false">100*'Chôm_BIT_10%'!G47/PopActBIT!G59</f>
        <v>13.9915681456319</v>
      </c>
      <c r="H44" s="50" t="n">
        <f aca="false">100*'Chôm_BIT_10%'!H47/PopActBIT!H59</f>
        <v>12.9910876498446</v>
      </c>
      <c r="I44" s="50" t="n">
        <f aca="false">100*'Chôm_BIT_10%'!I47/PopActBIT!I59</f>
        <v>11.4903669061636</v>
      </c>
      <c r="J44" s="50" t="n">
        <f aca="false">100*'Chôm_BIT_10%'!J47/PopActBIT!J59</f>
        <v>10.2018692979526</v>
      </c>
      <c r="K44" s="50" t="n">
        <f aca="false">100*'Chôm_BIT_10%'!K47/PopActBIT!K59</f>
        <v>8.88305409896023</v>
      </c>
      <c r="L44" s="50" t="n">
        <f aca="false">100*'Chôm_BIT_10%'!L47/PopActBIT!L59</f>
        <v>7.57939769535856</v>
      </c>
      <c r="M44" s="50" t="n">
        <f aca="false">100*'Chôm_BIT_10%'!M47/PopActBIT!M59</f>
        <v>7.04883985668346</v>
      </c>
      <c r="N44" s="50" t="n">
        <f aca="false">100*'Chôm_BIT_10%'!N47/PopActBIT!N59</f>
        <v>4.53247982182442</v>
      </c>
      <c r="O44" s="50" t="n">
        <f aca="false">100*'Chôm_BIT_10%'!O47/PopActBIT!O59</f>
        <v>2.3950896717333</v>
      </c>
      <c r="P44" s="50" t="n">
        <f aca="false">100*'Chôm_BIT_10%'!P47/PopActBIT!P59</f>
        <v>0.879210132661593</v>
      </c>
      <c r="Q44" s="50" t="n">
        <f aca="false">100*'Chôm_BIT_10%'!Q47/PopActBIT!Q59</f>
        <v>29.3625866718191</v>
      </c>
      <c r="R44" s="50" t="n">
        <f aca="false">100*'Chôm_BIT_10%'!R47/PopActBIT!R59</f>
        <v>22.6320815183407</v>
      </c>
      <c r="S44" s="50" t="n">
        <f aca="false">100*'Chôm_BIT_10%'!S47/PopActBIT!S59</f>
        <v>12.6121177650766</v>
      </c>
      <c r="T44" s="50" t="n">
        <f aca="false">100*'Chôm_BIT_10%'!T47/PopActBIT!T59</f>
        <v>8.9436892805231</v>
      </c>
      <c r="U44" s="50" t="n">
        <f aca="false">100*'Chôm_BIT_10%'!U47/PopActBIT!U59</f>
        <v>8.07963794325222</v>
      </c>
      <c r="V44" s="50" t="n">
        <f aca="false">100*'Chôm_BIT_10%'!V47/PopActBIT!V59</f>
        <v>7.27622178754422</v>
      </c>
      <c r="W44" s="50" t="n">
        <f aca="false">100*'Chôm_BIT_10%'!W47/PopActBIT!W59</f>
        <v>6.70018756269697</v>
      </c>
      <c r="X44" s="50" t="n">
        <f aca="false">100*'Chôm_BIT_10%'!X47/PopActBIT!X59</f>
        <v>6.86693431199486</v>
      </c>
      <c r="Y44" s="50" t="n">
        <f aca="false">100*'Chôm_BIT_10%'!Y47/PopActBIT!Y59</f>
        <v>6.51828201800836</v>
      </c>
      <c r="Z44" s="50" t="n">
        <f aca="false">100*'Chôm_BIT_10%'!Z47/PopActBIT!Z59</f>
        <v>4.32025668635438</v>
      </c>
      <c r="AA44" s="50" t="n">
        <f aca="false">100*'Chôm_BIT_10%'!AA47/PopActBIT!AA59</f>
        <v>1.27333881282024</v>
      </c>
      <c r="AB44" s="50" t="n">
        <f aca="false">100*'Chôm_BIT_10%'!AB47/PopActBIT!AB59</f>
        <v>0.742780974145139</v>
      </c>
      <c r="AD44" s="50" t="n">
        <f aca="false">100*'Chôm_BIT_10%'!AD47/PopActBIT!AD59</f>
        <v>25.7944129713367</v>
      </c>
      <c r="AE44" s="50" t="n">
        <f aca="false">100*'Chôm_BIT_10%'!AE47/PopActBIT!AE59</f>
        <v>13.4825798971883</v>
      </c>
      <c r="AF44" s="50" t="n">
        <f aca="false">100*'Chôm_BIT_10%'!AF47/PopActBIT!AF59</f>
        <v>10.8250713095934</v>
      </c>
      <c r="AG44" s="50" t="n">
        <f aca="false">100*'Chôm_BIT_10%'!AG47/PopActBIT!AG59</f>
        <v>8.25469336677974</v>
      </c>
      <c r="AH44" s="50" t="n">
        <f aca="false">100*'Chôm_BIT_10%'!AH47/PopActBIT!AH59</f>
        <v>5.55064581876435</v>
      </c>
      <c r="AI44" s="50" t="n">
        <f aca="false">100*'Chôm_BIT_10%'!AI47/PopActBIT!AI59</f>
        <v>24.0414393646342</v>
      </c>
      <c r="AJ44" s="50" t="n">
        <f aca="false">100*'Chôm_BIT_10%'!AJ47/PopActBIT!AJ59</f>
        <v>10.7366275340013</v>
      </c>
      <c r="AK44" s="50" t="n">
        <f aca="false">100*'Chôm_BIT_10%'!AK47/PopActBIT!AK59</f>
        <v>7.66680067560543</v>
      </c>
      <c r="AL44" s="50" t="n">
        <f aca="false">100*'Chôm_BIT_10%'!AL47/PopActBIT!AL59</f>
        <v>6.78138565264911</v>
      </c>
      <c r="AM44" s="50" t="n">
        <f aca="false">100*'Chôm_BIT_10%'!AM47/PopActBIT!AM59</f>
        <v>4.86641399853846</v>
      </c>
      <c r="AO44" s="50" t="n">
        <f aca="false">100*'Chôm_BIT_10%'!AO47/PopActBIT!AO59</f>
        <v>25.7944129713367</v>
      </c>
      <c r="AP44" s="50" t="n">
        <f aca="false">100*'Chôm_BIT_10%'!AP47/PopActBIT!AP59</f>
        <v>10.693069593041</v>
      </c>
      <c r="AQ44" s="50" t="n">
        <f aca="false">100*'Chôm_BIT_10%'!AQ47/PopActBIT!AQ59</f>
        <v>5.96550662187542</v>
      </c>
      <c r="AR44" s="50" t="n">
        <f aca="false">100*'Chôm_BIT_10%'!AR47/PopActBIT!AR59</f>
        <v>24.0414393646342</v>
      </c>
      <c r="AS44" s="50" t="n">
        <f aca="false">100*'Chôm_BIT_10%'!AS47/PopActBIT!AS59</f>
        <v>8.31367623971723</v>
      </c>
      <c r="AT44" s="50" t="n">
        <f aca="false">100*'Chôm_BIT_10%'!AT47/PopActBIT!AT59</f>
        <v>5.51782967411479</v>
      </c>
      <c r="AU44" s="50" t="n">
        <f aca="false">100*'Chôm_BIT_10%'!AU47/PopActBIT!AU59</f>
        <v>24.8333798816321</v>
      </c>
      <c r="AV44" s="50" t="n">
        <f aca="false">100*'Chôm_BIT_10%'!AV47/PopActBIT!AV59</f>
        <v>9.46360829092823</v>
      </c>
      <c r="AW44" s="50" t="n">
        <f aca="false">100*'Chôm_BIT_10%'!AW47/PopActBIT!AW59</f>
        <v>5.73754949078879</v>
      </c>
    </row>
    <row r="45" customFormat="false" ht="15" hidden="false" customHeight="false" outlineLevel="0" collapsed="false">
      <c r="A45" s="0" t="n">
        <v>2057</v>
      </c>
      <c r="B45" s="50" t="n">
        <f aca="false">100*'Chôm_BIT_10%'!B48/PopActBIT!B60</f>
        <v>9.98672777656826</v>
      </c>
      <c r="C45" s="50" t="n">
        <f aca="false">100*'Chôm_BIT_10%'!C48/PopActBIT!C60</f>
        <v>10.923686611534</v>
      </c>
      <c r="D45" s="50" t="n">
        <f aca="false">100*'Chôm_BIT_10%'!D48/PopActBIT!D60</f>
        <v>9.12387238573171</v>
      </c>
      <c r="E45" s="50" t="n">
        <f aca="false">100*'Chôm_BIT_10%'!E48/PopActBIT!E60</f>
        <v>38.0544392464427</v>
      </c>
      <c r="F45" s="50" t="n">
        <f aca="false">100*'Chôm_BIT_10%'!F48/PopActBIT!F60</f>
        <v>23.2689564819013</v>
      </c>
      <c r="G45" s="50" t="n">
        <f aca="false">100*'Chôm_BIT_10%'!G48/PopActBIT!G60</f>
        <v>13.9825825734342</v>
      </c>
      <c r="H45" s="50" t="n">
        <f aca="false">100*'Chôm_BIT_10%'!H48/PopActBIT!H60</f>
        <v>12.9827445996025</v>
      </c>
      <c r="I45" s="50" t="n">
        <f aca="false">100*'Chôm_BIT_10%'!I48/PopActBIT!I60</f>
        <v>11.4829876388549</v>
      </c>
      <c r="J45" s="50" t="n">
        <f aca="false">100*'Chôm_BIT_10%'!J48/PopActBIT!J60</f>
        <v>10.1953175210414</v>
      </c>
      <c r="K45" s="50" t="n">
        <f aca="false">100*'Chôm_BIT_10%'!K48/PopActBIT!K60</f>
        <v>8.87734928280869</v>
      </c>
      <c r="L45" s="50" t="n">
        <f aca="false">100*'Chôm_BIT_10%'!L48/PopActBIT!L60</f>
        <v>7.57453010478558</v>
      </c>
      <c r="M45" s="50" t="n">
        <f aca="false">100*'Chôm_BIT_10%'!M48/PopActBIT!M60</f>
        <v>7.04431299745059</v>
      </c>
      <c r="N45" s="50" t="n">
        <f aca="false">100*'Chôm_BIT_10%'!N48/PopActBIT!N60</f>
        <v>4.52956900266178</v>
      </c>
      <c r="O45" s="50" t="n">
        <f aca="false">100*'Chôm_BIT_10%'!O48/PopActBIT!O60</f>
        <v>2.39355151311224</v>
      </c>
      <c r="P45" s="50" t="n">
        <f aca="false">100*'Chôm_BIT_10%'!P48/PopActBIT!P60</f>
        <v>0.878645492155127</v>
      </c>
      <c r="Q45" s="50" t="n">
        <f aca="false">100*'Chôm_BIT_10%'!Q48/PopActBIT!Q60</f>
        <v>29.3437296259393</v>
      </c>
      <c r="R45" s="50" t="n">
        <f aca="false">100*'Chôm_BIT_10%'!R48/PopActBIT!R60</f>
        <v>22.6175468928897</v>
      </c>
      <c r="S45" s="50" t="n">
        <f aca="false">100*'Chôm_BIT_10%'!S48/PopActBIT!S60</f>
        <v>12.6040180943632</v>
      </c>
      <c r="T45" s="50" t="n">
        <f aca="false">100*'Chôm_BIT_10%'!T48/PopActBIT!T60</f>
        <v>8.93794552364698</v>
      </c>
      <c r="U45" s="50" t="n">
        <f aca="false">100*'Chôm_BIT_10%'!U48/PopActBIT!U60</f>
        <v>8.07444909170142</v>
      </c>
      <c r="V45" s="50" t="n">
        <f aca="false">100*'Chôm_BIT_10%'!V48/PopActBIT!V60</f>
        <v>7.27154890059415</v>
      </c>
      <c r="W45" s="50" t="n">
        <f aca="false">100*'Chôm_BIT_10%'!W48/PopActBIT!W60</f>
        <v>6.69588461263045</v>
      </c>
      <c r="X45" s="50" t="n">
        <f aca="false">100*'Chôm_BIT_10%'!X48/PopActBIT!X60</f>
        <v>6.86252427493573</v>
      </c>
      <c r="Y45" s="50" t="n">
        <f aca="false">100*'Chôm_BIT_10%'!Y48/PopActBIT!Y60</f>
        <v>6.5140958901156</v>
      </c>
      <c r="Z45" s="50" t="n">
        <f aca="false">100*'Chôm_BIT_10%'!Z48/PopActBIT!Z60</f>
        <v>4.31748215972778</v>
      </c>
      <c r="AA45" s="50" t="n">
        <f aca="false">100*'Chôm_BIT_10%'!AA48/PopActBIT!AA60</f>
        <v>1.27252105760398</v>
      </c>
      <c r="AB45" s="50" t="n">
        <f aca="false">100*'Chôm_BIT_10%'!AB48/PopActBIT!AB60</f>
        <v>0.742303950268987</v>
      </c>
      <c r="AD45" s="50" t="n">
        <f aca="false">100*'Chôm_BIT_10%'!AD48/PopActBIT!AD60</f>
        <v>25.7718095962087</v>
      </c>
      <c r="AE45" s="50" t="n">
        <f aca="false">100*'Chôm_BIT_10%'!AE48/PopActBIT!AE60</f>
        <v>13.4750336294787</v>
      </c>
      <c r="AF45" s="50" t="n">
        <f aca="false">100*'Chôm_BIT_10%'!AF48/PopActBIT!AF60</f>
        <v>10.8194695754605</v>
      </c>
      <c r="AG45" s="50" t="n">
        <f aca="false">100*'Chôm_BIT_10%'!AG48/PopActBIT!AG60</f>
        <v>8.24672106133484</v>
      </c>
      <c r="AH45" s="50" t="n">
        <f aca="false">100*'Chôm_BIT_10%'!AH48/PopActBIT!AH60</f>
        <v>5.55628057391285</v>
      </c>
      <c r="AI45" s="50" t="n">
        <f aca="false">100*'Chôm_BIT_10%'!AI48/PopActBIT!AI60</f>
        <v>24.022626483351</v>
      </c>
      <c r="AJ45" s="50" t="n">
        <f aca="false">100*'Chôm_BIT_10%'!AJ48/PopActBIT!AJ60</f>
        <v>10.7340699341939</v>
      </c>
      <c r="AK45" s="50" t="n">
        <f aca="false">100*'Chôm_BIT_10%'!AK48/PopActBIT!AK60</f>
        <v>7.66262069491218</v>
      </c>
      <c r="AL45" s="50" t="n">
        <f aca="false">100*'Chôm_BIT_10%'!AL48/PopActBIT!AL60</f>
        <v>6.7773902355481</v>
      </c>
      <c r="AM45" s="50" t="n">
        <f aca="false">100*'Chôm_BIT_10%'!AM48/PopActBIT!AM60</f>
        <v>4.87342431193333</v>
      </c>
      <c r="AO45" s="50" t="n">
        <f aca="false">100*'Chôm_BIT_10%'!AO48/PopActBIT!AO60</f>
        <v>25.7718095962087</v>
      </c>
      <c r="AP45" s="50" t="n">
        <f aca="false">100*'Chôm_BIT_10%'!AP48/PopActBIT!AP60</f>
        <v>10.6855682396136</v>
      </c>
      <c r="AQ45" s="50" t="n">
        <f aca="false">100*'Chôm_BIT_10%'!AQ48/PopActBIT!AQ60</f>
        <v>5.96736611737807</v>
      </c>
      <c r="AR45" s="50" t="n">
        <f aca="false">100*'Chôm_BIT_10%'!AR48/PopActBIT!AR60</f>
        <v>24.022626483351</v>
      </c>
      <c r="AS45" s="50" t="n">
        <f aca="false">100*'Chôm_BIT_10%'!AS48/PopActBIT!AS60</f>
        <v>8.31129594440366</v>
      </c>
      <c r="AT45" s="50" t="n">
        <f aca="false">100*'Chôm_BIT_10%'!AT48/PopActBIT!AT60</f>
        <v>5.5218995043398</v>
      </c>
      <c r="AU45" s="50" t="n">
        <f aca="false">100*'Chôm_BIT_10%'!AU48/PopActBIT!AU60</f>
        <v>24.8128600222511</v>
      </c>
      <c r="AV45" s="50" t="n">
        <f aca="false">100*'Chôm_BIT_10%'!AV48/PopActBIT!AV60</f>
        <v>9.45863159106458</v>
      </c>
      <c r="AW45" s="50" t="n">
        <f aca="false">100*'Chôm_BIT_10%'!AW48/PopActBIT!AW60</f>
        <v>5.7407366602714</v>
      </c>
    </row>
    <row r="46" customFormat="false" ht="15" hidden="false" customHeight="false" outlineLevel="0" collapsed="false">
      <c r="A46" s="0" t="n">
        <v>2058</v>
      </c>
      <c r="B46" s="50" t="n">
        <f aca="false">100*'Chôm_BIT_10%'!B49/PopActBIT!B61</f>
        <v>9.9824408204686</v>
      </c>
      <c r="C46" s="50" t="n">
        <f aca="false">100*'Chôm_BIT_10%'!C49/PopActBIT!C61</f>
        <v>10.9169098249867</v>
      </c>
      <c r="D46" s="50" t="n">
        <f aca="false">100*'Chôm_BIT_10%'!D49/PopActBIT!D61</f>
        <v>9.12217575476748</v>
      </c>
      <c r="E46" s="50" t="n">
        <f aca="false">100*'Chôm_BIT_10%'!E49/PopActBIT!E61</f>
        <v>38.0348779259888</v>
      </c>
      <c r="F46" s="50" t="n">
        <f aca="false">100*'Chôm_BIT_10%'!F49/PopActBIT!F61</f>
        <v>23.2569954197129</v>
      </c>
      <c r="G46" s="50" t="n">
        <f aca="false">100*'Chôm_BIT_10%'!G49/PopActBIT!G61</f>
        <v>13.9753950341113</v>
      </c>
      <c r="H46" s="50" t="n">
        <f aca="false">100*'Chôm_BIT_10%'!H49/PopActBIT!H61</f>
        <v>12.9760710121706</v>
      </c>
      <c r="I46" s="50" t="n">
        <f aca="false">100*'Chôm_BIT_10%'!I49/PopActBIT!I61</f>
        <v>11.4770849792594</v>
      </c>
      <c r="J46" s="50" t="n">
        <f aca="false">100*'Chôm_BIT_10%'!J49/PopActBIT!J61</f>
        <v>10.1900767691841</v>
      </c>
      <c r="K46" s="50" t="n">
        <f aca="false">100*'Chôm_BIT_10%'!K49/PopActBIT!K61</f>
        <v>8.87278601298944</v>
      </c>
      <c r="L46" s="50" t="n">
        <f aca="false">100*'Chôm_BIT_10%'!L49/PopActBIT!L61</f>
        <v>7.57063652985447</v>
      </c>
      <c r="M46" s="50" t="n">
        <f aca="false">100*'Chôm_BIT_10%'!M49/PopActBIT!M61</f>
        <v>7.04069197276466</v>
      </c>
      <c r="N46" s="50" t="n">
        <f aca="false">100*'Chôm_BIT_10%'!N49/PopActBIT!N61</f>
        <v>4.52724064485297</v>
      </c>
      <c r="O46" s="50" t="n">
        <f aca="false">100*'Chôm_BIT_10%'!O49/PopActBIT!O61</f>
        <v>2.39232114343401</v>
      </c>
      <c r="P46" s="50" t="n">
        <f aca="false">100*'Chôm_BIT_10%'!P49/PopActBIT!P61</f>
        <v>0.878193837463118</v>
      </c>
      <c r="Q46" s="50" t="n">
        <f aca="false">100*'Chôm_BIT_10%'!Q49/PopActBIT!Q61</f>
        <v>29.3286459166562</v>
      </c>
      <c r="R46" s="50" t="n">
        <f aca="false">100*'Chôm_BIT_10%'!R49/PopActBIT!R61</f>
        <v>22.6059206781454</v>
      </c>
      <c r="S46" s="50" t="n">
        <f aca="false">100*'Chôm_BIT_10%'!S49/PopActBIT!S61</f>
        <v>12.5975391856778</v>
      </c>
      <c r="T46" s="50" t="n">
        <f aca="false">100*'Chôm_BIT_10%'!T49/PopActBIT!T61</f>
        <v>8.93335110522827</v>
      </c>
      <c r="U46" s="50" t="n">
        <f aca="false">100*'Chôm_BIT_10%'!U49/PopActBIT!U61</f>
        <v>8.07029854082486</v>
      </c>
      <c r="V46" s="50" t="n">
        <f aca="false">100*'Chôm_BIT_10%'!V49/PopActBIT!V61</f>
        <v>7.26781106866029</v>
      </c>
      <c r="W46" s="50" t="n">
        <f aca="false">100*'Chôm_BIT_10%'!W49/PopActBIT!W61</f>
        <v>6.69244269239135</v>
      </c>
      <c r="X46" s="50" t="n">
        <f aca="false">100*'Chôm_BIT_10%'!X49/PopActBIT!X61</f>
        <v>6.85899669604815</v>
      </c>
      <c r="Y46" s="50" t="n">
        <f aca="false">100*'Chôm_BIT_10%'!Y49/PopActBIT!Y61</f>
        <v>6.51074741567484</v>
      </c>
      <c r="Z46" s="50" t="n">
        <f aca="false">100*'Chôm_BIT_10%'!Z49/PopActBIT!Z61</f>
        <v>4.31526282201705</v>
      </c>
      <c r="AA46" s="50" t="n">
        <f aca="false">100*'Chôm_BIT_10%'!AA49/PopActBIT!AA61</f>
        <v>1.27186693701555</v>
      </c>
      <c r="AB46" s="50" t="n">
        <f aca="false">100*'Chôm_BIT_10%'!AB49/PopActBIT!AB61</f>
        <v>0.741922379925738</v>
      </c>
      <c r="AD46" s="50" t="n">
        <f aca="false">100*'Chôm_BIT_10%'!AD49/PopActBIT!AD61</f>
        <v>25.7510071542379</v>
      </c>
      <c r="AE46" s="50" t="n">
        <f aca="false">100*'Chôm_BIT_10%'!AE49/PopActBIT!AE61</f>
        <v>13.4690982564077</v>
      </c>
      <c r="AF46" s="50" t="n">
        <f aca="false">100*'Chôm_BIT_10%'!AF49/PopActBIT!AF61</f>
        <v>10.8147486136541</v>
      </c>
      <c r="AG46" s="50" t="n">
        <f aca="false">100*'Chôm_BIT_10%'!AG49/PopActBIT!AG61</f>
        <v>8.23873375555829</v>
      </c>
      <c r="AH46" s="50" t="n">
        <f aca="false">100*'Chôm_BIT_10%'!AH49/PopActBIT!AH61</f>
        <v>5.55978365416086</v>
      </c>
      <c r="AI46" s="50" t="n">
        <f aca="false">100*'Chôm_BIT_10%'!AI49/PopActBIT!AI61</f>
        <v>24.0060958888128</v>
      </c>
      <c r="AJ46" s="50" t="n">
        <f aca="false">100*'Chôm_BIT_10%'!AJ49/PopActBIT!AJ61</f>
        <v>10.7324072723331</v>
      </c>
      <c r="AK46" s="50" t="n">
        <f aca="false">100*'Chôm_BIT_10%'!AK49/PopActBIT!AK61</f>
        <v>7.65924726481297</v>
      </c>
      <c r="AL46" s="50" t="n">
        <f aca="false">100*'Chôm_BIT_10%'!AL49/PopActBIT!AL61</f>
        <v>6.77437560652395</v>
      </c>
      <c r="AM46" s="50" t="n">
        <f aca="false">100*'Chôm_BIT_10%'!AM49/PopActBIT!AM61</f>
        <v>4.87897647734628</v>
      </c>
      <c r="AO46" s="50" t="n">
        <f aca="false">100*'Chôm_BIT_10%'!AO49/PopActBIT!AO61</f>
        <v>25.7510071542379</v>
      </c>
      <c r="AP46" s="50" t="n">
        <f aca="false">100*'Chôm_BIT_10%'!AP49/PopActBIT!AP61</f>
        <v>10.6798978121012</v>
      </c>
      <c r="AQ46" s="50" t="n">
        <f aca="false">100*'Chôm_BIT_10%'!AQ49/PopActBIT!AQ61</f>
        <v>5.96521813696037</v>
      </c>
      <c r="AR46" s="50" t="n">
        <f aca="false">100*'Chôm_BIT_10%'!AR49/PopActBIT!AR61</f>
        <v>24.0060958888128</v>
      </c>
      <c r="AS46" s="50" t="n">
        <f aca="false">100*'Chôm_BIT_10%'!AS49/PopActBIT!AS61</f>
        <v>8.31038414617382</v>
      </c>
      <c r="AT46" s="50" t="n">
        <f aca="false">100*'Chôm_BIT_10%'!AT49/PopActBIT!AT61</f>
        <v>5.51938696538158</v>
      </c>
      <c r="AU46" s="50" t="n">
        <f aca="false">100*'Chôm_BIT_10%'!AU49/PopActBIT!AU61</f>
        <v>24.7944200850639</v>
      </c>
      <c r="AV46" s="50" t="n">
        <f aca="false">100*'Chôm_BIT_10%'!AV49/PopActBIT!AV61</f>
        <v>9.45529659912726</v>
      </c>
      <c r="AW46" s="50" t="n">
        <f aca="false">100*'Chôm_BIT_10%'!AW49/PopActBIT!AW61</f>
        <v>5.73826855304176</v>
      </c>
    </row>
    <row r="47" customFormat="false" ht="15" hidden="false" customHeight="false" outlineLevel="0" collapsed="false">
      <c r="A47" s="0" t="n">
        <v>2059</v>
      </c>
      <c r="B47" s="50" t="n">
        <f aca="false">100*'Chôm_BIT_10%'!B50/PopActBIT!B62</f>
        <v>9.97690542131528</v>
      </c>
      <c r="C47" s="50" t="n">
        <f aca="false">100*'Chôm_BIT_10%'!C50/PopActBIT!C62</f>
        <v>10.9112282951306</v>
      </c>
      <c r="D47" s="50" t="n">
        <f aca="false">100*'Chôm_BIT_10%'!D50/PopActBIT!D62</f>
        <v>9.11774236300791</v>
      </c>
      <c r="E47" s="50" t="n">
        <f aca="false">100*'Chôm_BIT_10%'!E50/PopActBIT!E62</f>
        <v>38.0258000247265</v>
      </c>
      <c r="F47" s="50" t="n">
        <f aca="false">100*'Chôm_BIT_10%'!F50/PopActBIT!F62</f>
        <v>23.2514446011067</v>
      </c>
      <c r="G47" s="50" t="n">
        <f aca="false">100*'Chôm_BIT_10%'!G50/PopActBIT!G62</f>
        <v>13.9720594836077</v>
      </c>
      <c r="H47" s="50" t="n">
        <f aca="false">100*'Chôm_BIT_10%'!H50/PopActBIT!H62</f>
        <v>12.9729739734039</v>
      </c>
      <c r="I47" s="50" t="n">
        <f aca="false">100*'Chôm_BIT_10%'!I50/PopActBIT!I62</f>
        <v>11.4743457080982</v>
      </c>
      <c r="J47" s="50" t="n">
        <f aca="false">100*'Chôm_BIT_10%'!J50/PopActBIT!J62</f>
        <v>10.1876446722297</v>
      </c>
      <c r="K47" s="50" t="n">
        <f aca="false">100*'Chôm_BIT_10%'!K50/PopActBIT!K62</f>
        <v>8.87066831787013</v>
      </c>
      <c r="L47" s="50" t="n">
        <f aca="false">100*'Chôm_BIT_10%'!L50/PopActBIT!L62</f>
        <v>7.56882962275608</v>
      </c>
      <c r="M47" s="50" t="n">
        <f aca="false">100*'Chôm_BIT_10%'!M50/PopActBIT!M62</f>
        <v>7.03901154916316</v>
      </c>
      <c r="N47" s="50" t="n">
        <f aca="false">100*'Chôm_BIT_10%'!N50/PopActBIT!N62</f>
        <v>4.52616011440814</v>
      </c>
      <c r="O47" s="50" t="n">
        <f aca="false">100*'Chôm_BIT_10%'!O50/PopActBIT!O62</f>
        <v>2.39175016079092</v>
      </c>
      <c r="P47" s="50" t="n">
        <f aca="false">100*'Chôm_BIT_10%'!P50/PopActBIT!P62</f>
        <v>0.877984236239705</v>
      </c>
      <c r="Q47" s="50" t="n">
        <f aca="false">100*'Chôm_BIT_10%'!Q50/PopActBIT!Q62</f>
        <v>29.3216459585571</v>
      </c>
      <c r="R47" s="50" t="n">
        <f aca="false">100*'Chôm_BIT_10%'!R50/PopActBIT!R62</f>
        <v>22.6005252535497</v>
      </c>
      <c r="S47" s="50" t="n">
        <f aca="false">100*'Chôm_BIT_10%'!S50/PopActBIT!S62</f>
        <v>12.5945324922661</v>
      </c>
      <c r="T47" s="50" t="n">
        <f aca="false">100*'Chôm_BIT_10%'!T50/PopActBIT!T62</f>
        <v>8.93121895485217</v>
      </c>
      <c r="U47" s="50" t="n">
        <f aca="false">100*'Chôm_BIT_10%'!U50/PopActBIT!U62</f>
        <v>8.06837237785798</v>
      </c>
      <c r="V47" s="50" t="n">
        <f aca="false">100*'Chôm_BIT_10%'!V50/PopActBIT!V62</f>
        <v>7.26607643784584</v>
      </c>
      <c r="W47" s="50" t="n">
        <f aca="false">100*'Chôm_BIT_10%'!W50/PopActBIT!W62</f>
        <v>6.69084538651637</v>
      </c>
      <c r="X47" s="50" t="n">
        <f aca="false">100*'Chôm_BIT_10%'!X50/PopActBIT!X62</f>
        <v>6.85735963821701</v>
      </c>
      <c r="Y47" s="50" t="n">
        <f aca="false">100*'Chôm_BIT_10%'!Y50/PopActBIT!Y62</f>
        <v>6.50919347557023</v>
      </c>
      <c r="Z47" s="50" t="n">
        <f aca="false">100*'Chôm_BIT_10%'!Z50/PopActBIT!Z62</f>
        <v>4.31423288497097</v>
      </c>
      <c r="AA47" s="50" t="n">
        <f aca="false">100*'Chôm_BIT_10%'!AA50/PopActBIT!AA62</f>
        <v>1.27156337662302</v>
      </c>
      <c r="AB47" s="50" t="n">
        <f aca="false">100*'Chôm_BIT_10%'!AB50/PopActBIT!AB62</f>
        <v>0.741745303030096</v>
      </c>
      <c r="AD47" s="50" t="n">
        <f aca="false">100*'Chôm_BIT_10%'!AD50/PopActBIT!AD62</f>
        <v>25.7360256319036</v>
      </c>
      <c r="AE47" s="50" t="n">
        <f aca="false">100*'Chôm_BIT_10%'!AE50/PopActBIT!AE62</f>
        <v>13.4666999546273</v>
      </c>
      <c r="AF47" s="50" t="n">
        <f aca="false">100*'Chôm_BIT_10%'!AF50/PopActBIT!AF62</f>
        <v>10.8134249086522</v>
      </c>
      <c r="AG47" s="50" t="n">
        <f aca="false">100*'Chôm_BIT_10%'!AG50/PopActBIT!AG62</f>
        <v>8.23292779234008</v>
      </c>
      <c r="AH47" s="50" t="n">
        <f aca="false">100*'Chôm_BIT_10%'!AH50/PopActBIT!AH62</f>
        <v>5.56192580321289</v>
      </c>
      <c r="AI47" s="50" t="n">
        <f aca="false">100*'Chôm_BIT_10%'!AI50/PopActBIT!AI62</f>
        <v>23.995508369148</v>
      </c>
      <c r="AJ47" s="50" t="n">
        <f aca="false">100*'Chôm_BIT_10%'!AJ50/PopActBIT!AJ62</f>
        <v>10.7330083220776</v>
      </c>
      <c r="AK47" s="50" t="n">
        <f aca="false">100*'Chôm_BIT_10%'!AK50/PopActBIT!AK62</f>
        <v>7.65824305419863</v>
      </c>
      <c r="AL47" s="50" t="n">
        <f aca="false">100*'Chôm_BIT_10%'!AL50/PopActBIT!AL62</f>
        <v>6.77328105608859</v>
      </c>
      <c r="AM47" s="50" t="n">
        <f aca="false">100*'Chôm_BIT_10%'!AM50/PopActBIT!AM62</f>
        <v>4.88219227966553</v>
      </c>
      <c r="AO47" s="50" t="n">
        <f aca="false">100*'Chôm_BIT_10%'!AO50/PopActBIT!AO62</f>
        <v>25.7360256319036</v>
      </c>
      <c r="AP47" s="50" t="n">
        <f aca="false">100*'Chôm_BIT_10%'!AP50/PopActBIT!AP62</f>
        <v>10.6778918985974</v>
      </c>
      <c r="AQ47" s="50" t="n">
        <f aca="false">100*'Chôm_BIT_10%'!AQ50/PopActBIT!AQ62</f>
        <v>5.95999498910189</v>
      </c>
      <c r="AR47" s="50" t="n">
        <f aca="false">100*'Chôm_BIT_10%'!AR50/PopActBIT!AR62</f>
        <v>23.995508369148</v>
      </c>
      <c r="AS47" s="50" t="n">
        <f aca="false">100*'Chôm_BIT_10%'!AS50/PopActBIT!AS62</f>
        <v>8.31230093256224</v>
      </c>
      <c r="AT47" s="50" t="n">
        <f aca="false">100*'Chôm_BIT_10%'!AT50/PopActBIT!AT62</f>
        <v>5.50859968801211</v>
      </c>
      <c r="AU47" s="50" t="n">
        <f aca="false">100*'Chôm_BIT_10%'!AU50/PopActBIT!AU62</f>
        <v>24.7818826571496</v>
      </c>
      <c r="AV47" s="50" t="n">
        <f aca="false">100*'Chôm_BIT_10%'!AV50/PopActBIT!AV62</f>
        <v>9.45515400638243</v>
      </c>
      <c r="AW47" s="50" t="n">
        <f aca="false">100*'Chôm_BIT_10%'!AW50/PopActBIT!AW62</f>
        <v>5.72959101817578</v>
      </c>
    </row>
    <row r="48" customFormat="false" ht="15" hidden="false" customHeight="false" outlineLevel="0" collapsed="false">
      <c r="A48" s="0" t="n">
        <v>2060</v>
      </c>
      <c r="B48" s="50" t="n">
        <f aca="false">100*'Chôm_BIT_10%'!B51/PopActBIT!B63</f>
        <v>9.97864011770167</v>
      </c>
      <c r="C48" s="50" t="n">
        <f aca="false">100*'Chôm_BIT_10%'!C51/PopActBIT!C63</f>
        <v>10.9145814724178</v>
      </c>
      <c r="D48" s="50" t="n">
        <f aca="false">100*'Chôm_BIT_10%'!D51/PopActBIT!D63</f>
        <v>9.11915325649745</v>
      </c>
      <c r="E48" s="50" t="n">
        <f aca="false">100*'Chôm_BIT_10%'!E51/PopActBIT!E63</f>
        <v>38.0486372804201</v>
      </c>
      <c r="F48" s="50" t="n">
        <f aca="false">100*'Chôm_BIT_10%'!F51/PopActBIT!F63</f>
        <v>23.2654087829321</v>
      </c>
      <c r="G48" s="50" t="n">
        <f aca="false">100*'Chôm_BIT_10%'!G51/PopActBIT!G63</f>
        <v>13.9804507204728</v>
      </c>
      <c r="H48" s="50" t="n">
        <f aca="false">100*'Chôm_BIT_10%'!H51/PopActBIT!H63</f>
        <v>12.9807651868312</v>
      </c>
      <c r="I48" s="50" t="n">
        <f aca="false">100*'Chôm_BIT_10%'!I51/PopActBIT!I63</f>
        <v>11.4812368863688</v>
      </c>
      <c r="J48" s="50" t="n">
        <f aca="false">100*'Chôm_BIT_10%'!J51/PopActBIT!J63</f>
        <v>10.1937630930425</v>
      </c>
      <c r="K48" s="50" t="n">
        <f aca="false">100*'Chôm_BIT_10%'!K51/PopActBIT!K63</f>
        <v>8.87599579869673</v>
      </c>
      <c r="L48" s="50" t="n">
        <f aca="false">100*'Chôm_BIT_10%'!L51/PopActBIT!L63</f>
        <v>7.5733752548607</v>
      </c>
      <c r="M48" s="50" t="n">
        <f aca="false">100*'Chôm_BIT_10%'!M51/PopActBIT!M63</f>
        <v>7.04323898702045</v>
      </c>
      <c r="N48" s="50" t="n">
        <f aca="false">100*'Chôm_BIT_10%'!N51/PopActBIT!N63</f>
        <v>4.5288784024067</v>
      </c>
      <c r="O48" s="50" t="n">
        <f aca="false">100*'Chôm_BIT_10%'!O51/PopActBIT!O63</f>
        <v>2.39318658053598</v>
      </c>
      <c r="P48" s="50" t="n">
        <f aca="false">100*'Chôm_BIT_10%'!P51/PopActBIT!P63</f>
        <v>0.87851152956384</v>
      </c>
      <c r="Q48" s="50" t="n">
        <f aca="false">100*'Chôm_BIT_10%'!Q51/PopActBIT!Q63</f>
        <v>29.3392557373303</v>
      </c>
      <c r="R48" s="50" t="n">
        <f aca="false">100*'Chôm_BIT_10%'!R51/PopActBIT!R63</f>
        <v>22.614098511014</v>
      </c>
      <c r="S48" s="50" t="n">
        <f aca="false">100*'Chôm_BIT_10%'!S51/PopActBIT!S63</f>
        <v>12.6020964240882</v>
      </c>
      <c r="T48" s="50" t="n">
        <f aca="false">100*'Chôm_BIT_10%'!T51/PopActBIT!T63</f>
        <v>8.93658280073562</v>
      </c>
      <c r="U48" s="50" t="n">
        <f aca="false">100*'Chôm_BIT_10%'!U51/PopActBIT!U63</f>
        <v>8.0732180216815</v>
      </c>
      <c r="V48" s="50" t="n">
        <f aca="false">100*'Chôm_BIT_10%'!V51/PopActBIT!V63</f>
        <v>7.27044024466627</v>
      </c>
      <c r="W48" s="50" t="n">
        <f aca="false">100*'Chôm_BIT_10%'!W51/PopActBIT!W63</f>
        <v>6.69486372529685</v>
      </c>
      <c r="X48" s="50" t="n">
        <f aca="false">100*'Chôm_BIT_10%'!X51/PopActBIT!X63</f>
        <v>6.86147798090379</v>
      </c>
      <c r="Y48" s="50" t="n">
        <f aca="false">100*'Chôm_BIT_10%'!Y51/PopActBIT!Y63</f>
        <v>6.5131027191802</v>
      </c>
      <c r="Z48" s="50" t="n">
        <f aca="false">100*'Chôm_BIT_10%'!Z51/PopActBIT!Z63</f>
        <v>4.3168238952706</v>
      </c>
      <c r="AA48" s="50" t="n">
        <f aca="false">100*'Chôm_BIT_10%'!AA51/PopActBIT!AA63</f>
        <v>1.2723270428166</v>
      </c>
      <c r="AB48" s="50" t="n">
        <f aca="false">100*'Chôm_BIT_10%'!AB51/PopActBIT!AB63</f>
        <v>0.742190774976348</v>
      </c>
      <c r="AD48" s="50" t="n">
        <f aca="false">100*'Chôm_BIT_10%'!AD51/PopActBIT!AD63</f>
        <v>25.7417656806216</v>
      </c>
      <c r="AE48" s="50" t="n">
        <f aca="false">100*'Chôm_BIT_10%'!AE51/PopActBIT!AE63</f>
        <v>13.4754004638241</v>
      </c>
      <c r="AF48" s="50" t="n">
        <f aca="false">100*'Chôm_BIT_10%'!AF51/PopActBIT!AF63</f>
        <v>10.8209880476496</v>
      </c>
      <c r="AG48" s="50" t="n">
        <f aca="false">100*'Chôm_BIT_10%'!AG51/PopActBIT!AG63</f>
        <v>8.23359591420886</v>
      </c>
      <c r="AH48" s="50" t="n">
        <f aca="false">100*'Chôm_BIT_10%'!AH51/PopActBIT!AH63</f>
        <v>5.56383520570517</v>
      </c>
      <c r="AI48" s="50" t="n">
        <f aca="false">100*'Chôm_BIT_10%'!AI51/PopActBIT!AI63</f>
        <v>24.004606989255</v>
      </c>
      <c r="AJ48" s="50" t="n">
        <f aca="false">100*'Chôm_BIT_10%'!AJ51/PopActBIT!AJ63</f>
        <v>10.7418074931018</v>
      </c>
      <c r="AK48" s="50" t="n">
        <f aca="false">100*'Chôm_BIT_10%'!AK51/PopActBIT!AK63</f>
        <v>7.66353974983883</v>
      </c>
      <c r="AL48" s="50" t="n">
        <f aca="false">100*'Chôm_BIT_10%'!AL51/PopActBIT!AL63</f>
        <v>6.77792936926995</v>
      </c>
      <c r="AM48" s="50" t="n">
        <f aca="false">100*'Chôm_BIT_10%'!AM51/PopActBIT!AM63</f>
        <v>4.88423415215629</v>
      </c>
      <c r="AO48" s="50" t="n">
        <f aca="false">100*'Chôm_BIT_10%'!AO51/PopActBIT!AO63</f>
        <v>25.7417656806216</v>
      </c>
      <c r="AP48" s="50" t="n">
        <f aca="false">100*'Chôm_BIT_10%'!AP51/PopActBIT!AP63</f>
        <v>10.6865184924119</v>
      </c>
      <c r="AQ48" s="50" t="n">
        <f aca="false">100*'Chôm_BIT_10%'!AQ51/PopActBIT!AQ63</f>
        <v>5.95596454015723</v>
      </c>
      <c r="AR48" s="50" t="n">
        <f aca="false">100*'Chôm_BIT_10%'!AR51/PopActBIT!AR63</f>
        <v>24.004606989255</v>
      </c>
      <c r="AS48" s="50" t="n">
        <f aca="false">100*'Chôm_BIT_10%'!AS51/PopActBIT!AS63</f>
        <v>8.32210788650394</v>
      </c>
      <c r="AT48" s="50" t="n">
        <f aca="false">100*'Chôm_BIT_10%'!AT51/PopActBIT!AT63</f>
        <v>5.49781886670719</v>
      </c>
      <c r="AU48" s="50" t="n">
        <f aca="false">100*'Chôm_BIT_10%'!AU51/PopActBIT!AU63</f>
        <v>24.7895112112231</v>
      </c>
      <c r="AV48" s="50" t="n">
        <f aca="false">100*'Chôm_BIT_10%'!AV51/PopActBIT!AV63</f>
        <v>9.46420417784541</v>
      </c>
      <c r="AW48" s="50" t="n">
        <f aca="false">100*'Chôm_BIT_10%'!AW51/PopActBIT!AW63</f>
        <v>5.72136761764505</v>
      </c>
    </row>
    <row r="49" customFormat="false" ht="15" hidden="false" customHeight="false" outlineLevel="0" collapsed="false">
      <c r="A49" s="0" t="n">
        <v>2061</v>
      </c>
      <c r="B49" s="50" t="n">
        <f aca="false">100*'Chôm_BIT_10%'!B52/PopActBIT!B64</f>
        <v>9.98534523566156</v>
      </c>
      <c r="C49" s="50" t="n">
        <f aca="false">100*'Chôm_BIT_10%'!C52/PopActBIT!C64</f>
        <v>10.9216827474723</v>
      </c>
      <c r="D49" s="50" t="n">
        <f aca="false">100*'Chôm_BIT_10%'!D52/PopActBIT!D64</f>
        <v>9.12603907474325</v>
      </c>
      <c r="E49" s="50" t="n">
        <f aca="false">100*'Chôm_BIT_10%'!E52/PopActBIT!E64</f>
        <v>38.0832600573579</v>
      </c>
      <c r="F49" s="50" t="n">
        <f aca="false">100*'Chôm_BIT_10%'!F52/PopActBIT!F64</f>
        <v>23.2865793981297</v>
      </c>
      <c r="G49" s="50" t="n">
        <f aca="false">100*'Chôm_BIT_10%'!G52/PopActBIT!G64</f>
        <v>13.993172385725</v>
      </c>
      <c r="H49" s="50" t="n">
        <f aca="false">100*'Chôm_BIT_10%'!H52/PopActBIT!H64</f>
        <v>12.9925771772117</v>
      </c>
      <c r="I49" s="50" t="n">
        <f aca="false">100*'Chôm_BIT_10%'!I52/PopActBIT!I64</f>
        <v>11.4916843644416</v>
      </c>
      <c r="J49" s="50" t="n">
        <f aca="false">100*'Chôm_BIT_10%'!J52/PopActBIT!J64</f>
        <v>10.2030390201441</v>
      </c>
      <c r="K49" s="50" t="n">
        <f aca="false">100*'Chôm_BIT_10%'!K52/PopActBIT!K64</f>
        <v>8.88407260892186</v>
      </c>
      <c r="L49" s="50" t="n">
        <f aca="false">100*'Chôm_BIT_10%'!L52/PopActBIT!L64</f>
        <v>7.580266731162</v>
      </c>
      <c r="M49" s="50" t="n">
        <f aca="false">100*'Chôm_BIT_10%'!M52/PopActBIT!M64</f>
        <v>7.04964805998066</v>
      </c>
      <c r="N49" s="50" t="n">
        <f aca="false">100*'Chôm_BIT_10%'!N52/PopActBIT!N64</f>
        <v>4.53299950523487</v>
      </c>
      <c r="O49" s="50" t="n">
        <f aca="false">100*'Chôm_BIT_10%'!O52/PopActBIT!O64</f>
        <v>2.39536428704719</v>
      </c>
      <c r="P49" s="50" t="n">
        <f aca="false">100*'Chôm_BIT_10%'!P52/PopActBIT!P64</f>
        <v>0.879310940814791</v>
      </c>
      <c r="Q49" s="50" t="n">
        <f aca="false">100*'Chôm_BIT_10%'!Q52/PopActBIT!Q64</f>
        <v>29.3659533165216</v>
      </c>
      <c r="R49" s="50" t="n">
        <f aca="false">100*'Chôm_BIT_10%'!R52/PopActBIT!R64</f>
        <v>22.6346764592497</v>
      </c>
      <c r="S49" s="50" t="n">
        <f aca="false">100*'Chôm_BIT_10%'!S52/PopActBIT!S64</f>
        <v>12.6135638406536</v>
      </c>
      <c r="T49" s="50" t="n">
        <f aca="false">100*'Chôm_BIT_10%'!T52/PopActBIT!T64</f>
        <v>8.94471474277115</v>
      </c>
      <c r="U49" s="50" t="n">
        <f aca="false">100*'Chôm_BIT_10%'!U52/PopActBIT!U64</f>
        <v>8.08056433541869</v>
      </c>
      <c r="V49" s="50" t="n">
        <f aca="false">100*'Chôm_BIT_10%'!V52/PopActBIT!V64</f>
        <v>7.27705606191552</v>
      </c>
      <c r="W49" s="50" t="n">
        <f aca="false">100*'Chôm_BIT_10%'!W52/PopActBIT!W64</f>
        <v>6.7009557903472</v>
      </c>
      <c r="X49" s="50" t="n">
        <f aca="false">100*'Chôm_BIT_10%'!X52/PopActBIT!X64</f>
        <v>6.86772165843277</v>
      </c>
      <c r="Y49" s="50" t="n">
        <f aca="false">100*'Chôm_BIT_10%'!Y52/PopActBIT!Y64</f>
        <v>6.51902938879931</v>
      </c>
      <c r="Z49" s="50" t="n">
        <f aca="false">100*'Chôm_BIT_10%'!Z52/PopActBIT!Z64</f>
        <v>4.32075203676234</v>
      </c>
      <c r="AA49" s="50" t="n">
        <f aca="false">100*'Chôm_BIT_10%'!AA52/PopActBIT!AA64</f>
        <v>1.27348481083522</v>
      </c>
      <c r="AB49" s="50" t="n">
        <f aca="false">100*'Chôm_BIT_10%'!AB52/PopActBIT!AB64</f>
        <v>0.742866139653876</v>
      </c>
      <c r="AD49" s="50" t="n">
        <f aca="false">100*'Chôm_BIT_10%'!AD52/PopActBIT!AD64</f>
        <v>25.7553196406423</v>
      </c>
      <c r="AE49" s="50" t="n">
        <f aca="false">100*'Chôm_BIT_10%'!AE52/PopActBIT!AE64</f>
        <v>13.4880643840725</v>
      </c>
      <c r="AF49" s="50" t="n">
        <f aca="false">100*'Chôm_BIT_10%'!AF52/PopActBIT!AF64</f>
        <v>10.8313890060701</v>
      </c>
      <c r="AG49" s="50" t="n">
        <f aca="false">100*'Chôm_BIT_10%'!AG52/PopActBIT!AG64</f>
        <v>8.23718777803747</v>
      </c>
      <c r="AH49" s="50" t="n">
        <f aca="false">100*'Chôm_BIT_10%'!AH52/PopActBIT!AH64</f>
        <v>5.56587376363022</v>
      </c>
      <c r="AI49" s="50" t="n">
        <f aca="false">100*'Chôm_BIT_10%'!AI52/PopActBIT!AI64</f>
        <v>24.0210788541117</v>
      </c>
      <c r="AJ49" s="50" t="n">
        <f aca="false">100*'Chôm_BIT_10%'!AJ52/PopActBIT!AJ64</f>
        <v>10.753101476959</v>
      </c>
      <c r="AK49" s="50" t="n">
        <f aca="false">100*'Chôm_BIT_10%'!AK52/PopActBIT!AK64</f>
        <v>7.6708708621267</v>
      </c>
      <c r="AL49" s="50" t="n">
        <f aca="false">100*'Chôm_BIT_10%'!AL52/PopActBIT!AL64</f>
        <v>6.78456802204158</v>
      </c>
      <c r="AM49" s="50" t="n">
        <f aca="false">100*'Chôm_BIT_10%'!AM52/PopActBIT!AM64</f>
        <v>4.88747528238567</v>
      </c>
      <c r="AO49" s="50" t="n">
        <f aca="false">100*'Chôm_BIT_10%'!AO52/PopActBIT!AO64</f>
        <v>25.7553196406423</v>
      </c>
      <c r="AP49" s="50" t="n">
        <f aca="false">100*'Chôm_BIT_10%'!AP52/PopActBIT!AP64</f>
        <v>10.7013477464826</v>
      </c>
      <c r="AQ49" s="50" t="n">
        <f aca="false">100*'Chôm_BIT_10%'!AQ52/PopActBIT!AQ64</f>
        <v>5.95372769619928</v>
      </c>
      <c r="AR49" s="50" t="n">
        <f aca="false">100*'Chôm_BIT_10%'!AR52/PopActBIT!AR64</f>
        <v>24.0210788541117</v>
      </c>
      <c r="AS49" s="50" t="n">
        <f aca="false">100*'Chôm_BIT_10%'!AS52/PopActBIT!AS64</f>
        <v>8.33574777880979</v>
      </c>
      <c r="AT49" s="50" t="n">
        <f aca="false">100*'Chôm_BIT_10%'!AT52/PopActBIT!AT64</f>
        <v>5.49496731482388</v>
      </c>
      <c r="AU49" s="50" t="n">
        <f aca="false">100*'Chôm_BIT_10%'!AU52/PopActBIT!AU64</f>
        <v>24.8047199202444</v>
      </c>
      <c r="AV49" s="50" t="n">
        <f aca="false">100*'Chôm_BIT_10%'!AV52/PopActBIT!AV64</f>
        <v>9.47822409821954</v>
      </c>
      <c r="AW49" s="50" t="n">
        <f aca="false">100*'Chôm_BIT_10%'!AW52/PopActBIT!AW64</f>
        <v>5.71857658673699</v>
      </c>
    </row>
    <row r="50" customFormat="false" ht="15" hidden="false" customHeight="false" outlineLevel="0" collapsed="false">
      <c r="A50" s="0" t="n">
        <v>2062</v>
      </c>
      <c r="B50" s="50" t="n">
        <f aca="false">100*'Chôm_BIT_10%'!B53/PopActBIT!B65</f>
        <v>9.98543225176047</v>
      </c>
      <c r="C50" s="50" t="n">
        <f aca="false">100*'Chôm_BIT_10%'!C53/PopActBIT!C65</f>
        <v>10.9216077454471</v>
      </c>
      <c r="D50" s="50" t="n">
        <f aca="false">100*'Chôm_BIT_10%'!D53/PopActBIT!D65</f>
        <v>9.12663473796816</v>
      </c>
      <c r="E50" s="50" t="n">
        <f aca="false">100*'Chôm_BIT_10%'!E53/PopActBIT!E65</f>
        <v>38.0937106282188</v>
      </c>
      <c r="F50" s="50" t="n">
        <f aca="false">100*'Chôm_BIT_10%'!F53/PopActBIT!F65</f>
        <v>23.2929695561083</v>
      </c>
      <c r="G50" s="50" t="n">
        <f aca="false">100*'Chôm_BIT_10%'!G53/PopActBIT!G65</f>
        <v>13.997012304875</v>
      </c>
      <c r="H50" s="50" t="n">
        <f aca="false">100*'Chôm_BIT_10%'!H53/PopActBIT!H65</f>
        <v>12.9961425192609</v>
      </c>
      <c r="I50" s="50" t="n">
        <f aca="false">100*'Chôm_BIT_10%'!I53/PopActBIT!I65</f>
        <v>11.4948378408399</v>
      </c>
      <c r="J50" s="50" t="n">
        <f aca="false">100*'Chôm_BIT_10%'!J53/PopActBIT!J65</f>
        <v>10.2058388745188</v>
      </c>
      <c r="K50" s="50" t="n">
        <f aca="false">100*'Chôm_BIT_10%'!K53/PopActBIT!K65</f>
        <v>8.88651052075486</v>
      </c>
      <c r="L50" s="50" t="n">
        <f aca="false">100*'Chôm_BIT_10%'!L53/PopActBIT!L65</f>
        <v>7.58234686071234</v>
      </c>
      <c r="M50" s="50" t="n">
        <f aca="false">100*'Chôm_BIT_10%'!M53/PopActBIT!M65</f>
        <v>7.05158258046247</v>
      </c>
      <c r="N50" s="50" t="n">
        <f aca="false">100*'Chôm_BIT_10%'!N53/PopActBIT!N65</f>
        <v>4.53424342270598</v>
      </c>
      <c r="O50" s="50" t="n">
        <f aca="false">100*'Chôm_BIT_10%'!O53/PopActBIT!O65</f>
        <v>2.3960216079851</v>
      </c>
      <c r="P50" s="50" t="n">
        <f aca="false">100*'Chôm_BIT_10%'!P53/PopActBIT!P65</f>
        <v>0.879552235842631</v>
      </c>
      <c r="Q50" s="50" t="n">
        <f aca="false">100*'Chôm_BIT_10%'!Q53/PopActBIT!Q65</f>
        <v>29.3740117383996</v>
      </c>
      <c r="R50" s="50" t="n">
        <f aca="false">100*'Chôm_BIT_10%'!R53/PopActBIT!R65</f>
        <v>22.640887726087</v>
      </c>
      <c r="S50" s="50" t="n">
        <f aca="false">100*'Chôm_BIT_10%'!S53/PopActBIT!S65</f>
        <v>12.6170251762253</v>
      </c>
      <c r="T50" s="50" t="n">
        <f aca="false">100*'Chôm_BIT_10%'!T53/PopActBIT!T65</f>
        <v>8.94716929564055</v>
      </c>
      <c r="U50" s="50" t="n">
        <f aca="false">100*'Chôm_BIT_10%'!U53/PopActBIT!U65</f>
        <v>8.08278175351935</v>
      </c>
      <c r="V50" s="50" t="n">
        <f aca="false">100*'Chôm_BIT_10%'!V53/PopActBIT!V65</f>
        <v>7.27905298628384</v>
      </c>
      <c r="W50" s="50" t="n">
        <f aca="false">100*'Chôm_BIT_10%'!W53/PopActBIT!W65</f>
        <v>6.7027946248697</v>
      </c>
      <c r="X50" s="50" t="n">
        <f aca="false">100*'Chôm_BIT_10%'!X53/PopActBIT!X65</f>
        <v>6.86960625580538</v>
      </c>
      <c r="Y50" s="50" t="n">
        <f aca="false">100*'Chôm_BIT_10%'!Y53/PopActBIT!Y65</f>
        <v>6.52081830021261</v>
      </c>
      <c r="Z50" s="50" t="n">
        <f aca="false">100*'Chôm_BIT_10%'!Z53/PopActBIT!Z65</f>
        <v>4.32193771060603</v>
      </c>
      <c r="AA50" s="50" t="n">
        <f aca="false">100*'Chôm_BIT_10%'!AA53/PopActBIT!AA65</f>
        <v>1.27383427259967</v>
      </c>
      <c r="AB50" s="50" t="n">
        <f aca="false">100*'Chôm_BIT_10%'!AB53/PopActBIT!AB65</f>
        <v>0.743069992349809</v>
      </c>
      <c r="AD50" s="50" t="n">
        <f aca="false">100*'Chôm_BIT_10%'!AD53/PopActBIT!AD65</f>
        <v>25.7531895494775</v>
      </c>
      <c r="AE50" s="50" t="n">
        <f aca="false">100*'Chôm_BIT_10%'!AE53/PopActBIT!AE65</f>
        <v>13.4919690742619</v>
      </c>
      <c r="AF50" s="50" t="n">
        <f aca="false">100*'Chôm_BIT_10%'!AF53/PopActBIT!AF65</f>
        <v>10.8350304761872</v>
      </c>
      <c r="AG50" s="50" t="n">
        <f aca="false">100*'Chôm_BIT_10%'!AG53/PopActBIT!AG65</f>
        <v>8.23792644698209</v>
      </c>
      <c r="AH50" s="50" t="n">
        <f aca="false">100*'Chôm_BIT_10%'!AH53/PopActBIT!AH65</f>
        <v>5.56769020951949</v>
      </c>
      <c r="AI50" s="50" t="n">
        <f aca="false">100*'Chôm_BIT_10%'!AI53/PopActBIT!AI65</f>
        <v>24.0226891477136</v>
      </c>
      <c r="AJ50" s="50" t="n">
        <f aca="false">100*'Chôm_BIT_10%'!AJ53/PopActBIT!AJ65</f>
        <v>10.7567934656566</v>
      </c>
      <c r="AK50" s="50" t="n">
        <f aca="false">100*'Chôm_BIT_10%'!AK53/PopActBIT!AK65</f>
        <v>7.67340975342457</v>
      </c>
      <c r="AL50" s="50" t="n">
        <f aca="false">100*'Chôm_BIT_10%'!AL53/PopActBIT!AL65</f>
        <v>6.78661330814372</v>
      </c>
      <c r="AM50" s="50" t="n">
        <f aca="false">100*'Chôm_BIT_10%'!AM53/PopActBIT!AM65</f>
        <v>4.89032777830492</v>
      </c>
      <c r="AO50" s="50" t="n">
        <f aca="false">100*'Chôm_BIT_10%'!AO53/PopActBIT!AO65</f>
        <v>25.7531895494775</v>
      </c>
      <c r="AP50" s="50" t="n">
        <f aca="false">100*'Chôm_BIT_10%'!AP53/PopActBIT!AP65</f>
        <v>10.7114344074076</v>
      </c>
      <c r="AQ50" s="50" t="n">
        <f aca="false">100*'Chôm_BIT_10%'!AQ53/PopActBIT!AQ65</f>
        <v>5.95215500366009</v>
      </c>
      <c r="AR50" s="50" t="n">
        <f aca="false">100*'Chôm_BIT_10%'!AR53/PopActBIT!AR65</f>
        <v>24.0226891477136</v>
      </c>
      <c r="AS50" s="50" t="n">
        <f aca="false">100*'Chôm_BIT_10%'!AS53/PopActBIT!AS65</f>
        <v>8.34446801618821</v>
      </c>
      <c r="AT50" s="50" t="n">
        <f aca="false">100*'Chôm_BIT_10%'!AT53/PopActBIT!AT65</f>
        <v>5.49346065358211</v>
      </c>
      <c r="AU50" s="50" t="n">
        <f aca="false">100*'Chôm_BIT_10%'!AU53/PopActBIT!AU65</f>
        <v>24.804698222512</v>
      </c>
      <c r="AV50" s="50" t="n">
        <f aca="false">100*'Chôm_BIT_10%'!AV53/PopActBIT!AV65</f>
        <v>9.48740123938723</v>
      </c>
      <c r="AW50" s="50" t="n">
        <f aca="false">100*'Chôm_BIT_10%'!AW53/PopActBIT!AW65</f>
        <v>5.71693328130272</v>
      </c>
    </row>
    <row r="51" customFormat="false" ht="15" hidden="false" customHeight="false" outlineLevel="0" collapsed="false">
      <c r="A51" s="0" t="n">
        <v>2063</v>
      </c>
      <c r="B51" s="50" t="n">
        <f aca="false">100*'Chôm_BIT_10%'!B54/PopActBIT!B66</f>
        <v>9.98417729807302</v>
      </c>
      <c r="C51" s="50" t="n">
        <f aca="false">100*'Chôm_BIT_10%'!C54/PopActBIT!C66</f>
        <v>10.9206634544958</v>
      </c>
      <c r="D51" s="50" t="n">
        <f aca="false">100*'Chôm_BIT_10%'!D54/PopActBIT!D66</f>
        <v>9.12535016559</v>
      </c>
      <c r="E51" s="50" t="n">
        <f aca="false">100*'Chôm_BIT_10%'!E54/PopActBIT!E66</f>
        <v>38.1053950619432</v>
      </c>
      <c r="F51" s="50" t="n">
        <f aca="false">100*'Chôm_BIT_10%'!F54/PopActBIT!F66</f>
        <v>23.3001141780035</v>
      </c>
      <c r="G51" s="50" t="n">
        <f aca="false">100*'Chôm_BIT_10%'!G54/PopActBIT!G66</f>
        <v>14.0013055900373</v>
      </c>
      <c r="H51" s="50" t="n">
        <f aca="false">100*'Chôm_BIT_10%'!H54/PopActBIT!H66</f>
        <v>13.0001288089512</v>
      </c>
      <c r="I51" s="50" t="n">
        <f aca="false">100*'Chôm_BIT_10%'!I54/PopActBIT!I66</f>
        <v>11.498363637322</v>
      </c>
      <c r="J51" s="50" t="n">
        <f aca="false">100*'Chôm_BIT_10%'!J54/PopActBIT!J66</f>
        <v>10.2089692980445</v>
      </c>
      <c r="K51" s="50" t="n">
        <f aca="false">100*'Chôm_BIT_10%'!K54/PopActBIT!K66</f>
        <v>8.88923626843103</v>
      </c>
      <c r="L51" s="50" t="n">
        <f aca="false">100*'Chôm_BIT_10%'!L54/PopActBIT!L66</f>
        <v>7.58467258398552</v>
      </c>
      <c r="M51" s="50" t="n">
        <f aca="false">100*'Chôm_BIT_10%'!M54/PopActBIT!M66</f>
        <v>7.05374550310653</v>
      </c>
      <c r="N51" s="50" t="n">
        <f aca="false">100*'Chôm_BIT_10%'!N54/PopActBIT!N66</f>
        <v>4.53563420522334</v>
      </c>
      <c r="O51" s="50" t="n">
        <f aca="false">100*'Chôm_BIT_10%'!O54/PopActBIT!O66</f>
        <v>2.39675653653942</v>
      </c>
      <c r="P51" s="50" t="n">
        <f aca="false">100*'Chôm_BIT_10%'!P54/PopActBIT!P66</f>
        <v>0.87982201974232</v>
      </c>
      <c r="Q51" s="50" t="n">
        <f aca="false">100*'Chôm_BIT_10%'!Q54/PopActBIT!Q66</f>
        <v>29.3830215903599</v>
      </c>
      <c r="R51" s="50" t="n">
        <f aca="false">100*'Chôm_BIT_10%'!R54/PopActBIT!R66</f>
        <v>22.6478323357808</v>
      </c>
      <c r="S51" s="50" t="n">
        <f aca="false">100*'Chôm_BIT_10%'!S54/PopActBIT!S66</f>
        <v>12.6208951797519</v>
      </c>
      <c r="T51" s="50" t="n">
        <f aca="false">100*'Chôm_BIT_10%'!T54/PopActBIT!T66</f>
        <v>8.94991364910291</v>
      </c>
      <c r="U51" s="50" t="n">
        <f aca="false">100*'Chôm_BIT_10%'!U54/PopActBIT!U66</f>
        <v>8.08526097452856</v>
      </c>
      <c r="V51" s="50" t="n">
        <f aca="false">100*'Chôm_BIT_10%'!V54/PopActBIT!V66</f>
        <v>7.2812856806261</v>
      </c>
      <c r="W51" s="50" t="n">
        <f aca="false">100*'Chôm_BIT_10%'!W54/PopActBIT!W66</f>
        <v>6.7048505642432</v>
      </c>
      <c r="X51" s="50" t="n">
        <f aca="false">100*'Chôm_BIT_10%'!X54/PopActBIT!X66</f>
        <v>6.87171336109088</v>
      </c>
      <c r="Y51" s="50" t="n">
        <f aca="false">100*'Chôm_BIT_10%'!Y54/PopActBIT!Y66</f>
        <v>6.52281842222755</v>
      </c>
      <c r="Z51" s="50" t="n">
        <f aca="false">100*'Chôm_BIT_10%'!Z54/PopActBIT!Z66</f>
        <v>4.32326337287175</v>
      </c>
      <c r="AA51" s="50" t="n">
        <f aca="false">100*'Chôm_BIT_10%'!AA54/PopActBIT!AA66</f>
        <v>1.27422499410957</v>
      </c>
      <c r="AB51" s="50" t="n">
        <f aca="false">100*'Chôm_BIT_10%'!AB54/PopActBIT!AB66</f>
        <v>0.743297913230581</v>
      </c>
      <c r="AD51" s="50" t="n">
        <f aca="false">100*'Chôm_BIT_10%'!AD54/PopActBIT!AD66</f>
        <v>25.7531331610439</v>
      </c>
      <c r="AE51" s="50" t="n">
        <f aca="false">100*'Chôm_BIT_10%'!AE54/PopActBIT!AE66</f>
        <v>13.496132361054</v>
      </c>
      <c r="AF51" s="50" t="n">
        <f aca="false">100*'Chôm_BIT_10%'!AF54/PopActBIT!AF66</f>
        <v>10.8393002404104</v>
      </c>
      <c r="AG51" s="50" t="n">
        <f aca="false">100*'Chôm_BIT_10%'!AG54/PopActBIT!AG66</f>
        <v>8.24014541043911</v>
      </c>
      <c r="AH51" s="50" t="n">
        <f aca="false">100*'Chôm_BIT_10%'!AH54/PopActBIT!AH66</f>
        <v>5.57124474570096</v>
      </c>
      <c r="AI51" s="50" t="n">
        <f aca="false">100*'Chôm_BIT_10%'!AI54/PopActBIT!AI66</f>
        <v>24.0257736208327</v>
      </c>
      <c r="AJ51" s="50" t="n">
        <f aca="false">100*'Chôm_BIT_10%'!AJ54/PopActBIT!AJ66</f>
        <v>10.7601322899765</v>
      </c>
      <c r="AK51" s="50" t="n">
        <f aca="false">100*'Chôm_BIT_10%'!AK54/PopActBIT!AK66</f>
        <v>7.67638268032414</v>
      </c>
      <c r="AL51" s="50" t="n">
        <f aca="false">100*'Chôm_BIT_10%'!AL54/PopActBIT!AL66</f>
        <v>6.78877647826823</v>
      </c>
      <c r="AM51" s="50" t="n">
        <f aca="false">100*'Chôm_BIT_10%'!AM54/PopActBIT!AM66</f>
        <v>4.89124359700906</v>
      </c>
      <c r="AO51" s="50" t="n">
        <f aca="false">100*'Chôm_BIT_10%'!AO54/PopActBIT!AO66</f>
        <v>25.7531331610439</v>
      </c>
      <c r="AP51" s="50" t="n">
        <f aca="false">100*'Chôm_BIT_10%'!AP54/PopActBIT!AP66</f>
        <v>10.7226597750822</v>
      </c>
      <c r="AQ51" s="50" t="n">
        <f aca="false">100*'Chôm_BIT_10%'!AQ54/PopActBIT!AQ66</f>
        <v>5.95441764657078</v>
      </c>
      <c r="AR51" s="50" t="n">
        <f aca="false">100*'Chôm_BIT_10%'!AR54/PopActBIT!AR66</f>
        <v>24.0257736208327</v>
      </c>
      <c r="AS51" s="50" t="n">
        <f aca="false">100*'Chôm_BIT_10%'!AS54/PopActBIT!AS66</f>
        <v>8.3534023247702</v>
      </c>
      <c r="AT51" s="50" t="n">
        <f aca="false">100*'Chôm_BIT_10%'!AT54/PopActBIT!AT66</f>
        <v>5.49438138798862</v>
      </c>
      <c r="AU51" s="50" t="n">
        <f aca="false">100*'Chôm_BIT_10%'!AU54/PopActBIT!AU66</f>
        <v>24.8064207655275</v>
      </c>
      <c r="AV51" s="50" t="n">
        <f aca="false">100*'Chôm_BIT_10%'!AV54/PopActBIT!AV66</f>
        <v>9.49724186601305</v>
      </c>
      <c r="AW51" s="50" t="n">
        <f aca="false">100*'Chôm_BIT_10%'!AW54/PopActBIT!AW66</f>
        <v>5.71852464969118</v>
      </c>
    </row>
    <row r="52" customFormat="false" ht="15" hidden="false" customHeight="false" outlineLevel="0" collapsed="false">
      <c r="A52" s="0" t="n">
        <v>2064</v>
      </c>
      <c r="B52" s="50" t="n">
        <f aca="false">100*'Chôm_BIT_10%'!B55/PopActBIT!B67</f>
        <v>9.98492393513294</v>
      </c>
      <c r="C52" s="50" t="n">
        <f aca="false">100*'Chôm_BIT_10%'!C55/PopActBIT!C67</f>
        <v>10.9225322888982</v>
      </c>
      <c r="D52" s="50" t="n">
        <f aca="false">100*'Chôm_BIT_10%'!D55/PopActBIT!D67</f>
        <v>9.12540900145277</v>
      </c>
      <c r="E52" s="50" t="n">
        <f aca="false">100*'Chôm_BIT_10%'!E55/PopActBIT!E67</f>
        <v>38.1294742515875</v>
      </c>
      <c r="F52" s="50" t="n">
        <f aca="false">100*'Chôm_BIT_10%'!F55/PopActBIT!F67</f>
        <v>23.3148377589325</v>
      </c>
      <c r="G52" s="50" t="n">
        <f aca="false">100*'Chôm_BIT_10%'!G55/PopActBIT!G67</f>
        <v>14.0101531585252</v>
      </c>
      <c r="H52" s="50" t="n">
        <f aca="false">100*'Chôm_BIT_10%'!H55/PopActBIT!H67</f>
        <v>13.008343723571</v>
      </c>
      <c r="I52" s="50" t="n">
        <f aca="false">100*'Chôm_BIT_10%'!I55/PopActBIT!I67</f>
        <v>11.5056295711399</v>
      </c>
      <c r="J52" s="50" t="n">
        <f aca="false">100*'Chôm_BIT_10%'!J55/PopActBIT!J67</f>
        <v>10.2154204503656</v>
      </c>
      <c r="K52" s="50" t="n">
        <f aca="false">100*'Chôm_BIT_10%'!K55/PopActBIT!K67</f>
        <v>8.89485346792606</v>
      </c>
      <c r="L52" s="50" t="n">
        <f aca="false">100*'Chôm_BIT_10%'!L55/PopActBIT!L67</f>
        <v>7.58946541631916</v>
      </c>
      <c r="M52" s="50" t="n">
        <f aca="false">100*'Chôm_BIT_10%'!M55/PopActBIT!M67</f>
        <v>7.05820283717682</v>
      </c>
      <c r="N52" s="50" t="n">
        <f aca="false">100*'Chôm_BIT_10%'!N55/PopActBIT!N67</f>
        <v>4.53850031895886</v>
      </c>
      <c r="O52" s="50" t="n">
        <f aca="false">100*'Chôm_BIT_10%'!O55/PopActBIT!O67</f>
        <v>2.39827107155686</v>
      </c>
      <c r="P52" s="50" t="n">
        <f aca="false">100*'Chôm_BIT_10%'!P55/PopActBIT!P67</f>
        <v>0.880377988293023</v>
      </c>
      <c r="Q52" s="50" t="n">
        <f aca="false">100*'Chôm_BIT_10%'!Q55/PopActBIT!Q67</f>
        <v>29.4015890228204</v>
      </c>
      <c r="R52" s="50" t="n">
        <f aca="false">100*'Chôm_BIT_10%'!R55/PopActBIT!R67</f>
        <v>22.662143733129</v>
      </c>
      <c r="S52" s="50" t="n">
        <f aca="false">100*'Chôm_BIT_10%'!S55/PopActBIT!S67</f>
        <v>12.6288704527551</v>
      </c>
      <c r="T52" s="50" t="n">
        <f aca="false">100*'Chôm_BIT_10%'!T55/PopActBIT!T67</f>
        <v>8.95556919125661</v>
      </c>
      <c r="U52" s="50" t="n">
        <f aca="false">100*'Chôm_BIT_10%'!U55/PopActBIT!U67</f>
        <v>8.09037013379623</v>
      </c>
      <c r="V52" s="50" t="n">
        <f aca="false">100*'Chôm_BIT_10%'!V55/PopActBIT!V67</f>
        <v>7.2858867996664</v>
      </c>
      <c r="W52" s="50" t="n">
        <f aca="false">100*'Chôm_BIT_10%'!W55/PopActBIT!W67</f>
        <v>6.70908742802614</v>
      </c>
      <c r="X52" s="50" t="n">
        <f aca="false">100*'Chôm_BIT_10%'!X55/PopActBIT!X67</f>
        <v>6.87605566718516</v>
      </c>
      <c r="Y52" s="50" t="n">
        <f aca="false">100*'Chôm_BIT_10%'!Y55/PopActBIT!Y67</f>
        <v>6.52694025803448</v>
      </c>
      <c r="Z52" s="50" t="n">
        <f aca="false">100*'Chôm_BIT_10%'!Z55/PopActBIT!Z67</f>
        <v>4.32599528730192</v>
      </c>
      <c r="AA52" s="50" t="n">
        <f aca="false">100*'Chôm_BIT_10%'!AA55/PopActBIT!AA67</f>
        <v>1.27503018994162</v>
      </c>
      <c r="AB52" s="50" t="n">
        <f aca="false">100*'Chôm_BIT_10%'!AB55/PopActBIT!AB67</f>
        <v>0.743767610799278</v>
      </c>
      <c r="AD52" s="50" t="n">
        <f aca="false">100*'Chôm_BIT_10%'!AD55/PopActBIT!AD67</f>
        <v>25.7630722519846</v>
      </c>
      <c r="AE52" s="50" t="n">
        <f aca="false">100*'Chôm_BIT_10%'!AE55/PopActBIT!AE67</f>
        <v>13.504522023075</v>
      </c>
      <c r="AF52" s="50" t="n">
        <f aca="false">100*'Chôm_BIT_10%'!AF55/PopActBIT!AF67</f>
        <v>10.8473339870012</v>
      </c>
      <c r="AG52" s="50" t="n">
        <f aca="false">100*'Chôm_BIT_10%'!AG55/PopActBIT!AG67</f>
        <v>8.24480373021279</v>
      </c>
      <c r="AH52" s="50" t="n">
        <f aca="false">100*'Chôm_BIT_10%'!AH55/PopActBIT!AH67</f>
        <v>5.57616052813108</v>
      </c>
      <c r="AI52" s="50" t="n">
        <f aca="false">100*'Chôm_BIT_10%'!AI55/PopActBIT!AI67</f>
        <v>24.0375674307759</v>
      </c>
      <c r="AJ52" s="50" t="n">
        <f aca="false">100*'Chôm_BIT_10%'!AJ55/PopActBIT!AJ67</f>
        <v>10.766330728152</v>
      </c>
      <c r="AK52" s="50" t="n">
        <f aca="false">100*'Chôm_BIT_10%'!AK55/PopActBIT!AK67</f>
        <v>7.68201176794117</v>
      </c>
      <c r="AL52" s="50" t="n">
        <f aca="false">100*'Chôm_BIT_10%'!AL55/PopActBIT!AL67</f>
        <v>6.7931616277487</v>
      </c>
      <c r="AM52" s="50" t="n">
        <f aca="false">100*'Chôm_BIT_10%'!AM55/PopActBIT!AM67</f>
        <v>4.89373025173844</v>
      </c>
      <c r="AO52" s="50" t="n">
        <f aca="false">100*'Chôm_BIT_10%'!AO55/PopActBIT!AO67</f>
        <v>25.7630722519846</v>
      </c>
      <c r="AP52" s="50" t="n">
        <f aca="false">100*'Chôm_BIT_10%'!AP55/PopActBIT!AP67</f>
        <v>10.7379376226138</v>
      </c>
      <c r="AQ52" s="50" t="n">
        <f aca="false">100*'Chôm_BIT_10%'!AQ55/PopActBIT!AQ67</f>
        <v>5.96008053875454</v>
      </c>
      <c r="AR52" s="50" t="n">
        <f aca="false">100*'Chôm_BIT_10%'!AR55/PopActBIT!AR67</f>
        <v>24.0375674307759</v>
      </c>
      <c r="AS52" s="50" t="n">
        <f aca="false">100*'Chôm_BIT_10%'!AS55/PopActBIT!AS67</f>
        <v>8.36521630431632</v>
      </c>
      <c r="AT52" s="50" t="n">
        <f aca="false">100*'Chôm_BIT_10%'!AT55/PopActBIT!AT67</f>
        <v>5.49961120994966</v>
      </c>
      <c r="AU52" s="50" t="n">
        <f aca="false">100*'Chôm_BIT_10%'!AU55/PopActBIT!AU67</f>
        <v>24.8174295152334</v>
      </c>
      <c r="AV52" s="50" t="n">
        <f aca="false">100*'Chôm_BIT_10%'!AV55/PopActBIT!AV67</f>
        <v>9.51055047907023</v>
      </c>
      <c r="AW52" s="50" t="n">
        <f aca="false">100*'Chôm_BIT_10%'!AW55/PopActBIT!AW67</f>
        <v>5.72391971050221</v>
      </c>
    </row>
    <row r="53" customFormat="false" ht="15" hidden="false" customHeight="false" outlineLevel="0" collapsed="false">
      <c r="A53" s="0" t="n">
        <v>2065</v>
      </c>
      <c r="B53" s="50" t="n">
        <f aca="false">100*'Chôm_BIT_10%'!B56/PopActBIT!B68</f>
        <v>9.9905187106545</v>
      </c>
      <c r="C53" s="50" t="n">
        <f aca="false">100*'Chôm_BIT_10%'!C56/PopActBIT!C68</f>
        <v>10.929922618334</v>
      </c>
      <c r="D53" s="50" t="n">
        <f aca="false">100*'Chôm_BIT_10%'!D56/PopActBIT!D68</f>
        <v>9.12953866241256</v>
      </c>
      <c r="E53" s="50" t="n">
        <f aca="false">100*'Chôm_BIT_10%'!E56/PopActBIT!E68</f>
        <v>38.1675155135875</v>
      </c>
      <c r="F53" s="50" t="n">
        <f aca="false">100*'Chôm_BIT_10%'!F56/PopActBIT!F68</f>
        <v>23.3380986579898</v>
      </c>
      <c r="G53" s="50" t="n">
        <f aca="false">100*'Chôm_BIT_10%'!G56/PopActBIT!G68</f>
        <v>14.0241308992999</v>
      </c>
      <c r="H53" s="50" t="n">
        <f aca="false">100*'Chôm_BIT_10%'!H56/PopActBIT!H68</f>
        <v>13.0213219725894</v>
      </c>
      <c r="I53" s="50" t="n">
        <f aca="false">100*'Chôm_BIT_10%'!I56/PopActBIT!I68</f>
        <v>11.5171085825236</v>
      </c>
      <c r="J53" s="50" t="n">
        <f aca="false">100*'Chôm_BIT_10%'!J56/PopActBIT!J68</f>
        <v>10.2256122375177</v>
      </c>
      <c r="K53" s="50" t="n">
        <f aca="false">100*'Chôm_BIT_10%'!K56/PopActBIT!K68</f>
        <v>8.90372774321747</v>
      </c>
      <c r="L53" s="50" t="n">
        <f aca="false">100*'Chôm_BIT_10%'!L56/PopActBIT!L68</f>
        <v>7.59703732356439</v>
      </c>
      <c r="M53" s="50" t="n">
        <f aca="false">100*'Chôm_BIT_10%'!M56/PopActBIT!M68</f>
        <v>7.06524471091489</v>
      </c>
      <c r="N53" s="50" t="n">
        <f aca="false">100*'Chôm_BIT_10%'!N56/PopActBIT!N68</f>
        <v>4.54302831949151</v>
      </c>
      <c r="O53" s="50" t="n">
        <f aca="false">100*'Chôm_BIT_10%'!O56/PopActBIT!O68</f>
        <v>2.40066379424635</v>
      </c>
      <c r="P53" s="50" t="n">
        <f aca="false">100*'Chôm_BIT_10%'!P56/PopActBIT!P68</f>
        <v>0.881256329533469</v>
      </c>
      <c r="Q53" s="50" t="n">
        <f aca="false">100*'Chôm_BIT_10%'!Q56/PopActBIT!Q68</f>
        <v>29.4309225914885</v>
      </c>
      <c r="R53" s="50" t="n">
        <f aca="false">100*'Chôm_BIT_10%'!R56/PopActBIT!R68</f>
        <v>22.6847534481633</v>
      </c>
      <c r="S53" s="50" t="n">
        <f aca="false">100*'Chôm_BIT_10%'!S56/PopActBIT!S68</f>
        <v>12.6414701064112</v>
      </c>
      <c r="T53" s="50" t="n">
        <f aca="false">100*'Chôm_BIT_10%'!T56/PopActBIT!T68</f>
        <v>8.96450404180598</v>
      </c>
      <c r="U53" s="50" t="n">
        <f aca="false">100*'Chôm_BIT_10%'!U56/PopActBIT!U68</f>
        <v>8.09844178691964</v>
      </c>
      <c r="V53" s="50" t="n">
        <f aca="false">100*'Chôm_BIT_10%'!V56/PopActBIT!V68</f>
        <v>7.29315583062182</v>
      </c>
      <c r="W53" s="50" t="n">
        <f aca="false">100*'Chôm_BIT_10%'!W56/PopActBIT!W68</f>
        <v>6.71578099403092</v>
      </c>
      <c r="X53" s="50" t="n">
        <f aca="false">100*'Chôm_BIT_10%'!X56/PopActBIT!X68</f>
        <v>6.88291581514934</v>
      </c>
      <c r="Y53" s="50" t="n">
        <f aca="false">100*'Chôm_BIT_10%'!Y56/PopActBIT!Y68</f>
        <v>6.53345209826538</v>
      </c>
      <c r="Z53" s="50" t="n">
        <f aca="false">100*'Chôm_BIT_10%'!Z56/PopActBIT!Z68</f>
        <v>4.3303112744317</v>
      </c>
      <c r="AA53" s="50" t="n">
        <f aca="false">100*'Chôm_BIT_10%'!AA56/PopActBIT!AA68</f>
        <v>1.27630227035882</v>
      </c>
      <c r="AB53" s="50" t="n">
        <f aca="false">100*'Chôm_BIT_10%'!AB56/PopActBIT!AB68</f>
        <v>0.744509657709311</v>
      </c>
      <c r="AD53" s="50" t="n">
        <f aca="false">100*'Chôm_BIT_10%'!AD56/PopActBIT!AD68</f>
        <v>25.7842759821034</v>
      </c>
      <c r="AE53" s="50" t="n">
        <f aca="false">100*'Chôm_BIT_10%'!AE56/PopActBIT!AE68</f>
        <v>13.5176965792842</v>
      </c>
      <c r="AF53" s="50" t="n">
        <f aca="false">100*'Chôm_BIT_10%'!AF56/PopActBIT!AF68</f>
        <v>10.8594969524968</v>
      </c>
      <c r="AG53" s="50" t="n">
        <f aca="false">100*'Chôm_BIT_10%'!AG56/PopActBIT!AG68</f>
        <v>8.25357271772714</v>
      </c>
      <c r="AH53" s="50" t="n">
        <f aca="false">100*'Chôm_BIT_10%'!AH56/PopActBIT!AH68</f>
        <v>5.58335086290373</v>
      </c>
      <c r="AI53" s="50" t="n">
        <f aca="false">100*'Chôm_BIT_10%'!AI56/PopActBIT!AI68</f>
        <v>24.0591663268657</v>
      </c>
      <c r="AJ53" s="50" t="n">
        <f aca="false">100*'Chôm_BIT_10%'!AJ56/PopActBIT!AJ68</f>
        <v>10.7758469443192</v>
      </c>
      <c r="AK53" s="50" t="n">
        <f aca="false">100*'Chôm_BIT_10%'!AK56/PopActBIT!AK68</f>
        <v>7.6905606136931</v>
      </c>
      <c r="AL53" s="50" t="n">
        <f aca="false">100*'Chôm_BIT_10%'!AL56/PopActBIT!AL68</f>
        <v>6.79988817092411</v>
      </c>
      <c r="AM53" s="50" t="n">
        <f aca="false">100*'Chôm_BIT_10%'!AM56/PopActBIT!AM68</f>
        <v>4.8966052230255</v>
      </c>
      <c r="AO53" s="50" t="n">
        <f aca="false">100*'Chôm_BIT_10%'!AO56/PopActBIT!AO68</f>
        <v>25.7842759821034</v>
      </c>
      <c r="AP53" s="50" t="n">
        <f aca="false">100*'Chôm_BIT_10%'!AP56/PopActBIT!AP68</f>
        <v>10.7579877667512</v>
      </c>
      <c r="AQ53" s="50" t="n">
        <f aca="false">100*'Chôm_BIT_10%'!AQ56/PopActBIT!AQ68</f>
        <v>5.96972846142032</v>
      </c>
      <c r="AR53" s="50" t="n">
        <f aca="false">100*'Chôm_BIT_10%'!AR56/PopActBIT!AR68</f>
        <v>24.0591663268657</v>
      </c>
      <c r="AS53" s="50" t="n">
        <f aca="false">100*'Chôm_BIT_10%'!AS56/PopActBIT!AS68</f>
        <v>8.37993390870306</v>
      </c>
      <c r="AT53" s="50" t="n">
        <f aca="false">100*'Chôm_BIT_10%'!AT56/PopActBIT!AT68</f>
        <v>5.5077872277776</v>
      </c>
      <c r="AU53" s="50" t="n">
        <f aca="false">100*'Chôm_BIT_10%'!AU56/PopActBIT!AU68</f>
        <v>24.8388953464854</v>
      </c>
      <c r="AV53" s="50" t="n">
        <f aca="false">100*'Chôm_BIT_10%'!AV56/PopActBIT!AV68</f>
        <v>9.52765997199681</v>
      </c>
      <c r="AW53" s="50" t="n">
        <f aca="false">100*'Chôm_BIT_10%'!AW56/PopActBIT!AW68</f>
        <v>5.73288239424621</v>
      </c>
    </row>
    <row r="54" customFormat="false" ht="15" hidden="false" customHeight="false" outlineLevel="0" collapsed="false">
      <c r="A54" s="0" t="n">
        <v>2066</v>
      </c>
      <c r="B54" s="50" t="n">
        <f aca="false">100*'Chôm_BIT_10%'!B57/PopActBIT!B69</f>
        <v>9.99451847311087</v>
      </c>
      <c r="C54" s="50" t="n">
        <f aca="false">100*'Chôm_BIT_10%'!C57/PopActBIT!C69</f>
        <v>10.9364417597539</v>
      </c>
      <c r="D54" s="50" t="n">
        <f aca="false">100*'Chôm_BIT_10%'!D57/PopActBIT!D69</f>
        <v>9.13147238497709</v>
      </c>
      <c r="E54" s="50" t="n">
        <f aca="false">100*'Chôm_BIT_10%'!E57/PopActBIT!E69</f>
        <v>38.1984150539428</v>
      </c>
      <c r="F54" s="50" t="n">
        <f aca="false">100*'Chôm_BIT_10%'!F57/PopActBIT!F69</f>
        <v>23.3569926444491</v>
      </c>
      <c r="G54" s="50" t="n">
        <f aca="false">100*'Chôm_BIT_10%'!G57/PopActBIT!G69</f>
        <v>14.0354845122568</v>
      </c>
      <c r="H54" s="50" t="n">
        <f aca="false">100*'Chôm_BIT_10%'!H57/PopActBIT!H69</f>
        <v>13.0318637345657</v>
      </c>
      <c r="I54" s="50" t="n">
        <f aca="false">100*'Chôm_BIT_10%'!I57/PopActBIT!I69</f>
        <v>11.5264325680289</v>
      </c>
      <c r="J54" s="50" t="n">
        <f aca="false">100*'Chôm_BIT_10%'!J57/PopActBIT!J69</f>
        <v>10.233890657366</v>
      </c>
      <c r="K54" s="50" t="n">
        <f aca="false">100*'Chôm_BIT_10%'!K57/PopActBIT!K69</f>
        <v>8.91093599586404</v>
      </c>
      <c r="L54" s="50" t="n">
        <f aca="false">100*'Chôm_BIT_10%'!L57/PopActBIT!L69</f>
        <v>7.6031877097816</v>
      </c>
      <c r="M54" s="50" t="n">
        <f aca="false">100*'Chôm_BIT_10%'!M57/PopActBIT!M69</f>
        <v>7.07096457009689</v>
      </c>
      <c r="N54" s="50" t="n">
        <f aca="false">100*'Chôm_BIT_10%'!N57/PopActBIT!N69</f>
        <v>4.5467062504494</v>
      </c>
      <c r="O54" s="50" t="n">
        <f aca="false">100*'Chôm_BIT_10%'!O57/PopActBIT!O69</f>
        <v>2.40260731629099</v>
      </c>
      <c r="P54" s="50" t="n">
        <f aca="false">100*'Chôm_BIT_10%'!P57/PopActBIT!P69</f>
        <v>0.881969774334666</v>
      </c>
      <c r="Q54" s="50" t="n">
        <f aca="false">100*'Chôm_BIT_10%'!Q57/PopActBIT!Q69</f>
        <v>29.4547491876939</v>
      </c>
      <c r="R54" s="50" t="n">
        <f aca="false">100*'Chôm_BIT_10%'!R57/PopActBIT!R69</f>
        <v>22.7031185014079</v>
      </c>
      <c r="S54" s="50" t="n">
        <f aca="false">100*'Chôm_BIT_10%'!S57/PopActBIT!S69</f>
        <v>12.6517043490766</v>
      </c>
      <c r="T54" s="50" t="n">
        <f aca="false">100*'Chôm_BIT_10%'!T57/PopActBIT!T69</f>
        <v>8.97176149754229</v>
      </c>
      <c r="U54" s="50" t="n">
        <f aca="false">100*'Chôm_BIT_10%'!U57/PopActBIT!U69</f>
        <v>8.10499809862719</v>
      </c>
      <c r="V54" s="50" t="n">
        <f aca="false">100*'Chôm_BIT_10%'!V57/PopActBIT!V69</f>
        <v>7.29906020139034</v>
      </c>
      <c r="W54" s="50" t="n">
        <f aca="false">100*'Chôm_BIT_10%'!W57/PopActBIT!W69</f>
        <v>6.72121793544694</v>
      </c>
      <c r="X54" s="50" t="n">
        <f aca="false">100*'Chôm_BIT_10%'!X57/PopActBIT!X69</f>
        <v>6.88848806506213</v>
      </c>
      <c r="Y54" s="50" t="n">
        <f aca="false">100*'Chôm_BIT_10%'!Y57/PopActBIT!Y69</f>
        <v>6.53874143041218</v>
      </c>
      <c r="Z54" s="50" t="n">
        <f aca="false">100*'Chôm_BIT_10%'!Z57/PopActBIT!Z69</f>
        <v>4.33381699457551</v>
      </c>
      <c r="AA54" s="50" t="n">
        <f aca="false">100*'Chôm_BIT_10%'!AA57/PopActBIT!AA69</f>
        <v>1.27733553524331</v>
      </c>
      <c r="AB54" s="50" t="n">
        <f aca="false">100*'Chôm_BIT_10%'!AB57/PopActBIT!AB69</f>
        <v>0.745112395558597</v>
      </c>
      <c r="AD54" s="50" t="n">
        <f aca="false">100*'Chôm_BIT_10%'!AD57/PopActBIT!AD69</f>
        <v>25.8024529915742</v>
      </c>
      <c r="AE54" s="50" t="n">
        <f aca="false">100*'Chôm_BIT_10%'!AE57/PopActBIT!AE69</f>
        <v>13.5281613334348</v>
      </c>
      <c r="AF54" s="50" t="n">
        <f aca="false">100*'Chôm_BIT_10%'!AF57/PopActBIT!AF69</f>
        <v>10.8696831523995</v>
      </c>
      <c r="AG54" s="50" t="n">
        <f aca="false">100*'Chôm_BIT_10%'!AG57/PopActBIT!AG69</f>
        <v>8.26228993360646</v>
      </c>
      <c r="AH54" s="50" t="n">
        <f aca="false">100*'Chôm_BIT_10%'!AH57/PopActBIT!AH69</f>
        <v>5.58655960250529</v>
      </c>
      <c r="AI54" s="50" t="n">
        <f aca="false">100*'Chôm_BIT_10%'!AI57/PopActBIT!AI69</f>
        <v>24.077245386347</v>
      </c>
      <c r="AJ54" s="50" t="n">
        <f aca="false">100*'Chôm_BIT_10%'!AJ57/PopActBIT!AJ69</f>
        <v>10.7826445584991</v>
      </c>
      <c r="AK54" s="50" t="n">
        <f aca="false">100*'Chôm_BIT_10%'!AK57/PopActBIT!AK69</f>
        <v>7.69770776815432</v>
      </c>
      <c r="AL54" s="50" t="n">
        <f aca="false">100*'Chôm_BIT_10%'!AL57/PopActBIT!AL69</f>
        <v>6.80516849481078</v>
      </c>
      <c r="AM54" s="50" t="n">
        <f aca="false">100*'Chôm_BIT_10%'!AM57/PopActBIT!AM69</f>
        <v>4.89509967127622</v>
      </c>
      <c r="AO54" s="50" t="n">
        <f aca="false">100*'Chôm_BIT_10%'!AO57/PopActBIT!AO69</f>
        <v>25.8024529915742</v>
      </c>
      <c r="AP54" s="50" t="n">
        <f aca="false">100*'Chôm_BIT_10%'!AP57/PopActBIT!AP69</f>
        <v>10.7762584520059</v>
      </c>
      <c r="AQ54" s="50" t="n">
        <f aca="false">100*'Chôm_BIT_10%'!AQ57/PopActBIT!AQ69</f>
        <v>5.97597460025041</v>
      </c>
      <c r="AR54" s="50" t="n">
        <f aca="false">100*'Chôm_BIT_10%'!AR57/PopActBIT!AR69</f>
        <v>24.077245386347</v>
      </c>
      <c r="AS54" s="50" t="n">
        <f aca="false">100*'Chôm_BIT_10%'!AS57/PopActBIT!AS69</f>
        <v>8.39218823817542</v>
      </c>
      <c r="AT54" s="50" t="n">
        <f aca="false">100*'Chôm_BIT_10%'!AT57/PopActBIT!AT69</f>
        <v>5.51200869955051</v>
      </c>
      <c r="AU54" s="50" t="n">
        <f aca="false">100*'Chôm_BIT_10%'!AU57/PopActBIT!AU69</f>
        <v>24.8570554460203</v>
      </c>
      <c r="AV54" s="50" t="n">
        <f aca="false">100*'Chôm_BIT_10%'!AV57/PopActBIT!AV69</f>
        <v>9.54257084326134</v>
      </c>
      <c r="AW54" s="50" t="n">
        <f aca="false">100*'Chôm_BIT_10%'!AW57/PopActBIT!AW69</f>
        <v>5.7381558466631</v>
      </c>
    </row>
    <row r="55" customFormat="false" ht="15" hidden="false" customHeight="false" outlineLevel="0" collapsed="false">
      <c r="A55" s="0" t="n">
        <v>2067</v>
      </c>
      <c r="B55" s="50" t="n">
        <f aca="false">100*'Chôm_BIT_10%'!B58/PopActBIT!B70</f>
        <v>9.9926937830074</v>
      </c>
      <c r="C55" s="50" t="n">
        <f aca="false">100*'Chôm_BIT_10%'!C58/PopActBIT!C70</f>
        <v>10.9361276636212</v>
      </c>
      <c r="D55" s="50" t="n">
        <f aca="false">100*'Chôm_BIT_10%'!D58/PopActBIT!D70</f>
        <v>9.12837412810602</v>
      </c>
      <c r="E55" s="50" t="n">
        <f aca="false">100*'Chôm_BIT_10%'!E58/PopActBIT!E70</f>
        <v>38.2153891130891</v>
      </c>
      <c r="F55" s="50" t="n">
        <f aca="false">100*'Chôm_BIT_10%'!F58/PopActBIT!F70</f>
        <v>23.3673716869844</v>
      </c>
      <c r="G55" s="50" t="n">
        <f aca="false">100*'Chôm_BIT_10%'!G58/PopActBIT!G70</f>
        <v>14.0417213978428</v>
      </c>
      <c r="H55" s="50" t="n">
        <f aca="false">100*'Chôm_BIT_10%'!H58/PopActBIT!H70</f>
        <v>13.0376546456677</v>
      </c>
      <c r="I55" s="50" t="n">
        <f aca="false">100*'Chôm_BIT_10%'!I58/PopActBIT!I70</f>
        <v>11.5315545174051</v>
      </c>
      <c r="J55" s="50" t="n">
        <f aca="false">100*'Chôm_BIT_10%'!J58/PopActBIT!J70</f>
        <v>10.2384382456644</v>
      </c>
      <c r="K55" s="50" t="n">
        <f aca="false">100*'Chôm_BIT_10%'!K58/PopActBIT!K70</f>
        <v>8.91489570870629</v>
      </c>
      <c r="L55" s="50" t="n">
        <f aca="false">100*'Chôm_BIT_10%'!L58/PopActBIT!L70</f>
        <v>7.6065663043569</v>
      </c>
      <c r="M55" s="50" t="n">
        <f aca="false">100*'Chôm_BIT_10%'!M58/PopActBIT!M70</f>
        <v>7.07410666305192</v>
      </c>
      <c r="N55" s="50" t="n">
        <f aca="false">100*'Chôm_BIT_10%'!N58/PopActBIT!N70</f>
        <v>4.54872665000543</v>
      </c>
      <c r="O55" s="50" t="n">
        <f aca="false">100*'Chôm_BIT_10%'!O58/PopActBIT!O70</f>
        <v>2.40367495217678</v>
      </c>
      <c r="P55" s="50" t="n">
        <f aca="false">100*'Chôm_BIT_10%'!P58/PopActBIT!P70</f>
        <v>0.8823616913054</v>
      </c>
      <c r="Q55" s="50" t="n">
        <f aca="false">100*'Chôm_BIT_10%'!Q58/PopActBIT!Q70</f>
        <v>29.4678378630786</v>
      </c>
      <c r="R55" s="50" t="n">
        <f aca="false">100*'Chôm_BIT_10%'!R58/PopActBIT!R70</f>
        <v>22.7132069848097</v>
      </c>
      <c r="S55" s="50" t="n">
        <f aca="false">100*'Chôm_BIT_10%'!S58/PopActBIT!S70</f>
        <v>12.6573263304499</v>
      </c>
      <c r="T55" s="50" t="n">
        <f aca="false">100*'Chôm_BIT_10%'!T58/PopActBIT!T70</f>
        <v>8.97574823914114</v>
      </c>
      <c r="U55" s="50" t="n">
        <f aca="false">100*'Chôm_BIT_10%'!U58/PopActBIT!U70</f>
        <v>8.10859968044446</v>
      </c>
      <c r="V55" s="50" t="n">
        <f aca="false">100*'Chôm_BIT_10%'!V58/PopActBIT!V70</f>
        <v>7.30230365218262</v>
      </c>
      <c r="W55" s="50" t="n">
        <f aca="false">100*'Chôm_BIT_10%'!W58/PopActBIT!W70</f>
        <v>6.7242046130515</v>
      </c>
      <c r="X55" s="50" t="n">
        <f aca="false">100*'Chôm_BIT_10%'!X58/PopActBIT!X70</f>
        <v>6.89154907174735</v>
      </c>
      <c r="Y55" s="50" t="n">
        <f aca="false">100*'Chôm_BIT_10%'!Y58/PopActBIT!Y70</f>
        <v>6.54164702174694</v>
      </c>
      <c r="Z55" s="50" t="n">
        <f aca="false">100*'Chôm_BIT_10%'!Z58/PopActBIT!Z70</f>
        <v>4.33574279348343</v>
      </c>
      <c r="AA55" s="50" t="n">
        <f aca="false">100*'Chôm_BIT_10%'!AA58/PopActBIT!AA70</f>
        <v>1.27790313913196</v>
      </c>
      <c r="AB55" s="50" t="n">
        <f aca="false">100*'Chôm_BIT_10%'!AB58/PopActBIT!AB70</f>
        <v>0.745443497826976</v>
      </c>
      <c r="AD55" s="50" t="n">
        <f aca="false">100*'Chôm_BIT_10%'!AD58/PopActBIT!AD70</f>
        <v>25.8128344225175</v>
      </c>
      <c r="AE55" s="50" t="n">
        <f aca="false">100*'Chôm_BIT_10%'!AE58/PopActBIT!AE70</f>
        <v>13.5334931609038</v>
      </c>
      <c r="AF55" s="50" t="n">
        <f aca="false">100*'Chôm_BIT_10%'!AF58/PopActBIT!AF70</f>
        <v>10.8758524514316</v>
      </c>
      <c r="AG55" s="50" t="n">
        <f aca="false">100*'Chôm_BIT_10%'!AG58/PopActBIT!AG70</f>
        <v>8.26731778077124</v>
      </c>
      <c r="AH55" s="50" t="n">
        <f aca="false">100*'Chôm_BIT_10%'!AH58/PopActBIT!AH70</f>
        <v>5.58131610665659</v>
      </c>
      <c r="AI55" s="50" t="n">
        <f aca="false">100*'Chôm_BIT_10%'!AI58/PopActBIT!AI70</f>
        <v>24.0874229480452</v>
      </c>
      <c r="AJ55" s="50" t="n">
        <f aca="false">100*'Chôm_BIT_10%'!AJ58/PopActBIT!AJ70</f>
        <v>10.7847265166546</v>
      </c>
      <c r="AK55" s="50" t="n">
        <f aca="false">100*'Chôm_BIT_10%'!AK58/PopActBIT!AK70</f>
        <v>7.70201335551482</v>
      </c>
      <c r="AL55" s="50" t="n">
        <f aca="false">100*'Chôm_BIT_10%'!AL58/PopActBIT!AL70</f>
        <v>6.80804258959353</v>
      </c>
      <c r="AM55" s="50" t="n">
        <f aca="false">100*'Chôm_BIT_10%'!AM58/PopActBIT!AM70</f>
        <v>4.8889779186709</v>
      </c>
      <c r="AO55" s="50" t="n">
        <f aca="false">100*'Chôm_BIT_10%'!AO58/PopActBIT!AO70</f>
        <v>25.8128344225175</v>
      </c>
      <c r="AP55" s="50" t="n">
        <f aca="false">100*'Chôm_BIT_10%'!AP58/PopActBIT!AP70</f>
        <v>10.7885179045755</v>
      </c>
      <c r="AQ55" s="50" t="n">
        <f aca="false">100*'Chôm_BIT_10%'!AQ58/PopActBIT!AQ70</f>
        <v>5.97218899212464</v>
      </c>
      <c r="AR55" s="50" t="n">
        <f aca="false">100*'Chôm_BIT_10%'!AR58/PopActBIT!AR70</f>
        <v>24.0874229480452</v>
      </c>
      <c r="AS55" s="50" t="n">
        <f aca="false">100*'Chôm_BIT_10%'!AS58/PopActBIT!AS70</f>
        <v>8.39977602936299</v>
      </c>
      <c r="AT55" s="50" t="n">
        <f aca="false">100*'Chôm_BIT_10%'!AT58/PopActBIT!AT70</f>
        <v>5.50968029806019</v>
      </c>
      <c r="AU55" s="50" t="n">
        <f aca="false">100*'Chôm_BIT_10%'!AU58/PopActBIT!AU70</f>
        <v>24.8673537128596</v>
      </c>
      <c r="AV55" s="50" t="n">
        <f aca="false">100*'Chôm_BIT_10%'!AV58/PopActBIT!AV70</f>
        <v>9.55219955627192</v>
      </c>
      <c r="AW55" s="50" t="n">
        <f aca="false">100*'Chôm_BIT_10%'!AW58/PopActBIT!AW70</f>
        <v>5.73522478404468</v>
      </c>
    </row>
    <row r="56" customFormat="false" ht="15" hidden="false" customHeight="false" outlineLevel="0" collapsed="false">
      <c r="A56" s="0" t="n">
        <v>2068</v>
      </c>
      <c r="B56" s="50" t="n">
        <f aca="false">100*'Chôm_BIT_10%'!B59/PopActBIT!B71</f>
        <v>9.99287850794937</v>
      </c>
      <c r="C56" s="50" t="n">
        <f aca="false">100*'Chôm_BIT_10%'!C59/PopActBIT!C71</f>
        <v>10.9382613803321</v>
      </c>
      <c r="D56" s="50" t="n">
        <f aca="false">100*'Chôm_BIT_10%'!D59/PopActBIT!D71</f>
        <v>9.12690362239942</v>
      </c>
      <c r="E56" s="50" t="n">
        <f aca="false">100*'Chôm_BIT_10%'!E59/PopActBIT!E71</f>
        <v>38.2429429964062</v>
      </c>
      <c r="F56" s="50" t="n">
        <f aca="false">100*'Chôm_BIT_10%'!F59/PopActBIT!F71</f>
        <v>23.3842199213694</v>
      </c>
      <c r="G56" s="50" t="n">
        <f aca="false">100*'Chôm_BIT_10%'!G59/PopActBIT!G71</f>
        <v>14.0518456949375</v>
      </c>
      <c r="H56" s="50" t="n">
        <f aca="false">100*'Chôm_BIT_10%'!H59/PopActBIT!H71</f>
        <v>13.0470549951911</v>
      </c>
      <c r="I56" s="50" t="n">
        <f aca="false">100*'Chôm_BIT_10%'!I59/PopActBIT!I71</f>
        <v>11.5398689455716</v>
      </c>
      <c r="J56" s="50" t="n">
        <f aca="false">100*'Chôm_BIT_10%'!J59/PopActBIT!J71</f>
        <v>10.2458203171104</v>
      </c>
      <c r="K56" s="50" t="n">
        <f aca="false">100*'Chôm_BIT_10%'!K59/PopActBIT!K71</f>
        <v>8.92132348562661</v>
      </c>
      <c r="L56" s="50" t="n">
        <f aca="false">100*'Chôm_BIT_10%'!L59/PopActBIT!L71</f>
        <v>7.6120507556541</v>
      </c>
      <c r="M56" s="50" t="n">
        <f aca="false">100*'Chôm_BIT_10%'!M59/PopActBIT!M71</f>
        <v>7.07920720275832</v>
      </c>
      <c r="N56" s="50" t="n">
        <f aca="false">100*'Chôm_BIT_10%'!N59/PopActBIT!N71</f>
        <v>4.55200635188115</v>
      </c>
      <c r="O56" s="50" t="n">
        <f aca="false">100*'Chôm_BIT_10%'!O59/PopActBIT!O71</f>
        <v>2.4054080387867</v>
      </c>
      <c r="P56" s="50" t="n">
        <f aca="false">100*'Chôm_BIT_10%'!P59/PopActBIT!P71</f>
        <v>0.882997887655876</v>
      </c>
      <c r="Q56" s="50" t="n">
        <f aca="false">100*'Chôm_BIT_10%'!Q59/PopActBIT!Q71</f>
        <v>29.489084627404</v>
      </c>
      <c r="R56" s="50" t="n">
        <f aca="false">100*'Chôm_BIT_10%'!R59/PopActBIT!R71</f>
        <v>22.7295835563831</v>
      </c>
      <c r="S56" s="50" t="n">
        <f aca="false">100*'Chôm_BIT_10%'!S59/PopActBIT!S71</f>
        <v>12.6664524574084</v>
      </c>
      <c r="T56" s="50" t="n">
        <f aca="false">100*'Chôm_BIT_10%'!T59/PopActBIT!T71</f>
        <v>8.98221989167184</v>
      </c>
      <c r="U56" s="50" t="n">
        <f aca="false">100*'Chôm_BIT_10%'!U59/PopActBIT!U71</f>
        <v>8.11444610552727</v>
      </c>
      <c r="V56" s="50" t="n">
        <f aca="false">100*'Chôm_BIT_10%'!V59/PopActBIT!V71</f>
        <v>7.30756872542794</v>
      </c>
      <c r="W56" s="50" t="n">
        <f aca="false">100*'Chôm_BIT_10%'!W59/PopActBIT!W71</f>
        <v>6.72905286799823</v>
      </c>
      <c r="X56" s="50" t="n">
        <f aca="false">100*'Chôm_BIT_10%'!X59/PopActBIT!X71</f>
        <v>6.89651798462262</v>
      </c>
      <c r="Y56" s="50" t="n">
        <f aca="false">100*'Chôm_BIT_10%'!Y59/PopActBIT!Y71</f>
        <v>6.54636364986253</v>
      </c>
      <c r="Z56" s="50" t="n">
        <f aca="false">100*'Chôm_BIT_10%'!Z59/PopActBIT!Z71</f>
        <v>4.33886893072284</v>
      </c>
      <c r="AA56" s="50" t="n">
        <f aca="false">100*'Chôm_BIT_10%'!AA59/PopActBIT!AA71</f>
        <v>1.27882452694989</v>
      </c>
      <c r="AB56" s="50" t="n">
        <f aca="false">100*'Chôm_BIT_10%'!AB59/PopActBIT!AB71</f>
        <v>0.745980974054102</v>
      </c>
      <c r="AD56" s="50" t="n">
        <f aca="false">100*'Chôm_BIT_10%'!AD59/PopActBIT!AD71</f>
        <v>25.8317733630421</v>
      </c>
      <c r="AE56" s="50" t="n">
        <f aca="false">100*'Chôm_BIT_10%'!AE59/PopActBIT!AE71</f>
        <v>13.5423749963341</v>
      </c>
      <c r="AF56" s="50" t="n">
        <f aca="false">100*'Chôm_BIT_10%'!AF59/PopActBIT!AF71</f>
        <v>10.8848835343632</v>
      </c>
      <c r="AG56" s="50" t="n">
        <f aca="false">100*'Chôm_BIT_10%'!AG59/PopActBIT!AG71</f>
        <v>8.27412308448747</v>
      </c>
      <c r="AH56" s="50" t="n">
        <f aca="false">100*'Chôm_BIT_10%'!AH59/PopActBIT!AH71</f>
        <v>5.57581701544211</v>
      </c>
      <c r="AI56" s="50" t="n">
        <f aca="false">100*'Chôm_BIT_10%'!AI59/PopActBIT!AI71</f>
        <v>24.105034342658</v>
      </c>
      <c r="AJ56" s="50" t="n">
        <f aca="false">100*'Chôm_BIT_10%'!AJ59/PopActBIT!AJ71</f>
        <v>10.789030243731</v>
      </c>
      <c r="AK56" s="50" t="n">
        <f aca="false">100*'Chôm_BIT_10%'!AK59/PopActBIT!AK71</f>
        <v>7.70835355760598</v>
      </c>
      <c r="AL56" s="50" t="n">
        <f aca="false">100*'Chôm_BIT_10%'!AL59/PopActBIT!AL71</f>
        <v>6.81283757066574</v>
      </c>
      <c r="AM56" s="50" t="n">
        <f aca="false">100*'Chôm_BIT_10%'!AM59/PopActBIT!AM71</f>
        <v>4.88385008757421</v>
      </c>
      <c r="AO56" s="50" t="n">
        <f aca="false">100*'Chôm_BIT_10%'!AO59/PopActBIT!AO71</f>
        <v>25.8317733630421</v>
      </c>
      <c r="AP56" s="50" t="n">
        <f aca="false">100*'Chôm_BIT_10%'!AP59/PopActBIT!AP71</f>
        <v>10.8022043696545</v>
      </c>
      <c r="AQ56" s="50" t="n">
        <f aca="false">100*'Chôm_BIT_10%'!AQ59/PopActBIT!AQ71</f>
        <v>5.96761666671164</v>
      </c>
      <c r="AR56" s="50" t="n">
        <f aca="false">100*'Chôm_BIT_10%'!AR59/PopActBIT!AR71</f>
        <v>24.105034342658</v>
      </c>
      <c r="AS56" s="50" t="n">
        <f aca="false">100*'Chôm_BIT_10%'!AS59/PopActBIT!AS71</f>
        <v>8.40845988797042</v>
      </c>
      <c r="AT56" s="50" t="n">
        <f aca="false">100*'Chôm_BIT_10%'!AT59/PopActBIT!AT71</f>
        <v>5.50745679880479</v>
      </c>
      <c r="AU56" s="50" t="n">
        <f aca="false">100*'Chôm_BIT_10%'!AU59/PopActBIT!AU71</f>
        <v>24.885584698267</v>
      </c>
      <c r="AV56" s="50" t="n">
        <f aca="false">100*'Chôm_BIT_10%'!AV59/PopActBIT!AV71</f>
        <v>9.56316298980389</v>
      </c>
      <c r="AW56" s="50" t="n">
        <f aca="false">100*'Chôm_BIT_10%'!AW59/PopActBIT!AW71</f>
        <v>5.73188973326436</v>
      </c>
    </row>
    <row r="57" customFormat="false" ht="15" hidden="false" customHeight="false" outlineLevel="0" collapsed="false">
      <c r="A57" s="0" t="n">
        <v>2069</v>
      </c>
      <c r="B57" s="50" t="n">
        <f aca="false">100*'Chôm_BIT_10%'!B60/PopActBIT!B72</f>
        <v>9.99496882663405</v>
      </c>
      <c r="C57" s="50" t="n">
        <f aca="false">100*'Chôm_BIT_10%'!C60/PopActBIT!C72</f>
        <v>10.9428276189073</v>
      </c>
      <c r="D57" s="50" t="n">
        <f aca="false">100*'Chôm_BIT_10%'!D60/PopActBIT!D72</f>
        <v>9.12689085097831</v>
      </c>
      <c r="E57" s="50" t="n">
        <f aca="false">100*'Chôm_BIT_10%'!E60/PopActBIT!E72</f>
        <v>38.2776532014551</v>
      </c>
      <c r="F57" s="50" t="n">
        <f aca="false">100*'Chôm_BIT_10%'!F60/PopActBIT!F72</f>
        <v>23.4054439957942</v>
      </c>
      <c r="G57" s="50" t="n">
        <f aca="false">100*'Chôm_BIT_10%'!G60/PopActBIT!G72</f>
        <v>14.0645994844519</v>
      </c>
      <c r="H57" s="50" t="n">
        <f aca="false">100*'Chôm_BIT_10%'!H60/PopActBIT!H72</f>
        <v>13.0588968127576</v>
      </c>
      <c r="I57" s="50" t="n">
        <f aca="false">100*'Chôm_BIT_10%'!I60/PopActBIT!I72</f>
        <v>11.5503428052161</v>
      </c>
      <c r="J57" s="50" t="n">
        <f aca="false">100*'Chôm_BIT_10%'!J60/PopActBIT!J72</f>
        <v>10.2551196674281</v>
      </c>
      <c r="K57" s="50" t="n">
        <f aca="false">100*'Chôm_BIT_10%'!K60/PopActBIT!K72</f>
        <v>8.92942069110377</v>
      </c>
      <c r="L57" s="50" t="n">
        <f aca="false">100*'Chôm_BIT_10%'!L60/PopActBIT!L72</f>
        <v>7.61895963404759</v>
      </c>
      <c r="M57" s="50" t="n">
        <f aca="false">100*'Chôm_BIT_10%'!M60/PopActBIT!M72</f>
        <v>7.08563245966426</v>
      </c>
      <c r="N57" s="50" t="n">
        <f aca="false">100*'Chôm_BIT_10%'!N60/PopActBIT!N72</f>
        <v>4.55613786116046</v>
      </c>
      <c r="O57" s="50" t="n">
        <f aca="false">100*'Chôm_BIT_10%'!O60/PopActBIT!O72</f>
        <v>2.40759124435904</v>
      </c>
      <c r="P57" s="50" t="n">
        <f aca="false">100*'Chôm_BIT_10%'!P60/PopActBIT!P72</f>
        <v>0.88379931754952</v>
      </c>
      <c r="Q57" s="50" t="n">
        <f aca="false">100*'Chôm_BIT_10%'!Q60/PopActBIT!Q72</f>
        <v>29.5158496223003</v>
      </c>
      <c r="R57" s="50" t="n">
        <f aca="false">100*'Chôm_BIT_10%'!R60/PopActBIT!R72</f>
        <v>22.7502134672661</v>
      </c>
      <c r="S57" s="50" t="n">
        <f aca="false">100*'Chôm_BIT_10%'!S60/PopActBIT!S72</f>
        <v>12.6779488310552</v>
      </c>
      <c r="T57" s="50" t="n">
        <f aca="false">100*'Chôm_BIT_10%'!T60/PopActBIT!T72</f>
        <v>8.99037236817615</v>
      </c>
      <c r="U57" s="50" t="n">
        <f aca="false">100*'Chôm_BIT_10%'!U60/PopActBIT!U72</f>
        <v>8.12181096989473</v>
      </c>
      <c r="V57" s="50" t="n">
        <f aca="false">100*'Chôm_BIT_10%'!V60/PopActBIT!V72</f>
        <v>7.31420124868568</v>
      </c>
      <c r="W57" s="50" t="n">
        <f aca="false">100*'Chôm_BIT_10%'!W60/PopActBIT!W72</f>
        <v>6.73516031649807</v>
      </c>
      <c r="X57" s="50" t="n">
        <f aca="false">100*'Chôm_BIT_10%'!X60/PopActBIT!X72</f>
        <v>6.90277742844712</v>
      </c>
      <c r="Y57" s="50" t="n">
        <f aca="false">100*'Chôm_BIT_10%'!Y60/PopActBIT!Y72</f>
        <v>6.55230528528093</v>
      </c>
      <c r="Z57" s="50" t="n">
        <f aca="false">100*'Chôm_BIT_10%'!Z60/PopActBIT!Z72</f>
        <v>4.34280699140713</v>
      </c>
      <c r="AA57" s="50" t="n">
        <f aca="false">100*'Chôm_BIT_10%'!AA60/PopActBIT!AA72</f>
        <v>1.27998521851999</v>
      </c>
      <c r="AB57" s="50" t="n">
        <f aca="false">100*'Chôm_BIT_10%'!AB60/PopActBIT!AB72</f>
        <v>0.746658044136663</v>
      </c>
      <c r="AD57" s="50" t="n">
        <f aca="false">100*'Chôm_BIT_10%'!AD60/PopActBIT!AD72</f>
        <v>25.8567473939965</v>
      </c>
      <c r="AE57" s="50" t="n">
        <f aca="false">100*'Chôm_BIT_10%'!AE60/PopActBIT!AE72</f>
        <v>13.5536211205433</v>
      </c>
      <c r="AF57" s="50" t="n">
        <f aca="false">100*'Chôm_BIT_10%'!AF60/PopActBIT!AF72</f>
        <v>10.8957379952294</v>
      </c>
      <c r="AG57" s="50" t="n">
        <f aca="false">100*'Chôm_BIT_10%'!AG60/PopActBIT!AG72</f>
        <v>8.28289712159064</v>
      </c>
      <c r="AH57" s="50" t="n">
        <f aca="false">100*'Chôm_BIT_10%'!AH60/PopActBIT!AH72</f>
        <v>5.57145292430103</v>
      </c>
      <c r="AI57" s="50" t="n">
        <f aca="false">100*'Chôm_BIT_10%'!AI60/PopActBIT!AI72</f>
        <v>24.1278078146126</v>
      </c>
      <c r="AJ57" s="50" t="n">
        <f aca="false">100*'Chôm_BIT_10%'!AJ60/PopActBIT!AJ72</f>
        <v>10.7946937001354</v>
      </c>
      <c r="AK57" s="50" t="n">
        <f aca="false">100*'Chôm_BIT_10%'!AK60/PopActBIT!AK72</f>
        <v>7.71599467349237</v>
      </c>
      <c r="AL57" s="50" t="n">
        <f aca="false">100*'Chôm_BIT_10%'!AL60/PopActBIT!AL72</f>
        <v>6.81885463434887</v>
      </c>
      <c r="AM57" s="50" t="n">
        <f aca="false">100*'Chôm_BIT_10%'!AM60/PopActBIT!AM72</f>
        <v>4.87983435628755</v>
      </c>
      <c r="AO57" s="50" t="n">
        <f aca="false">100*'Chôm_BIT_10%'!AO60/PopActBIT!AO72</f>
        <v>25.8567473939965</v>
      </c>
      <c r="AP57" s="50" t="n">
        <f aca="false">100*'Chôm_BIT_10%'!AP60/PopActBIT!AP72</f>
        <v>10.8177221856518</v>
      </c>
      <c r="AQ57" s="50" t="n">
        <f aca="false">100*'Chôm_BIT_10%'!AQ60/PopActBIT!AQ72</f>
        <v>5.9639606664624</v>
      </c>
      <c r="AR57" s="50" t="n">
        <f aca="false">100*'Chôm_BIT_10%'!AR60/PopActBIT!AR72</f>
        <v>24.1278078146126</v>
      </c>
      <c r="AS57" s="50" t="n">
        <f aca="false">100*'Chôm_BIT_10%'!AS60/PopActBIT!AS72</f>
        <v>8.41792653804885</v>
      </c>
      <c r="AT57" s="50" t="n">
        <f aca="false">100*'Chôm_BIT_10%'!AT60/PopActBIT!AT72</f>
        <v>5.50557044189744</v>
      </c>
      <c r="AU57" s="50" t="n">
        <f aca="false">100*'Chôm_BIT_10%'!AU60/PopActBIT!AU72</f>
        <v>24.9093647764503</v>
      </c>
      <c r="AV57" s="50" t="n">
        <f aca="false">100*'Chôm_BIT_10%'!AV60/PopActBIT!AV72</f>
        <v>9.57541498284615</v>
      </c>
      <c r="AW57" s="50" t="n">
        <f aca="false">100*'Chôm_BIT_10%'!AW60/PopActBIT!AW72</f>
        <v>5.72913979289846</v>
      </c>
    </row>
    <row r="58" customFormat="false" ht="15" hidden="false" customHeight="false" outlineLevel="0" collapsed="false">
      <c r="A58" s="0" t="n">
        <v>2070</v>
      </c>
      <c r="B58" s="50" t="n">
        <f aca="false">100*'Chôm_BIT_10%'!B61/PopActBIT!B73</f>
        <v>9.99787073297702</v>
      </c>
      <c r="C58" s="50" t="n">
        <f aca="false">100*'Chôm_BIT_10%'!C61/PopActBIT!C73</f>
        <v>10.9483917734161</v>
      </c>
      <c r="D58" s="50" t="n">
        <f aca="false">100*'Chôm_BIT_10%'!D61/PopActBIT!D73</f>
        <v>9.12750981084619</v>
      </c>
      <c r="E58" s="50" t="n">
        <f aca="false">100*'Chôm_BIT_10%'!E61/PopActBIT!E73</f>
        <v>38.3118145659252</v>
      </c>
      <c r="F58" s="50" t="n">
        <f aca="false">100*'Chôm_BIT_10%'!F61/PopActBIT!F73</f>
        <v>23.426332473432</v>
      </c>
      <c r="G58" s="50" t="n">
        <f aca="false">100*'Chôm_BIT_10%'!G61/PopActBIT!G73</f>
        <v>14.0771516100115</v>
      </c>
      <c r="H58" s="50" t="n">
        <f aca="false">100*'Chôm_BIT_10%'!H61/PopActBIT!H73</f>
        <v>13.0705513865438</v>
      </c>
      <c r="I58" s="50" t="n">
        <f aca="false">100*'Chôm_BIT_10%'!I61/PopActBIT!I73</f>
        <v>11.5606510513421</v>
      </c>
      <c r="J58" s="50" t="n">
        <f aca="false">100*'Chôm_BIT_10%'!J61/PopActBIT!J73</f>
        <v>10.2642719756639</v>
      </c>
      <c r="K58" s="50" t="n">
        <f aca="false">100*'Chôm_BIT_10%'!K61/PopActBIT!K73</f>
        <v>8.9373898629109</v>
      </c>
      <c r="L58" s="50" t="n">
        <f aca="false">100*'Chôm_BIT_10%'!L61/PopActBIT!L73</f>
        <v>7.62575926869531</v>
      </c>
      <c r="M58" s="50" t="n">
        <f aca="false">100*'Chôm_BIT_10%'!M61/PopActBIT!M73</f>
        <v>7.09195611988664</v>
      </c>
      <c r="N58" s="50" t="n">
        <f aca="false">100*'Chôm_BIT_10%'!N61/PopActBIT!N73</f>
        <v>4.56020404267979</v>
      </c>
      <c r="O58" s="50" t="n">
        <f aca="false">100*'Chôm_BIT_10%'!O61/PopActBIT!O73</f>
        <v>2.40973992890772</v>
      </c>
      <c r="P58" s="50" t="n">
        <f aca="false">100*'Chôm_BIT_10%'!P61/PopActBIT!P73</f>
        <v>0.884588075168656</v>
      </c>
      <c r="Q58" s="50" t="n">
        <f aca="false">100*'Chôm_BIT_10%'!Q61/PopActBIT!Q73</f>
        <v>29.5421914069256</v>
      </c>
      <c r="R58" s="50" t="n">
        <f aca="false">100*'Chôm_BIT_10%'!R61/PopActBIT!R73</f>
        <v>22.7705171763242</v>
      </c>
      <c r="S58" s="50" t="n">
        <f aca="false">100*'Chôm_BIT_10%'!S61/PopActBIT!S73</f>
        <v>12.689263423109</v>
      </c>
      <c r="T58" s="50" t="n">
        <f aca="false">100*'Chôm_BIT_10%'!T61/PopActBIT!T73</f>
        <v>8.99839593706046</v>
      </c>
      <c r="U58" s="50" t="n">
        <f aca="false">100*'Chôm_BIT_10%'!U61/PopActBIT!U73</f>
        <v>8.1290593804292</v>
      </c>
      <c r="V58" s="50" t="n">
        <f aca="false">100*'Chôm_BIT_10%'!V61/PopActBIT!V73</f>
        <v>7.32072889794749</v>
      </c>
      <c r="W58" s="50" t="n">
        <f aca="false">100*'Chôm_BIT_10%'!W61/PopActBIT!W73</f>
        <v>6.74117119352665</v>
      </c>
      <c r="X58" s="50" t="n">
        <f aca="false">100*'Chôm_BIT_10%'!X61/PopActBIT!X73</f>
        <v>6.90893789743795</v>
      </c>
      <c r="Y58" s="50" t="n">
        <f aca="false">100*'Chôm_BIT_10%'!Y61/PopActBIT!Y73</f>
        <v>6.55815297107796</v>
      </c>
      <c r="Z58" s="50" t="n">
        <f aca="false">100*'Chôm_BIT_10%'!Z61/PopActBIT!Z73</f>
        <v>4.34668278315633</v>
      </c>
      <c r="AA58" s="50" t="n">
        <f aca="false">100*'Chôm_BIT_10%'!AA61/PopActBIT!AA73</f>
        <v>1.28112755714081</v>
      </c>
      <c r="AB58" s="50" t="n">
        <f aca="false">100*'Chôm_BIT_10%'!AB61/PopActBIT!AB73</f>
        <v>0.74732440833214</v>
      </c>
      <c r="AD58" s="50" t="n">
        <f aca="false">100*'Chôm_BIT_10%'!AD61/PopActBIT!AD73</f>
        <v>25.8823845460964</v>
      </c>
      <c r="AE58" s="50" t="n">
        <f aca="false">100*'Chôm_BIT_10%'!AE61/PopActBIT!AE73</f>
        <v>13.5645491838699</v>
      </c>
      <c r="AF58" s="50" t="n">
        <f aca="false">100*'Chôm_BIT_10%'!AF61/PopActBIT!AF73</f>
        <v>10.9061864859621</v>
      </c>
      <c r="AG58" s="50" t="n">
        <f aca="false">100*'Chôm_BIT_10%'!AG61/PopActBIT!AG73</f>
        <v>8.29136116359128</v>
      </c>
      <c r="AH58" s="50" t="n">
        <f aca="false">100*'Chôm_BIT_10%'!AH61/PopActBIT!AH73</f>
        <v>5.56648466892911</v>
      </c>
      <c r="AI58" s="50" t="n">
        <f aca="false">100*'Chôm_BIT_10%'!AI61/PopActBIT!AI73</f>
        <v>24.1507927283526</v>
      </c>
      <c r="AJ58" s="50" t="n">
        <f aca="false">100*'Chôm_BIT_10%'!AJ61/PopActBIT!AJ73</f>
        <v>10.7997324794623</v>
      </c>
      <c r="AK58" s="50" t="n">
        <f aca="false">100*'Chôm_BIT_10%'!AK61/PopActBIT!AK73</f>
        <v>7.72335868295069</v>
      </c>
      <c r="AL58" s="50" t="n">
        <f aca="false">100*'Chôm_BIT_10%'!AL61/PopActBIT!AL73</f>
        <v>6.82479980352297</v>
      </c>
      <c r="AM58" s="50" t="n">
        <f aca="false">100*'Chôm_BIT_10%'!AM61/PopActBIT!AM73</f>
        <v>4.87545396608449</v>
      </c>
      <c r="AO58" s="50" t="n">
        <f aca="false">100*'Chôm_BIT_10%'!AO61/PopActBIT!AO73</f>
        <v>25.8823845460964</v>
      </c>
      <c r="AP58" s="50" t="n">
        <f aca="false">100*'Chôm_BIT_10%'!AP61/PopActBIT!AP73</f>
        <v>10.8316390666826</v>
      </c>
      <c r="AQ58" s="50" t="n">
        <f aca="false">100*'Chôm_BIT_10%'!AQ61/PopActBIT!AQ73</f>
        <v>5.95946729729951</v>
      </c>
      <c r="AR58" s="50" t="n">
        <f aca="false">100*'Chôm_BIT_10%'!AR61/PopActBIT!AR73</f>
        <v>24.1507927283526</v>
      </c>
      <c r="AS58" s="50" t="n">
        <f aca="false">100*'Chôm_BIT_10%'!AS61/PopActBIT!AS73</f>
        <v>8.4259252873813</v>
      </c>
      <c r="AT58" s="50" t="n">
        <f aca="false">100*'Chôm_BIT_10%'!AT61/PopActBIT!AT73</f>
        <v>5.50284582583187</v>
      </c>
      <c r="AU58" s="50" t="n">
        <f aca="false">100*'Chôm_BIT_10%'!AU61/PopActBIT!AU73</f>
        <v>24.9335534334523</v>
      </c>
      <c r="AV58" s="50" t="n">
        <f aca="false">100*'Chôm_BIT_10%'!AV61/PopActBIT!AV73</f>
        <v>9.58614023061884</v>
      </c>
      <c r="AW58" s="50" t="n">
        <f aca="false">100*'Chôm_BIT_10%'!AW61/PopActBIT!AW73</f>
        <v>5.72554814589617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U2" activePane="bottomRight" state="frozen"/>
      <selection pane="topLeft" activeCell="A1" activeCellId="0" sqref="A1"/>
      <selection pane="topRight" activeCell="U1" activeCellId="0" sqref="U1"/>
      <selection pane="bottomLeft" activeCell="A2" activeCellId="0" sqref="A2"/>
      <selection pane="bottomRight" activeCell="AB2" activeCellId="1" sqref="A1:N6 AB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47" t="n">
        <f aca="false">SUM(E2:AB2)</f>
        <v>26476.4924966602</v>
      </c>
      <c r="C2" s="47" t="n">
        <f aca="false">SUM(E2:P2)</f>
        <v>12550.2540735782</v>
      </c>
      <c r="D2" s="47" t="n">
        <f aca="false">SUM(Q2:AB2)</f>
        <v>13926.238423082</v>
      </c>
      <c r="E2" s="47" t="n">
        <f aca="false">PopActBIT!E17-'Chôm_BIT_7%'!E5</f>
        <v>130.579126225137</v>
      </c>
      <c r="F2" s="47" t="n">
        <f aca="false">PopActBIT!F17-'Chôm_BIT_7%'!F5</f>
        <v>803.378014587689</v>
      </c>
      <c r="G2" s="47" t="n">
        <f aca="false">PopActBIT!G17-'Chôm_BIT_7%'!G5</f>
        <v>1378.08548665862</v>
      </c>
      <c r="H2" s="47" t="n">
        <f aca="false">PopActBIT!H17-'Chôm_BIT_7%'!H5</f>
        <v>1468.59734330035</v>
      </c>
      <c r="I2" s="47" t="n">
        <f aca="false">PopActBIT!I17-'Chôm_BIT_7%'!I5</f>
        <v>1501.83222594731</v>
      </c>
      <c r="J2" s="47" t="n">
        <f aca="false">PopActBIT!J17-'Chôm_BIT_7%'!J5</f>
        <v>1748.80636747775</v>
      </c>
      <c r="K2" s="47" t="n">
        <f aca="false">PopActBIT!K17-'Chôm_BIT_7%'!K5</f>
        <v>1773.756078494</v>
      </c>
      <c r="L2" s="47" t="n">
        <f aca="false">PopActBIT!L17-'Chôm_BIT_7%'!L5</f>
        <v>1694.83063562972</v>
      </c>
      <c r="M2" s="47" t="n">
        <f aca="false">PopActBIT!M17-'Chôm_BIT_7%'!M5</f>
        <v>1398.95114385337</v>
      </c>
      <c r="N2" s="47" t="n">
        <f aca="false">PopActBIT!N17-'Chôm_BIT_7%'!N5</f>
        <v>542.399321927055</v>
      </c>
      <c r="O2" s="47" t="n">
        <f aca="false">PopActBIT!O17-'Chôm_BIT_7%'!O5</f>
        <v>83.8212565262207</v>
      </c>
      <c r="P2" s="47" t="n">
        <f aca="false">PopActBIT!P17-'Chôm_BIT_7%'!P5</f>
        <v>25.2170729509772</v>
      </c>
      <c r="Q2" s="47" t="n">
        <f aca="false">PopActBIT!Q17-'Chôm_BIT_7%'!Q5</f>
        <v>222.266207697698</v>
      </c>
      <c r="R2" s="47" t="n">
        <f aca="false">PopActBIT!R17-'Chôm_BIT_7%'!R5</f>
        <v>935.15246739675</v>
      </c>
      <c r="S2" s="47" t="n">
        <f aca="false">PopActBIT!S17-'Chôm_BIT_7%'!S5</f>
        <v>1525.07823729379</v>
      </c>
      <c r="T2" s="47" t="n">
        <f aca="false">PopActBIT!T17-'Chôm_BIT_7%'!T5</f>
        <v>1717.82329525678</v>
      </c>
      <c r="U2" s="47" t="n">
        <f aca="false">PopActBIT!U17-'Chôm_BIT_7%'!U5</f>
        <v>1726.53955397867</v>
      </c>
      <c r="V2" s="47" t="n">
        <f aca="false">PopActBIT!V17-'Chôm_BIT_7%'!V5</f>
        <v>1965.59409704557</v>
      </c>
      <c r="W2" s="47" t="n">
        <f aca="false">PopActBIT!W17-'Chôm_BIT_7%'!W5</f>
        <v>1897.91983358813</v>
      </c>
      <c r="X2" s="47" t="n">
        <f aca="false">PopActBIT!X17-'Chôm_BIT_7%'!X5</f>
        <v>1797.3104127724</v>
      </c>
      <c r="Y2" s="47" t="n">
        <f aca="false">PopActBIT!Y17-'Chôm_BIT_7%'!Y5</f>
        <v>1462.16755551076</v>
      </c>
      <c r="Z2" s="47" t="n">
        <f aca="false">PopActBIT!Z17-'Chôm_BIT_7%'!Z5</f>
        <v>518.803791594508</v>
      </c>
      <c r="AA2" s="47" t="n">
        <f aca="false">PopActBIT!AA17-'Chôm_BIT_7%'!AA5</f>
        <v>116.969334791565</v>
      </c>
      <c r="AB2" s="47" t="n">
        <f aca="false">PopActBIT!AB17-'Chôm_BIT_7%'!AB5</f>
        <v>40.613636155417</v>
      </c>
      <c r="AC2" s="47"/>
      <c r="AD2" s="47" t="n">
        <f aca="false">E2+F2</f>
        <v>933.957140812827</v>
      </c>
      <c r="AE2" s="47" t="n">
        <f aca="false">G2+H2</f>
        <v>2846.68282995897</v>
      </c>
      <c r="AF2" s="47" t="n">
        <f aca="false">I2+J2</f>
        <v>3250.63859342506</v>
      </c>
      <c r="AG2" s="47" t="n">
        <f aca="false">K2+L2</f>
        <v>3468.58671412372</v>
      </c>
      <c r="AH2" s="47" t="n">
        <f aca="false">M2+N2+O2+P2</f>
        <v>2050.38879525762</v>
      </c>
      <c r="AI2" s="47" t="n">
        <f aca="false">Q2+R2</f>
        <v>1157.41867509445</v>
      </c>
      <c r="AJ2" s="47" t="n">
        <f aca="false">S2+T2</f>
        <v>3242.90153255057</v>
      </c>
      <c r="AK2" s="47" t="n">
        <f aca="false">U2+V2</f>
        <v>3692.13365102424</v>
      </c>
      <c r="AL2" s="47" t="n">
        <f aca="false">W2+X2</f>
        <v>3695.23024636053</v>
      </c>
      <c r="AM2" s="47" t="n">
        <f aca="false">Y2+Z2+AA2+AB2</f>
        <v>2138.55431805225</v>
      </c>
      <c r="AO2" s="49" t="n">
        <f aca="false">SUM(E2:F2)</f>
        <v>933.957140812827</v>
      </c>
      <c r="AP2" s="49" t="n">
        <f aca="false">SUM(G2:L2)</f>
        <v>9565.90813750775</v>
      </c>
      <c r="AQ2" s="49" t="n">
        <f aca="false">SUM(M2:N2)</f>
        <v>1941.35046578042</v>
      </c>
      <c r="AR2" s="49" t="n">
        <f aca="false">SUM(Q2:R2)</f>
        <v>1157.41867509445</v>
      </c>
      <c r="AS2" s="49" t="n">
        <f aca="false">SUM(S2:X2)</f>
        <v>10630.2654299353</v>
      </c>
      <c r="AT2" s="49" t="n">
        <f aca="false">SUM(Y2:Z2)</f>
        <v>1980.97134710527</v>
      </c>
      <c r="AU2" s="49" t="n">
        <f aca="false">AO2+AR2</f>
        <v>2091.37581590727</v>
      </c>
      <c r="AV2" s="49" t="n">
        <f aca="false">AP2+AS2</f>
        <v>20196.1735674431</v>
      </c>
      <c r="AW2" s="49" t="n">
        <f aca="false">AQ2+AT2</f>
        <v>3922.32181288569</v>
      </c>
    </row>
    <row r="3" customFormat="false" ht="15" hidden="false" customHeight="false" outlineLevel="0" collapsed="false">
      <c r="A3" s="0" t="n">
        <v>2015</v>
      </c>
      <c r="B3" s="47" t="n">
        <f aca="false">SUM(E3:AB3)</f>
        <v>26552.7473770723</v>
      </c>
      <c r="C3" s="47" t="n">
        <f aca="false">SUM(E3:P3)</f>
        <v>12614.5779070516</v>
      </c>
      <c r="D3" s="47" t="n">
        <f aca="false">SUM(Q3:AB3)</f>
        <v>13938.1694700207</v>
      </c>
      <c r="E3" s="47" t="n">
        <f aca="false">PopActBIT!E18-'Chôm_BIT_7%'!E6</f>
        <v>131.296749532729</v>
      </c>
      <c r="F3" s="47" t="n">
        <f aca="false">PopActBIT!F18-'Chôm_BIT_7%'!F6</f>
        <v>792.207632821462</v>
      </c>
      <c r="G3" s="47" t="n">
        <f aca="false">PopActBIT!G18-'Chôm_BIT_7%'!G6</f>
        <v>1370.20512128319</v>
      </c>
      <c r="H3" s="47" t="n">
        <f aca="false">PopActBIT!H18-'Chôm_BIT_7%'!H6</f>
        <v>1459.65561092142</v>
      </c>
      <c r="I3" s="47" t="n">
        <f aca="false">PopActBIT!I18-'Chôm_BIT_7%'!I6</f>
        <v>1509.0647303796</v>
      </c>
      <c r="J3" s="47" t="n">
        <f aca="false">PopActBIT!J18-'Chôm_BIT_7%'!J6</f>
        <v>1723.49080874304</v>
      </c>
      <c r="K3" s="47" t="n">
        <f aca="false">PopActBIT!K18-'Chôm_BIT_7%'!K6</f>
        <v>1766.44137997986</v>
      </c>
      <c r="L3" s="47" t="n">
        <f aca="false">PopActBIT!L18-'Chôm_BIT_7%'!L6</f>
        <v>1710.86978140593</v>
      </c>
      <c r="M3" s="47" t="n">
        <f aca="false">PopActBIT!M18-'Chôm_BIT_7%'!M6</f>
        <v>1421.89038723939</v>
      </c>
      <c r="N3" s="47" t="n">
        <f aca="false">PopActBIT!N18-'Chôm_BIT_7%'!N6</f>
        <v>615.191718986443</v>
      </c>
      <c r="O3" s="47" t="n">
        <f aca="false">PopActBIT!O18-'Chôm_BIT_7%'!O6</f>
        <v>88.8966440611101</v>
      </c>
      <c r="P3" s="47" t="n">
        <f aca="false">PopActBIT!P18-'Chôm_BIT_7%'!P6</f>
        <v>25.3673416974483</v>
      </c>
      <c r="Q3" s="47" t="n">
        <f aca="false">PopActBIT!Q18-'Chôm_BIT_7%'!Q6</f>
        <v>223.807821632062</v>
      </c>
      <c r="R3" s="47" t="n">
        <f aca="false">PopActBIT!R18-'Chôm_BIT_7%'!R6</f>
        <v>918.73544199025</v>
      </c>
      <c r="S3" s="47" t="n">
        <f aca="false">PopActBIT!S18-'Chôm_BIT_7%'!S6</f>
        <v>1526.97551791624</v>
      </c>
      <c r="T3" s="47" t="n">
        <f aca="false">PopActBIT!T18-'Chôm_BIT_7%'!T6</f>
        <v>1704.26001421497</v>
      </c>
      <c r="U3" s="47" t="n">
        <f aca="false">PopActBIT!U18-'Chôm_BIT_7%'!U6</f>
        <v>1718.79206172732</v>
      </c>
      <c r="V3" s="47" t="n">
        <f aca="false">PopActBIT!V18-'Chôm_BIT_7%'!V6</f>
        <v>1938.49644313788</v>
      </c>
      <c r="W3" s="47" t="n">
        <f aca="false">PopActBIT!W18-'Chôm_BIT_7%'!W6</f>
        <v>1894.27618194963</v>
      </c>
      <c r="X3" s="47" t="n">
        <f aca="false">PopActBIT!X18-'Chôm_BIT_7%'!X6</f>
        <v>1809.22948580403</v>
      </c>
      <c r="Y3" s="47" t="n">
        <f aca="false">PopActBIT!Y18-'Chôm_BIT_7%'!Y6</f>
        <v>1476.88408225627</v>
      </c>
      <c r="Z3" s="47" t="n">
        <f aca="false">PopActBIT!Z18-'Chôm_BIT_7%'!Z6</f>
        <v>561.697089383183</v>
      </c>
      <c r="AA3" s="47" t="n">
        <f aca="false">PopActBIT!AA18-'Chôm_BIT_7%'!AA6</f>
        <v>123.686973246425</v>
      </c>
      <c r="AB3" s="47" t="n">
        <f aca="false">PopActBIT!AB18-'Chôm_BIT_7%'!AB6</f>
        <v>41.3283567624278</v>
      </c>
      <c r="AC3" s="47"/>
      <c r="AD3" s="47" t="n">
        <f aca="false">E3+F3</f>
        <v>923.504382354191</v>
      </c>
      <c r="AE3" s="47" t="n">
        <f aca="false">G3+H3</f>
        <v>2829.86073220461</v>
      </c>
      <c r="AF3" s="47" t="n">
        <f aca="false">I3+J3</f>
        <v>3232.55553912264</v>
      </c>
      <c r="AG3" s="47" t="n">
        <f aca="false">K3+L3</f>
        <v>3477.31116138579</v>
      </c>
      <c r="AH3" s="47" t="n">
        <f aca="false">M3+N3+O3+P3</f>
        <v>2151.34609198439</v>
      </c>
      <c r="AI3" s="47" t="n">
        <f aca="false">Q3+R3</f>
        <v>1142.54326362231</v>
      </c>
      <c r="AJ3" s="47" t="n">
        <f aca="false">S3+T3</f>
        <v>3231.2355321312</v>
      </c>
      <c r="AK3" s="47" t="n">
        <f aca="false">U3+V3</f>
        <v>3657.2885048652</v>
      </c>
      <c r="AL3" s="47" t="n">
        <f aca="false">W3+X3</f>
        <v>3703.50566775366</v>
      </c>
      <c r="AM3" s="47" t="n">
        <f aca="false">Y3+Z3+AA3+AB3</f>
        <v>2203.5965016483</v>
      </c>
      <c r="AO3" s="49" t="n">
        <f aca="false">SUM(E3:F3)</f>
        <v>923.504382354191</v>
      </c>
      <c r="AP3" s="49" t="n">
        <f aca="false">SUM(G3:L3)</f>
        <v>9539.72743271304</v>
      </c>
      <c r="AQ3" s="49" t="n">
        <f aca="false">SUM(M3:N3)</f>
        <v>2037.08210622583</v>
      </c>
      <c r="AR3" s="49" t="n">
        <f aca="false">SUM(Q3:R3)</f>
        <v>1142.54326362231</v>
      </c>
      <c r="AS3" s="49" t="n">
        <f aca="false">SUM(S3:X3)</f>
        <v>10592.0297047501</v>
      </c>
      <c r="AT3" s="49" t="n">
        <f aca="false">SUM(Y3:Z3)</f>
        <v>2038.58117163945</v>
      </c>
      <c r="AU3" s="49" t="n">
        <f aca="false">AO3+AR3</f>
        <v>2066.0476459765</v>
      </c>
      <c r="AV3" s="49" t="n">
        <f aca="false">AP3+AS3</f>
        <v>20131.7571374631</v>
      </c>
      <c r="AW3" s="49" t="n">
        <f aca="false">AQ3+AT3</f>
        <v>4075.66327786528</v>
      </c>
    </row>
    <row r="4" customFormat="false" ht="15" hidden="false" customHeight="false" outlineLevel="0" collapsed="false">
      <c r="A4" s="0" t="n">
        <v>2016</v>
      </c>
      <c r="B4" s="47" t="n">
        <f aca="false">SUM(E4:AB4)</f>
        <v>26732.0504376186</v>
      </c>
      <c r="C4" s="47" t="n">
        <f aca="false">SUM(E4:P4)</f>
        <v>12723.216172162</v>
      </c>
      <c r="D4" s="47" t="n">
        <f aca="false">SUM(Q4:AB4)</f>
        <v>14008.8342654565</v>
      </c>
      <c r="E4" s="47" t="n">
        <f aca="false">PopActBIT!E19-'Chôm_BIT_7%'!E7</f>
        <v>135.363581715116</v>
      </c>
      <c r="F4" s="47" t="n">
        <f aca="false">PopActBIT!F19-'Chôm_BIT_7%'!F7</f>
        <v>791.642676568061</v>
      </c>
      <c r="G4" s="47" t="n">
        <f aca="false">PopActBIT!G19-'Chôm_BIT_7%'!G7</f>
        <v>1368.29251381045</v>
      </c>
      <c r="H4" s="47" t="n">
        <f aca="false">PopActBIT!H19-'Chôm_BIT_7%'!H7</f>
        <v>1456.14832606809</v>
      </c>
      <c r="I4" s="47" t="n">
        <f aca="false">PopActBIT!I19-'Chôm_BIT_7%'!I7</f>
        <v>1544.36588709729</v>
      </c>
      <c r="J4" s="47" t="n">
        <f aca="false">PopActBIT!J19-'Chôm_BIT_7%'!J7</f>
        <v>1689.71952377205</v>
      </c>
      <c r="K4" s="47" t="n">
        <f aca="false">PopActBIT!K19-'Chôm_BIT_7%'!K7</f>
        <v>1776.67350067429</v>
      </c>
      <c r="L4" s="47" t="n">
        <f aca="false">PopActBIT!L19-'Chôm_BIT_7%'!L7</f>
        <v>1727.55073053657</v>
      </c>
      <c r="M4" s="47" t="n">
        <f aca="false">PopActBIT!M19-'Chôm_BIT_7%'!M7</f>
        <v>1439.33762202536</v>
      </c>
      <c r="N4" s="47" t="n">
        <f aca="false">PopActBIT!N19-'Chôm_BIT_7%'!N7</f>
        <v>676.528597780132</v>
      </c>
      <c r="O4" s="47" t="n">
        <f aca="false">PopActBIT!O19-'Chôm_BIT_7%'!O7</f>
        <v>91.8465655013361</v>
      </c>
      <c r="P4" s="47" t="n">
        <f aca="false">PopActBIT!P19-'Chôm_BIT_7%'!P7</f>
        <v>25.7466466133</v>
      </c>
      <c r="Q4" s="47" t="n">
        <f aca="false">PopActBIT!Q19-'Chôm_BIT_7%'!Q7</f>
        <v>229.623066276997</v>
      </c>
      <c r="R4" s="47" t="n">
        <f aca="false">PopActBIT!R19-'Chôm_BIT_7%'!R7</f>
        <v>916.936871465661</v>
      </c>
      <c r="S4" s="47" t="n">
        <f aca="false">PopActBIT!S19-'Chôm_BIT_7%'!S7</f>
        <v>1525.95691181108</v>
      </c>
      <c r="T4" s="47" t="n">
        <f aca="false">PopActBIT!T19-'Chôm_BIT_7%'!T7</f>
        <v>1695.22354827146</v>
      </c>
      <c r="U4" s="47" t="n">
        <f aca="false">PopActBIT!U19-'Chôm_BIT_7%'!U7</f>
        <v>1749.26199328347</v>
      </c>
      <c r="V4" s="47" t="n">
        <f aca="false">PopActBIT!V19-'Chôm_BIT_7%'!V7</f>
        <v>1893.93597294437</v>
      </c>
      <c r="W4" s="47" t="n">
        <f aca="false">PopActBIT!W19-'Chôm_BIT_7%'!W7</f>
        <v>1902.95284681704</v>
      </c>
      <c r="X4" s="47" t="n">
        <f aca="false">PopActBIT!X19-'Chôm_BIT_7%'!X7</f>
        <v>1824.77478883808</v>
      </c>
      <c r="Y4" s="47" t="n">
        <f aca="false">PopActBIT!Y19-'Chôm_BIT_7%'!Y7</f>
        <v>1492.04777572078</v>
      </c>
      <c r="Z4" s="47" t="n">
        <f aca="false">PopActBIT!Z19-'Chôm_BIT_7%'!Z7</f>
        <v>605.158418183698</v>
      </c>
      <c r="AA4" s="47" t="n">
        <f aca="false">PopActBIT!AA19-'Chôm_BIT_7%'!AA7</f>
        <v>129.970464764638</v>
      </c>
      <c r="AB4" s="47" t="n">
        <f aca="false">PopActBIT!AB19-'Chôm_BIT_7%'!AB7</f>
        <v>42.9916070792753</v>
      </c>
      <c r="AC4" s="47"/>
      <c r="AD4" s="47" t="n">
        <f aca="false">E4+F4</f>
        <v>927.006258283177</v>
      </c>
      <c r="AE4" s="47" t="n">
        <f aca="false">G4+H4</f>
        <v>2824.44083987854</v>
      </c>
      <c r="AF4" s="47" t="n">
        <f aca="false">I4+J4</f>
        <v>3234.08541086934</v>
      </c>
      <c r="AG4" s="47" t="n">
        <f aca="false">K4+L4</f>
        <v>3504.22423121086</v>
      </c>
      <c r="AH4" s="47" t="n">
        <f aca="false">M4+N4+O4+P4</f>
        <v>2233.45943192013</v>
      </c>
      <c r="AI4" s="47" t="n">
        <f aca="false">Q4+R4</f>
        <v>1146.55993774266</v>
      </c>
      <c r="AJ4" s="47" t="n">
        <f aca="false">S4+T4</f>
        <v>3221.18046008255</v>
      </c>
      <c r="AK4" s="47" t="n">
        <f aca="false">U4+V4</f>
        <v>3643.19796622784</v>
      </c>
      <c r="AL4" s="47" t="n">
        <f aca="false">W4+X4</f>
        <v>3727.72763565511</v>
      </c>
      <c r="AM4" s="47" t="n">
        <f aca="false">Y4+Z4+AA4+AB4</f>
        <v>2270.16826574839</v>
      </c>
      <c r="AO4" s="49" t="n">
        <f aca="false">SUM(E4:F4)</f>
        <v>927.006258283177</v>
      </c>
      <c r="AP4" s="49" t="n">
        <f aca="false">SUM(G4:L4)</f>
        <v>9562.75048195874</v>
      </c>
      <c r="AQ4" s="49" t="n">
        <f aca="false">SUM(M4:N4)</f>
        <v>2115.86621980549</v>
      </c>
      <c r="AR4" s="49" t="n">
        <f aca="false">SUM(Q4:R4)</f>
        <v>1146.55993774266</v>
      </c>
      <c r="AS4" s="49" t="n">
        <f aca="false">SUM(S4:X4)</f>
        <v>10592.1060619655</v>
      </c>
      <c r="AT4" s="49" t="n">
        <f aca="false">SUM(Y4:Z4)</f>
        <v>2097.20619390448</v>
      </c>
      <c r="AU4" s="49" t="n">
        <f aca="false">AO4+AR4</f>
        <v>2073.56619602583</v>
      </c>
      <c r="AV4" s="49" t="n">
        <f aca="false">AP4+AS4</f>
        <v>20154.8565439242</v>
      </c>
      <c r="AW4" s="49" t="n">
        <f aca="false">AQ4+AT4</f>
        <v>4213.07241370997</v>
      </c>
    </row>
    <row r="5" customFormat="false" ht="15" hidden="false" customHeight="false" outlineLevel="0" collapsed="false">
      <c r="A5" s="0" t="n">
        <v>2017</v>
      </c>
      <c r="B5" s="47" t="n">
        <f aca="false">SUM(E5:AB5)</f>
        <v>27021.2085824565</v>
      </c>
      <c r="C5" s="47" t="n">
        <f aca="false">SUM(E5:P5)</f>
        <v>12879.3868128701</v>
      </c>
      <c r="D5" s="47" t="n">
        <f aca="false">SUM(Q5:AB5)</f>
        <v>14141.8217695864</v>
      </c>
      <c r="E5" s="47" t="n">
        <f aca="false">PopActBIT!E20-'Chôm_BIT_7%'!E8</f>
        <v>142.328966813028</v>
      </c>
      <c r="F5" s="47" t="n">
        <f aca="false">PopActBIT!F20-'Chôm_BIT_7%'!F8</f>
        <v>804.234406891284</v>
      </c>
      <c r="G5" s="47" t="n">
        <f aca="false">PopActBIT!G20-'Chôm_BIT_7%'!G8</f>
        <v>1369.99077634291</v>
      </c>
      <c r="H5" s="47" t="n">
        <f aca="false">PopActBIT!H20-'Chôm_BIT_7%'!H8</f>
        <v>1462.09445949943</v>
      </c>
      <c r="I5" s="47" t="n">
        <f aca="false">PopActBIT!I20-'Chôm_BIT_7%'!I8</f>
        <v>1585.91210524442</v>
      </c>
      <c r="J5" s="47" t="n">
        <f aca="false">PopActBIT!J20-'Chôm_BIT_7%'!J8</f>
        <v>1658.3062150493</v>
      </c>
      <c r="K5" s="47" t="n">
        <f aca="false">PopActBIT!K20-'Chôm_BIT_7%'!K8</f>
        <v>1803.43538688583</v>
      </c>
      <c r="L5" s="47" t="n">
        <f aca="false">PopActBIT!L20-'Chôm_BIT_7%'!L8</f>
        <v>1744.81184822824</v>
      </c>
      <c r="M5" s="47" t="n">
        <f aca="false">PopActBIT!M20-'Chôm_BIT_7%'!M8</f>
        <v>1455.94359944617</v>
      </c>
      <c r="N5" s="47" t="n">
        <f aca="false">PopActBIT!N20-'Chôm_BIT_7%'!N8</f>
        <v>733.555532617223</v>
      </c>
      <c r="O5" s="47" t="n">
        <f aca="false">PopActBIT!O20-'Chôm_BIT_7%'!O8</f>
        <v>92.3044656943752</v>
      </c>
      <c r="P5" s="47" t="n">
        <f aca="false">PopActBIT!P20-'Chôm_BIT_7%'!P8</f>
        <v>26.4690501579005</v>
      </c>
      <c r="Q5" s="47" t="n">
        <f aca="false">PopActBIT!Q20-'Chôm_BIT_7%'!Q8</f>
        <v>238.402310081555</v>
      </c>
      <c r="R5" s="47" t="n">
        <f aca="false">PopActBIT!R20-'Chôm_BIT_7%'!R8</f>
        <v>930.410336200256</v>
      </c>
      <c r="S5" s="47" t="n">
        <f aca="false">PopActBIT!S20-'Chôm_BIT_7%'!S8</f>
        <v>1528.16968065795</v>
      </c>
      <c r="T5" s="47" t="n">
        <f aca="false">PopActBIT!T20-'Chôm_BIT_7%'!T8</f>
        <v>1695.22383037697</v>
      </c>
      <c r="U5" s="47" t="n">
        <f aca="false">PopActBIT!U20-'Chôm_BIT_7%'!U8</f>
        <v>1782.7103569194</v>
      </c>
      <c r="V5" s="47" t="n">
        <f aca="false">PopActBIT!V20-'Chôm_BIT_7%'!V8</f>
        <v>1850.41125483755</v>
      </c>
      <c r="W5" s="47" t="n">
        <f aca="false">PopActBIT!W20-'Chôm_BIT_7%'!W8</f>
        <v>1928.46694386323</v>
      </c>
      <c r="X5" s="47" t="n">
        <f aca="false">PopActBIT!X20-'Chôm_BIT_7%'!X8</f>
        <v>1839.85969863759</v>
      </c>
      <c r="Y5" s="47" t="n">
        <f aca="false">PopActBIT!Y20-'Chôm_BIT_7%'!Y8</f>
        <v>1509.99345545109</v>
      </c>
      <c r="Z5" s="47" t="n">
        <f aca="false">PopActBIT!Z20-'Chôm_BIT_7%'!Z8</f>
        <v>653.13701641916</v>
      </c>
      <c r="AA5" s="47" t="n">
        <f aca="false">PopActBIT!AA20-'Chôm_BIT_7%'!AA8</f>
        <v>138.47911172018</v>
      </c>
      <c r="AB5" s="47" t="n">
        <f aca="false">PopActBIT!AB20-'Chôm_BIT_7%'!AB8</f>
        <v>46.5577744215184</v>
      </c>
      <c r="AC5" s="47"/>
      <c r="AD5" s="47" t="n">
        <f aca="false">E5+F5</f>
        <v>946.563373704312</v>
      </c>
      <c r="AE5" s="47" t="n">
        <f aca="false">G5+H5</f>
        <v>2832.08523584234</v>
      </c>
      <c r="AF5" s="47" t="n">
        <f aca="false">I5+J5</f>
        <v>3244.21832029371</v>
      </c>
      <c r="AG5" s="47" t="n">
        <f aca="false">K5+L5</f>
        <v>3548.24723511407</v>
      </c>
      <c r="AH5" s="47" t="n">
        <f aca="false">M5+N5+O5+P5</f>
        <v>2308.27264791567</v>
      </c>
      <c r="AI5" s="47" t="n">
        <f aca="false">Q5+R5</f>
        <v>1168.81264628181</v>
      </c>
      <c r="AJ5" s="47" t="n">
        <f aca="false">S5+T5</f>
        <v>3223.39351103492</v>
      </c>
      <c r="AK5" s="47" t="n">
        <f aca="false">U5+V5</f>
        <v>3633.12161175694</v>
      </c>
      <c r="AL5" s="47" t="n">
        <f aca="false">W5+X5</f>
        <v>3768.32664250082</v>
      </c>
      <c r="AM5" s="47" t="n">
        <f aca="false">Y5+Z5+AA5+AB5</f>
        <v>2348.16735801195</v>
      </c>
      <c r="AO5" s="49" t="n">
        <f aca="false">SUM(E5:F5)</f>
        <v>946.563373704312</v>
      </c>
      <c r="AP5" s="49" t="n">
        <f aca="false">SUM(G5:L5)</f>
        <v>9624.55079125012</v>
      </c>
      <c r="AQ5" s="49" t="n">
        <f aca="false">SUM(M5:N5)</f>
        <v>2189.49913206339</v>
      </c>
      <c r="AR5" s="49" t="n">
        <f aca="false">SUM(Q5:R5)</f>
        <v>1168.81264628181</v>
      </c>
      <c r="AS5" s="49" t="n">
        <f aca="false">SUM(S5:X5)</f>
        <v>10624.8417652927</v>
      </c>
      <c r="AT5" s="49" t="n">
        <f aca="false">SUM(Y5:Z5)</f>
        <v>2163.13047187025</v>
      </c>
      <c r="AU5" s="49" t="n">
        <f aca="false">AO5+AR5</f>
        <v>2115.37601998612</v>
      </c>
      <c r="AV5" s="49" t="n">
        <f aca="false">AP5+AS5</f>
        <v>20249.3925565428</v>
      </c>
      <c r="AW5" s="49" t="n">
        <f aca="false">AQ5+AT5</f>
        <v>4352.62960393365</v>
      </c>
    </row>
    <row r="6" customFormat="false" ht="15" hidden="false" customHeight="false" outlineLevel="0" collapsed="false">
      <c r="A6" s="0" t="n">
        <v>2018</v>
      </c>
      <c r="B6" s="47" t="n">
        <f aca="false">SUM(E6:AB6)</f>
        <v>27274.1475793956</v>
      </c>
      <c r="C6" s="47" t="n">
        <f aca="false">SUM(E6:P6)</f>
        <v>13011.8846957151</v>
      </c>
      <c r="D6" s="47" t="n">
        <f aca="false">SUM(Q6:AB6)</f>
        <v>14262.2628836805</v>
      </c>
      <c r="E6" s="47" t="n">
        <f aca="false">PopActBIT!E21-'Chôm_BIT_7%'!E9</f>
        <v>148.216573188848</v>
      </c>
      <c r="F6" s="47" t="n">
        <f aca="false">PopActBIT!F21-'Chôm_BIT_7%'!F9</f>
        <v>822.032209206137</v>
      </c>
      <c r="G6" s="47" t="n">
        <f aca="false">PopActBIT!G21-'Chôm_BIT_7%'!G9</f>
        <v>1361.63166043915</v>
      </c>
      <c r="H6" s="47" t="n">
        <f aca="false">PopActBIT!H21-'Chôm_BIT_7%'!H9</f>
        <v>1473.62920467564</v>
      </c>
      <c r="I6" s="47" t="n">
        <f aca="false">PopActBIT!I21-'Chôm_BIT_7%'!I9</f>
        <v>1612.56837104526</v>
      </c>
      <c r="J6" s="47" t="n">
        <f aca="false">PopActBIT!J21-'Chôm_BIT_7%'!J9</f>
        <v>1631.11702185965</v>
      </c>
      <c r="K6" s="47" t="n">
        <f aca="false">PopActBIT!K21-'Chôm_BIT_7%'!K9</f>
        <v>1829.07347451937</v>
      </c>
      <c r="L6" s="47" t="n">
        <f aca="false">PopActBIT!L21-'Chôm_BIT_7%'!L9</f>
        <v>1752.54594488879</v>
      </c>
      <c r="M6" s="47" t="n">
        <f aca="false">PopActBIT!M21-'Chôm_BIT_7%'!M9</f>
        <v>1483.79503201926</v>
      </c>
      <c r="N6" s="47" t="n">
        <f aca="false">PopActBIT!N21-'Chôm_BIT_7%'!N9</f>
        <v>766.774609485816</v>
      </c>
      <c r="O6" s="47" t="n">
        <f aca="false">PopActBIT!O21-'Chôm_BIT_7%'!O9</f>
        <v>101.426088915006</v>
      </c>
      <c r="P6" s="47" t="n">
        <f aca="false">PopActBIT!P21-'Chôm_BIT_7%'!P9</f>
        <v>29.0745054721954</v>
      </c>
      <c r="Q6" s="47" t="n">
        <f aca="false">PopActBIT!Q21-'Chôm_BIT_7%'!Q9</f>
        <v>245.808736363844</v>
      </c>
      <c r="R6" s="47" t="n">
        <f aca="false">PopActBIT!R21-'Chôm_BIT_7%'!R9</f>
        <v>949.979927828829</v>
      </c>
      <c r="S6" s="47" t="n">
        <f aca="false">PopActBIT!S21-'Chôm_BIT_7%'!S9</f>
        <v>1518.50519441957</v>
      </c>
      <c r="T6" s="47" t="n">
        <f aca="false">PopActBIT!T21-'Chôm_BIT_7%'!T9</f>
        <v>1702.59491693456</v>
      </c>
      <c r="U6" s="47" t="n">
        <f aca="false">PopActBIT!U21-'Chôm_BIT_7%'!U9</f>
        <v>1801.6340816022</v>
      </c>
      <c r="V6" s="47" t="n">
        <f aca="false">PopActBIT!V21-'Chôm_BIT_7%'!V9</f>
        <v>1812.45184877359</v>
      </c>
      <c r="W6" s="47" t="n">
        <f aca="false">PopActBIT!W21-'Chôm_BIT_7%'!W9</f>
        <v>1952.83496763112</v>
      </c>
      <c r="X6" s="47" t="n">
        <f aca="false">PopActBIT!X21-'Chôm_BIT_7%'!X9</f>
        <v>1844.29458263134</v>
      </c>
      <c r="Y6" s="47" t="n">
        <f aca="false">PopActBIT!Y21-'Chôm_BIT_7%'!Y9</f>
        <v>1531.52202132569</v>
      </c>
      <c r="Z6" s="47" t="n">
        <f aca="false">PopActBIT!Z21-'Chôm_BIT_7%'!Z9</f>
        <v>701.812663090899</v>
      </c>
      <c r="AA6" s="47" t="n">
        <f aca="false">PopActBIT!AA21-'Chôm_BIT_7%'!AA9</f>
        <v>149.699595880968</v>
      </c>
      <c r="AB6" s="47" t="n">
        <f aca="false">PopActBIT!AB21-'Chôm_BIT_7%'!AB9</f>
        <v>51.1243471978787</v>
      </c>
      <c r="AC6" s="47"/>
      <c r="AD6" s="47" t="n">
        <f aca="false">E6+F6</f>
        <v>970.248782394985</v>
      </c>
      <c r="AE6" s="47" t="n">
        <f aca="false">G6+H6</f>
        <v>2835.26086511479</v>
      </c>
      <c r="AF6" s="47" t="n">
        <f aca="false">I6+J6</f>
        <v>3243.68539290491</v>
      </c>
      <c r="AG6" s="47" t="n">
        <f aca="false">K6+L6</f>
        <v>3581.61941940816</v>
      </c>
      <c r="AH6" s="47" t="n">
        <f aca="false">M6+N6+O6+P6</f>
        <v>2381.07023589228</v>
      </c>
      <c r="AI6" s="47" t="n">
        <f aca="false">Q6+R6</f>
        <v>1195.78866419267</v>
      </c>
      <c r="AJ6" s="47" t="n">
        <f aca="false">S6+T6</f>
        <v>3221.10011135413</v>
      </c>
      <c r="AK6" s="47" t="n">
        <f aca="false">U6+V6</f>
        <v>3614.08593037579</v>
      </c>
      <c r="AL6" s="47" t="n">
        <f aca="false">W6+X6</f>
        <v>3797.12955026247</v>
      </c>
      <c r="AM6" s="47" t="n">
        <f aca="false">Y6+Z6+AA6+AB6</f>
        <v>2434.15862749544</v>
      </c>
      <c r="AO6" s="49" t="n">
        <f aca="false">SUM(E6:F6)</f>
        <v>970.248782394985</v>
      </c>
      <c r="AP6" s="49" t="n">
        <f aca="false">SUM(G6:L6)</f>
        <v>9660.56567742787</v>
      </c>
      <c r="AQ6" s="49" t="n">
        <f aca="false">SUM(M6:N6)</f>
        <v>2250.56964150508</v>
      </c>
      <c r="AR6" s="49" t="n">
        <f aca="false">SUM(Q6:R6)</f>
        <v>1195.78866419267</v>
      </c>
      <c r="AS6" s="49" t="n">
        <f aca="false">SUM(S6:X6)</f>
        <v>10632.3155919924</v>
      </c>
      <c r="AT6" s="49" t="n">
        <f aca="false">SUM(Y6:Z6)</f>
        <v>2233.33468441659</v>
      </c>
      <c r="AU6" s="49" t="n">
        <f aca="false">AO6+AR6</f>
        <v>2166.03744658766</v>
      </c>
      <c r="AV6" s="49" t="n">
        <f aca="false">AP6+AS6</f>
        <v>20292.8812694203</v>
      </c>
      <c r="AW6" s="49" t="n">
        <f aca="false">AQ6+AT6</f>
        <v>4483.90432592167</v>
      </c>
    </row>
    <row r="7" customFormat="false" ht="15" hidden="false" customHeight="false" outlineLevel="0" collapsed="false">
      <c r="A7" s="0" t="n">
        <v>2019</v>
      </c>
      <c r="B7" s="47" t="n">
        <f aca="false">SUM(E7:AB7)</f>
        <v>27486.4391750206</v>
      </c>
      <c r="C7" s="47" t="n">
        <f aca="false">SUM(E7:P7)</f>
        <v>13121.4299157805</v>
      </c>
      <c r="D7" s="47" t="n">
        <f aca="false">SUM(Q7:AB7)</f>
        <v>14365.00925924</v>
      </c>
      <c r="E7" s="47" t="n">
        <f aca="false">PopActBIT!E22-'Chôm_BIT_7%'!E10</f>
        <v>153.1182604996</v>
      </c>
      <c r="F7" s="47" t="n">
        <f aca="false">PopActBIT!F22-'Chôm_BIT_7%'!F10</f>
        <v>844.293617312141</v>
      </c>
      <c r="G7" s="47" t="n">
        <f aca="false">PopActBIT!G22-'Chôm_BIT_7%'!G10</f>
        <v>1345.57640700028</v>
      </c>
      <c r="H7" s="47" t="n">
        <f aca="false">PopActBIT!H22-'Chôm_BIT_7%'!H10</f>
        <v>1487.39925163819</v>
      </c>
      <c r="I7" s="47" t="n">
        <f aca="false">PopActBIT!I22-'Chôm_BIT_7%'!I10</f>
        <v>1628.58870452899</v>
      </c>
      <c r="J7" s="47" t="n">
        <f aca="false">PopActBIT!J22-'Chôm_BIT_7%'!J10</f>
        <v>1619.28168664592</v>
      </c>
      <c r="K7" s="47" t="n">
        <f aca="false">PopActBIT!K22-'Chôm_BIT_7%'!K10</f>
        <v>1837.50565231566</v>
      </c>
      <c r="L7" s="47" t="n">
        <f aca="false">PopActBIT!L22-'Chôm_BIT_7%'!L10</f>
        <v>1752.86729952927</v>
      </c>
      <c r="M7" s="47" t="n">
        <f aca="false">PopActBIT!M22-'Chôm_BIT_7%'!M10</f>
        <v>1514.96519855564</v>
      </c>
      <c r="N7" s="47" t="n">
        <f aca="false">PopActBIT!N22-'Chôm_BIT_7%'!N10</f>
        <v>792.481720039461</v>
      </c>
      <c r="O7" s="47" t="n">
        <f aca="false">PopActBIT!O22-'Chôm_BIT_7%'!O10</f>
        <v>113.002335491728</v>
      </c>
      <c r="P7" s="47" t="n">
        <f aca="false">PopActBIT!P22-'Chôm_BIT_7%'!P10</f>
        <v>32.3497822236648</v>
      </c>
      <c r="Q7" s="47" t="n">
        <f aca="false">PopActBIT!Q22-'Chôm_BIT_7%'!Q10</f>
        <v>251.802995824893</v>
      </c>
      <c r="R7" s="47" t="n">
        <f aca="false">PopActBIT!R22-'Chôm_BIT_7%'!R10</f>
        <v>976.065523072329</v>
      </c>
      <c r="S7" s="47" t="n">
        <f aca="false">PopActBIT!S22-'Chôm_BIT_7%'!S10</f>
        <v>1499.31168335525</v>
      </c>
      <c r="T7" s="47" t="n">
        <f aca="false">PopActBIT!T22-'Chôm_BIT_7%'!T10</f>
        <v>1714.7257824874</v>
      </c>
      <c r="U7" s="47" t="n">
        <f aca="false">PopActBIT!U22-'Chôm_BIT_7%'!U10</f>
        <v>1810.2045767361</v>
      </c>
      <c r="V7" s="47" t="n">
        <f aca="false">PopActBIT!V22-'Chôm_BIT_7%'!V10</f>
        <v>1789.58422338093</v>
      </c>
      <c r="W7" s="47" t="n">
        <f aca="false">PopActBIT!W22-'Chôm_BIT_7%'!W10</f>
        <v>1958.55606146909</v>
      </c>
      <c r="X7" s="47" t="n">
        <f aca="false">PopActBIT!X22-'Chôm_BIT_7%'!X10</f>
        <v>1842.99025218618</v>
      </c>
      <c r="Y7" s="47" t="n">
        <f aca="false">PopActBIT!Y22-'Chôm_BIT_7%'!Y10</f>
        <v>1555.91232775186</v>
      </c>
      <c r="Z7" s="47" t="n">
        <f aca="false">PopActBIT!Z22-'Chôm_BIT_7%'!Z10</f>
        <v>747.462779914531</v>
      </c>
      <c r="AA7" s="47" t="n">
        <f aca="false">PopActBIT!AA22-'Chôm_BIT_7%'!AA10</f>
        <v>162.212215065684</v>
      </c>
      <c r="AB7" s="47" t="n">
        <f aca="false">PopActBIT!AB22-'Chôm_BIT_7%'!AB10</f>
        <v>56.1808379958015</v>
      </c>
      <c r="AC7" s="47"/>
      <c r="AD7" s="47" t="n">
        <f aca="false">E7+F7</f>
        <v>997.411877811742</v>
      </c>
      <c r="AE7" s="47" t="n">
        <f aca="false">G7+H7</f>
        <v>2832.97565863846</v>
      </c>
      <c r="AF7" s="47" t="n">
        <f aca="false">I7+J7</f>
        <v>3247.87039117491</v>
      </c>
      <c r="AG7" s="47" t="n">
        <f aca="false">K7+L7</f>
        <v>3590.37295184494</v>
      </c>
      <c r="AH7" s="47" t="n">
        <f aca="false">M7+N7+O7+P7</f>
        <v>2452.7990363105</v>
      </c>
      <c r="AI7" s="47" t="n">
        <f aca="false">Q7+R7</f>
        <v>1227.86851889722</v>
      </c>
      <c r="AJ7" s="47" t="n">
        <f aca="false">S7+T7</f>
        <v>3214.03746584265</v>
      </c>
      <c r="AK7" s="47" t="n">
        <f aca="false">U7+V7</f>
        <v>3599.78880011703</v>
      </c>
      <c r="AL7" s="47" t="n">
        <f aca="false">W7+X7</f>
        <v>3801.54631365527</v>
      </c>
      <c r="AM7" s="47" t="n">
        <f aca="false">Y7+Z7+AA7+AB7</f>
        <v>2521.76816072787</v>
      </c>
      <c r="AO7" s="49" t="n">
        <f aca="false">SUM(E7:F7)</f>
        <v>997.411877811742</v>
      </c>
      <c r="AP7" s="49" t="n">
        <f aca="false">SUM(G7:L7)</f>
        <v>9671.21900165831</v>
      </c>
      <c r="AQ7" s="49" t="n">
        <f aca="false">SUM(M7:N7)</f>
        <v>2307.4469185951</v>
      </c>
      <c r="AR7" s="49" t="n">
        <f aca="false">SUM(Q7:R7)</f>
        <v>1227.86851889722</v>
      </c>
      <c r="AS7" s="49" t="n">
        <f aca="false">SUM(S7:X7)</f>
        <v>10615.3725796149</v>
      </c>
      <c r="AT7" s="49" t="n">
        <f aca="false">SUM(Y7:Z7)</f>
        <v>2303.37510766639</v>
      </c>
      <c r="AU7" s="49" t="n">
        <f aca="false">AO7+AR7</f>
        <v>2225.28039670896</v>
      </c>
      <c r="AV7" s="49" t="n">
        <f aca="false">AP7+AS7</f>
        <v>20286.5915812733</v>
      </c>
      <c r="AW7" s="49" t="n">
        <f aca="false">AQ7+AT7</f>
        <v>4610.82202626149</v>
      </c>
    </row>
    <row r="8" customFormat="false" ht="15" hidden="false" customHeight="false" outlineLevel="0" collapsed="false">
      <c r="A8" s="0" t="n">
        <v>2020</v>
      </c>
      <c r="B8" s="47" t="n">
        <f aca="false">SUM(E8:AB8)</f>
        <v>27688.5960477327</v>
      </c>
      <c r="C8" s="47" t="n">
        <f aca="false">SUM(E8:P8)</f>
        <v>13227.0761255822</v>
      </c>
      <c r="D8" s="47" t="n">
        <f aca="false">SUM(Q8:AB8)</f>
        <v>14461.5199221505</v>
      </c>
      <c r="E8" s="47" t="n">
        <f aca="false">PopActBIT!E23-'Chôm_BIT_7%'!E11</f>
        <v>157.519315999546</v>
      </c>
      <c r="F8" s="47" t="n">
        <f aca="false">PopActBIT!F23-'Chôm_BIT_7%'!F11</f>
        <v>869.575142512831</v>
      </c>
      <c r="G8" s="47" t="n">
        <f aca="false">PopActBIT!G23-'Chôm_BIT_7%'!G11</f>
        <v>1335.79203153471</v>
      </c>
      <c r="H8" s="47" t="n">
        <f aca="false">PopActBIT!H23-'Chôm_BIT_7%'!H11</f>
        <v>1495.54706993296</v>
      </c>
      <c r="I8" s="47" t="n">
        <f aca="false">PopActBIT!I23-'Chôm_BIT_7%'!I11</f>
        <v>1635.41055220988</v>
      </c>
      <c r="J8" s="47" t="n">
        <f aca="false">PopActBIT!J23-'Chôm_BIT_7%'!J11</f>
        <v>1638.91651306784</v>
      </c>
      <c r="K8" s="47" t="n">
        <f aca="false">PopActBIT!K23-'Chôm_BIT_7%'!K11</f>
        <v>1825.42591766</v>
      </c>
      <c r="L8" s="47" t="n">
        <f aca="false">PopActBIT!L23-'Chôm_BIT_7%'!L11</f>
        <v>1756.42924391598</v>
      </c>
      <c r="M8" s="47" t="n">
        <f aca="false">PopActBIT!M23-'Chôm_BIT_7%'!M11</f>
        <v>1543.00977512847</v>
      </c>
      <c r="N8" s="47" t="n">
        <f aca="false">PopActBIT!N23-'Chôm_BIT_7%'!N11</f>
        <v>813.60498958985</v>
      </c>
      <c r="O8" s="47" t="n">
        <f aca="false">PopActBIT!O23-'Chôm_BIT_7%'!O11</f>
        <v>120.870103193806</v>
      </c>
      <c r="P8" s="47" t="n">
        <f aca="false">PopActBIT!P23-'Chôm_BIT_7%'!P11</f>
        <v>34.9754708363538</v>
      </c>
      <c r="Q8" s="47" t="n">
        <f aca="false">PopActBIT!Q23-'Chôm_BIT_7%'!Q11</f>
        <v>256.888952722965</v>
      </c>
      <c r="R8" s="47" t="n">
        <f aca="false">PopActBIT!R23-'Chôm_BIT_7%'!R11</f>
        <v>1006.38820253562</v>
      </c>
      <c r="S8" s="47" t="n">
        <f aca="false">PopActBIT!S23-'Chôm_BIT_7%'!S11</f>
        <v>1484.98902235982</v>
      </c>
      <c r="T8" s="47" t="n">
        <f aca="false">PopActBIT!T23-'Chôm_BIT_7%'!T11</f>
        <v>1721.73953531068</v>
      </c>
      <c r="U8" s="47" t="n">
        <f aca="false">PopActBIT!U23-'Chôm_BIT_7%'!U11</f>
        <v>1809.60652612618</v>
      </c>
      <c r="V8" s="47" t="n">
        <f aca="false">PopActBIT!V23-'Chôm_BIT_7%'!V11</f>
        <v>1801.17052748744</v>
      </c>
      <c r="W8" s="47" t="n">
        <f aca="false">PopActBIT!W23-'Chôm_BIT_7%'!W11</f>
        <v>1939.52472618787</v>
      </c>
      <c r="X8" s="47" t="n">
        <f aca="false">PopActBIT!X23-'Chôm_BIT_7%'!X11</f>
        <v>1847.27914520188</v>
      </c>
      <c r="Y8" s="47" t="n">
        <f aca="false">PopActBIT!Y23-'Chôm_BIT_7%'!Y11</f>
        <v>1576.35228149413</v>
      </c>
      <c r="Z8" s="47" t="n">
        <f aca="false">PopActBIT!Z23-'Chôm_BIT_7%'!Z11</f>
        <v>780.796962711343</v>
      </c>
      <c r="AA8" s="47" t="n">
        <f aca="false">PopActBIT!AA23-'Chôm_BIT_7%'!AA11</f>
        <v>175.241880221826</v>
      </c>
      <c r="AB8" s="47" t="n">
        <f aca="false">PopActBIT!AB23-'Chôm_BIT_7%'!AB11</f>
        <v>61.5421597907121</v>
      </c>
      <c r="AC8" s="47"/>
      <c r="AD8" s="47" t="n">
        <f aca="false">E8+F8</f>
        <v>1027.09445851238</v>
      </c>
      <c r="AE8" s="47" t="n">
        <f aca="false">G8+H8</f>
        <v>2831.33910146767</v>
      </c>
      <c r="AF8" s="47" t="n">
        <f aca="false">I8+J8</f>
        <v>3274.32706527772</v>
      </c>
      <c r="AG8" s="47" t="n">
        <f aca="false">K8+L8</f>
        <v>3581.85516157598</v>
      </c>
      <c r="AH8" s="47" t="n">
        <f aca="false">M8+N8+O8+P8</f>
        <v>2512.46033874848</v>
      </c>
      <c r="AI8" s="47" t="n">
        <f aca="false">Q8+R8</f>
        <v>1263.27715525858</v>
      </c>
      <c r="AJ8" s="47" t="n">
        <f aca="false">S8+T8</f>
        <v>3206.72855767049</v>
      </c>
      <c r="AK8" s="47" t="n">
        <f aca="false">U8+V8</f>
        <v>3610.77705361362</v>
      </c>
      <c r="AL8" s="47" t="n">
        <f aca="false">W8+X8</f>
        <v>3786.80387138975</v>
      </c>
      <c r="AM8" s="47" t="n">
        <f aca="false">Y8+Z8+AA8+AB8</f>
        <v>2593.93328421801</v>
      </c>
      <c r="AO8" s="49" t="n">
        <f aca="false">SUM(E8:F8)</f>
        <v>1027.09445851238</v>
      </c>
      <c r="AP8" s="49" t="n">
        <f aca="false">SUM(G8:L8)</f>
        <v>9687.52132832136</v>
      </c>
      <c r="AQ8" s="49" t="n">
        <f aca="false">SUM(M8:N8)</f>
        <v>2356.61476471832</v>
      </c>
      <c r="AR8" s="49" t="n">
        <f aca="false">SUM(Q8:R8)</f>
        <v>1263.27715525858</v>
      </c>
      <c r="AS8" s="49" t="n">
        <f aca="false">SUM(S8:X8)</f>
        <v>10604.3094826739</v>
      </c>
      <c r="AT8" s="49" t="n">
        <f aca="false">SUM(Y8:Z8)</f>
        <v>2357.14924420547</v>
      </c>
      <c r="AU8" s="49" t="n">
        <f aca="false">AO8+AR8</f>
        <v>2290.37161377096</v>
      </c>
      <c r="AV8" s="49" t="n">
        <f aca="false">AP8+AS8</f>
        <v>20291.8308109952</v>
      </c>
      <c r="AW8" s="49" t="n">
        <f aca="false">AQ8+AT8</f>
        <v>4713.76400892378</v>
      </c>
    </row>
    <row r="9" customFormat="false" ht="15" hidden="false" customHeight="false" outlineLevel="0" collapsed="false">
      <c r="A9" s="0" t="n">
        <v>2021</v>
      </c>
      <c r="B9" s="47" t="n">
        <f aca="false">SUM(E9:AB9)</f>
        <v>27863.6571902486</v>
      </c>
      <c r="C9" s="47" t="n">
        <f aca="false">SUM(E9:P9)</f>
        <v>13317.9609171042</v>
      </c>
      <c r="D9" s="47" t="n">
        <f aca="false">SUM(Q9:AB9)</f>
        <v>14545.6962731444</v>
      </c>
      <c r="E9" s="47" t="n">
        <f aca="false">PopActBIT!E24-'Chôm_BIT_7%'!E12</f>
        <v>161.121402954702</v>
      </c>
      <c r="F9" s="47" t="n">
        <f aca="false">PopActBIT!F24-'Chôm_BIT_7%'!F12</f>
        <v>892.943921760934</v>
      </c>
      <c r="G9" s="47" t="n">
        <f aca="false">PopActBIT!G24-'Chôm_BIT_7%'!G12</f>
        <v>1332.86474400027</v>
      </c>
      <c r="H9" s="47" t="n">
        <f aca="false">PopActBIT!H24-'Chôm_BIT_7%'!H12</f>
        <v>1495.97355145317</v>
      </c>
      <c r="I9" s="47" t="n">
        <f aca="false">PopActBIT!I24-'Chôm_BIT_7%'!I12</f>
        <v>1633.83046281461</v>
      </c>
      <c r="J9" s="47" t="n">
        <f aca="false">PopActBIT!J24-'Chôm_BIT_7%'!J12</f>
        <v>1677.98435281438</v>
      </c>
      <c r="K9" s="47" t="n">
        <f aca="false">PopActBIT!K24-'Chôm_BIT_7%'!K12</f>
        <v>1793.15918643786</v>
      </c>
      <c r="L9" s="47" t="n">
        <f aca="false">PopActBIT!L24-'Chôm_BIT_7%'!L12</f>
        <v>1767.50289639719</v>
      </c>
      <c r="M9" s="47" t="n">
        <f aca="false">PopActBIT!M24-'Chôm_BIT_7%'!M12</f>
        <v>1564.57245534567</v>
      </c>
      <c r="N9" s="47" t="n">
        <f aca="false">PopActBIT!N24-'Chôm_BIT_7%'!N12</f>
        <v>833.082200787118</v>
      </c>
      <c r="O9" s="47" t="n">
        <f aca="false">PopActBIT!O24-'Chôm_BIT_7%'!O12</f>
        <v>127.6180259457</v>
      </c>
      <c r="P9" s="47" t="n">
        <f aca="false">PopActBIT!P24-'Chôm_BIT_7%'!P12</f>
        <v>37.307716392554</v>
      </c>
      <c r="Q9" s="47" t="n">
        <f aca="false">PopActBIT!Q24-'Chôm_BIT_7%'!Q12</f>
        <v>261.246561290248</v>
      </c>
      <c r="R9" s="47" t="n">
        <f aca="false">PopActBIT!R24-'Chôm_BIT_7%'!R12</f>
        <v>1033.54521764659</v>
      </c>
      <c r="S9" s="47" t="n">
        <f aca="false">PopActBIT!S24-'Chôm_BIT_7%'!S12</f>
        <v>1478.50749334563</v>
      </c>
      <c r="T9" s="47" t="n">
        <f aca="false">PopActBIT!T24-'Chôm_BIT_7%'!T12</f>
        <v>1720.758000069</v>
      </c>
      <c r="U9" s="47" t="n">
        <f aca="false">PopActBIT!U24-'Chôm_BIT_7%'!U12</f>
        <v>1802.74271052093</v>
      </c>
      <c r="V9" s="47" t="n">
        <f aca="false">PopActBIT!V24-'Chôm_BIT_7%'!V12</f>
        <v>1835.01955900261</v>
      </c>
      <c r="W9" s="47" t="n">
        <f aca="false">PopActBIT!W24-'Chôm_BIT_7%'!W12</f>
        <v>1897.18703609198</v>
      </c>
      <c r="X9" s="47" t="n">
        <f aca="false">PopActBIT!X24-'Chôm_BIT_7%'!X12</f>
        <v>1860.23023270794</v>
      </c>
      <c r="Y9" s="47" t="n">
        <f aca="false">PopActBIT!Y24-'Chôm_BIT_7%'!Y12</f>
        <v>1592.16308140655</v>
      </c>
      <c r="Z9" s="47" t="n">
        <f aca="false">PopActBIT!Z24-'Chôm_BIT_7%'!Z12</f>
        <v>809.335961405329</v>
      </c>
      <c r="AA9" s="47" t="n">
        <f aca="false">PopActBIT!AA24-'Chôm_BIT_7%'!AA12</f>
        <v>188.14562821743</v>
      </c>
      <c r="AB9" s="47" t="n">
        <f aca="false">PopActBIT!AB24-'Chôm_BIT_7%'!AB12</f>
        <v>66.8147914401787</v>
      </c>
      <c r="AC9" s="47"/>
      <c r="AD9" s="47" t="n">
        <f aca="false">E9+F9</f>
        <v>1054.06532471564</v>
      </c>
      <c r="AE9" s="47" t="n">
        <f aca="false">G9+H9</f>
        <v>2828.83829545344</v>
      </c>
      <c r="AF9" s="47" t="n">
        <f aca="false">I9+J9</f>
        <v>3311.81481562899</v>
      </c>
      <c r="AG9" s="47" t="n">
        <f aca="false">K9+L9</f>
        <v>3560.66208283505</v>
      </c>
      <c r="AH9" s="47" t="n">
        <f aca="false">M9+N9+O9+P9</f>
        <v>2562.58039847104</v>
      </c>
      <c r="AI9" s="47" t="n">
        <f aca="false">Q9+R9</f>
        <v>1294.79177893684</v>
      </c>
      <c r="AJ9" s="47" t="n">
        <f aca="false">S9+T9</f>
        <v>3199.26549341462</v>
      </c>
      <c r="AK9" s="47" t="n">
        <f aca="false">U9+V9</f>
        <v>3637.76226952354</v>
      </c>
      <c r="AL9" s="47" t="n">
        <f aca="false">W9+X9</f>
        <v>3757.41726879992</v>
      </c>
      <c r="AM9" s="47" t="n">
        <f aca="false">Y9+Z9+AA9+AB9</f>
        <v>2656.45946246948</v>
      </c>
      <c r="AO9" s="49" t="n">
        <f aca="false">SUM(E9:F9)</f>
        <v>1054.06532471564</v>
      </c>
      <c r="AP9" s="49" t="n">
        <f aca="false">SUM(G9:L9)</f>
        <v>9701.31519391748</v>
      </c>
      <c r="AQ9" s="49" t="n">
        <f aca="false">SUM(M9:N9)</f>
        <v>2397.65465613279</v>
      </c>
      <c r="AR9" s="49" t="n">
        <f aca="false">SUM(Q9:R9)</f>
        <v>1294.79177893684</v>
      </c>
      <c r="AS9" s="49" t="n">
        <f aca="false">SUM(S9:X9)</f>
        <v>10594.4450317381</v>
      </c>
      <c r="AT9" s="49" t="n">
        <f aca="false">SUM(Y9:Z9)</f>
        <v>2401.49904281187</v>
      </c>
      <c r="AU9" s="49" t="n">
        <f aca="false">AO9+AR9</f>
        <v>2348.85710365248</v>
      </c>
      <c r="AV9" s="49" t="n">
        <f aca="false">AP9+AS9</f>
        <v>20295.7602256556</v>
      </c>
      <c r="AW9" s="49" t="n">
        <f aca="false">AQ9+AT9</f>
        <v>4799.15369894466</v>
      </c>
    </row>
    <row r="10" customFormat="false" ht="15" hidden="false" customHeight="false" outlineLevel="0" collapsed="false">
      <c r="A10" s="0" t="n">
        <v>2022</v>
      </c>
      <c r="B10" s="47" t="n">
        <f aca="false">SUM(E10:AB10)</f>
        <v>28018.7438998264</v>
      </c>
      <c r="C10" s="47" t="n">
        <f aca="false">SUM(E10:P10)</f>
        <v>13404.6092680098</v>
      </c>
      <c r="D10" s="47" t="n">
        <f aca="false">SUM(Q10:AB10)</f>
        <v>14614.1346318166</v>
      </c>
      <c r="E10" s="47" t="n">
        <f aca="false">PopActBIT!E25-'Chôm_BIT_7%'!E13</f>
        <v>165.419442196343</v>
      </c>
      <c r="F10" s="47" t="n">
        <f aca="false">PopActBIT!F25-'Chôm_BIT_7%'!F13</f>
        <v>913.497537635388</v>
      </c>
      <c r="G10" s="47" t="n">
        <f aca="false">PopActBIT!G25-'Chôm_BIT_7%'!G13</f>
        <v>1336.2386391094</v>
      </c>
      <c r="H10" s="47" t="n">
        <f aca="false">PopActBIT!H25-'Chôm_BIT_7%'!H13</f>
        <v>1490.98057152638</v>
      </c>
      <c r="I10" s="47" t="n">
        <f aca="false">PopActBIT!I25-'Chôm_BIT_7%'!I13</f>
        <v>1633.16953653449</v>
      </c>
      <c r="J10" s="47" t="n">
        <f aca="false">PopActBIT!J25-'Chôm_BIT_7%'!J13</f>
        <v>1715.14069044573</v>
      </c>
      <c r="K10" s="47" t="n">
        <f aca="false">PopActBIT!K25-'Chôm_BIT_7%'!K13</f>
        <v>1755.3247434209</v>
      </c>
      <c r="L10" s="47" t="n">
        <f aca="false">PopActBIT!L25-'Chôm_BIT_7%'!L13</f>
        <v>1787.99397325462</v>
      </c>
      <c r="M10" s="47" t="n">
        <f aca="false">PopActBIT!M25-'Chôm_BIT_7%'!M13</f>
        <v>1577.62318156408</v>
      </c>
      <c r="N10" s="47" t="n">
        <f aca="false">PopActBIT!N25-'Chôm_BIT_7%'!N13</f>
        <v>858.790040372871</v>
      </c>
      <c r="O10" s="47" t="n">
        <f aca="false">PopActBIT!O25-'Chôm_BIT_7%'!O13</f>
        <v>131.489361131743</v>
      </c>
      <c r="P10" s="47" t="n">
        <f aca="false">PopActBIT!P25-'Chôm_BIT_7%'!P13</f>
        <v>38.9415508178219</v>
      </c>
      <c r="Q10" s="47" t="n">
        <f aca="false">PopActBIT!Q25-'Chôm_BIT_7%'!Q13</f>
        <v>266.635536459299</v>
      </c>
      <c r="R10" s="47" t="n">
        <f aca="false">PopActBIT!R25-'Chôm_BIT_7%'!R13</f>
        <v>1056.75281108584</v>
      </c>
      <c r="S10" s="47" t="n">
        <f aca="false">PopActBIT!S25-'Chôm_BIT_7%'!S13</f>
        <v>1480.0902782654</v>
      </c>
      <c r="T10" s="47" t="n">
        <f aca="false">PopActBIT!T25-'Chôm_BIT_7%'!T13</f>
        <v>1713.77459614822</v>
      </c>
      <c r="U10" s="47" t="n">
        <f aca="false">PopActBIT!U25-'Chôm_BIT_7%'!U13</f>
        <v>1798.28375917957</v>
      </c>
      <c r="V10" s="47" t="n">
        <f aca="false">PopActBIT!V25-'Chôm_BIT_7%'!V13</f>
        <v>1865.50487767863</v>
      </c>
      <c r="W10" s="47" t="n">
        <f aca="false">PopActBIT!W25-'Chôm_BIT_7%'!W13</f>
        <v>1850.03825800846</v>
      </c>
      <c r="X10" s="47" t="n">
        <f aca="false">PopActBIT!X25-'Chôm_BIT_7%'!X13</f>
        <v>1883.91895829928</v>
      </c>
      <c r="Y10" s="47" t="n">
        <f aca="false">PopActBIT!Y25-'Chôm_BIT_7%'!Y13</f>
        <v>1603.08912175188</v>
      </c>
      <c r="Z10" s="47" t="n">
        <f aca="false">PopActBIT!Z25-'Chôm_BIT_7%'!Z13</f>
        <v>826.167951458702</v>
      </c>
      <c r="AA10" s="47" t="n">
        <f aca="false">PopActBIT!AA25-'Chôm_BIT_7%'!AA13</f>
        <v>198.615138309852</v>
      </c>
      <c r="AB10" s="47" t="n">
        <f aca="false">PopActBIT!AB25-'Chôm_BIT_7%'!AB13</f>
        <v>71.2633451714674</v>
      </c>
      <c r="AC10" s="47"/>
      <c r="AD10" s="47" t="n">
        <f aca="false">E10+F10</f>
        <v>1078.91697983173</v>
      </c>
      <c r="AE10" s="47" t="n">
        <f aca="false">G10+H10</f>
        <v>2827.21921063577</v>
      </c>
      <c r="AF10" s="47" t="n">
        <f aca="false">I10+J10</f>
        <v>3348.31022698022</v>
      </c>
      <c r="AG10" s="47" t="n">
        <f aca="false">K10+L10</f>
        <v>3543.31871667552</v>
      </c>
      <c r="AH10" s="47" t="n">
        <f aca="false">M10+N10+O10+P10</f>
        <v>2606.84413388651</v>
      </c>
      <c r="AI10" s="47" t="n">
        <f aca="false">Q10+R10</f>
        <v>1323.38834754514</v>
      </c>
      <c r="AJ10" s="47" t="n">
        <f aca="false">S10+T10</f>
        <v>3193.86487441362</v>
      </c>
      <c r="AK10" s="47" t="n">
        <f aca="false">U10+V10</f>
        <v>3663.7886368582</v>
      </c>
      <c r="AL10" s="47" t="n">
        <f aca="false">W10+X10</f>
        <v>3733.95721630774</v>
      </c>
      <c r="AM10" s="47" t="n">
        <f aca="false">Y10+Z10+AA10+AB10</f>
        <v>2699.1355566919</v>
      </c>
      <c r="AO10" s="49" t="n">
        <f aca="false">SUM(E10:F10)</f>
        <v>1078.91697983173</v>
      </c>
      <c r="AP10" s="49" t="n">
        <f aca="false">SUM(G10:L10)</f>
        <v>9718.84815429152</v>
      </c>
      <c r="AQ10" s="49" t="n">
        <f aca="false">SUM(M10:N10)</f>
        <v>2436.41322193695</v>
      </c>
      <c r="AR10" s="49" t="n">
        <f aca="false">SUM(Q10:R10)</f>
        <v>1323.38834754514</v>
      </c>
      <c r="AS10" s="49" t="n">
        <f aca="false">SUM(S10:X10)</f>
        <v>10591.6107275796</v>
      </c>
      <c r="AT10" s="49" t="n">
        <f aca="false">SUM(Y10:Z10)</f>
        <v>2429.25707321058</v>
      </c>
      <c r="AU10" s="49" t="n">
        <f aca="false">AO10+AR10</f>
        <v>2402.30532737687</v>
      </c>
      <c r="AV10" s="49" t="n">
        <f aca="false">AP10+AS10</f>
        <v>20310.4588818711</v>
      </c>
      <c r="AW10" s="49" t="n">
        <f aca="false">AQ10+AT10</f>
        <v>4865.67029514753</v>
      </c>
    </row>
    <row r="11" customFormat="false" ht="15" hidden="false" customHeight="false" outlineLevel="0" collapsed="false">
      <c r="A11" s="0" t="n">
        <v>2023</v>
      </c>
      <c r="B11" s="47" t="n">
        <f aca="false">SUM(E11:AB11)</f>
        <v>28005.2812527174</v>
      </c>
      <c r="C11" s="47" t="n">
        <f aca="false">SUM(E11:P11)</f>
        <v>13402.2756191607</v>
      </c>
      <c r="D11" s="47" t="n">
        <f aca="false">SUM(Q11:AB11)</f>
        <v>14603.0056335567</v>
      </c>
      <c r="E11" s="47" t="n">
        <f aca="false">PopActBIT!E26-'Chôm_BIT_7%'!E14</f>
        <v>165.57645998762</v>
      </c>
      <c r="F11" s="47" t="n">
        <f aca="false">PopActBIT!F26-'Chôm_BIT_7%'!F14</f>
        <v>918.13700781147</v>
      </c>
      <c r="G11" s="47" t="n">
        <f aca="false">PopActBIT!G26-'Chôm_BIT_7%'!G14</f>
        <v>1341.06863758475</v>
      </c>
      <c r="H11" s="47" t="n">
        <f aca="false">PopActBIT!H26-'Chôm_BIT_7%'!H14</f>
        <v>1466.82318324804</v>
      </c>
      <c r="I11" s="47" t="n">
        <f aca="false">PopActBIT!I26-'Chôm_BIT_7%'!I14</f>
        <v>1630.15049355195</v>
      </c>
      <c r="J11" s="47" t="n">
        <f aca="false">PopActBIT!J26-'Chôm_BIT_7%'!J14</f>
        <v>1728.45538313504</v>
      </c>
      <c r="K11" s="47" t="n">
        <f aca="false">PopActBIT!K26-'Chôm_BIT_7%'!K14</f>
        <v>1715.42041900438</v>
      </c>
      <c r="L11" s="47" t="n">
        <f aca="false">PopActBIT!L26-'Chôm_BIT_7%'!L14</f>
        <v>1801.34288710328</v>
      </c>
      <c r="M11" s="47" t="n">
        <f aca="false">PopActBIT!M26-'Chôm_BIT_7%'!M14</f>
        <v>1575.18319838722</v>
      </c>
      <c r="N11" s="47" t="n">
        <f aca="false">PopActBIT!N26-'Chôm_BIT_7%'!N14</f>
        <v>885.847918210077</v>
      </c>
      <c r="O11" s="47" t="n">
        <f aca="false">PopActBIT!O26-'Chôm_BIT_7%'!O14</f>
        <v>133.980997650152</v>
      </c>
      <c r="P11" s="47" t="n">
        <f aca="false">PopActBIT!P26-'Chôm_BIT_7%'!P14</f>
        <v>40.2890334866842</v>
      </c>
      <c r="Q11" s="47" t="n">
        <f aca="false">PopActBIT!Q26-'Chôm_BIT_7%'!Q14</f>
        <v>267.325417562872</v>
      </c>
      <c r="R11" s="47" t="n">
        <f aca="false">PopActBIT!R26-'Chôm_BIT_7%'!R14</f>
        <v>1062.47421321958</v>
      </c>
      <c r="S11" s="47" t="n">
        <f aca="false">PopActBIT!S26-'Chôm_BIT_7%'!S14</f>
        <v>1485.16122117235</v>
      </c>
      <c r="T11" s="47" t="n">
        <f aca="false">PopActBIT!T26-'Chôm_BIT_7%'!T14</f>
        <v>1687.76831671043</v>
      </c>
      <c r="U11" s="47" t="n">
        <f aca="false">PopActBIT!U26-'Chôm_BIT_7%'!U14</f>
        <v>1794.96954070004</v>
      </c>
      <c r="V11" s="47" t="n">
        <f aca="false">PopActBIT!V26-'Chôm_BIT_7%'!V14</f>
        <v>1875.02023846194</v>
      </c>
      <c r="W11" s="47" t="n">
        <f aca="false">PopActBIT!W26-'Chôm_BIT_7%'!W14</f>
        <v>1803.37227963993</v>
      </c>
      <c r="X11" s="47" t="n">
        <f aca="false">PopActBIT!X26-'Chôm_BIT_7%'!X14</f>
        <v>1900.43069732905</v>
      </c>
      <c r="Y11" s="47" t="n">
        <f aca="false">PopActBIT!Y26-'Chôm_BIT_7%'!Y14</f>
        <v>1600.21412241564</v>
      </c>
      <c r="Z11" s="47" t="n">
        <f aca="false">PopActBIT!Z26-'Chôm_BIT_7%'!Z14</f>
        <v>844.305496279469</v>
      </c>
      <c r="AA11" s="47" t="n">
        <f aca="false">PopActBIT!AA26-'Chôm_BIT_7%'!AA14</f>
        <v>206.889440639066</v>
      </c>
      <c r="AB11" s="47" t="n">
        <f aca="false">PopActBIT!AB26-'Chôm_BIT_7%'!AB14</f>
        <v>75.0746494263633</v>
      </c>
      <c r="AC11" s="47"/>
      <c r="AD11" s="47" t="n">
        <f aca="false">E11+F11</f>
        <v>1083.71346779909</v>
      </c>
      <c r="AE11" s="47" t="n">
        <f aca="false">G11+H11</f>
        <v>2807.89182083279</v>
      </c>
      <c r="AF11" s="47" t="n">
        <f aca="false">I11+J11</f>
        <v>3358.60587668699</v>
      </c>
      <c r="AG11" s="47" t="n">
        <f aca="false">K11+L11</f>
        <v>3516.76330610765</v>
      </c>
      <c r="AH11" s="47" t="n">
        <f aca="false">M11+N11+O11+P11</f>
        <v>2635.30114773413</v>
      </c>
      <c r="AI11" s="47" t="n">
        <f aca="false">Q11+R11</f>
        <v>1329.79963078245</v>
      </c>
      <c r="AJ11" s="47" t="n">
        <f aca="false">S11+T11</f>
        <v>3172.92953788278</v>
      </c>
      <c r="AK11" s="47" t="n">
        <f aca="false">U11+V11</f>
        <v>3669.98977916198</v>
      </c>
      <c r="AL11" s="47" t="n">
        <f aca="false">W11+X11</f>
        <v>3703.80297696897</v>
      </c>
      <c r="AM11" s="47" t="n">
        <f aca="false">Y11+Z11+AA11+AB11</f>
        <v>2726.48370876054</v>
      </c>
      <c r="AO11" s="49" t="n">
        <f aca="false">SUM(E11:F11)</f>
        <v>1083.71346779909</v>
      </c>
      <c r="AP11" s="49" t="n">
        <f aca="false">SUM(G11:L11)</f>
        <v>9683.26100362744</v>
      </c>
      <c r="AQ11" s="49" t="n">
        <f aca="false">SUM(M11:N11)</f>
        <v>2461.03111659729</v>
      </c>
      <c r="AR11" s="49" t="n">
        <f aca="false">SUM(Q11:R11)</f>
        <v>1329.79963078245</v>
      </c>
      <c r="AS11" s="49" t="n">
        <f aca="false">SUM(S11:X11)</f>
        <v>10546.7222940137</v>
      </c>
      <c r="AT11" s="49" t="n">
        <f aca="false">SUM(Y11:Z11)</f>
        <v>2444.51961869511</v>
      </c>
      <c r="AU11" s="49" t="n">
        <f aca="false">AO11+AR11</f>
        <v>2413.51309858154</v>
      </c>
      <c r="AV11" s="49" t="n">
        <f aca="false">AP11+AS11</f>
        <v>20229.9832976412</v>
      </c>
      <c r="AW11" s="49" t="n">
        <f aca="false">AQ11+AT11</f>
        <v>4905.5507352924</v>
      </c>
    </row>
    <row r="12" customFormat="false" ht="15" hidden="false" customHeight="false" outlineLevel="0" collapsed="false">
      <c r="A12" s="0" t="n">
        <v>2024</v>
      </c>
      <c r="B12" s="47" t="n">
        <f aca="false">SUM(E12:AB12)</f>
        <v>27992.8264890447</v>
      </c>
      <c r="C12" s="47" t="n">
        <f aca="false">SUM(E12:P12)</f>
        <v>13395.8100723833</v>
      </c>
      <c r="D12" s="47" t="n">
        <f aca="false">SUM(Q12:AB12)</f>
        <v>14597.0164166614</v>
      </c>
      <c r="E12" s="47" t="n">
        <f aca="false">PopActBIT!E27-'Chôm_BIT_7%'!E15</f>
        <v>165.583453276229</v>
      </c>
      <c r="F12" s="47" t="n">
        <f aca="false">PopActBIT!F27-'Chôm_BIT_7%'!F15</f>
        <v>920.398262530465</v>
      </c>
      <c r="G12" s="47" t="n">
        <f aca="false">PopActBIT!G27-'Chôm_BIT_7%'!G15</f>
        <v>1355.9706511152</v>
      </c>
      <c r="H12" s="47" t="n">
        <f aca="false">PopActBIT!H27-'Chôm_BIT_7%'!H15</f>
        <v>1436.85177074677</v>
      </c>
      <c r="I12" s="47" t="n">
        <f aca="false">PopActBIT!I27-'Chôm_BIT_7%'!I15</f>
        <v>1631.22864675682</v>
      </c>
      <c r="J12" s="47" t="n">
        <f aca="false">PopActBIT!J27-'Chôm_BIT_7%'!J15</f>
        <v>1732.04936314029</v>
      </c>
      <c r="K12" s="47" t="n">
        <f aca="false">PopActBIT!K27-'Chôm_BIT_7%'!K15</f>
        <v>1693.28329178691</v>
      </c>
      <c r="L12" s="47" t="n">
        <f aca="false">PopActBIT!L27-'Chôm_BIT_7%'!L15</f>
        <v>1799.00081836538</v>
      </c>
      <c r="M12" s="47" t="n">
        <f aca="false">PopActBIT!M27-'Chôm_BIT_7%'!M15</f>
        <v>1564.26381793335</v>
      </c>
      <c r="N12" s="47" t="n">
        <f aca="false">PopActBIT!N27-'Chôm_BIT_7%'!N15</f>
        <v>919.506281539106</v>
      </c>
      <c r="O12" s="47" t="n">
        <f aca="false">PopActBIT!O27-'Chôm_BIT_7%'!O15</f>
        <v>136.185625389836</v>
      </c>
      <c r="P12" s="47" t="n">
        <f aca="false">PopActBIT!P27-'Chôm_BIT_7%'!P15</f>
        <v>41.4880898029517</v>
      </c>
      <c r="Q12" s="47" t="n">
        <f aca="false">PopActBIT!Q27-'Chôm_BIT_7%'!Q15</f>
        <v>268.012691665253</v>
      </c>
      <c r="R12" s="47" t="n">
        <f aca="false">PopActBIT!R27-'Chôm_BIT_7%'!R15</f>
        <v>1064.86856635834</v>
      </c>
      <c r="S12" s="47" t="n">
        <f aca="false">PopActBIT!S27-'Chôm_BIT_7%'!S15</f>
        <v>1504.02844323565</v>
      </c>
      <c r="T12" s="47" t="n">
        <f aca="false">PopActBIT!T27-'Chôm_BIT_7%'!T15</f>
        <v>1653.73124452678</v>
      </c>
      <c r="U12" s="47" t="n">
        <f aca="false">PopActBIT!U27-'Chôm_BIT_7%'!U15</f>
        <v>1797.72091029398</v>
      </c>
      <c r="V12" s="47" t="n">
        <f aca="false">PopActBIT!V27-'Chôm_BIT_7%'!V15</f>
        <v>1875.08460509351</v>
      </c>
      <c r="W12" s="47" t="n">
        <f aca="false">PopActBIT!W27-'Chôm_BIT_7%'!W15</f>
        <v>1772.9699864425</v>
      </c>
      <c r="X12" s="47" t="n">
        <f aca="false">PopActBIT!X27-'Chôm_BIT_7%'!X15</f>
        <v>1899.72203780646</v>
      </c>
      <c r="Y12" s="47" t="n">
        <f aca="false">PopActBIT!Y27-'Chôm_BIT_7%'!Y15</f>
        <v>1593.3436728531</v>
      </c>
      <c r="Z12" s="47" t="n">
        <f aca="false">PopActBIT!Z27-'Chôm_BIT_7%'!Z15</f>
        <v>880.091701871749</v>
      </c>
      <c r="AA12" s="47" t="n">
        <f aca="false">PopActBIT!AA27-'Chôm_BIT_7%'!AA15</f>
        <v>210.051811573415</v>
      </c>
      <c r="AB12" s="47" t="n">
        <f aca="false">PopActBIT!AB27-'Chôm_BIT_7%'!AB15</f>
        <v>77.3907449406401</v>
      </c>
      <c r="AC12" s="47"/>
      <c r="AD12" s="47" t="n">
        <f aca="false">E12+F12</f>
        <v>1085.98171580669</v>
      </c>
      <c r="AE12" s="47" t="n">
        <f aca="false">G12+H12</f>
        <v>2792.82242186197</v>
      </c>
      <c r="AF12" s="47" t="n">
        <f aca="false">I12+J12</f>
        <v>3363.2780098971</v>
      </c>
      <c r="AG12" s="47" t="n">
        <f aca="false">K12+L12</f>
        <v>3492.28411015229</v>
      </c>
      <c r="AH12" s="47" t="n">
        <f aca="false">M12+N12+O12+P12</f>
        <v>2661.44381466525</v>
      </c>
      <c r="AI12" s="47" t="n">
        <f aca="false">Q12+R12</f>
        <v>1332.88125802359</v>
      </c>
      <c r="AJ12" s="47" t="n">
        <f aca="false">S12+T12</f>
        <v>3157.75968776243</v>
      </c>
      <c r="AK12" s="47" t="n">
        <f aca="false">U12+V12</f>
        <v>3672.80551538748</v>
      </c>
      <c r="AL12" s="47" t="n">
        <f aca="false">W12+X12</f>
        <v>3672.69202424896</v>
      </c>
      <c r="AM12" s="47" t="n">
        <f aca="false">Y12+Z12+AA12+AB12</f>
        <v>2760.8779312389</v>
      </c>
      <c r="AO12" s="49" t="n">
        <f aca="false">SUM(E12:F12)</f>
        <v>1085.98171580669</v>
      </c>
      <c r="AP12" s="49" t="n">
        <f aca="false">SUM(G12:L12)</f>
        <v>9648.38454191136</v>
      </c>
      <c r="AQ12" s="49" t="n">
        <f aca="false">SUM(M12:N12)</f>
        <v>2483.77009947246</v>
      </c>
      <c r="AR12" s="49" t="n">
        <f aca="false">SUM(Q12:R12)</f>
        <v>1332.88125802359</v>
      </c>
      <c r="AS12" s="49" t="n">
        <f aca="false">SUM(S12:X12)</f>
        <v>10503.2572273989</v>
      </c>
      <c r="AT12" s="49" t="n">
        <f aca="false">SUM(Y12:Z12)</f>
        <v>2473.43537472485</v>
      </c>
      <c r="AU12" s="49" t="n">
        <f aca="false">AO12+AR12</f>
        <v>2418.86297383028</v>
      </c>
      <c r="AV12" s="49" t="n">
        <f aca="false">AP12+AS12</f>
        <v>20151.6417693102</v>
      </c>
      <c r="AW12" s="49" t="n">
        <f aca="false">AQ12+AT12</f>
        <v>4957.20547419731</v>
      </c>
    </row>
    <row r="13" customFormat="false" ht="15" hidden="false" customHeight="false" outlineLevel="0" collapsed="false">
      <c r="A13" s="0" t="n">
        <v>2025</v>
      </c>
      <c r="B13" s="47" t="n">
        <f aca="false">SUM(E13:AB13)</f>
        <v>27993.0722976307</v>
      </c>
      <c r="C13" s="47" t="n">
        <f aca="false">SUM(E13:P13)</f>
        <v>13393.5241108324</v>
      </c>
      <c r="D13" s="47" t="n">
        <f aca="false">SUM(Q13:AB13)</f>
        <v>14599.5481867984</v>
      </c>
      <c r="E13" s="47" t="n">
        <f aca="false">PopActBIT!E28-'Chôm_BIT_7%'!E16</f>
        <v>165.393990817915</v>
      </c>
      <c r="F13" s="47" t="n">
        <f aca="false">PopActBIT!F28-'Chôm_BIT_7%'!F16</f>
        <v>918.892346805438</v>
      </c>
      <c r="G13" s="47" t="n">
        <f aca="false">PopActBIT!G28-'Chôm_BIT_7%'!G16</f>
        <v>1374.79235209251</v>
      </c>
      <c r="H13" s="47" t="n">
        <f aca="false">PopActBIT!H28-'Chôm_BIT_7%'!H16</f>
        <v>1413.59127877896</v>
      </c>
      <c r="I13" s="47" t="n">
        <f aca="false">PopActBIT!I28-'Chôm_BIT_7%'!I16</f>
        <v>1626.12453680159</v>
      </c>
      <c r="J13" s="47" t="n">
        <f aca="false">PopActBIT!J28-'Chôm_BIT_7%'!J16</f>
        <v>1725.86673828038</v>
      </c>
      <c r="K13" s="47" t="n">
        <f aca="false">PopActBIT!K28-'Chôm_BIT_7%'!K16</f>
        <v>1703.60959385591</v>
      </c>
      <c r="L13" s="47" t="n">
        <f aca="false">PopActBIT!L28-'Chôm_BIT_7%'!L16</f>
        <v>1776.61268412825</v>
      </c>
      <c r="M13" s="47" t="n">
        <f aca="false">PopActBIT!M28-'Chôm_BIT_7%'!M16</f>
        <v>1556.63169911653</v>
      </c>
      <c r="N13" s="47" t="n">
        <f aca="false">PopActBIT!N28-'Chôm_BIT_7%'!N16</f>
        <v>950.930792062804</v>
      </c>
      <c r="O13" s="47" t="n">
        <f aca="false">PopActBIT!O28-'Chôm_BIT_7%'!O16</f>
        <v>138.403363478897</v>
      </c>
      <c r="P13" s="47" t="n">
        <f aca="false">PopActBIT!P28-'Chôm_BIT_7%'!P16</f>
        <v>42.6747346131859</v>
      </c>
      <c r="Q13" s="47" t="n">
        <f aca="false">PopActBIT!Q28-'Chôm_BIT_7%'!Q16</f>
        <v>268.399005297975</v>
      </c>
      <c r="R13" s="47" t="n">
        <f aca="false">PopActBIT!R28-'Chôm_BIT_7%'!R16</f>
        <v>1062.68422305452</v>
      </c>
      <c r="S13" s="47" t="n">
        <f aca="false">PopActBIT!S28-'Chôm_BIT_7%'!S16</f>
        <v>1528.63540619484</v>
      </c>
      <c r="T13" s="47" t="n">
        <f aca="false">PopActBIT!T28-'Chôm_BIT_7%'!T16</f>
        <v>1625.20390156606</v>
      </c>
      <c r="U13" s="47" t="n">
        <f aca="false">PopActBIT!U28-'Chôm_BIT_7%'!U16</f>
        <v>1795.12408259218</v>
      </c>
      <c r="V13" s="47" t="n">
        <f aca="false">PopActBIT!V28-'Chôm_BIT_7%'!V16</f>
        <v>1865.73973113338</v>
      </c>
      <c r="W13" s="47" t="n">
        <f aca="false">PopActBIT!W28-'Chôm_BIT_7%'!W16</f>
        <v>1776.2930779851</v>
      </c>
      <c r="X13" s="47" t="n">
        <f aca="false">PopActBIT!X28-'Chôm_BIT_7%'!X16</f>
        <v>1875.05943833671</v>
      </c>
      <c r="Y13" s="47" t="n">
        <f aca="false">PopActBIT!Y28-'Chôm_BIT_7%'!Y16</f>
        <v>1591.18525974085</v>
      </c>
      <c r="Z13" s="47" t="n">
        <f aca="false">PopActBIT!Z28-'Chôm_BIT_7%'!Z16</f>
        <v>919.656433038354</v>
      </c>
      <c r="AA13" s="47" t="n">
        <f aca="false">PopActBIT!AA28-'Chôm_BIT_7%'!AA16</f>
        <v>212.249682065789</v>
      </c>
      <c r="AB13" s="47" t="n">
        <f aca="false">PopActBIT!AB28-'Chôm_BIT_7%'!AB16</f>
        <v>79.3179457926226</v>
      </c>
      <c r="AC13" s="47"/>
      <c r="AD13" s="47" t="n">
        <f aca="false">E13+F13</f>
        <v>1084.28633762335</v>
      </c>
      <c r="AE13" s="47" t="n">
        <f aca="false">G13+H13</f>
        <v>2788.38363087147</v>
      </c>
      <c r="AF13" s="47" t="n">
        <f aca="false">I13+J13</f>
        <v>3351.99127508197</v>
      </c>
      <c r="AG13" s="47" t="n">
        <f aca="false">K13+L13</f>
        <v>3480.22227798416</v>
      </c>
      <c r="AH13" s="47" t="n">
        <f aca="false">M13+N13+O13+P13</f>
        <v>2688.64058927142</v>
      </c>
      <c r="AI13" s="47" t="n">
        <f aca="false">Q13+R13</f>
        <v>1331.0832283525</v>
      </c>
      <c r="AJ13" s="47" t="n">
        <f aca="false">S13+T13</f>
        <v>3153.83930776089</v>
      </c>
      <c r="AK13" s="47" t="n">
        <f aca="false">U13+V13</f>
        <v>3660.86381372556</v>
      </c>
      <c r="AL13" s="47" t="n">
        <f aca="false">W13+X13</f>
        <v>3651.35251632182</v>
      </c>
      <c r="AM13" s="47" t="n">
        <f aca="false">Y13+Z13+AA13+AB13</f>
        <v>2802.40932063761</v>
      </c>
      <c r="AO13" s="49" t="n">
        <f aca="false">SUM(E13:F13)</f>
        <v>1084.28633762335</v>
      </c>
      <c r="AP13" s="49" t="n">
        <f aca="false">SUM(G13:L13)</f>
        <v>9620.59718393759</v>
      </c>
      <c r="AQ13" s="49" t="n">
        <f aca="false">SUM(M13:N13)</f>
        <v>2507.56249117934</v>
      </c>
      <c r="AR13" s="49" t="n">
        <f aca="false">SUM(Q13:R13)</f>
        <v>1331.0832283525</v>
      </c>
      <c r="AS13" s="49" t="n">
        <f aca="false">SUM(S13:X13)</f>
        <v>10466.0556378083</v>
      </c>
      <c r="AT13" s="49" t="n">
        <f aca="false">SUM(Y13:Z13)</f>
        <v>2510.8416927792</v>
      </c>
      <c r="AU13" s="49" t="n">
        <f aca="false">AO13+AR13</f>
        <v>2415.36956597585</v>
      </c>
      <c r="AV13" s="49" t="n">
        <f aca="false">AP13+AS13</f>
        <v>20086.6528217459</v>
      </c>
      <c r="AW13" s="49" t="n">
        <f aca="false">AQ13+AT13</f>
        <v>5018.40418395854</v>
      </c>
    </row>
    <row r="14" customFormat="false" ht="15" hidden="false" customHeight="false" outlineLevel="0" collapsed="false">
      <c r="A14" s="0" t="n">
        <v>2026</v>
      </c>
      <c r="B14" s="47" t="n">
        <f aca="false">SUM(E14:AB14)</f>
        <v>28013.6148059698</v>
      </c>
      <c r="C14" s="47" t="n">
        <f aca="false">SUM(E14:P14)</f>
        <v>13394.8439753682</v>
      </c>
      <c r="D14" s="47" t="n">
        <f aca="false">SUM(Q14:AB14)</f>
        <v>14618.7708306017</v>
      </c>
      <c r="E14" s="47" t="n">
        <f aca="false">PopActBIT!E29-'Chôm_BIT_7%'!E17</f>
        <v>164.572010588123</v>
      </c>
      <c r="F14" s="47" t="n">
        <f aca="false">PopActBIT!F29-'Chôm_BIT_7%'!F17</f>
        <v>917.074787913476</v>
      </c>
      <c r="G14" s="47" t="n">
        <f aca="false">PopActBIT!G29-'Chôm_BIT_7%'!G17</f>
        <v>1393.48089876042</v>
      </c>
      <c r="H14" s="47" t="n">
        <f aca="false">PopActBIT!H29-'Chôm_BIT_7%'!H17</f>
        <v>1399.52825882676</v>
      </c>
      <c r="I14" s="47" t="n">
        <f aca="false">PopActBIT!I29-'Chôm_BIT_7%'!I17</f>
        <v>1615.02347275318</v>
      </c>
      <c r="J14" s="47" t="n">
        <f aca="false">PopActBIT!J29-'Chôm_BIT_7%'!J17</f>
        <v>1713.03993232564</v>
      </c>
      <c r="K14" s="47" t="n">
        <f aca="false">PopActBIT!K29-'Chôm_BIT_7%'!K17</f>
        <v>1735.34240497561</v>
      </c>
      <c r="L14" s="47" t="n">
        <f aca="false">PopActBIT!L29-'Chôm_BIT_7%'!L17</f>
        <v>1736.51114957909</v>
      </c>
      <c r="M14" s="47" t="n">
        <f aca="false">PopActBIT!M29-'Chôm_BIT_7%'!M17</f>
        <v>1557.14594498802</v>
      </c>
      <c r="N14" s="47" t="n">
        <f aca="false">PopActBIT!N29-'Chôm_BIT_7%'!N17</f>
        <v>977.484473159323</v>
      </c>
      <c r="O14" s="47" t="n">
        <f aca="false">PopActBIT!O29-'Chôm_BIT_7%'!O17</f>
        <v>141.567730444109</v>
      </c>
      <c r="P14" s="47" t="n">
        <f aca="false">PopActBIT!P29-'Chôm_BIT_7%'!P17</f>
        <v>44.0729110544189</v>
      </c>
      <c r="Q14" s="47" t="n">
        <f aca="false">PopActBIT!Q29-'Chôm_BIT_7%'!Q17</f>
        <v>267.56276226356</v>
      </c>
      <c r="R14" s="47" t="n">
        <f aca="false">PopActBIT!R29-'Chôm_BIT_7%'!R17</f>
        <v>1061.07431336975</v>
      </c>
      <c r="S14" s="47" t="n">
        <f aca="false">PopActBIT!S29-'Chôm_BIT_7%'!S17</f>
        <v>1551.45111079158</v>
      </c>
      <c r="T14" s="47" t="n">
        <f aca="false">PopActBIT!T29-'Chôm_BIT_7%'!T17</f>
        <v>1607.34843710677</v>
      </c>
      <c r="U14" s="47" t="n">
        <f aca="false">PopActBIT!U29-'Chôm_BIT_7%'!U17</f>
        <v>1786.01694515792</v>
      </c>
      <c r="V14" s="47" t="n">
        <f aca="false">PopActBIT!V29-'Chôm_BIT_7%'!V17</f>
        <v>1851.57167270562</v>
      </c>
      <c r="W14" s="47" t="n">
        <f aca="false">PopActBIT!W29-'Chôm_BIT_7%'!W17</f>
        <v>1802.3756512312</v>
      </c>
      <c r="X14" s="47" t="n">
        <f aca="false">PopActBIT!X29-'Chôm_BIT_7%'!X17</f>
        <v>1829.4045258659</v>
      </c>
      <c r="Y14" s="47" t="n">
        <f aca="false">PopActBIT!Y29-'Chôm_BIT_7%'!Y17</f>
        <v>1597.40024328109</v>
      </c>
      <c r="Z14" s="47" t="n">
        <f aca="false">PopActBIT!Z29-'Chôm_BIT_7%'!Z17</f>
        <v>968.387843103105</v>
      </c>
      <c r="AA14" s="47" t="n">
        <f aca="false">PopActBIT!AA29-'Chôm_BIT_7%'!AA17</f>
        <v>214.915862236854</v>
      </c>
      <c r="AB14" s="47" t="n">
        <f aca="false">PopActBIT!AB29-'Chôm_BIT_7%'!AB17</f>
        <v>81.2614634883384</v>
      </c>
      <c r="AC14" s="47"/>
      <c r="AD14" s="47" t="n">
        <f aca="false">E14+F14</f>
        <v>1081.6467985016</v>
      </c>
      <c r="AE14" s="47" t="n">
        <f aca="false">G14+H14</f>
        <v>2793.00915758718</v>
      </c>
      <c r="AF14" s="47" t="n">
        <f aca="false">I14+J14</f>
        <v>3328.06340507881</v>
      </c>
      <c r="AG14" s="47" t="n">
        <f aca="false">K14+L14</f>
        <v>3471.85355455469</v>
      </c>
      <c r="AH14" s="47" t="n">
        <f aca="false">M14+N14+O14+P14</f>
        <v>2720.27105964587</v>
      </c>
      <c r="AI14" s="47" t="n">
        <f aca="false">Q14+R14</f>
        <v>1328.63707563331</v>
      </c>
      <c r="AJ14" s="47" t="n">
        <f aca="false">S14+T14</f>
        <v>3158.79954789835</v>
      </c>
      <c r="AK14" s="47" t="n">
        <f aca="false">U14+V14</f>
        <v>3637.58861786355</v>
      </c>
      <c r="AL14" s="47" t="n">
        <f aca="false">W14+X14</f>
        <v>3631.7801770971</v>
      </c>
      <c r="AM14" s="47" t="n">
        <f aca="false">Y14+Z14+AA14+AB14</f>
        <v>2861.96541210938</v>
      </c>
      <c r="AO14" s="49" t="n">
        <f aca="false">SUM(E14:F14)</f>
        <v>1081.6467985016</v>
      </c>
      <c r="AP14" s="49" t="n">
        <f aca="false">SUM(G14:L14)</f>
        <v>9592.92611722069</v>
      </c>
      <c r="AQ14" s="49" t="n">
        <f aca="false">SUM(M14:N14)</f>
        <v>2534.63041814734</v>
      </c>
      <c r="AR14" s="49" t="n">
        <f aca="false">SUM(Q14:R14)</f>
        <v>1328.63707563331</v>
      </c>
      <c r="AS14" s="49" t="n">
        <f aca="false">SUM(S14:X14)</f>
        <v>10428.168342859</v>
      </c>
      <c r="AT14" s="49" t="n">
        <f aca="false">SUM(Y14:Z14)</f>
        <v>2565.78808638419</v>
      </c>
      <c r="AU14" s="49" t="n">
        <f aca="false">AO14+AR14</f>
        <v>2410.28387413491</v>
      </c>
      <c r="AV14" s="49" t="n">
        <f aca="false">AP14+AS14</f>
        <v>20021.0944600797</v>
      </c>
      <c r="AW14" s="49" t="n">
        <f aca="false">AQ14+AT14</f>
        <v>5100.41850453154</v>
      </c>
    </row>
    <row r="15" customFormat="false" ht="15" hidden="false" customHeight="false" outlineLevel="0" collapsed="false">
      <c r="A15" s="0" t="n">
        <v>2027</v>
      </c>
      <c r="B15" s="47" t="n">
        <f aca="false">SUM(E15:AB15)</f>
        <v>28034.7794564631</v>
      </c>
      <c r="C15" s="47" t="n">
        <f aca="false">SUM(E15:P15)</f>
        <v>13393.3730767887</v>
      </c>
      <c r="D15" s="47" t="n">
        <f aca="false">SUM(Q15:AB15)</f>
        <v>14641.4063796744</v>
      </c>
      <c r="E15" s="47" t="n">
        <f aca="false">PopActBIT!E30-'Chôm_BIT_7%'!E18</f>
        <v>162.882424985193</v>
      </c>
      <c r="F15" s="47" t="n">
        <f aca="false">PopActBIT!F30-'Chôm_BIT_7%'!F18</f>
        <v>919.150965879803</v>
      </c>
      <c r="G15" s="47" t="n">
        <f aca="false">PopActBIT!G30-'Chôm_BIT_7%'!G18</f>
        <v>1407.25088627598</v>
      </c>
      <c r="H15" s="47" t="n">
        <f aca="false">PopActBIT!H30-'Chôm_BIT_7%'!H18</f>
        <v>1391.93195861134</v>
      </c>
      <c r="I15" s="47" t="n">
        <f aca="false">PopActBIT!I30-'Chôm_BIT_7%'!I18</f>
        <v>1598.39462028213</v>
      </c>
      <c r="J15" s="47" t="n">
        <f aca="false">PopActBIT!J30-'Chôm_BIT_7%'!J18</f>
        <v>1701.28920637464</v>
      </c>
      <c r="K15" s="47" t="n">
        <f aca="false">PopActBIT!K30-'Chôm_BIT_7%'!K18</f>
        <v>1764.673603356</v>
      </c>
      <c r="L15" s="47" t="n">
        <f aca="false">PopActBIT!L30-'Chôm_BIT_7%'!L18</f>
        <v>1691.4868832971</v>
      </c>
      <c r="M15" s="47" t="n">
        <f aca="false">PopActBIT!M30-'Chôm_BIT_7%'!M18</f>
        <v>1566.15100203879</v>
      </c>
      <c r="N15" s="47" t="n">
        <f aca="false">PopActBIT!N30-'Chôm_BIT_7%'!N18</f>
        <v>999.112513713236</v>
      </c>
      <c r="O15" s="47" t="n">
        <f aca="false">PopActBIT!O30-'Chôm_BIT_7%'!O18</f>
        <v>145.382591138598</v>
      </c>
      <c r="P15" s="47" t="n">
        <f aca="false">PopActBIT!P30-'Chôm_BIT_7%'!P18</f>
        <v>45.666420835843</v>
      </c>
      <c r="Q15" s="47" t="n">
        <f aca="false">PopActBIT!Q30-'Chôm_BIT_7%'!Q18</f>
        <v>265.446828820474</v>
      </c>
      <c r="R15" s="47" t="n">
        <f aca="false">PopActBIT!R30-'Chôm_BIT_7%'!R18</f>
        <v>1063.67818357155</v>
      </c>
      <c r="S15" s="47" t="n">
        <f aca="false">PopActBIT!S30-'Chôm_BIT_7%'!S18</f>
        <v>1567.54206386757</v>
      </c>
      <c r="T15" s="47" t="n">
        <f aca="false">PopActBIT!T30-'Chôm_BIT_7%'!T18</f>
        <v>1598.17359843563</v>
      </c>
      <c r="U15" s="47" t="n">
        <f aca="false">PopActBIT!U30-'Chôm_BIT_7%'!U18</f>
        <v>1770.96496236734</v>
      </c>
      <c r="V15" s="47" t="n">
        <f aca="false">PopActBIT!V30-'Chôm_BIT_7%'!V18</f>
        <v>1839.84801689853</v>
      </c>
      <c r="W15" s="47" t="n">
        <f aca="false">PopActBIT!W30-'Chôm_BIT_7%'!W18</f>
        <v>1824.95688214713</v>
      </c>
      <c r="X15" s="47" t="n">
        <f aca="false">PopActBIT!X30-'Chôm_BIT_7%'!X18</f>
        <v>1779.39218376608</v>
      </c>
      <c r="Y15" s="47" t="n">
        <f aca="false">PopActBIT!Y30-'Chôm_BIT_7%'!Y18</f>
        <v>1612.58826352636</v>
      </c>
      <c r="Z15" s="47" t="n">
        <f aca="false">PopActBIT!Z30-'Chôm_BIT_7%'!Z18</f>
        <v>1017.42706543046</v>
      </c>
      <c r="AA15" s="47" t="n">
        <f aca="false">PopActBIT!AA30-'Chôm_BIT_7%'!AA18</f>
        <v>217.987067065744</v>
      </c>
      <c r="AB15" s="47" t="n">
        <f aca="false">PopActBIT!AB30-'Chôm_BIT_7%'!AB18</f>
        <v>83.4012637775451</v>
      </c>
      <c r="AC15" s="47"/>
      <c r="AD15" s="47" t="n">
        <f aca="false">E15+F15</f>
        <v>1082.033390865</v>
      </c>
      <c r="AE15" s="47" t="n">
        <f aca="false">G15+H15</f>
        <v>2799.18284488732</v>
      </c>
      <c r="AF15" s="47" t="n">
        <f aca="false">I15+J15</f>
        <v>3299.68382665677</v>
      </c>
      <c r="AG15" s="47" t="n">
        <f aca="false">K15+L15</f>
        <v>3456.1604866531</v>
      </c>
      <c r="AH15" s="47" t="n">
        <f aca="false">M15+N15+O15+P15</f>
        <v>2756.31252772647</v>
      </c>
      <c r="AI15" s="47" t="n">
        <f aca="false">Q15+R15</f>
        <v>1329.12501239202</v>
      </c>
      <c r="AJ15" s="47" t="n">
        <f aca="false">S15+T15</f>
        <v>3165.71566230321</v>
      </c>
      <c r="AK15" s="47" t="n">
        <f aca="false">U15+V15</f>
        <v>3610.81297926586</v>
      </c>
      <c r="AL15" s="47" t="n">
        <f aca="false">W15+X15</f>
        <v>3604.34906591321</v>
      </c>
      <c r="AM15" s="47" t="n">
        <f aca="false">Y15+Z15+AA15+AB15</f>
        <v>2931.40365980011</v>
      </c>
      <c r="AO15" s="49" t="n">
        <f aca="false">SUM(E15:F15)</f>
        <v>1082.033390865</v>
      </c>
      <c r="AP15" s="49" t="n">
        <f aca="false">SUM(G15:L15)</f>
        <v>9555.0271581972</v>
      </c>
      <c r="AQ15" s="49" t="n">
        <f aca="false">SUM(M15:N15)</f>
        <v>2565.26351575202</v>
      </c>
      <c r="AR15" s="49" t="n">
        <f aca="false">SUM(Q15:R15)</f>
        <v>1329.12501239202</v>
      </c>
      <c r="AS15" s="49" t="n">
        <f aca="false">SUM(S15:X15)</f>
        <v>10380.8777074823</v>
      </c>
      <c r="AT15" s="49" t="n">
        <f aca="false">SUM(Y15:Z15)</f>
        <v>2630.01532895683</v>
      </c>
      <c r="AU15" s="49" t="n">
        <f aca="false">AO15+AR15</f>
        <v>2411.15840325702</v>
      </c>
      <c r="AV15" s="49" t="n">
        <f aca="false">AP15+AS15</f>
        <v>19935.9048656795</v>
      </c>
      <c r="AW15" s="49" t="n">
        <f aca="false">AQ15+AT15</f>
        <v>5195.27884470885</v>
      </c>
    </row>
    <row r="16" customFormat="false" ht="15" hidden="false" customHeight="false" outlineLevel="0" collapsed="false">
      <c r="A16" s="0" t="n">
        <v>2028</v>
      </c>
      <c r="B16" s="47" t="n">
        <f aca="false">SUM(E16:AB16)</f>
        <v>28047.7120892899</v>
      </c>
      <c r="C16" s="47" t="n">
        <f aca="false">SUM(E16:P16)</f>
        <v>13383.8914597379</v>
      </c>
      <c r="D16" s="47" t="n">
        <f aca="false">SUM(Q16:AB16)</f>
        <v>14663.820629552</v>
      </c>
      <c r="E16" s="47" t="n">
        <f aca="false">PopActBIT!E31-'Chôm_BIT_7%'!E19</f>
        <v>160.829949196944</v>
      </c>
      <c r="F16" s="47" t="n">
        <f aca="false">PopActBIT!F31-'Chôm_BIT_7%'!F19</f>
        <v>922.418124417253</v>
      </c>
      <c r="G16" s="47" t="n">
        <f aca="false">PopActBIT!G31-'Chôm_BIT_7%'!G19</f>
        <v>1416.27187582122</v>
      </c>
      <c r="H16" s="47" t="n">
        <f aca="false">PopActBIT!H31-'Chôm_BIT_7%'!H19</f>
        <v>1396.45515779295</v>
      </c>
      <c r="I16" s="47" t="n">
        <f aca="false">PopActBIT!I31-'Chôm_BIT_7%'!I19</f>
        <v>1573.28904090643</v>
      </c>
      <c r="J16" s="47" t="n">
        <f aca="false">PopActBIT!J31-'Chôm_BIT_7%'!J19</f>
        <v>1697.88779385764</v>
      </c>
      <c r="K16" s="47" t="n">
        <f aca="false">PopActBIT!K31-'Chôm_BIT_7%'!K19</f>
        <v>1779.26031433352</v>
      </c>
      <c r="L16" s="47" t="n">
        <f aca="false">PopActBIT!L31-'Chôm_BIT_7%'!L19</f>
        <v>1652.91964675219</v>
      </c>
      <c r="M16" s="47" t="n">
        <f aca="false">PopActBIT!M31-'Chôm_BIT_7%'!M19</f>
        <v>1575.51992917944</v>
      </c>
      <c r="N16" s="47" t="n">
        <f aca="false">PopActBIT!N31-'Chôm_BIT_7%'!N19</f>
        <v>1009.71095572067</v>
      </c>
      <c r="O16" s="47" t="n">
        <f aca="false">PopActBIT!O31-'Chôm_BIT_7%'!O19</f>
        <v>151.581356852717</v>
      </c>
      <c r="P16" s="47" t="n">
        <f aca="false">PopActBIT!P31-'Chôm_BIT_7%'!P19</f>
        <v>47.7473149068871</v>
      </c>
      <c r="Q16" s="47" t="n">
        <f aca="false">PopActBIT!Q31-'Chôm_BIT_7%'!Q19</f>
        <v>262.928067449087</v>
      </c>
      <c r="R16" s="47" t="n">
        <f aca="false">PopActBIT!R31-'Chôm_BIT_7%'!R19</f>
        <v>1067.53024811679</v>
      </c>
      <c r="S16" s="47" t="n">
        <f aca="false">PopActBIT!S31-'Chôm_BIT_7%'!S19</f>
        <v>1578.83829146472</v>
      </c>
      <c r="T16" s="47" t="n">
        <f aca="false">PopActBIT!T31-'Chôm_BIT_7%'!T19</f>
        <v>1603.72981950426</v>
      </c>
      <c r="U16" s="47" t="n">
        <f aca="false">PopActBIT!U31-'Chôm_BIT_7%'!U19</f>
        <v>1745.33784560337</v>
      </c>
      <c r="V16" s="47" t="n">
        <f aca="false">PopActBIT!V31-'Chôm_BIT_7%'!V19</f>
        <v>1837.13508615143</v>
      </c>
      <c r="W16" s="47" t="n">
        <f aca="false">PopActBIT!W31-'Chôm_BIT_7%'!W19</f>
        <v>1834.23440493021</v>
      </c>
      <c r="X16" s="47" t="n">
        <f aca="false">PopActBIT!X31-'Chôm_BIT_7%'!X19</f>
        <v>1736.25310742438</v>
      </c>
      <c r="Y16" s="47" t="n">
        <f aca="false">PopActBIT!Y31-'Chôm_BIT_7%'!Y19</f>
        <v>1627.44770100362</v>
      </c>
      <c r="Z16" s="47" t="n">
        <f aca="false">PopActBIT!Z31-'Chôm_BIT_7%'!Z19</f>
        <v>1058.57758504742</v>
      </c>
      <c r="AA16" s="47" t="n">
        <f aca="false">PopActBIT!AA31-'Chôm_BIT_7%'!AA19</f>
        <v>225.286218722812</v>
      </c>
      <c r="AB16" s="47" t="n">
        <f aca="false">PopActBIT!AB31-'Chôm_BIT_7%'!AB19</f>
        <v>86.5222541339195</v>
      </c>
      <c r="AC16" s="47"/>
      <c r="AD16" s="47" t="n">
        <f aca="false">E16+F16</f>
        <v>1083.2480736142</v>
      </c>
      <c r="AE16" s="47" t="n">
        <f aca="false">G16+H16</f>
        <v>2812.72703361418</v>
      </c>
      <c r="AF16" s="47" t="n">
        <f aca="false">I16+J16</f>
        <v>3271.17683476407</v>
      </c>
      <c r="AG16" s="47" t="n">
        <f aca="false">K16+L16</f>
        <v>3432.17996108571</v>
      </c>
      <c r="AH16" s="47" t="n">
        <f aca="false">M16+N16+O16+P16</f>
        <v>2784.55955665972</v>
      </c>
      <c r="AI16" s="47" t="n">
        <f aca="false">Q16+R16</f>
        <v>1330.45831556588</v>
      </c>
      <c r="AJ16" s="47" t="n">
        <f aca="false">S16+T16</f>
        <v>3182.56811096899</v>
      </c>
      <c r="AK16" s="47" t="n">
        <f aca="false">U16+V16</f>
        <v>3582.4729317548</v>
      </c>
      <c r="AL16" s="47" t="n">
        <f aca="false">W16+X16</f>
        <v>3570.48751235459</v>
      </c>
      <c r="AM16" s="47" t="n">
        <f aca="false">Y16+Z16+AA16+AB16</f>
        <v>2997.83375890777</v>
      </c>
      <c r="AO16" s="49" t="n">
        <f aca="false">SUM(E16:F16)</f>
        <v>1083.2480736142</v>
      </c>
      <c r="AP16" s="49" t="n">
        <f aca="false">SUM(G16:L16)</f>
        <v>9516.08382946396</v>
      </c>
      <c r="AQ16" s="49" t="n">
        <f aca="false">SUM(M16:N16)</f>
        <v>2585.23088490011</v>
      </c>
      <c r="AR16" s="49" t="n">
        <f aca="false">SUM(Q16:R16)</f>
        <v>1330.45831556588</v>
      </c>
      <c r="AS16" s="49" t="n">
        <f aca="false">SUM(S16:X16)</f>
        <v>10335.5285550784</v>
      </c>
      <c r="AT16" s="49" t="n">
        <f aca="false">SUM(Y16:Z16)</f>
        <v>2686.02528605103</v>
      </c>
      <c r="AU16" s="49" t="n">
        <f aca="false">AO16+AR16</f>
        <v>2413.70638918008</v>
      </c>
      <c r="AV16" s="49" t="n">
        <f aca="false">AP16+AS16</f>
        <v>19851.6123845423</v>
      </c>
      <c r="AW16" s="49" t="n">
        <f aca="false">AQ16+AT16</f>
        <v>5271.25617095115</v>
      </c>
    </row>
    <row r="17" customFormat="false" ht="15" hidden="false" customHeight="false" outlineLevel="0" collapsed="false">
      <c r="A17" s="0" t="n">
        <v>2029</v>
      </c>
      <c r="B17" s="47" t="n">
        <f aca="false">SUM(E17:AB17)</f>
        <v>28172.8061538673</v>
      </c>
      <c r="C17" s="47" t="n">
        <f aca="false">SUM(E17:P17)</f>
        <v>13434.1196347814</v>
      </c>
      <c r="D17" s="47" t="n">
        <f aca="false">SUM(Q17:AB17)</f>
        <v>14738.6865190859</v>
      </c>
      <c r="E17" s="47" t="n">
        <f aca="false">PopActBIT!E32-'Chôm_BIT_7%'!E20</f>
        <v>161.879262758529</v>
      </c>
      <c r="F17" s="47" t="n">
        <f aca="false">PopActBIT!F32-'Chôm_BIT_7%'!F20</f>
        <v>935.238712224591</v>
      </c>
      <c r="G17" s="47" t="n">
        <f aca="false">PopActBIT!G32-'Chôm_BIT_7%'!G20</f>
        <v>1430.39104372186</v>
      </c>
      <c r="H17" s="47" t="n">
        <f aca="false">PopActBIT!H32-'Chôm_BIT_7%'!H20</f>
        <v>1418.83378040392</v>
      </c>
      <c r="I17" s="47" t="n">
        <f aca="false">PopActBIT!I32-'Chôm_BIT_7%'!I20</f>
        <v>1549.58007123031</v>
      </c>
      <c r="J17" s="47" t="n">
        <f aca="false">PopActBIT!J32-'Chôm_BIT_7%'!J20</f>
        <v>1705.8823097522</v>
      </c>
      <c r="K17" s="47" t="n">
        <f aca="false">PopActBIT!K32-'Chôm_BIT_7%'!K20</f>
        <v>1790.3536595658</v>
      </c>
      <c r="L17" s="47" t="n">
        <f aca="false">PopActBIT!L32-'Chôm_BIT_7%'!L20</f>
        <v>1636.47008070106</v>
      </c>
      <c r="M17" s="47" t="n">
        <f aca="false">PopActBIT!M32-'Chôm_BIT_7%'!M20</f>
        <v>1577.89230282211</v>
      </c>
      <c r="N17" s="47" t="n">
        <f aca="false">PopActBIT!N32-'Chôm_BIT_7%'!N20</f>
        <v>1018.13272362398</v>
      </c>
      <c r="O17" s="47" t="n">
        <f aca="false">PopActBIT!O32-'Chôm_BIT_7%'!O20</f>
        <v>159.335456482067</v>
      </c>
      <c r="P17" s="47" t="n">
        <f aca="false">PopActBIT!P32-'Chôm_BIT_7%'!P20</f>
        <v>50.1302314949934</v>
      </c>
      <c r="Q17" s="47" t="n">
        <f aca="false">PopActBIT!Q32-'Chôm_BIT_7%'!Q20</f>
        <v>263.855277578976</v>
      </c>
      <c r="R17" s="47" t="n">
        <f aca="false">PopActBIT!R32-'Chôm_BIT_7%'!R20</f>
        <v>1082.78181352892</v>
      </c>
      <c r="S17" s="47" t="n">
        <f aca="false">PopActBIT!S32-'Chôm_BIT_7%'!S20</f>
        <v>1593.79353216219</v>
      </c>
      <c r="T17" s="47" t="n">
        <f aca="false">PopActBIT!T32-'Chôm_BIT_7%'!T20</f>
        <v>1629.82910664374</v>
      </c>
      <c r="U17" s="47" t="n">
        <f aca="false">PopActBIT!U32-'Chôm_BIT_7%'!U20</f>
        <v>1717.30768327495</v>
      </c>
      <c r="V17" s="47" t="n">
        <f aca="false">PopActBIT!V32-'Chôm_BIT_7%'!V20</f>
        <v>1845.84478720143</v>
      </c>
      <c r="W17" s="47" t="n">
        <f aca="false">PopActBIT!W32-'Chôm_BIT_7%'!W20</f>
        <v>1839.30997707379</v>
      </c>
      <c r="X17" s="47" t="n">
        <f aca="false">PopActBIT!X32-'Chôm_BIT_7%'!X20</f>
        <v>1713.17557258774</v>
      </c>
      <c r="Y17" s="47" t="n">
        <f aca="false">PopActBIT!Y32-'Chôm_BIT_7%'!Y20</f>
        <v>1631.89387349659</v>
      </c>
      <c r="Z17" s="47" t="n">
        <f aca="false">PopActBIT!Z32-'Chôm_BIT_7%'!Z20</f>
        <v>1097.13170097365</v>
      </c>
      <c r="AA17" s="47" t="n">
        <f aca="false">PopActBIT!AA32-'Chôm_BIT_7%'!AA20</f>
        <v>235.293289522597</v>
      </c>
      <c r="AB17" s="47" t="n">
        <f aca="false">PopActBIT!AB32-'Chôm_BIT_7%'!AB20</f>
        <v>88.4699050413308</v>
      </c>
      <c r="AC17" s="47"/>
      <c r="AD17" s="47" t="n">
        <f aca="false">E17+F17</f>
        <v>1097.11797498312</v>
      </c>
      <c r="AE17" s="47" t="n">
        <f aca="false">G17+H17</f>
        <v>2849.22482412578</v>
      </c>
      <c r="AF17" s="47" t="n">
        <f aca="false">I17+J17</f>
        <v>3255.4623809825</v>
      </c>
      <c r="AG17" s="47" t="n">
        <f aca="false">K17+L17</f>
        <v>3426.82374026686</v>
      </c>
      <c r="AH17" s="47" t="n">
        <f aca="false">M17+N17+O17+P17</f>
        <v>2805.49071442315</v>
      </c>
      <c r="AI17" s="47" t="n">
        <f aca="false">Q17+R17</f>
        <v>1346.63709110789</v>
      </c>
      <c r="AJ17" s="47" t="n">
        <f aca="false">S17+T17</f>
        <v>3223.62263880593</v>
      </c>
      <c r="AK17" s="47" t="n">
        <f aca="false">U17+V17</f>
        <v>3563.15247047637</v>
      </c>
      <c r="AL17" s="47" t="n">
        <f aca="false">W17+X17</f>
        <v>3552.48554966153</v>
      </c>
      <c r="AM17" s="47" t="n">
        <f aca="false">Y17+Z17+AA17+AB17</f>
        <v>3052.78876903416</v>
      </c>
      <c r="AO17" s="49" t="n">
        <f aca="false">SUM(E17:F17)</f>
        <v>1097.11797498312</v>
      </c>
      <c r="AP17" s="49" t="n">
        <f aca="false">SUM(G17:L17)</f>
        <v>9531.51094537514</v>
      </c>
      <c r="AQ17" s="49" t="n">
        <f aca="false">SUM(M17:N17)</f>
        <v>2596.02502644609</v>
      </c>
      <c r="AR17" s="49" t="n">
        <f aca="false">SUM(Q17:R17)</f>
        <v>1346.63709110789</v>
      </c>
      <c r="AS17" s="49" t="n">
        <f aca="false">SUM(S17:X17)</f>
        <v>10339.2606589438</v>
      </c>
      <c r="AT17" s="49" t="n">
        <f aca="false">SUM(Y17:Z17)</f>
        <v>2729.02557447023</v>
      </c>
      <c r="AU17" s="49" t="n">
        <f aca="false">AO17+AR17</f>
        <v>2443.75506609101</v>
      </c>
      <c r="AV17" s="49" t="n">
        <f aca="false">AP17+AS17</f>
        <v>19870.771604319</v>
      </c>
      <c r="AW17" s="49" t="n">
        <f aca="false">AQ17+AT17</f>
        <v>5325.05060091633</v>
      </c>
    </row>
    <row r="18" customFormat="false" ht="15" hidden="false" customHeight="false" outlineLevel="0" collapsed="false">
      <c r="A18" s="0" t="n">
        <v>2030</v>
      </c>
      <c r="B18" s="47" t="n">
        <f aca="false">SUM(E18:AB18)</f>
        <v>28313.1414993076</v>
      </c>
      <c r="C18" s="47" t="n">
        <f aca="false">SUM(E18:P18)</f>
        <v>13501.0463703015</v>
      </c>
      <c r="D18" s="47" t="n">
        <f aca="false">SUM(Q18:AB18)</f>
        <v>14812.0951290061</v>
      </c>
      <c r="E18" s="47" t="n">
        <f aca="false">PopActBIT!E33-'Chôm_BIT_7%'!E21</f>
        <v>162.508241282965</v>
      </c>
      <c r="F18" s="47" t="n">
        <f aca="false">PopActBIT!F33-'Chôm_BIT_7%'!F21</f>
        <v>947.148531726796</v>
      </c>
      <c r="G18" s="47" t="n">
        <f aca="false">PopActBIT!G33-'Chôm_BIT_7%'!G21</f>
        <v>1438.74961605326</v>
      </c>
      <c r="H18" s="47" t="n">
        <f aca="false">PopActBIT!H33-'Chôm_BIT_7%'!H21</f>
        <v>1445.39370236753</v>
      </c>
      <c r="I18" s="47" t="n">
        <f aca="false">PopActBIT!I33-'Chôm_BIT_7%'!I21</f>
        <v>1532.64448360071</v>
      </c>
      <c r="J18" s="47" t="n">
        <f aca="false">PopActBIT!J33-'Chôm_BIT_7%'!J21</f>
        <v>1707.57539732963</v>
      </c>
      <c r="K18" s="47" t="n">
        <f aca="false">PopActBIT!K33-'Chôm_BIT_7%'!K21</f>
        <v>1791.39407456672</v>
      </c>
      <c r="L18" s="47" t="n">
        <f aca="false">PopActBIT!L33-'Chôm_BIT_7%'!L21</f>
        <v>1651.27347464139</v>
      </c>
      <c r="M18" s="47" t="n">
        <f aca="false">PopActBIT!M33-'Chôm_BIT_7%'!M21</f>
        <v>1573.94155769524</v>
      </c>
      <c r="N18" s="47" t="n">
        <f aca="false">PopActBIT!N33-'Chôm_BIT_7%'!N21</f>
        <v>1028.05731274161</v>
      </c>
      <c r="O18" s="47" t="n">
        <f aca="false">PopActBIT!O33-'Chôm_BIT_7%'!O21</f>
        <v>169.172317555537</v>
      </c>
      <c r="P18" s="47" t="n">
        <f aca="false">PopActBIT!P33-'Chôm_BIT_7%'!P21</f>
        <v>53.1876607401226</v>
      </c>
      <c r="Q18" s="47" t="n">
        <f aca="false">PopActBIT!Q33-'Chôm_BIT_7%'!Q21</f>
        <v>264.11875097166</v>
      </c>
      <c r="R18" s="47" t="n">
        <f aca="false">PopActBIT!R33-'Chôm_BIT_7%'!R21</f>
        <v>1096.98369800816</v>
      </c>
      <c r="S18" s="47" t="n">
        <f aca="false">PopActBIT!S33-'Chôm_BIT_7%'!S21</f>
        <v>1601.73916405873</v>
      </c>
      <c r="T18" s="47" t="n">
        <f aca="false">PopActBIT!T33-'Chôm_BIT_7%'!T21</f>
        <v>1662.21761736777</v>
      </c>
      <c r="U18" s="47" t="n">
        <f aca="false">PopActBIT!U33-'Chôm_BIT_7%'!U21</f>
        <v>1694.59308347991</v>
      </c>
      <c r="V18" s="47" t="n">
        <f aca="false">PopActBIT!V33-'Chôm_BIT_7%'!V21</f>
        <v>1849.18720456493</v>
      </c>
      <c r="W18" s="47" t="n">
        <f aca="false">PopActBIT!W33-'Chôm_BIT_7%'!W21</f>
        <v>1835.30478664507</v>
      </c>
      <c r="X18" s="47" t="n">
        <f aca="false">PopActBIT!X33-'Chôm_BIT_7%'!X21</f>
        <v>1722.17694803276</v>
      </c>
      <c r="Y18" s="47" t="n">
        <f aca="false">PopActBIT!Y33-'Chôm_BIT_7%'!Y21</f>
        <v>1615.88053365591</v>
      </c>
      <c r="Z18" s="47" t="n">
        <f aca="false">PopActBIT!Z33-'Chôm_BIT_7%'!Z21</f>
        <v>1132.28877723417</v>
      </c>
      <c r="AA18" s="47" t="n">
        <f aca="false">PopActBIT!AA33-'Chôm_BIT_7%'!AA21</f>
        <v>247.148865277946</v>
      </c>
      <c r="AB18" s="47" t="n">
        <f aca="false">PopActBIT!AB33-'Chôm_BIT_7%'!AB21</f>
        <v>90.4556997090524</v>
      </c>
      <c r="AC18" s="47"/>
      <c r="AD18" s="47" t="n">
        <f aca="false">E18+F18</f>
        <v>1109.65677300976</v>
      </c>
      <c r="AE18" s="47" t="n">
        <f aca="false">G18+H18</f>
        <v>2884.14331842079</v>
      </c>
      <c r="AF18" s="47" t="n">
        <f aca="false">I18+J18</f>
        <v>3240.21988093034</v>
      </c>
      <c r="AG18" s="47" t="n">
        <f aca="false">K18+L18</f>
        <v>3442.66754920811</v>
      </c>
      <c r="AH18" s="47" t="n">
        <f aca="false">M18+N18+O18+P18</f>
        <v>2824.35884873251</v>
      </c>
      <c r="AI18" s="47" t="n">
        <f aca="false">Q18+R18</f>
        <v>1361.10244897982</v>
      </c>
      <c r="AJ18" s="47" t="n">
        <f aca="false">S18+T18</f>
        <v>3263.9567814265</v>
      </c>
      <c r="AK18" s="47" t="n">
        <f aca="false">U18+V18</f>
        <v>3543.78028804484</v>
      </c>
      <c r="AL18" s="47" t="n">
        <f aca="false">W18+X18</f>
        <v>3557.48173467783</v>
      </c>
      <c r="AM18" s="47" t="n">
        <f aca="false">Y18+Z18+AA18+AB18</f>
        <v>3085.77387587708</v>
      </c>
      <c r="AO18" s="49" t="n">
        <f aca="false">SUM(E18:F18)</f>
        <v>1109.65677300976</v>
      </c>
      <c r="AP18" s="49" t="n">
        <f aca="false">SUM(G18:L18)</f>
        <v>9567.03074855924</v>
      </c>
      <c r="AQ18" s="49" t="n">
        <f aca="false">SUM(M18:N18)</f>
        <v>2601.99887043685</v>
      </c>
      <c r="AR18" s="49" t="n">
        <f aca="false">SUM(Q18:R18)</f>
        <v>1361.10244897982</v>
      </c>
      <c r="AS18" s="49" t="n">
        <f aca="false">SUM(S18:X18)</f>
        <v>10365.2188041492</v>
      </c>
      <c r="AT18" s="49" t="n">
        <f aca="false">SUM(Y18:Z18)</f>
        <v>2748.16931089008</v>
      </c>
      <c r="AU18" s="49" t="n">
        <f aca="false">AO18+AR18</f>
        <v>2470.75922198958</v>
      </c>
      <c r="AV18" s="49" t="n">
        <f aca="false">AP18+AS18</f>
        <v>19932.2495527084</v>
      </c>
      <c r="AW18" s="49" t="n">
        <f aca="false">AQ18+AT18</f>
        <v>5350.16818132693</v>
      </c>
    </row>
    <row r="19" customFormat="false" ht="15" hidden="false" customHeight="false" outlineLevel="0" collapsed="false">
      <c r="A19" s="0" t="n">
        <v>2031</v>
      </c>
      <c r="B19" s="47" t="n">
        <f aca="false">SUM(E19:AB19)</f>
        <v>28454.5160307295</v>
      </c>
      <c r="C19" s="47" t="n">
        <f aca="false">SUM(E19:P19)</f>
        <v>13570.6669958963</v>
      </c>
      <c r="D19" s="47" t="n">
        <f aca="false">SUM(Q19:AB19)</f>
        <v>14883.8490348332</v>
      </c>
      <c r="E19" s="47" t="n">
        <f aca="false">PopActBIT!E34-'Chôm_BIT_7%'!E22</f>
        <v>162.649410365398</v>
      </c>
      <c r="F19" s="47" t="n">
        <f aca="false">PopActBIT!F34-'Chôm_BIT_7%'!F22</f>
        <v>955.301571990206</v>
      </c>
      <c r="G19" s="47" t="n">
        <f aca="false">PopActBIT!G34-'Chôm_BIT_7%'!G22</f>
        <v>1446.51940223071</v>
      </c>
      <c r="H19" s="47" t="n">
        <f aca="false">PopActBIT!H34-'Chôm_BIT_7%'!H22</f>
        <v>1471.91508540716</v>
      </c>
      <c r="I19" s="47" t="n">
        <f aca="false">PopActBIT!I34-'Chôm_BIT_7%'!I22</f>
        <v>1525.04981499205</v>
      </c>
      <c r="J19" s="47" t="n">
        <f aca="false">PopActBIT!J34-'Chôm_BIT_7%'!J22</f>
        <v>1702.93464801223</v>
      </c>
      <c r="K19" s="47" t="n">
        <f aca="false">PopActBIT!K34-'Chôm_BIT_7%'!K22</f>
        <v>1785.37462863845</v>
      </c>
      <c r="L19" s="47" t="n">
        <f aca="false">PopActBIT!L34-'Chôm_BIT_7%'!L22</f>
        <v>1686.78214349761</v>
      </c>
      <c r="M19" s="47" t="n">
        <f aca="false">PopActBIT!M34-'Chôm_BIT_7%'!M22</f>
        <v>1549.89494422317</v>
      </c>
      <c r="N19" s="47" t="n">
        <f aca="false">PopActBIT!N34-'Chôm_BIT_7%'!N22</f>
        <v>1052.56289858027</v>
      </c>
      <c r="O19" s="47" t="n">
        <f aca="false">PopActBIT!O34-'Chôm_BIT_7%'!O22</f>
        <v>176.037230661148</v>
      </c>
      <c r="P19" s="47" t="n">
        <f aca="false">PopActBIT!P34-'Chôm_BIT_7%'!P22</f>
        <v>55.645217297898</v>
      </c>
      <c r="Q19" s="47" t="n">
        <f aca="false">PopActBIT!Q34-'Chôm_BIT_7%'!Q22</f>
        <v>263.813364822151</v>
      </c>
      <c r="R19" s="47" t="n">
        <f aca="false">PopActBIT!R34-'Chôm_BIT_7%'!R22</f>
        <v>1105.87184408303</v>
      </c>
      <c r="S19" s="47" t="n">
        <f aca="false">PopActBIT!S34-'Chôm_BIT_7%'!S22</f>
        <v>1610.50683439987</v>
      </c>
      <c r="T19" s="47" t="n">
        <f aca="false">PopActBIT!T34-'Chôm_BIT_7%'!T22</f>
        <v>1692.83753379516</v>
      </c>
      <c r="U19" s="47" t="n">
        <f aca="false">PopActBIT!U34-'Chôm_BIT_7%'!U22</f>
        <v>1682.3398213783</v>
      </c>
      <c r="V19" s="47" t="n">
        <f aca="false">PopActBIT!V34-'Chôm_BIT_7%'!V22</f>
        <v>1845.82706791545</v>
      </c>
      <c r="W19" s="47" t="n">
        <f aca="false">PopActBIT!W34-'Chôm_BIT_7%'!W22</f>
        <v>1826.51241048751</v>
      </c>
      <c r="X19" s="47" t="n">
        <f aca="false">PopActBIT!X34-'Chôm_BIT_7%'!X22</f>
        <v>1752.89079376864</v>
      </c>
      <c r="Y19" s="47" t="n">
        <f aca="false">PopActBIT!Y34-'Chôm_BIT_7%'!Y22</f>
        <v>1581.731820599</v>
      </c>
      <c r="Z19" s="47" t="n">
        <f aca="false">PopActBIT!Z34-'Chôm_BIT_7%'!Z22</f>
        <v>1169.08389467167</v>
      </c>
      <c r="AA19" s="47" t="n">
        <f aca="false">PopActBIT!AA34-'Chôm_BIT_7%'!AA22</f>
        <v>260.009027304833</v>
      </c>
      <c r="AB19" s="47" t="n">
        <f aca="false">PopActBIT!AB34-'Chôm_BIT_7%'!AB22</f>
        <v>92.4246216076046</v>
      </c>
      <c r="AC19" s="47"/>
      <c r="AD19" s="47" t="n">
        <f aca="false">E19+F19</f>
        <v>1117.9509823556</v>
      </c>
      <c r="AE19" s="47" t="n">
        <f aca="false">G19+H19</f>
        <v>2918.43448763787</v>
      </c>
      <c r="AF19" s="47" t="n">
        <f aca="false">I19+J19</f>
        <v>3227.98446300428</v>
      </c>
      <c r="AG19" s="47" t="n">
        <f aca="false">K19+L19</f>
        <v>3472.15677213607</v>
      </c>
      <c r="AH19" s="47" t="n">
        <f aca="false">M19+N19+O19+P19</f>
        <v>2834.14029076249</v>
      </c>
      <c r="AI19" s="47" t="n">
        <f aca="false">Q19+R19</f>
        <v>1369.68520890518</v>
      </c>
      <c r="AJ19" s="47" t="n">
        <f aca="false">S19+T19</f>
        <v>3303.34436819503</v>
      </c>
      <c r="AK19" s="47" t="n">
        <f aca="false">U19+V19</f>
        <v>3528.16688929375</v>
      </c>
      <c r="AL19" s="47" t="n">
        <f aca="false">W19+X19</f>
        <v>3579.40320425615</v>
      </c>
      <c r="AM19" s="47" t="n">
        <f aca="false">Y19+Z19+AA19+AB19</f>
        <v>3103.24936418311</v>
      </c>
      <c r="AO19" s="49" t="n">
        <f aca="false">SUM(E19:F19)</f>
        <v>1117.9509823556</v>
      </c>
      <c r="AP19" s="49" t="n">
        <f aca="false">SUM(G19:L19)</f>
        <v>9618.57572277821</v>
      </c>
      <c r="AQ19" s="49" t="n">
        <f aca="false">SUM(M19:N19)</f>
        <v>2602.45784280344</v>
      </c>
      <c r="AR19" s="49" t="n">
        <f aca="false">SUM(Q19:R19)</f>
        <v>1369.68520890518</v>
      </c>
      <c r="AS19" s="49" t="n">
        <f aca="false">SUM(S19:X19)</f>
        <v>10410.9144617449</v>
      </c>
      <c r="AT19" s="49" t="n">
        <f aca="false">SUM(Y19:Z19)</f>
        <v>2750.81571527067</v>
      </c>
      <c r="AU19" s="49" t="n">
        <f aca="false">AO19+AR19</f>
        <v>2487.63619126079</v>
      </c>
      <c r="AV19" s="49" t="n">
        <f aca="false">AP19+AS19</f>
        <v>20029.4901845232</v>
      </c>
      <c r="AW19" s="49" t="n">
        <f aca="false">AQ19+AT19</f>
        <v>5353.27355807411</v>
      </c>
    </row>
    <row r="20" customFormat="false" ht="15" hidden="false" customHeight="false" outlineLevel="0" collapsed="false">
      <c r="A20" s="0" t="n">
        <v>2032</v>
      </c>
      <c r="B20" s="47" t="n">
        <f aca="false">SUM(E20:AB20)</f>
        <v>28591.6422760238</v>
      </c>
      <c r="C20" s="47" t="n">
        <f aca="false">SUM(E20:P20)</f>
        <v>13637.271353602</v>
      </c>
      <c r="D20" s="47" t="n">
        <f aca="false">SUM(Q20:AB20)</f>
        <v>14954.3709224218</v>
      </c>
      <c r="E20" s="47" t="n">
        <f aca="false">PopActBIT!E35-'Chôm_BIT_7%'!E23</f>
        <v>163.185815225876</v>
      </c>
      <c r="F20" s="47" t="n">
        <f aca="false">PopActBIT!F35-'Chôm_BIT_7%'!F23</f>
        <v>958.413378069523</v>
      </c>
      <c r="G20" s="47" t="n">
        <f aca="false">PopActBIT!G35-'Chôm_BIT_7%'!G23</f>
        <v>1460.63942614738</v>
      </c>
      <c r="H20" s="47" t="n">
        <f aca="false">PopActBIT!H35-'Chôm_BIT_7%'!H23</f>
        <v>1493.65623715232</v>
      </c>
      <c r="I20" s="47" t="n">
        <f aca="false">PopActBIT!I35-'Chôm_BIT_7%'!I23</f>
        <v>1524.19519249423</v>
      </c>
      <c r="J20" s="47" t="n">
        <f aca="false">PopActBIT!J35-'Chôm_BIT_7%'!J23</f>
        <v>1692.51473322974</v>
      </c>
      <c r="K20" s="47" t="n">
        <f aca="false">PopActBIT!K35-'Chôm_BIT_7%'!K23</f>
        <v>1780.35516364852</v>
      </c>
      <c r="L20" s="47" t="n">
        <f aca="false">PopActBIT!L35-'Chôm_BIT_7%'!L23</f>
        <v>1720.16833628069</v>
      </c>
      <c r="M20" s="47" t="n">
        <f aca="false">PopActBIT!M35-'Chôm_BIT_7%'!M23</f>
        <v>1519.5131665148</v>
      </c>
      <c r="N20" s="47" t="n">
        <f aca="false">PopActBIT!N35-'Chôm_BIT_7%'!N23</f>
        <v>1084.75248394339</v>
      </c>
      <c r="O20" s="47" t="n">
        <f aca="false">PopActBIT!O35-'Chôm_BIT_7%'!O23</f>
        <v>181.892329854596</v>
      </c>
      <c r="P20" s="47" t="n">
        <f aca="false">PopActBIT!P35-'Chôm_BIT_7%'!P23</f>
        <v>57.9850910409572</v>
      </c>
      <c r="Q20" s="47" t="n">
        <f aca="false">PopActBIT!Q35-'Chôm_BIT_7%'!Q23</f>
        <v>264.074735782151</v>
      </c>
      <c r="R20" s="47" t="n">
        <f aca="false">PopActBIT!R35-'Chôm_BIT_7%'!R23</f>
        <v>1109.28869689272</v>
      </c>
      <c r="S20" s="47" t="n">
        <f aca="false">PopActBIT!S35-'Chôm_BIT_7%'!S23</f>
        <v>1626.16112167662</v>
      </c>
      <c r="T20" s="47" t="n">
        <f aca="false">PopActBIT!T35-'Chôm_BIT_7%'!T23</f>
        <v>1716.53993275988</v>
      </c>
      <c r="U20" s="47" t="n">
        <f aca="false">PopActBIT!U35-'Chôm_BIT_7%'!U23</f>
        <v>1678.75256401003</v>
      </c>
      <c r="V20" s="47" t="n">
        <f aca="false">PopActBIT!V35-'Chôm_BIT_7%'!V23</f>
        <v>1836.38464779108</v>
      </c>
      <c r="W20" s="47" t="n">
        <f aca="false">PopActBIT!W35-'Chôm_BIT_7%'!W23</f>
        <v>1820.06325527249</v>
      </c>
      <c r="X20" s="47" t="n">
        <f aca="false">PopActBIT!X35-'Chôm_BIT_7%'!X23</f>
        <v>1780.29474665902</v>
      </c>
      <c r="Y20" s="47" t="n">
        <f aca="false">PopActBIT!Y35-'Chôm_BIT_7%'!Y23</f>
        <v>1543.70379784406</v>
      </c>
      <c r="Z20" s="47" t="n">
        <f aca="false">PopActBIT!Z35-'Chôm_BIT_7%'!Z23</f>
        <v>1210.64634599227</v>
      </c>
      <c r="AA20" s="47" t="n">
        <f aca="false">PopActBIT!AA35-'Chôm_BIT_7%'!AA23</f>
        <v>274.111466571114</v>
      </c>
      <c r="AB20" s="47" t="n">
        <f aca="false">PopActBIT!AB35-'Chôm_BIT_7%'!AB23</f>
        <v>94.3496111703221</v>
      </c>
      <c r="AC20" s="47"/>
      <c r="AD20" s="47" t="n">
        <f aca="false">E20+F20</f>
        <v>1121.5991932954</v>
      </c>
      <c r="AE20" s="47" t="n">
        <f aca="false">G20+H20</f>
        <v>2954.2956632997</v>
      </c>
      <c r="AF20" s="47" t="n">
        <f aca="false">I20+J20</f>
        <v>3216.70992572397</v>
      </c>
      <c r="AG20" s="47" t="n">
        <f aca="false">K20+L20</f>
        <v>3500.52349992921</v>
      </c>
      <c r="AH20" s="47" t="n">
        <f aca="false">M20+N20+O20+P20</f>
        <v>2844.14307135374</v>
      </c>
      <c r="AI20" s="47" t="n">
        <f aca="false">Q20+R20</f>
        <v>1373.36343267487</v>
      </c>
      <c r="AJ20" s="47" t="n">
        <f aca="false">S20+T20</f>
        <v>3342.70105443651</v>
      </c>
      <c r="AK20" s="47" t="n">
        <f aca="false">U20+V20</f>
        <v>3515.13721180111</v>
      </c>
      <c r="AL20" s="47" t="n">
        <f aca="false">W20+X20</f>
        <v>3600.35800193151</v>
      </c>
      <c r="AM20" s="47" t="n">
        <f aca="false">Y20+Z20+AA20+AB20</f>
        <v>3122.81122157776</v>
      </c>
      <c r="AO20" s="49" t="n">
        <f aca="false">SUM(E20:F20)</f>
        <v>1121.5991932954</v>
      </c>
      <c r="AP20" s="49" t="n">
        <f aca="false">SUM(G20:L20)</f>
        <v>9671.52908895288</v>
      </c>
      <c r="AQ20" s="49" t="n">
        <f aca="false">SUM(M20:N20)</f>
        <v>2604.26565045819</v>
      </c>
      <c r="AR20" s="49" t="n">
        <f aca="false">SUM(Q20:R20)</f>
        <v>1373.36343267487</v>
      </c>
      <c r="AS20" s="49" t="n">
        <f aca="false">SUM(S20:X20)</f>
        <v>10458.1962681691</v>
      </c>
      <c r="AT20" s="49" t="n">
        <f aca="false">SUM(Y20:Z20)</f>
        <v>2754.35014383633</v>
      </c>
      <c r="AU20" s="49" t="n">
        <f aca="false">AO20+AR20</f>
        <v>2494.96262597027</v>
      </c>
      <c r="AV20" s="49" t="n">
        <f aca="false">AP20+AS20</f>
        <v>20129.725357122</v>
      </c>
      <c r="AW20" s="49" t="n">
        <f aca="false">AQ20+AT20</f>
        <v>5358.61579429451</v>
      </c>
    </row>
    <row r="21" customFormat="false" ht="15" hidden="false" customHeight="false" outlineLevel="0" collapsed="false">
      <c r="A21" s="0" t="n">
        <v>2033</v>
      </c>
      <c r="B21" s="47" t="n">
        <f aca="false">SUM(E21:AB21)</f>
        <v>28661.3180389621</v>
      </c>
      <c r="C21" s="47" t="n">
        <f aca="false">SUM(E21:P21)</f>
        <v>13664.4031954953</v>
      </c>
      <c r="D21" s="47" t="n">
        <f aca="false">SUM(Q21:AB21)</f>
        <v>14996.9148434668</v>
      </c>
      <c r="E21" s="47" t="n">
        <f aca="false">PopActBIT!E36-'Chôm_BIT_7%'!E24</f>
        <v>162.189615079001</v>
      </c>
      <c r="F21" s="47" t="n">
        <f aca="false">PopActBIT!F36-'Chôm_BIT_7%'!F24</f>
        <v>953.619046145013</v>
      </c>
      <c r="G21" s="47" t="n">
        <f aca="false">PopActBIT!G36-'Chôm_BIT_7%'!G24</f>
        <v>1471.95931228842</v>
      </c>
      <c r="H21" s="47" t="n">
        <f aca="false">PopActBIT!H36-'Chôm_BIT_7%'!H24</f>
        <v>1506.09800877246</v>
      </c>
      <c r="I21" s="47" t="n">
        <f aca="false">PopActBIT!I36-'Chôm_BIT_7%'!I24</f>
        <v>1532.06853545396</v>
      </c>
      <c r="J21" s="47" t="n">
        <f aca="false">PopActBIT!J36-'Chôm_BIT_7%'!J24</f>
        <v>1669.22838634795</v>
      </c>
      <c r="K21" s="47" t="n">
        <f aca="false">PopActBIT!K36-'Chôm_BIT_7%'!K24</f>
        <v>1780.3098968721</v>
      </c>
      <c r="L21" s="47" t="n">
        <f aca="false">PopActBIT!L36-'Chôm_BIT_7%'!L24</f>
        <v>1736.41114023451</v>
      </c>
      <c r="M21" s="47" t="n">
        <f aca="false">PopActBIT!M36-'Chôm_BIT_7%'!M24</f>
        <v>1485.77190493389</v>
      </c>
      <c r="N21" s="47" t="n">
        <f aca="false">PopActBIT!N36-'Chôm_BIT_7%'!N24</f>
        <v>1120.65105741877</v>
      </c>
      <c r="O21" s="47" t="n">
        <f aca="false">PopActBIT!O36-'Chôm_BIT_7%'!O24</f>
        <v>185.94938733799</v>
      </c>
      <c r="P21" s="47" t="n">
        <f aca="false">PopActBIT!P36-'Chôm_BIT_7%'!P24</f>
        <v>60.1469046112697</v>
      </c>
      <c r="Q21" s="47" t="n">
        <f aca="false">PopActBIT!Q36-'Chôm_BIT_7%'!Q24</f>
        <v>262.492821864702</v>
      </c>
      <c r="R21" s="47" t="n">
        <f aca="false">PopActBIT!R36-'Chôm_BIT_7%'!R24</f>
        <v>1104.54340078959</v>
      </c>
      <c r="S21" s="47" t="n">
        <f aca="false">PopActBIT!S36-'Chôm_BIT_7%'!S24</f>
        <v>1639.1630689927</v>
      </c>
      <c r="T21" s="47" t="n">
        <f aca="false">PopActBIT!T36-'Chôm_BIT_7%'!T24</f>
        <v>1731.75214204622</v>
      </c>
      <c r="U21" s="47" t="n">
        <f aca="false">PopActBIT!U36-'Chôm_BIT_7%'!U24</f>
        <v>1686.94987525235</v>
      </c>
      <c r="V21" s="47" t="n">
        <f aca="false">PopActBIT!V36-'Chôm_BIT_7%'!V24</f>
        <v>1813.10999449631</v>
      </c>
      <c r="W21" s="47" t="n">
        <f aca="false">PopActBIT!W36-'Chôm_BIT_7%'!W24</f>
        <v>1819.65254809008</v>
      </c>
      <c r="X21" s="47" t="n">
        <f aca="false">PopActBIT!X36-'Chôm_BIT_7%'!X24</f>
        <v>1792.10091526791</v>
      </c>
      <c r="Y21" s="47" t="n">
        <f aca="false">PopActBIT!Y36-'Chôm_BIT_7%'!Y24</f>
        <v>1509.17481617069</v>
      </c>
      <c r="Z21" s="47" t="n">
        <f aca="false">PopActBIT!Z36-'Chôm_BIT_7%'!Z24</f>
        <v>1250.12059824415</v>
      </c>
      <c r="AA21" s="47" t="n">
        <f aca="false">PopActBIT!AA36-'Chôm_BIT_7%'!AA24</f>
        <v>291.536450373594</v>
      </c>
      <c r="AB21" s="47" t="n">
        <f aca="false">PopActBIT!AB36-'Chôm_BIT_7%'!AB24</f>
        <v>96.318211878448</v>
      </c>
      <c r="AC21" s="47"/>
      <c r="AD21" s="47" t="n">
        <f aca="false">E21+F21</f>
        <v>1115.80866122401</v>
      </c>
      <c r="AE21" s="47" t="n">
        <f aca="false">G21+H21</f>
        <v>2978.05732106088</v>
      </c>
      <c r="AF21" s="47" t="n">
        <f aca="false">I21+J21</f>
        <v>3201.29692180191</v>
      </c>
      <c r="AG21" s="47" t="n">
        <f aca="false">K21+L21</f>
        <v>3516.72103710661</v>
      </c>
      <c r="AH21" s="47" t="n">
        <f aca="false">M21+N21+O21+P21</f>
        <v>2852.51925430192</v>
      </c>
      <c r="AI21" s="47" t="n">
        <f aca="false">Q21+R21</f>
        <v>1367.03622265429</v>
      </c>
      <c r="AJ21" s="47" t="n">
        <f aca="false">S21+T21</f>
        <v>3370.91521103892</v>
      </c>
      <c r="AK21" s="47" t="n">
        <f aca="false">U21+V21</f>
        <v>3500.05986974866</v>
      </c>
      <c r="AL21" s="47" t="n">
        <f aca="false">W21+X21</f>
        <v>3611.753463358</v>
      </c>
      <c r="AM21" s="47" t="n">
        <f aca="false">Y21+Z21+AA21+AB21</f>
        <v>3147.15007666688</v>
      </c>
      <c r="AO21" s="49" t="n">
        <f aca="false">SUM(E21:F21)</f>
        <v>1115.80866122401</v>
      </c>
      <c r="AP21" s="49" t="n">
        <f aca="false">SUM(G21:L21)</f>
        <v>9696.0752799694</v>
      </c>
      <c r="AQ21" s="49" t="n">
        <f aca="false">SUM(M21:N21)</f>
        <v>2606.42296235266</v>
      </c>
      <c r="AR21" s="49" t="n">
        <f aca="false">SUM(Q21:R21)</f>
        <v>1367.03622265429</v>
      </c>
      <c r="AS21" s="49" t="n">
        <f aca="false">SUM(S21:X21)</f>
        <v>10482.7285441456</v>
      </c>
      <c r="AT21" s="49" t="n">
        <f aca="false">SUM(Y21:Z21)</f>
        <v>2759.29541441483</v>
      </c>
      <c r="AU21" s="49" t="n">
        <f aca="false">AO21+AR21</f>
        <v>2482.8448838783</v>
      </c>
      <c r="AV21" s="49" t="n">
        <f aca="false">AP21+AS21</f>
        <v>20178.803824115</v>
      </c>
      <c r="AW21" s="49" t="n">
        <f aca="false">AQ21+AT21</f>
        <v>5365.7183767675</v>
      </c>
    </row>
    <row r="22" customFormat="false" ht="15" hidden="false" customHeight="false" outlineLevel="0" collapsed="false">
      <c r="A22" s="0" t="n">
        <v>2034</v>
      </c>
      <c r="B22" s="47" t="n">
        <f aca="false">SUM(E22:AB22)</f>
        <v>28732.2706178297</v>
      </c>
      <c r="C22" s="47" t="n">
        <f aca="false">SUM(E22:P22)</f>
        <v>13690.1058367057</v>
      </c>
      <c r="D22" s="47" t="n">
        <f aca="false">SUM(Q22:AB22)</f>
        <v>15042.1647811241</v>
      </c>
      <c r="E22" s="47" t="n">
        <f aca="false">PopActBIT!E37-'Chôm_BIT_7%'!E25</f>
        <v>161.027729913913</v>
      </c>
      <c r="F22" s="47" t="n">
        <f aca="false">PopActBIT!F37-'Chôm_BIT_7%'!F25</f>
        <v>948.536301729904</v>
      </c>
      <c r="G22" s="47" t="n">
        <f aca="false">PopActBIT!G37-'Chôm_BIT_7%'!G25</f>
        <v>1483.30663212057</v>
      </c>
      <c r="H22" s="47" t="n">
        <f aca="false">PopActBIT!H37-'Chôm_BIT_7%'!H25</f>
        <v>1515.49038376213</v>
      </c>
      <c r="I22" s="47" t="n">
        <f aca="false">PopActBIT!I37-'Chôm_BIT_7%'!I25</f>
        <v>1551.04638161805</v>
      </c>
      <c r="J22" s="47" t="n">
        <f aca="false">PopActBIT!J37-'Chôm_BIT_7%'!J25</f>
        <v>1639.95562616849</v>
      </c>
      <c r="K22" s="47" t="n">
        <f aca="false">PopActBIT!K37-'Chôm_BIT_7%'!K25</f>
        <v>1784.94866892216</v>
      </c>
      <c r="L22" s="47" t="n">
        <f aca="false">PopActBIT!L37-'Chôm_BIT_7%'!L25</f>
        <v>1743.28731730314</v>
      </c>
      <c r="M22" s="47" t="n">
        <f aca="false">PopActBIT!M37-'Chôm_BIT_7%'!M25</f>
        <v>1467.67246614011</v>
      </c>
      <c r="N22" s="47" t="n">
        <f aca="false">PopActBIT!N37-'Chôm_BIT_7%'!N25</f>
        <v>1145.02953315302</v>
      </c>
      <c r="O22" s="47" t="n">
        <f aca="false">PopActBIT!O37-'Chôm_BIT_7%'!O25</f>
        <v>188.576906746437</v>
      </c>
      <c r="P22" s="47" t="n">
        <f aca="false">PopActBIT!P37-'Chôm_BIT_7%'!P25</f>
        <v>61.2278891277225</v>
      </c>
      <c r="Q22" s="47" t="n">
        <f aca="false">PopActBIT!Q37-'Chôm_BIT_7%'!Q25</f>
        <v>260.660986949378</v>
      </c>
      <c r="R22" s="47" t="n">
        <f aca="false">PopActBIT!R37-'Chôm_BIT_7%'!R25</f>
        <v>1099.02229400422</v>
      </c>
      <c r="S22" s="47" t="n">
        <f aca="false">PopActBIT!S37-'Chôm_BIT_7%'!S25</f>
        <v>1653.33800608686</v>
      </c>
      <c r="T22" s="47" t="n">
        <f aca="false">PopActBIT!T37-'Chôm_BIT_7%'!T25</f>
        <v>1742.31310720675</v>
      </c>
      <c r="U22" s="47" t="n">
        <f aca="false">PopActBIT!U37-'Chôm_BIT_7%'!U25</f>
        <v>1710.22610055813</v>
      </c>
      <c r="V22" s="47" t="n">
        <f aca="false">PopActBIT!V37-'Chôm_BIT_7%'!V25</f>
        <v>1781.84820359467</v>
      </c>
      <c r="W22" s="47" t="n">
        <f aca="false">PopActBIT!W37-'Chôm_BIT_7%'!W25</f>
        <v>1825.35640973373</v>
      </c>
      <c r="X22" s="47" t="n">
        <f aca="false">PopActBIT!X37-'Chôm_BIT_7%'!X25</f>
        <v>1795.22477942374</v>
      </c>
      <c r="Y22" s="47" t="n">
        <f aca="false">PopActBIT!Y37-'Chôm_BIT_7%'!Y25</f>
        <v>1487.90149896686</v>
      </c>
      <c r="Z22" s="47" t="n">
        <f aca="false">PopActBIT!Z37-'Chôm_BIT_7%'!Z25</f>
        <v>1278.73571808181</v>
      </c>
      <c r="AA22" s="47" t="n">
        <f aca="false">PopActBIT!AA37-'Chôm_BIT_7%'!AA25</f>
        <v>309.172347481589</v>
      </c>
      <c r="AB22" s="47" t="n">
        <f aca="false">PopActBIT!AB37-'Chôm_BIT_7%'!AB25</f>
        <v>98.3653290363248</v>
      </c>
      <c r="AC22" s="47"/>
      <c r="AD22" s="47" t="n">
        <f aca="false">E22+F22</f>
        <v>1109.56403164382</v>
      </c>
      <c r="AE22" s="47" t="n">
        <f aca="false">G22+H22</f>
        <v>2998.7970158827</v>
      </c>
      <c r="AF22" s="47" t="n">
        <f aca="false">I22+J22</f>
        <v>3191.00200778654</v>
      </c>
      <c r="AG22" s="47" t="n">
        <f aca="false">K22+L22</f>
        <v>3528.23598622531</v>
      </c>
      <c r="AH22" s="47" t="n">
        <f aca="false">M22+N22+O22+P22</f>
        <v>2862.5067951673</v>
      </c>
      <c r="AI22" s="47" t="n">
        <f aca="false">Q22+R22</f>
        <v>1359.6832809536</v>
      </c>
      <c r="AJ22" s="47" t="n">
        <f aca="false">S22+T22</f>
        <v>3395.65111329361</v>
      </c>
      <c r="AK22" s="47" t="n">
        <f aca="false">U22+V22</f>
        <v>3492.0743041528</v>
      </c>
      <c r="AL22" s="47" t="n">
        <f aca="false">W22+X22</f>
        <v>3620.58118915747</v>
      </c>
      <c r="AM22" s="47" t="n">
        <f aca="false">Y22+Z22+AA22+AB22</f>
        <v>3174.17489356658</v>
      </c>
      <c r="AO22" s="49" t="n">
        <f aca="false">SUM(E22:F22)</f>
        <v>1109.56403164382</v>
      </c>
      <c r="AP22" s="49" t="n">
        <f aca="false">SUM(G22:L22)</f>
        <v>9718.03500989455</v>
      </c>
      <c r="AQ22" s="49" t="n">
        <f aca="false">SUM(M22:N22)</f>
        <v>2612.70199929314</v>
      </c>
      <c r="AR22" s="49" t="n">
        <f aca="false">SUM(Q22:R22)</f>
        <v>1359.6832809536</v>
      </c>
      <c r="AS22" s="49" t="n">
        <f aca="false">SUM(S22:X22)</f>
        <v>10508.3066066039</v>
      </c>
      <c r="AT22" s="49" t="n">
        <f aca="false">SUM(Y22:Z22)</f>
        <v>2766.63721704867</v>
      </c>
      <c r="AU22" s="49" t="n">
        <f aca="false">AO22+AR22</f>
        <v>2469.24731259741</v>
      </c>
      <c r="AV22" s="49" t="n">
        <f aca="false">AP22+AS22</f>
        <v>20226.3416164984</v>
      </c>
      <c r="AW22" s="49" t="n">
        <f aca="false">AQ22+AT22</f>
        <v>5379.33921634181</v>
      </c>
    </row>
    <row r="23" customFormat="false" ht="15" hidden="false" customHeight="false" outlineLevel="0" collapsed="false">
      <c r="A23" s="0" t="n">
        <v>2035</v>
      </c>
      <c r="B23" s="47" t="n">
        <f aca="false">SUM(E23:AB23)</f>
        <v>28790.6292475811</v>
      </c>
      <c r="C23" s="47" t="n">
        <f aca="false">SUM(E23:P23)</f>
        <v>13698.2592100603</v>
      </c>
      <c r="D23" s="47" t="n">
        <f aca="false">SUM(Q23:AB23)</f>
        <v>15092.3700375207</v>
      </c>
      <c r="E23" s="47" t="n">
        <f aca="false">PopActBIT!E38-'Chôm_BIT_7%'!E26</f>
        <v>160.021642952606</v>
      </c>
      <c r="F23" s="47" t="n">
        <f aca="false">PopActBIT!F38-'Chôm_BIT_7%'!F26</f>
        <v>940.994319575081</v>
      </c>
      <c r="G23" s="47" t="n">
        <f aca="false">PopActBIT!G38-'Chôm_BIT_7%'!G26</f>
        <v>1493.00199700975</v>
      </c>
      <c r="H23" s="47" t="n">
        <f aca="false">PopActBIT!H38-'Chôm_BIT_7%'!H26</f>
        <v>1518.88894327279</v>
      </c>
      <c r="I23" s="47" t="n">
        <f aca="false">PopActBIT!I38-'Chôm_BIT_7%'!I26</f>
        <v>1574.24719709708</v>
      </c>
      <c r="J23" s="47" t="n">
        <f aca="false">PopActBIT!J38-'Chôm_BIT_7%'!J26</f>
        <v>1617.82809019435</v>
      </c>
      <c r="K23" s="47" t="n">
        <f aca="false">PopActBIT!K38-'Chôm_BIT_7%'!K26</f>
        <v>1782.94667343883</v>
      </c>
      <c r="L23" s="47" t="n">
        <f aca="false">PopActBIT!L38-'Chôm_BIT_7%'!L26</f>
        <v>1740.40656718202</v>
      </c>
      <c r="M23" s="47" t="n">
        <f aca="false">PopActBIT!M38-'Chôm_BIT_7%'!M26</f>
        <v>1477.57594943811</v>
      </c>
      <c r="N23" s="47" t="n">
        <f aca="false">PopActBIT!N38-'Chôm_BIT_7%'!N26</f>
        <v>1140.61928360577</v>
      </c>
      <c r="O23" s="47" t="n">
        <f aca="false">PopActBIT!O38-'Chôm_BIT_7%'!O26</f>
        <v>189.469349536339</v>
      </c>
      <c r="P23" s="47" t="n">
        <f aca="false">PopActBIT!P38-'Chôm_BIT_7%'!P26</f>
        <v>62.2591967576235</v>
      </c>
      <c r="Q23" s="47" t="n">
        <f aca="false">PopActBIT!Q38-'Chôm_BIT_7%'!Q26</f>
        <v>259.094571861384</v>
      </c>
      <c r="R23" s="47" t="n">
        <f aca="false">PopActBIT!R38-'Chôm_BIT_7%'!R26</f>
        <v>1090.62813190323</v>
      </c>
      <c r="S23" s="47" t="n">
        <f aca="false">PopActBIT!S38-'Chôm_BIT_7%'!S26</f>
        <v>1665.62149098089</v>
      </c>
      <c r="T23" s="47" t="n">
        <f aca="false">PopActBIT!T38-'Chôm_BIT_7%'!T26</f>
        <v>1745.32228924477</v>
      </c>
      <c r="U23" s="47" t="n">
        <f aca="false">PopActBIT!U38-'Chôm_BIT_7%'!U26</f>
        <v>1739.70092566789</v>
      </c>
      <c r="V23" s="47" t="n">
        <f aca="false">PopActBIT!V38-'Chôm_BIT_7%'!V26</f>
        <v>1756.00728114277</v>
      </c>
      <c r="W23" s="47" t="n">
        <f aca="false">PopActBIT!W38-'Chôm_BIT_7%'!W26</f>
        <v>1825.77194585524</v>
      </c>
      <c r="X23" s="47" t="n">
        <f aca="false">PopActBIT!X38-'Chôm_BIT_7%'!X26</f>
        <v>1789.53288329758</v>
      </c>
      <c r="Y23" s="47" t="n">
        <f aca="false">PopActBIT!Y38-'Chôm_BIT_7%'!Y26</f>
        <v>1494.11353960569</v>
      </c>
      <c r="Z23" s="47" t="n">
        <f aca="false">PopActBIT!Z38-'Chôm_BIT_7%'!Z26</f>
        <v>1298.95950130063</v>
      </c>
      <c r="AA23" s="47" t="n">
        <f aca="false">PopActBIT!AA38-'Chôm_BIT_7%'!AA26</f>
        <v>327.263745389227</v>
      </c>
      <c r="AB23" s="47" t="n">
        <f aca="false">PopActBIT!AB38-'Chôm_BIT_7%'!AB26</f>
        <v>100.353731271403</v>
      </c>
      <c r="AC23" s="47"/>
      <c r="AD23" s="47" t="n">
        <f aca="false">E23+F23</f>
        <v>1101.01596252769</v>
      </c>
      <c r="AE23" s="47" t="n">
        <f aca="false">G23+H23</f>
        <v>3011.89094028253</v>
      </c>
      <c r="AF23" s="47" t="n">
        <f aca="false">I23+J23</f>
        <v>3192.07528729143</v>
      </c>
      <c r="AG23" s="47" t="n">
        <f aca="false">K23+L23</f>
        <v>3523.35324062085</v>
      </c>
      <c r="AH23" s="47" t="n">
        <f aca="false">M23+N23+O23+P23</f>
        <v>2869.92377933784</v>
      </c>
      <c r="AI23" s="47" t="n">
        <f aca="false">Q23+R23</f>
        <v>1349.72270376462</v>
      </c>
      <c r="AJ23" s="47" t="n">
        <f aca="false">S23+T23</f>
        <v>3410.94378022567</v>
      </c>
      <c r="AK23" s="47" t="n">
        <f aca="false">U23+V23</f>
        <v>3495.70820681066</v>
      </c>
      <c r="AL23" s="47" t="n">
        <f aca="false">W23+X23</f>
        <v>3615.30482915283</v>
      </c>
      <c r="AM23" s="47" t="n">
        <f aca="false">Y23+Z23+AA23+AB23</f>
        <v>3220.69051756695</v>
      </c>
      <c r="AO23" s="49" t="n">
        <f aca="false">SUM(E23:F23)</f>
        <v>1101.01596252769</v>
      </c>
      <c r="AP23" s="49" t="n">
        <f aca="false">SUM(G23:L23)</f>
        <v>9727.31946819481</v>
      </c>
      <c r="AQ23" s="49" t="n">
        <f aca="false">SUM(M23:N23)</f>
        <v>2618.19523304388</v>
      </c>
      <c r="AR23" s="49" t="n">
        <f aca="false">SUM(Q23:R23)</f>
        <v>1349.72270376462</v>
      </c>
      <c r="AS23" s="49" t="n">
        <f aca="false">SUM(S23:X23)</f>
        <v>10521.9568161892</v>
      </c>
      <c r="AT23" s="49" t="n">
        <f aca="false">SUM(Y23:Z23)</f>
        <v>2793.07304090632</v>
      </c>
      <c r="AU23" s="49" t="n">
        <f aca="false">AO23+AR23</f>
        <v>2450.7386662923</v>
      </c>
      <c r="AV23" s="49" t="n">
        <f aca="false">AP23+AS23</f>
        <v>20249.276284384</v>
      </c>
      <c r="AW23" s="49" t="n">
        <f aca="false">AQ23+AT23</f>
        <v>5411.2682739502</v>
      </c>
    </row>
    <row r="24" customFormat="false" ht="15" hidden="false" customHeight="false" outlineLevel="0" collapsed="false">
      <c r="A24" s="0" t="n">
        <v>2036</v>
      </c>
      <c r="B24" s="47" t="n">
        <f aca="false">SUM(E24:AB24)</f>
        <v>28835.8815152778</v>
      </c>
      <c r="C24" s="47" t="n">
        <f aca="false">SUM(E24:P24)</f>
        <v>13701.6409597735</v>
      </c>
      <c r="D24" s="47" t="n">
        <f aca="false">SUM(Q24:AB24)</f>
        <v>15134.2405555043</v>
      </c>
      <c r="E24" s="47" t="n">
        <f aca="false">PopActBIT!E39-'Chôm_BIT_7%'!E27</f>
        <v>159.394522754291</v>
      </c>
      <c r="F24" s="47" t="n">
        <f aca="false">PopActBIT!F39-'Chôm_BIT_7%'!F27</f>
        <v>931.099866352815</v>
      </c>
      <c r="G24" s="47" t="n">
        <f aca="false">PopActBIT!G39-'Chôm_BIT_7%'!G27</f>
        <v>1496.9448206345</v>
      </c>
      <c r="H24" s="47" t="n">
        <f aca="false">PopActBIT!H39-'Chôm_BIT_7%'!H27</f>
        <v>1521.8179067577</v>
      </c>
      <c r="I24" s="47" t="n">
        <f aca="false">PopActBIT!I39-'Chôm_BIT_7%'!I27</f>
        <v>1597.40390604604</v>
      </c>
      <c r="J24" s="47" t="n">
        <f aca="false">PopActBIT!J39-'Chôm_BIT_7%'!J27</f>
        <v>1605.61683998812</v>
      </c>
      <c r="K24" s="47" t="n">
        <f aca="false">PopActBIT!K39-'Chôm_BIT_7%'!K27</f>
        <v>1774.48619156829</v>
      </c>
      <c r="L24" s="47" t="n">
        <f aca="false">PopActBIT!L39-'Chôm_BIT_7%'!L27</f>
        <v>1730.87460380534</v>
      </c>
      <c r="M24" s="47" t="n">
        <f aca="false">PopActBIT!M39-'Chôm_BIT_7%'!M27</f>
        <v>1505.9977560145</v>
      </c>
      <c r="N24" s="47" t="n">
        <f aca="false">PopActBIT!N39-'Chôm_BIT_7%'!N27</f>
        <v>1123.67768527583</v>
      </c>
      <c r="O24" s="47" t="n">
        <f aca="false">PopActBIT!O39-'Chôm_BIT_7%'!O27</f>
        <v>191.109441114362</v>
      </c>
      <c r="P24" s="47" t="n">
        <f aca="false">PopActBIT!P39-'Chôm_BIT_7%'!P27</f>
        <v>63.217419461719</v>
      </c>
      <c r="Q24" s="47" t="n">
        <f aca="false">PopActBIT!Q39-'Chôm_BIT_7%'!Q27</f>
        <v>258.142878943558</v>
      </c>
      <c r="R24" s="47" t="n">
        <f aca="false">PopActBIT!R39-'Chôm_BIT_7%'!R27</f>
        <v>1080.20800346421</v>
      </c>
      <c r="S24" s="47" t="n">
        <f aca="false">PopActBIT!S39-'Chôm_BIT_7%'!S27</f>
        <v>1669.72500481101</v>
      </c>
      <c r="T24" s="47" t="n">
        <f aca="false">PopActBIT!T39-'Chôm_BIT_7%'!T27</f>
        <v>1749.35804443511</v>
      </c>
      <c r="U24" s="47" t="n">
        <f aca="false">PopActBIT!U39-'Chôm_BIT_7%'!U27</f>
        <v>1767.37509214512</v>
      </c>
      <c r="V24" s="47" t="n">
        <f aca="false">PopActBIT!V39-'Chôm_BIT_7%'!V27</f>
        <v>1740.89141084939</v>
      </c>
      <c r="W24" s="47" t="n">
        <f aca="false">PopActBIT!W39-'Chôm_BIT_7%'!W27</f>
        <v>1819.75273567009</v>
      </c>
      <c r="X24" s="47" t="n">
        <f aca="false">PopActBIT!X39-'Chôm_BIT_7%'!X27</f>
        <v>1779.31314616841</v>
      </c>
      <c r="Y24" s="47" t="n">
        <f aca="false">PopActBIT!Y39-'Chôm_BIT_7%'!Y27</f>
        <v>1518.8924413576</v>
      </c>
      <c r="Z24" s="47" t="n">
        <f aca="false">PopActBIT!Z39-'Chôm_BIT_7%'!Z27</f>
        <v>1303.18138154435</v>
      </c>
      <c r="AA24" s="47" t="n">
        <f aca="false">PopActBIT!AA39-'Chôm_BIT_7%'!AA27</f>
        <v>345.158992774261</v>
      </c>
      <c r="AB24" s="47" t="n">
        <f aca="false">PopActBIT!AB39-'Chôm_BIT_7%'!AB27</f>
        <v>102.241423341176</v>
      </c>
      <c r="AC24" s="47"/>
      <c r="AD24" s="47" t="n">
        <f aca="false">E24+F24</f>
        <v>1090.49438910711</v>
      </c>
      <c r="AE24" s="47" t="n">
        <f aca="false">G24+H24</f>
        <v>3018.7627273922</v>
      </c>
      <c r="AF24" s="47" t="n">
        <f aca="false">I24+J24</f>
        <v>3203.02074603416</v>
      </c>
      <c r="AG24" s="47" t="n">
        <f aca="false">K24+L24</f>
        <v>3505.36079537363</v>
      </c>
      <c r="AH24" s="47" t="n">
        <f aca="false">M24+N24+O24+P24</f>
        <v>2884.00230186641</v>
      </c>
      <c r="AI24" s="47" t="n">
        <f aca="false">Q24+R24</f>
        <v>1338.35088240777</v>
      </c>
      <c r="AJ24" s="47" t="n">
        <f aca="false">S24+T24</f>
        <v>3419.08304924612</v>
      </c>
      <c r="AK24" s="47" t="n">
        <f aca="false">U24+V24</f>
        <v>3508.26650299451</v>
      </c>
      <c r="AL24" s="47" t="n">
        <f aca="false">W24+X24</f>
        <v>3599.06588183849</v>
      </c>
      <c r="AM24" s="47" t="n">
        <f aca="false">Y24+Z24+AA24+AB24</f>
        <v>3269.47423901739</v>
      </c>
      <c r="AO24" s="49" t="n">
        <f aca="false">SUM(E24:F24)</f>
        <v>1090.49438910711</v>
      </c>
      <c r="AP24" s="49" t="n">
        <f aca="false">SUM(G24:L24)</f>
        <v>9727.14426879999</v>
      </c>
      <c r="AQ24" s="49" t="n">
        <f aca="false">SUM(M24:N24)</f>
        <v>2629.67544129032</v>
      </c>
      <c r="AR24" s="49" t="n">
        <f aca="false">SUM(Q24:R24)</f>
        <v>1338.35088240777</v>
      </c>
      <c r="AS24" s="49" t="n">
        <f aca="false">SUM(S24:X24)</f>
        <v>10526.4154340791</v>
      </c>
      <c r="AT24" s="49" t="n">
        <f aca="false">SUM(Y24:Z24)</f>
        <v>2822.07382290195</v>
      </c>
      <c r="AU24" s="49" t="n">
        <f aca="false">AO24+AR24</f>
        <v>2428.84527151488</v>
      </c>
      <c r="AV24" s="49" t="n">
        <f aca="false">AP24+AS24</f>
        <v>20253.5597028791</v>
      </c>
      <c r="AW24" s="49" t="n">
        <f aca="false">AQ24+AT24</f>
        <v>5451.74926419228</v>
      </c>
    </row>
    <row r="25" customFormat="false" ht="15" hidden="false" customHeight="false" outlineLevel="0" collapsed="false">
      <c r="A25" s="0" t="n">
        <v>2037</v>
      </c>
      <c r="B25" s="47" t="n">
        <f aca="false">SUM(E25:AB25)</f>
        <v>28863.8388174529</v>
      </c>
      <c r="C25" s="47" t="n">
        <f aca="false">SUM(E25:P25)</f>
        <v>13704.4730073636</v>
      </c>
      <c r="D25" s="47" t="n">
        <f aca="false">SUM(Q25:AB25)</f>
        <v>15159.3658100893</v>
      </c>
      <c r="E25" s="47" t="n">
        <f aca="false">PopActBIT!E40-'Chôm_BIT_7%'!E28</f>
        <v>158.864387300049</v>
      </c>
      <c r="F25" s="47" t="n">
        <f aca="false">PopActBIT!F40-'Chôm_BIT_7%'!F28</f>
        <v>923.922908224596</v>
      </c>
      <c r="G25" s="47" t="n">
        <f aca="false">PopActBIT!G40-'Chôm_BIT_7%'!G28</f>
        <v>1493.12266048704</v>
      </c>
      <c r="H25" s="47" t="n">
        <f aca="false">PopActBIT!H40-'Chôm_BIT_7%'!H28</f>
        <v>1531.26656312862</v>
      </c>
      <c r="I25" s="47" t="n">
        <f aca="false">PopActBIT!I40-'Chôm_BIT_7%'!I28</f>
        <v>1615.52399448016</v>
      </c>
      <c r="J25" s="47" t="n">
        <f aca="false">PopActBIT!J40-'Chôm_BIT_7%'!J28</f>
        <v>1600.51883918255</v>
      </c>
      <c r="K25" s="47" t="n">
        <f aca="false">PopActBIT!K40-'Chôm_BIT_7%'!K28</f>
        <v>1760.1516307092</v>
      </c>
      <c r="L25" s="47" t="n">
        <f aca="false">PopActBIT!L40-'Chôm_BIT_7%'!L28</f>
        <v>1722.44957028227</v>
      </c>
      <c r="M25" s="47" t="n">
        <f aca="false">PopActBIT!M40-'Chôm_BIT_7%'!M28</f>
        <v>1532.55212608435</v>
      </c>
      <c r="N25" s="47" t="n">
        <f aca="false">PopActBIT!N40-'Chôm_BIT_7%'!N28</f>
        <v>1106.42887888186</v>
      </c>
      <c r="O25" s="47" t="n">
        <f aca="false">PopActBIT!O40-'Chôm_BIT_7%'!O28</f>
        <v>195.583599133865</v>
      </c>
      <c r="P25" s="47" t="n">
        <f aca="false">PopActBIT!P40-'Chôm_BIT_7%'!P28</f>
        <v>64.0878494690297</v>
      </c>
      <c r="Q25" s="47" t="n">
        <f aca="false">PopActBIT!Q40-'Chôm_BIT_7%'!Q28</f>
        <v>257.34107448907</v>
      </c>
      <c r="R25" s="47" t="n">
        <f aca="false">PopActBIT!R40-'Chôm_BIT_7%'!R28</f>
        <v>1072.55586777603</v>
      </c>
      <c r="S25" s="47" t="n">
        <f aca="false">PopActBIT!S40-'Chôm_BIT_7%'!S28</f>
        <v>1665.41791523094</v>
      </c>
      <c r="T25" s="47" t="n">
        <f aca="false">PopActBIT!T40-'Chôm_BIT_7%'!T28</f>
        <v>1760.76277903979</v>
      </c>
      <c r="U25" s="47" t="n">
        <f aca="false">PopActBIT!U40-'Chôm_BIT_7%'!U28</f>
        <v>1788.06533474399</v>
      </c>
      <c r="V25" s="47" t="n">
        <f aca="false">PopActBIT!V40-'Chôm_BIT_7%'!V28</f>
        <v>1734.60524986304</v>
      </c>
      <c r="W25" s="47" t="n">
        <f aca="false">PopActBIT!W40-'Chôm_BIT_7%'!W28</f>
        <v>1807.90082849804</v>
      </c>
      <c r="X25" s="47" t="n">
        <f aca="false">PopActBIT!X40-'Chôm_BIT_7%'!X28</f>
        <v>1771.38309228049</v>
      </c>
      <c r="Y25" s="47" t="n">
        <f aca="false">PopActBIT!Y40-'Chôm_BIT_7%'!Y28</f>
        <v>1540.77681454979</v>
      </c>
      <c r="Z25" s="47" t="n">
        <f aca="false">PopActBIT!Z40-'Chôm_BIT_7%'!Z28</f>
        <v>1298.47529038381</v>
      </c>
      <c r="AA25" s="47" t="n">
        <f aca="false">PopActBIT!AA40-'Chôm_BIT_7%'!AA28</f>
        <v>358.101410209797</v>
      </c>
      <c r="AB25" s="47" t="n">
        <f aca="false">PopActBIT!AB40-'Chôm_BIT_7%'!AB28</f>
        <v>103.980153024533</v>
      </c>
      <c r="AC25" s="47"/>
      <c r="AD25" s="47" t="n">
        <f aca="false">E25+F25</f>
        <v>1082.78729552464</v>
      </c>
      <c r="AE25" s="47" t="n">
        <f aca="false">G25+H25</f>
        <v>3024.38922361566</v>
      </c>
      <c r="AF25" s="47" t="n">
        <f aca="false">I25+J25</f>
        <v>3216.04283366271</v>
      </c>
      <c r="AG25" s="47" t="n">
        <f aca="false">K25+L25</f>
        <v>3482.60120099148</v>
      </c>
      <c r="AH25" s="47" t="n">
        <f aca="false">M25+N25+O25+P25</f>
        <v>2898.65245356911</v>
      </c>
      <c r="AI25" s="47" t="n">
        <f aca="false">Q25+R25</f>
        <v>1329.8969422651</v>
      </c>
      <c r="AJ25" s="47" t="n">
        <f aca="false">S25+T25</f>
        <v>3426.18069427074</v>
      </c>
      <c r="AK25" s="47" t="n">
        <f aca="false">U25+V25</f>
        <v>3522.67058460703</v>
      </c>
      <c r="AL25" s="47" t="n">
        <f aca="false">W25+X25</f>
        <v>3579.28392077852</v>
      </c>
      <c r="AM25" s="47" t="n">
        <f aca="false">Y25+Z25+AA25+AB25</f>
        <v>3301.33366816793</v>
      </c>
      <c r="AO25" s="49" t="n">
        <f aca="false">SUM(E25:F25)</f>
        <v>1082.78729552464</v>
      </c>
      <c r="AP25" s="49" t="n">
        <f aca="false">SUM(G25:L25)</f>
        <v>9723.03325826985</v>
      </c>
      <c r="AQ25" s="49" t="n">
        <f aca="false">SUM(M25:N25)</f>
        <v>2638.98100496621</v>
      </c>
      <c r="AR25" s="49" t="n">
        <f aca="false">SUM(Q25:R25)</f>
        <v>1329.8969422651</v>
      </c>
      <c r="AS25" s="49" t="n">
        <f aca="false">SUM(S25:X25)</f>
        <v>10528.1351996563</v>
      </c>
      <c r="AT25" s="49" t="n">
        <f aca="false">SUM(Y25:Z25)</f>
        <v>2839.2521049336</v>
      </c>
      <c r="AU25" s="49" t="n">
        <f aca="false">AO25+AR25</f>
        <v>2412.68423778974</v>
      </c>
      <c r="AV25" s="49" t="n">
        <f aca="false">AP25+AS25</f>
        <v>20251.1684579261</v>
      </c>
      <c r="AW25" s="49" t="n">
        <f aca="false">AQ25+AT25</f>
        <v>5478.23310989982</v>
      </c>
    </row>
    <row r="26" customFormat="false" ht="15" hidden="false" customHeight="false" outlineLevel="0" collapsed="false">
      <c r="A26" s="0" t="n">
        <v>2038</v>
      </c>
      <c r="B26" s="47" t="n">
        <f aca="false">SUM(E26:AB26)</f>
        <v>28890.6564445724</v>
      </c>
      <c r="C26" s="47" t="n">
        <f aca="false">SUM(E26:P26)</f>
        <v>13711.5908998487</v>
      </c>
      <c r="D26" s="47" t="n">
        <f aca="false">SUM(Q26:AB26)</f>
        <v>15179.0655447237</v>
      </c>
      <c r="E26" s="47" t="n">
        <f aca="false">PopActBIT!E41-'Chôm_BIT_7%'!E29</f>
        <v>158.383896278219</v>
      </c>
      <c r="F26" s="47" t="n">
        <f aca="false">PopActBIT!F41-'Chôm_BIT_7%'!F29</f>
        <v>918.55649240173</v>
      </c>
      <c r="G26" s="47" t="n">
        <f aca="false">PopActBIT!G41-'Chôm_BIT_7%'!G29</f>
        <v>1485.99912323637</v>
      </c>
      <c r="H26" s="47" t="n">
        <f aca="false">PopActBIT!H41-'Chôm_BIT_7%'!H29</f>
        <v>1542.87746631395</v>
      </c>
      <c r="I26" s="47" t="n">
        <f aca="false">PopActBIT!I41-'Chôm_BIT_7%'!I29</f>
        <v>1628.74845140036</v>
      </c>
      <c r="J26" s="47" t="n">
        <f aca="false">PopActBIT!J41-'Chôm_BIT_7%'!J29</f>
        <v>1608.72186331041</v>
      </c>
      <c r="K26" s="47" t="n">
        <f aca="false">PopActBIT!K41-'Chôm_BIT_7%'!K29</f>
        <v>1736.71482368163</v>
      </c>
      <c r="L26" s="47" t="n">
        <f aca="false">PopActBIT!L41-'Chôm_BIT_7%'!L29</f>
        <v>1722.40210069512</v>
      </c>
      <c r="M26" s="47" t="n">
        <f aca="false">PopActBIT!M41-'Chôm_BIT_7%'!M29</f>
        <v>1546.5875354107</v>
      </c>
      <c r="N26" s="47" t="n">
        <f aca="false">PopActBIT!N41-'Chôm_BIT_7%'!N29</f>
        <v>1097.05603240677</v>
      </c>
      <c r="O26" s="47" t="n">
        <f aca="false">PopActBIT!O41-'Chôm_BIT_7%'!O29</f>
        <v>200.655370577081</v>
      </c>
      <c r="P26" s="47" t="n">
        <f aca="false">PopActBIT!P41-'Chôm_BIT_7%'!P29</f>
        <v>64.887744136345</v>
      </c>
      <c r="Q26" s="47" t="n">
        <f aca="false">PopActBIT!Q41-'Chôm_BIT_7%'!Q29</f>
        <v>256.60150021331</v>
      </c>
      <c r="R26" s="47" t="n">
        <f aca="false">PopActBIT!R41-'Chôm_BIT_7%'!R29</f>
        <v>1066.14767590618</v>
      </c>
      <c r="S26" s="47" t="n">
        <f aca="false">PopActBIT!S41-'Chôm_BIT_7%'!S29</f>
        <v>1658.4782901526</v>
      </c>
      <c r="T26" s="47" t="n">
        <f aca="false">PopActBIT!T41-'Chôm_BIT_7%'!T29</f>
        <v>1774.52551995807</v>
      </c>
      <c r="U26" s="47" t="n">
        <f aca="false">PopActBIT!U41-'Chôm_BIT_7%'!U29</f>
        <v>1803.78339054456</v>
      </c>
      <c r="V26" s="47" t="n">
        <f aca="false">PopActBIT!V41-'Chôm_BIT_7%'!V29</f>
        <v>1743.34941153547</v>
      </c>
      <c r="W26" s="47" t="n">
        <f aca="false">PopActBIT!W41-'Chôm_BIT_7%'!W29</f>
        <v>1785.59458065034</v>
      </c>
      <c r="X26" s="47" t="n">
        <f aca="false">PopActBIT!X41-'Chôm_BIT_7%'!X29</f>
        <v>1771.91425784189</v>
      </c>
      <c r="Y26" s="47" t="n">
        <f aca="false">PopActBIT!Y41-'Chôm_BIT_7%'!Y29</f>
        <v>1551.64877048568</v>
      </c>
      <c r="Z26" s="47" t="n">
        <f aca="false">PopActBIT!Z41-'Chôm_BIT_7%'!Z29</f>
        <v>1292.97011438157</v>
      </c>
      <c r="AA26" s="47" t="n">
        <f aca="false">PopActBIT!AA41-'Chôm_BIT_7%'!AA29</f>
        <v>368.443036064222</v>
      </c>
      <c r="AB26" s="47" t="n">
        <f aca="false">PopActBIT!AB41-'Chôm_BIT_7%'!AB29</f>
        <v>105.608996989807</v>
      </c>
      <c r="AC26" s="47"/>
      <c r="AD26" s="47" t="n">
        <f aca="false">E26+F26</f>
        <v>1076.94038867995</v>
      </c>
      <c r="AE26" s="47" t="n">
        <f aca="false">G26+H26</f>
        <v>3028.87658955032</v>
      </c>
      <c r="AF26" s="47" t="n">
        <f aca="false">I26+J26</f>
        <v>3237.47031471077</v>
      </c>
      <c r="AG26" s="47" t="n">
        <f aca="false">K26+L26</f>
        <v>3459.11692437675</v>
      </c>
      <c r="AH26" s="47" t="n">
        <f aca="false">M26+N26+O26+P26</f>
        <v>2909.1866825309</v>
      </c>
      <c r="AI26" s="47" t="n">
        <f aca="false">Q26+R26</f>
        <v>1322.74917611949</v>
      </c>
      <c r="AJ26" s="47" t="n">
        <f aca="false">S26+T26</f>
        <v>3433.00381011067</v>
      </c>
      <c r="AK26" s="47" t="n">
        <f aca="false">U26+V26</f>
        <v>3547.13280208003</v>
      </c>
      <c r="AL26" s="47" t="n">
        <f aca="false">W26+X26</f>
        <v>3557.50883849223</v>
      </c>
      <c r="AM26" s="47" t="n">
        <f aca="false">Y26+Z26+AA26+AB26</f>
        <v>3318.67091792129</v>
      </c>
      <c r="AO26" s="49" t="n">
        <f aca="false">SUM(E26:F26)</f>
        <v>1076.94038867995</v>
      </c>
      <c r="AP26" s="49" t="n">
        <f aca="false">SUM(G26:L26)</f>
        <v>9725.46382863783</v>
      </c>
      <c r="AQ26" s="49" t="n">
        <f aca="false">SUM(M26:N26)</f>
        <v>2643.64356781747</v>
      </c>
      <c r="AR26" s="49" t="n">
        <f aca="false">SUM(Q26:R26)</f>
        <v>1322.74917611949</v>
      </c>
      <c r="AS26" s="49" t="n">
        <f aca="false">SUM(S26:X26)</f>
        <v>10537.6454506829</v>
      </c>
      <c r="AT26" s="49" t="n">
        <f aca="false">SUM(Y26:Z26)</f>
        <v>2844.61888486726</v>
      </c>
      <c r="AU26" s="49" t="n">
        <f aca="false">AO26+AR26</f>
        <v>2399.68956479944</v>
      </c>
      <c r="AV26" s="49" t="n">
        <f aca="false">AP26+AS26</f>
        <v>20263.1092793208</v>
      </c>
      <c r="AW26" s="49" t="n">
        <f aca="false">AQ26+AT26</f>
        <v>5488.26245268473</v>
      </c>
    </row>
    <row r="27" customFormat="false" ht="15" hidden="false" customHeight="false" outlineLevel="0" collapsed="false">
      <c r="A27" s="0" t="n">
        <v>2039</v>
      </c>
      <c r="B27" s="47" t="n">
        <f aca="false">SUM(E27:AB27)</f>
        <v>28933.7118353033</v>
      </c>
      <c r="C27" s="47" t="n">
        <f aca="false">SUM(E27:P27)</f>
        <v>13744.0030087882</v>
      </c>
      <c r="D27" s="47" t="n">
        <f aca="false">SUM(Q27:AB27)</f>
        <v>15189.7088265152</v>
      </c>
      <c r="E27" s="47" t="n">
        <f aca="false">PopActBIT!E42-'Chôm_BIT_7%'!E30</f>
        <v>157.955575982924</v>
      </c>
      <c r="F27" s="47" t="n">
        <f aca="false">PopActBIT!F42-'Chôm_BIT_7%'!F30</f>
        <v>912.193762344409</v>
      </c>
      <c r="G27" s="47" t="n">
        <f aca="false">PopActBIT!G42-'Chôm_BIT_7%'!G30</f>
        <v>1478.39492386415</v>
      </c>
      <c r="H27" s="47" t="n">
        <f aca="false">PopActBIT!H42-'Chôm_BIT_7%'!H30</f>
        <v>1554.52118576314</v>
      </c>
      <c r="I27" s="47" t="n">
        <f aca="false">PopActBIT!I42-'Chôm_BIT_7%'!I30</f>
        <v>1638.784018106</v>
      </c>
      <c r="J27" s="47" t="n">
        <f aca="false">PopActBIT!J42-'Chôm_BIT_7%'!J30</f>
        <v>1628.36524361594</v>
      </c>
      <c r="K27" s="47" t="n">
        <f aca="false">PopActBIT!K42-'Chôm_BIT_7%'!K30</f>
        <v>1707.04692842212</v>
      </c>
      <c r="L27" s="47" t="n">
        <f aca="false">PopActBIT!L42-'Chôm_BIT_7%'!L30</f>
        <v>1726.87584357795</v>
      </c>
      <c r="M27" s="47" t="n">
        <f aca="false">PopActBIT!M42-'Chôm_BIT_7%'!M30</f>
        <v>1552.38806675066</v>
      </c>
      <c r="N27" s="47" t="n">
        <f aca="false">PopActBIT!N42-'Chôm_BIT_7%'!N30</f>
        <v>1119.59389962282</v>
      </c>
      <c r="O27" s="47" t="n">
        <f aca="false">PopActBIT!O42-'Chôm_BIT_7%'!O30</f>
        <v>202.224492119836</v>
      </c>
      <c r="P27" s="47" t="n">
        <f aca="false">PopActBIT!P42-'Chôm_BIT_7%'!P30</f>
        <v>65.6590686182327</v>
      </c>
      <c r="Q27" s="47" t="n">
        <f aca="false">PopActBIT!Q42-'Chôm_BIT_7%'!Q30</f>
        <v>255.938573285203</v>
      </c>
      <c r="R27" s="47" t="n">
        <f aca="false">PopActBIT!R42-'Chôm_BIT_7%'!R30</f>
        <v>1058.65833057938</v>
      </c>
      <c r="S27" s="47" t="n">
        <f aca="false">PopActBIT!S42-'Chôm_BIT_7%'!S30</f>
        <v>1650.28860692696</v>
      </c>
      <c r="T27" s="47" t="n">
        <f aca="false">PopActBIT!T42-'Chôm_BIT_7%'!T30</f>
        <v>1789.53558266916</v>
      </c>
      <c r="U27" s="47" t="n">
        <f aca="false">PopActBIT!U42-'Chôm_BIT_7%'!U30</f>
        <v>1814.82223740224</v>
      </c>
      <c r="V27" s="47" t="n">
        <f aca="false">PopActBIT!V42-'Chôm_BIT_7%'!V30</f>
        <v>1767.2657450643</v>
      </c>
      <c r="W27" s="47" t="n">
        <f aca="false">PopActBIT!W42-'Chôm_BIT_7%'!W30</f>
        <v>1755.50867220253</v>
      </c>
      <c r="X27" s="47" t="n">
        <f aca="false">PopActBIT!X42-'Chôm_BIT_7%'!X30</f>
        <v>1778.26385318904</v>
      </c>
      <c r="Y27" s="47" t="n">
        <f aca="false">PopActBIT!Y42-'Chôm_BIT_7%'!Y30</f>
        <v>1555.05790880742</v>
      </c>
      <c r="Z27" s="47" t="n">
        <f aca="false">PopActBIT!Z42-'Chôm_BIT_7%'!Z30</f>
        <v>1284.01498783464</v>
      </c>
      <c r="AA27" s="47" t="n">
        <f aca="false">PopActBIT!AA42-'Chôm_BIT_7%'!AA30</f>
        <v>373.114292118156</v>
      </c>
      <c r="AB27" s="47" t="n">
        <f aca="false">PopActBIT!AB42-'Chôm_BIT_7%'!AB30</f>
        <v>107.240036436134</v>
      </c>
      <c r="AC27" s="47"/>
      <c r="AD27" s="47" t="n">
        <f aca="false">E27+F27</f>
        <v>1070.14933832733</v>
      </c>
      <c r="AE27" s="47" t="n">
        <f aca="false">G27+H27</f>
        <v>3032.91610962729</v>
      </c>
      <c r="AF27" s="47" t="n">
        <f aca="false">I27+J27</f>
        <v>3267.14926172195</v>
      </c>
      <c r="AG27" s="47" t="n">
        <f aca="false">K27+L27</f>
        <v>3433.92277200007</v>
      </c>
      <c r="AH27" s="47" t="n">
        <f aca="false">M27+N27+O27+P27</f>
        <v>2939.86552711155</v>
      </c>
      <c r="AI27" s="47" t="n">
        <f aca="false">Q27+R27</f>
        <v>1314.59690386459</v>
      </c>
      <c r="AJ27" s="47" t="n">
        <f aca="false">S27+T27</f>
        <v>3439.82418959611</v>
      </c>
      <c r="AK27" s="47" t="n">
        <f aca="false">U27+V27</f>
        <v>3582.08798246654</v>
      </c>
      <c r="AL27" s="47" t="n">
        <f aca="false">W27+X27</f>
        <v>3533.77252539156</v>
      </c>
      <c r="AM27" s="47" t="n">
        <f aca="false">Y27+Z27+AA27+AB27</f>
        <v>3319.42722519635</v>
      </c>
      <c r="AO27" s="49" t="n">
        <f aca="false">SUM(E27:F27)</f>
        <v>1070.14933832733</v>
      </c>
      <c r="AP27" s="49" t="n">
        <f aca="false">SUM(G27:L27)</f>
        <v>9733.9881433493</v>
      </c>
      <c r="AQ27" s="49" t="n">
        <f aca="false">SUM(M27:N27)</f>
        <v>2671.98196637348</v>
      </c>
      <c r="AR27" s="49" t="n">
        <f aca="false">SUM(Q27:R27)</f>
        <v>1314.59690386459</v>
      </c>
      <c r="AS27" s="49" t="n">
        <f aca="false">SUM(S27:X27)</f>
        <v>10555.6846974542</v>
      </c>
      <c r="AT27" s="49" t="n">
        <f aca="false">SUM(Y27:Z27)</f>
        <v>2839.07289664206</v>
      </c>
      <c r="AU27" s="49" t="n">
        <f aca="false">AO27+AR27</f>
        <v>2384.74624219192</v>
      </c>
      <c r="AV27" s="49" t="n">
        <f aca="false">AP27+AS27</f>
        <v>20289.6728408035</v>
      </c>
      <c r="AW27" s="49" t="n">
        <f aca="false">AQ27+AT27</f>
        <v>5511.05486301554</v>
      </c>
    </row>
    <row r="28" customFormat="false" ht="15" hidden="false" customHeight="false" outlineLevel="0" collapsed="false">
      <c r="A28" s="0" t="n">
        <v>2040</v>
      </c>
      <c r="B28" s="47" t="n">
        <f aca="false">SUM(E28:AB28)</f>
        <v>28981.6085210492</v>
      </c>
      <c r="C28" s="47" t="n">
        <f aca="false">SUM(E28:P28)</f>
        <v>13783.7563616119</v>
      </c>
      <c r="D28" s="47" t="n">
        <f aca="false">SUM(Q28:AB28)</f>
        <v>15197.8521594373</v>
      </c>
      <c r="E28" s="47" t="n">
        <f aca="false">PopActBIT!E43-'Chôm_BIT_7%'!E31</f>
        <v>157.558189046239</v>
      </c>
      <c r="F28" s="47" t="n">
        <f aca="false">PopActBIT!F43-'Chôm_BIT_7%'!F31</f>
        <v>906.748005285857</v>
      </c>
      <c r="G28" s="47" t="n">
        <f aca="false">PopActBIT!G43-'Chôm_BIT_7%'!G31</f>
        <v>1466.93665957966</v>
      </c>
      <c r="H28" s="47" t="n">
        <f aca="false">PopActBIT!H43-'Chôm_BIT_7%'!H31</f>
        <v>1564.45290505211</v>
      </c>
      <c r="I28" s="47" t="n">
        <f aca="false">PopActBIT!I43-'Chôm_BIT_7%'!I31</f>
        <v>1642.51374262838</v>
      </c>
      <c r="J28" s="47" t="n">
        <f aca="false">PopActBIT!J43-'Chôm_BIT_7%'!J31</f>
        <v>1652.34099026515</v>
      </c>
      <c r="K28" s="47" t="n">
        <f aca="false">PopActBIT!K43-'Chôm_BIT_7%'!K31</f>
        <v>1684.70079303255</v>
      </c>
      <c r="L28" s="47" t="n">
        <f aca="false">PopActBIT!L43-'Chôm_BIT_7%'!L31</f>
        <v>1724.94896162928</v>
      </c>
      <c r="M28" s="47" t="n">
        <f aca="false">PopActBIT!M43-'Chôm_BIT_7%'!M31</f>
        <v>1549.60951350597</v>
      </c>
      <c r="N28" s="47" t="n">
        <f aca="false">PopActBIT!N43-'Chôm_BIT_7%'!N31</f>
        <v>1164.30636364855</v>
      </c>
      <c r="O28" s="47" t="n">
        <f aca="false">PopActBIT!O43-'Chôm_BIT_7%'!O31</f>
        <v>203.235592355109</v>
      </c>
      <c r="P28" s="47" t="n">
        <f aca="false">PopActBIT!P43-'Chôm_BIT_7%'!P31</f>
        <v>66.4046455830593</v>
      </c>
      <c r="Q28" s="47" t="n">
        <f aca="false">PopActBIT!Q43-'Chôm_BIT_7%'!Q31</f>
        <v>255.34378513635</v>
      </c>
      <c r="R28" s="47" t="n">
        <f aca="false">PopActBIT!R43-'Chôm_BIT_7%'!R31</f>
        <v>1052.27524104484</v>
      </c>
      <c r="S28" s="47" t="n">
        <f aca="false">PopActBIT!S43-'Chôm_BIT_7%'!S31</f>
        <v>1637.61934139512</v>
      </c>
      <c r="T28" s="47" t="n">
        <f aca="false">PopActBIT!T43-'Chôm_BIT_7%'!T31</f>
        <v>1802.54596675379</v>
      </c>
      <c r="U28" s="47" t="n">
        <f aca="false">PopActBIT!U43-'Chôm_BIT_7%'!U31</f>
        <v>1818.23587645679</v>
      </c>
      <c r="V28" s="47" t="n">
        <f aca="false">PopActBIT!V43-'Chôm_BIT_7%'!V31</f>
        <v>1797.40394769941</v>
      </c>
      <c r="W28" s="47" t="n">
        <f aca="false">PopActBIT!W43-'Chôm_BIT_7%'!W31</f>
        <v>1730.68378424969</v>
      </c>
      <c r="X28" s="47" t="n">
        <f aca="false">PopActBIT!X43-'Chôm_BIT_7%'!X31</f>
        <v>1779.46002423231</v>
      </c>
      <c r="Y28" s="47" t="n">
        <f aca="false">PopActBIT!Y43-'Chôm_BIT_7%'!Y31</f>
        <v>1550.9310456397</v>
      </c>
      <c r="Z28" s="47" t="n">
        <f aca="false">PopActBIT!Z43-'Chôm_BIT_7%'!Z31</f>
        <v>1292.27070945654</v>
      </c>
      <c r="AA28" s="47" t="n">
        <f aca="false">PopActBIT!AA43-'Chôm_BIT_7%'!AA31</f>
        <v>372.165815997984</v>
      </c>
      <c r="AB28" s="47" t="n">
        <f aca="false">PopActBIT!AB43-'Chôm_BIT_7%'!AB31</f>
        <v>108.91662137479</v>
      </c>
      <c r="AC28" s="47"/>
      <c r="AD28" s="47" t="n">
        <f aca="false">E28+F28</f>
        <v>1064.3061943321</v>
      </c>
      <c r="AE28" s="47" t="n">
        <f aca="false">G28+H28</f>
        <v>3031.38956463177</v>
      </c>
      <c r="AF28" s="47" t="n">
        <f aca="false">I28+J28</f>
        <v>3294.85473289353</v>
      </c>
      <c r="AG28" s="47" t="n">
        <f aca="false">K28+L28</f>
        <v>3409.64975466184</v>
      </c>
      <c r="AH28" s="47" t="n">
        <f aca="false">M28+N28+O28+P28</f>
        <v>2983.55611509269</v>
      </c>
      <c r="AI28" s="47" t="n">
        <f aca="false">Q28+R28</f>
        <v>1307.61902618119</v>
      </c>
      <c r="AJ28" s="47" t="n">
        <f aca="false">S28+T28</f>
        <v>3440.16530814892</v>
      </c>
      <c r="AK28" s="47" t="n">
        <f aca="false">U28+V28</f>
        <v>3615.63982415619</v>
      </c>
      <c r="AL28" s="47" t="n">
        <f aca="false">W28+X28</f>
        <v>3510.14380848199</v>
      </c>
      <c r="AM28" s="47" t="n">
        <f aca="false">Y28+Z28+AA28+AB28</f>
        <v>3324.28419246902</v>
      </c>
      <c r="AO28" s="49" t="n">
        <f aca="false">SUM(E28:F28)</f>
        <v>1064.3061943321</v>
      </c>
      <c r="AP28" s="49" t="n">
        <f aca="false">SUM(G28:L28)</f>
        <v>9735.89405218713</v>
      </c>
      <c r="AQ28" s="49" t="n">
        <f aca="false">SUM(M28:N28)</f>
        <v>2713.91587715452</v>
      </c>
      <c r="AR28" s="49" t="n">
        <f aca="false">SUM(Q28:R28)</f>
        <v>1307.61902618119</v>
      </c>
      <c r="AS28" s="49" t="n">
        <f aca="false">SUM(S28:X28)</f>
        <v>10565.9489407871</v>
      </c>
      <c r="AT28" s="49" t="n">
        <f aca="false">SUM(Y28:Z28)</f>
        <v>2843.20175509624</v>
      </c>
      <c r="AU28" s="49" t="n">
        <f aca="false">AO28+AR28</f>
        <v>2371.92522051328</v>
      </c>
      <c r="AV28" s="49" t="n">
        <f aca="false">AP28+AS28</f>
        <v>20301.8429929742</v>
      </c>
      <c r="AW28" s="49" t="n">
        <f aca="false">AQ28+AT28</f>
        <v>5557.11763225077</v>
      </c>
    </row>
    <row r="29" customFormat="false" ht="15" hidden="false" customHeight="false" outlineLevel="0" collapsed="false">
      <c r="A29" s="0" t="n">
        <v>2041</v>
      </c>
      <c r="B29" s="47" t="n">
        <f aca="false">SUM(E29:AB29)</f>
        <v>29030.5906881841</v>
      </c>
      <c r="C29" s="47" t="n">
        <f aca="false">SUM(E29:P29)</f>
        <v>13821.7124674924</v>
      </c>
      <c r="D29" s="47" t="n">
        <f aca="false">SUM(Q29:AB29)</f>
        <v>15208.8782206917</v>
      </c>
      <c r="E29" s="47" t="n">
        <f aca="false">PopActBIT!E44-'Chôm_BIT_7%'!E32</f>
        <v>157.248673251377</v>
      </c>
      <c r="F29" s="47" t="n">
        <f aca="false">PopActBIT!F44-'Chôm_BIT_7%'!F32</f>
        <v>903.477259782354</v>
      </c>
      <c r="G29" s="47" t="n">
        <f aca="false">PopActBIT!G44-'Chôm_BIT_7%'!G32</f>
        <v>1451.75872476254</v>
      </c>
      <c r="H29" s="47" t="n">
        <f aca="false">PopActBIT!H44-'Chôm_BIT_7%'!H32</f>
        <v>1568.52767258368</v>
      </c>
      <c r="I29" s="47" t="n">
        <f aca="false">PopActBIT!I44-'Chôm_BIT_7%'!I32</f>
        <v>1645.72211045829</v>
      </c>
      <c r="J29" s="47" t="n">
        <f aca="false">PopActBIT!J44-'Chôm_BIT_7%'!J32</f>
        <v>1676.25413421229</v>
      </c>
      <c r="K29" s="47" t="n">
        <f aca="false">PopActBIT!K44-'Chôm_BIT_7%'!K32</f>
        <v>1672.54793389903</v>
      </c>
      <c r="L29" s="47" t="n">
        <f aca="false">PopActBIT!L44-'Chôm_BIT_7%'!L32</f>
        <v>1716.79558525662</v>
      </c>
      <c r="M29" s="47" t="n">
        <f aca="false">PopActBIT!M44-'Chôm_BIT_7%'!M32</f>
        <v>1541.00236448722</v>
      </c>
      <c r="N29" s="47" t="n">
        <f aca="false">PopActBIT!N44-'Chôm_BIT_7%'!N32</f>
        <v>1211.90715074232</v>
      </c>
      <c r="O29" s="47" t="n">
        <f aca="false">PopActBIT!O44-'Chôm_BIT_7%'!O32</f>
        <v>209.312828994035</v>
      </c>
      <c r="P29" s="47" t="n">
        <f aca="false">PopActBIT!P44-'Chôm_BIT_7%'!P32</f>
        <v>67.1580290626414</v>
      </c>
      <c r="Q29" s="47" t="n">
        <f aca="false">PopActBIT!Q44-'Chôm_BIT_7%'!Q32</f>
        <v>254.898813609596</v>
      </c>
      <c r="R29" s="47" t="n">
        <f aca="false">PopActBIT!R44-'Chôm_BIT_7%'!R32</f>
        <v>1048.47282442832</v>
      </c>
      <c r="S29" s="47" t="n">
        <f aca="false">PopActBIT!S44-'Chôm_BIT_7%'!S32</f>
        <v>1621.74577861002</v>
      </c>
      <c r="T29" s="47" t="n">
        <f aca="false">PopActBIT!T44-'Chôm_BIT_7%'!T32</f>
        <v>1806.90331991866</v>
      </c>
      <c r="U29" s="47" t="n">
        <f aca="false">PopActBIT!U44-'Chôm_BIT_7%'!U32</f>
        <v>1822.64953019504</v>
      </c>
      <c r="V29" s="47" t="n">
        <f aca="false">PopActBIT!V44-'Chôm_BIT_7%'!V32</f>
        <v>1825.69855303312</v>
      </c>
      <c r="W29" s="47" t="n">
        <f aca="false">PopActBIT!W44-'Chôm_BIT_7%'!W32</f>
        <v>1716.28686878176</v>
      </c>
      <c r="X29" s="47" t="n">
        <f aca="false">PopActBIT!X44-'Chôm_BIT_7%'!X32</f>
        <v>1774.39070259003</v>
      </c>
      <c r="Y29" s="47" t="n">
        <f aca="false">PopActBIT!Y44-'Chôm_BIT_7%'!Y32</f>
        <v>1542.93238855023</v>
      </c>
      <c r="Z29" s="47" t="n">
        <f aca="false">PopActBIT!Z44-'Chôm_BIT_7%'!Z32</f>
        <v>1314.58891260926</v>
      </c>
      <c r="AA29" s="47" t="n">
        <f aca="false">PopActBIT!AA44-'Chôm_BIT_7%'!AA32</f>
        <v>369.634316712562</v>
      </c>
      <c r="AB29" s="47" t="n">
        <f aca="false">PopActBIT!AB44-'Chôm_BIT_7%'!AB32</f>
        <v>110.676211653126</v>
      </c>
      <c r="AC29" s="47"/>
      <c r="AD29" s="47" t="n">
        <f aca="false">E29+F29</f>
        <v>1060.72593303373</v>
      </c>
      <c r="AE29" s="47" t="n">
        <f aca="false">G29+H29</f>
        <v>3020.28639734622</v>
      </c>
      <c r="AF29" s="47" t="n">
        <f aca="false">I29+J29</f>
        <v>3321.97624467058</v>
      </c>
      <c r="AG29" s="47" t="n">
        <f aca="false">K29+L29</f>
        <v>3389.34351915564</v>
      </c>
      <c r="AH29" s="47" t="n">
        <f aca="false">M29+N29+O29+P29</f>
        <v>3029.38037328622</v>
      </c>
      <c r="AI29" s="47" t="n">
        <f aca="false">Q29+R29</f>
        <v>1303.37163803792</v>
      </c>
      <c r="AJ29" s="47" t="n">
        <f aca="false">S29+T29</f>
        <v>3428.64909852868</v>
      </c>
      <c r="AK29" s="47" t="n">
        <f aca="false">U29+V29</f>
        <v>3648.34808322816</v>
      </c>
      <c r="AL29" s="47" t="n">
        <f aca="false">W29+X29</f>
        <v>3490.67757137179</v>
      </c>
      <c r="AM29" s="47" t="n">
        <f aca="false">Y29+Z29+AA29+AB29</f>
        <v>3337.83182952518</v>
      </c>
      <c r="AO29" s="49" t="n">
        <f aca="false">SUM(E29:F29)</f>
        <v>1060.72593303373</v>
      </c>
      <c r="AP29" s="49" t="n">
        <f aca="false">SUM(G29:L29)</f>
        <v>9731.60616117245</v>
      </c>
      <c r="AQ29" s="49" t="n">
        <f aca="false">SUM(M29:N29)</f>
        <v>2752.90951522954</v>
      </c>
      <c r="AR29" s="49" t="n">
        <f aca="false">SUM(Q29:R29)</f>
        <v>1303.37163803792</v>
      </c>
      <c r="AS29" s="49" t="n">
        <f aca="false">SUM(S29:X29)</f>
        <v>10567.6747531286</v>
      </c>
      <c r="AT29" s="49" t="n">
        <f aca="false">SUM(Y29:Z29)</f>
        <v>2857.52130115949</v>
      </c>
      <c r="AU29" s="49" t="n">
        <f aca="false">AO29+AR29</f>
        <v>2364.09757107165</v>
      </c>
      <c r="AV29" s="49" t="n">
        <f aca="false">AP29+AS29</f>
        <v>20299.2809143011</v>
      </c>
      <c r="AW29" s="49" t="n">
        <f aca="false">AQ29+AT29</f>
        <v>5610.43081638903</v>
      </c>
    </row>
    <row r="30" customFormat="false" ht="15" hidden="false" customHeight="false" outlineLevel="0" collapsed="false">
      <c r="A30" s="0" t="n">
        <v>2042</v>
      </c>
      <c r="B30" s="47" t="n">
        <f aca="false">SUM(E30:AB30)</f>
        <v>29072.0608463541</v>
      </c>
      <c r="C30" s="47" t="n">
        <f aca="false">SUM(E30:P30)</f>
        <v>13854.5175094955</v>
      </c>
      <c r="D30" s="47" t="n">
        <f aca="false">SUM(Q30:AB30)</f>
        <v>15217.5433368586</v>
      </c>
      <c r="E30" s="47" t="n">
        <f aca="false">PopActBIT!E45-'Chôm_BIT_7%'!E33</f>
        <v>157.074085186818</v>
      </c>
      <c r="F30" s="47" t="n">
        <f aca="false">PopActBIT!F45-'Chôm_BIT_7%'!F33</f>
        <v>900.671645815121</v>
      </c>
      <c r="G30" s="47" t="n">
        <f aca="false">PopActBIT!G45-'Chôm_BIT_7%'!G33</f>
        <v>1440.75263244517</v>
      </c>
      <c r="H30" s="47" t="n">
        <f aca="false">PopActBIT!H45-'Chôm_BIT_7%'!H33</f>
        <v>1564.69984769637</v>
      </c>
      <c r="I30" s="47" t="n">
        <f aca="false">PopActBIT!I45-'Chôm_BIT_7%'!I33</f>
        <v>1655.70551895656</v>
      </c>
      <c r="J30" s="47" t="n">
        <f aca="false">PopActBIT!J45-'Chôm_BIT_7%'!J33</f>
        <v>1694.94097361856</v>
      </c>
      <c r="K30" s="47" t="n">
        <f aca="false">PopActBIT!K45-'Chôm_BIT_7%'!K33</f>
        <v>1667.68060403108</v>
      </c>
      <c r="L30" s="47" t="n">
        <f aca="false">PopActBIT!L45-'Chôm_BIT_7%'!L33</f>
        <v>1702.96233281027</v>
      </c>
      <c r="M30" s="47" t="n">
        <f aca="false">PopActBIT!M45-'Chôm_BIT_7%'!M33</f>
        <v>1534.26053996216</v>
      </c>
      <c r="N30" s="47" t="n">
        <f aca="false">PopActBIT!N45-'Chôm_BIT_7%'!N33</f>
        <v>1251.19019196059</v>
      </c>
      <c r="O30" s="47" t="n">
        <f aca="false">PopActBIT!O45-'Chôm_BIT_7%'!O33</f>
        <v>216.664484586688</v>
      </c>
      <c r="P30" s="47" t="n">
        <f aca="false">PopActBIT!P45-'Chôm_BIT_7%'!P33</f>
        <v>67.9146524260792</v>
      </c>
      <c r="Q30" s="47" t="n">
        <f aca="false">PopActBIT!Q45-'Chôm_BIT_7%'!Q33</f>
        <v>254.671117491017</v>
      </c>
      <c r="R30" s="47" t="n">
        <f aca="false">PopActBIT!R45-'Chôm_BIT_7%'!R33</f>
        <v>1045.22823152927</v>
      </c>
      <c r="S30" s="47" t="n">
        <f aca="false">PopActBIT!S45-'Chôm_BIT_7%'!S33</f>
        <v>1610.10907729439</v>
      </c>
      <c r="T30" s="47" t="n">
        <f aca="false">PopActBIT!T45-'Chôm_BIT_7%'!T33</f>
        <v>1802.33868202255</v>
      </c>
      <c r="U30" s="47" t="n">
        <f aca="false">PopActBIT!U45-'Chôm_BIT_7%'!U33</f>
        <v>1834.42786466676</v>
      </c>
      <c r="V30" s="47" t="n">
        <f aca="false">PopActBIT!V45-'Chôm_BIT_7%'!V33</f>
        <v>1846.90347780187</v>
      </c>
      <c r="W30" s="47" t="n">
        <f aca="false">PopActBIT!W45-'Chôm_BIT_7%'!W33</f>
        <v>1710.45296714635</v>
      </c>
      <c r="X30" s="47" t="n">
        <f aca="false">PopActBIT!X45-'Chôm_BIT_7%'!X33</f>
        <v>1763.62200064069</v>
      </c>
      <c r="Y30" s="47" t="n">
        <f aca="false">PopActBIT!Y45-'Chôm_BIT_7%'!Y33</f>
        <v>1536.84528175022</v>
      </c>
      <c r="Z30" s="47" t="n">
        <f aca="false">PopActBIT!Z45-'Chôm_BIT_7%'!Z33</f>
        <v>1334.35200391323</v>
      </c>
      <c r="AA30" s="47" t="n">
        <f aca="false">PopActBIT!AA45-'Chôm_BIT_7%'!AA33</f>
        <v>366.101432867996</v>
      </c>
      <c r="AB30" s="47" t="n">
        <f aca="false">PopActBIT!AB45-'Chôm_BIT_7%'!AB33</f>
        <v>112.491199734242</v>
      </c>
      <c r="AC30" s="47"/>
      <c r="AD30" s="47" t="n">
        <f aca="false">E30+F30</f>
        <v>1057.74573100194</v>
      </c>
      <c r="AE30" s="47" t="n">
        <f aca="false">G30+H30</f>
        <v>3005.45248014154</v>
      </c>
      <c r="AF30" s="47" t="n">
        <f aca="false">I30+J30</f>
        <v>3350.64649257512</v>
      </c>
      <c r="AG30" s="47" t="n">
        <f aca="false">K30+L30</f>
        <v>3370.64293684135</v>
      </c>
      <c r="AH30" s="47" t="n">
        <f aca="false">M30+N30+O30+P30</f>
        <v>3070.02986893551</v>
      </c>
      <c r="AI30" s="47" t="n">
        <f aca="false">Q30+R30</f>
        <v>1299.89934902029</v>
      </c>
      <c r="AJ30" s="47" t="n">
        <f aca="false">S30+T30</f>
        <v>3412.44775931694</v>
      </c>
      <c r="AK30" s="47" t="n">
        <f aca="false">U30+V30</f>
        <v>3681.33134246864</v>
      </c>
      <c r="AL30" s="47" t="n">
        <f aca="false">W30+X30</f>
        <v>3474.07496778704</v>
      </c>
      <c r="AM30" s="47" t="n">
        <f aca="false">Y30+Z30+AA30+AB30</f>
        <v>3349.78991826569</v>
      </c>
      <c r="AO30" s="49" t="n">
        <f aca="false">SUM(E30:F30)</f>
        <v>1057.74573100194</v>
      </c>
      <c r="AP30" s="49" t="n">
        <f aca="false">SUM(G30:L30)</f>
        <v>9726.74190955801</v>
      </c>
      <c r="AQ30" s="49" t="n">
        <f aca="false">SUM(M30:N30)</f>
        <v>2785.45073192275</v>
      </c>
      <c r="AR30" s="49" t="n">
        <f aca="false">SUM(Q30:R30)</f>
        <v>1299.89934902029</v>
      </c>
      <c r="AS30" s="49" t="n">
        <f aca="false">SUM(S30:X30)</f>
        <v>10567.8540695726</v>
      </c>
      <c r="AT30" s="49" t="n">
        <f aca="false">SUM(Y30:Z30)</f>
        <v>2871.19728566345</v>
      </c>
      <c r="AU30" s="49" t="n">
        <f aca="false">AO30+AR30</f>
        <v>2357.64508002223</v>
      </c>
      <c r="AV30" s="49" t="n">
        <f aca="false">AP30+AS30</f>
        <v>20294.5959791306</v>
      </c>
      <c r="AW30" s="49" t="n">
        <f aca="false">AQ30+AT30</f>
        <v>5656.64801758619</v>
      </c>
    </row>
    <row r="31" customFormat="false" ht="15" hidden="false" customHeight="false" outlineLevel="0" collapsed="false">
      <c r="A31" s="0" t="n">
        <v>2043</v>
      </c>
      <c r="B31" s="47" t="n">
        <f aca="false">SUM(E31:AB31)</f>
        <v>29100.634349773</v>
      </c>
      <c r="C31" s="47" t="n">
        <f aca="false">SUM(E31:P31)</f>
        <v>13874.9807621198</v>
      </c>
      <c r="D31" s="47" t="n">
        <f aca="false">SUM(Q31:AB31)</f>
        <v>15225.6535876532</v>
      </c>
      <c r="E31" s="47" t="n">
        <f aca="false">PopActBIT!E46-'Chôm_BIT_7%'!E34</f>
        <v>157.065733517618</v>
      </c>
      <c r="F31" s="47" t="n">
        <f aca="false">PopActBIT!F46-'Chôm_BIT_7%'!F34</f>
        <v>897.98399588354</v>
      </c>
      <c r="G31" s="47" t="n">
        <f aca="false">PopActBIT!G46-'Chôm_BIT_7%'!G34</f>
        <v>1432.4401832734</v>
      </c>
      <c r="H31" s="47" t="n">
        <f aca="false">PopActBIT!H46-'Chôm_BIT_7%'!H34</f>
        <v>1557.46497861473</v>
      </c>
      <c r="I31" s="47" t="n">
        <f aca="false">PopActBIT!I46-'Chôm_BIT_7%'!I34</f>
        <v>1667.88047161727</v>
      </c>
      <c r="J31" s="47" t="n">
        <f aca="false">PopActBIT!J46-'Chôm_BIT_7%'!J34</f>
        <v>1708.52728096655</v>
      </c>
      <c r="K31" s="47" t="n">
        <f aca="false">PopActBIT!K46-'Chôm_BIT_7%'!K34</f>
        <v>1676.48710325678</v>
      </c>
      <c r="L31" s="47" t="n">
        <f aca="false">PopActBIT!L46-'Chôm_BIT_7%'!L34</f>
        <v>1680.32063263189</v>
      </c>
      <c r="M31" s="47" t="n">
        <f aca="false">PopActBIT!M46-'Chôm_BIT_7%'!M34</f>
        <v>1538.20687567283</v>
      </c>
      <c r="N31" s="47" t="n">
        <f aca="false">PopActBIT!N46-'Chôm_BIT_7%'!N34</f>
        <v>1263.66762703215</v>
      </c>
      <c r="O31" s="47" t="n">
        <f aca="false">PopActBIT!O46-'Chôm_BIT_7%'!O34</f>
        <v>226.326975411973</v>
      </c>
      <c r="P31" s="47" t="n">
        <f aca="false">PopActBIT!P46-'Chôm_BIT_7%'!P34</f>
        <v>68.608904241115</v>
      </c>
      <c r="Q31" s="47" t="n">
        <f aca="false">PopActBIT!Q46-'Chôm_BIT_7%'!Q34</f>
        <v>254.704674054377</v>
      </c>
      <c r="R31" s="47" t="n">
        <f aca="false">PopActBIT!R46-'Chôm_BIT_7%'!R34</f>
        <v>1042.11788448749</v>
      </c>
      <c r="S31" s="47" t="n">
        <f aca="false">PopActBIT!S46-'Chôm_BIT_7%'!S34</f>
        <v>1600.25045488026</v>
      </c>
      <c r="T31" s="47" t="n">
        <f aca="false">PopActBIT!T46-'Chôm_BIT_7%'!T34</f>
        <v>1794.92612018685</v>
      </c>
      <c r="U31" s="47" t="n">
        <f aca="false">PopActBIT!U46-'Chôm_BIT_7%'!U34</f>
        <v>1848.51828273773</v>
      </c>
      <c r="V31" s="47" t="n">
        <f aca="false">PopActBIT!V46-'Chôm_BIT_7%'!V34</f>
        <v>1863.03431705753</v>
      </c>
      <c r="W31" s="47" t="n">
        <f aca="false">PopActBIT!W46-'Chôm_BIT_7%'!W34</f>
        <v>1719.20554369726</v>
      </c>
      <c r="X31" s="47" t="n">
        <f aca="false">PopActBIT!X46-'Chôm_BIT_7%'!X34</f>
        <v>1742.67292590108</v>
      </c>
      <c r="Y31" s="47" t="n">
        <f aca="false">PopActBIT!Y46-'Chôm_BIT_7%'!Y34</f>
        <v>1537.94234455591</v>
      </c>
      <c r="Z31" s="47" t="n">
        <f aca="false">PopActBIT!Z46-'Chôm_BIT_7%'!Z34</f>
        <v>1344.54513177421</v>
      </c>
      <c r="AA31" s="47" t="n">
        <f aca="false">PopActBIT!AA46-'Chôm_BIT_7%'!AA34</f>
        <v>363.523236021152</v>
      </c>
      <c r="AB31" s="47" t="n">
        <f aca="false">PopActBIT!AB46-'Chôm_BIT_7%'!AB34</f>
        <v>114.21267229933</v>
      </c>
      <c r="AC31" s="47"/>
      <c r="AD31" s="47" t="n">
        <f aca="false">E31+F31</f>
        <v>1055.04972940116</v>
      </c>
      <c r="AE31" s="47" t="n">
        <f aca="false">G31+H31</f>
        <v>2989.90516188813</v>
      </c>
      <c r="AF31" s="47" t="n">
        <f aca="false">I31+J31</f>
        <v>3376.40775258382</v>
      </c>
      <c r="AG31" s="47" t="n">
        <f aca="false">K31+L31</f>
        <v>3356.80773588867</v>
      </c>
      <c r="AH31" s="47" t="n">
        <f aca="false">M31+N31+O31+P31</f>
        <v>3096.81038235807</v>
      </c>
      <c r="AI31" s="47" t="n">
        <f aca="false">Q31+R31</f>
        <v>1296.82255854187</v>
      </c>
      <c r="AJ31" s="47" t="n">
        <f aca="false">S31+T31</f>
        <v>3395.17657506711</v>
      </c>
      <c r="AK31" s="47" t="n">
        <f aca="false">U31+V31</f>
        <v>3711.55259979526</v>
      </c>
      <c r="AL31" s="47" t="n">
        <f aca="false">W31+X31</f>
        <v>3461.87846959834</v>
      </c>
      <c r="AM31" s="47" t="n">
        <f aca="false">Y31+Z31+AA31+AB31</f>
        <v>3360.2233846506</v>
      </c>
      <c r="AO31" s="49" t="n">
        <f aca="false">SUM(E31:F31)</f>
        <v>1055.04972940116</v>
      </c>
      <c r="AP31" s="49" t="n">
        <f aca="false">SUM(G31:L31)</f>
        <v>9723.12065036062</v>
      </c>
      <c r="AQ31" s="49" t="n">
        <f aca="false">SUM(M31:N31)</f>
        <v>2801.87450270498</v>
      </c>
      <c r="AR31" s="49" t="n">
        <f aca="false">SUM(Q31:R31)</f>
        <v>1296.82255854187</v>
      </c>
      <c r="AS31" s="49" t="n">
        <f aca="false">SUM(S31:X31)</f>
        <v>10568.6076444607</v>
      </c>
      <c r="AT31" s="49" t="n">
        <f aca="false">SUM(Y31:Z31)</f>
        <v>2882.48747633012</v>
      </c>
      <c r="AU31" s="49" t="n">
        <f aca="false">AO31+AR31</f>
        <v>2351.87228794303</v>
      </c>
      <c r="AV31" s="49" t="n">
        <f aca="false">AP31+AS31</f>
        <v>20291.7282948213</v>
      </c>
      <c r="AW31" s="49" t="n">
        <f aca="false">AQ31+AT31</f>
        <v>5684.3619790351</v>
      </c>
    </row>
    <row r="32" customFormat="false" ht="15" hidden="false" customHeight="false" outlineLevel="0" collapsed="false">
      <c r="A32" s="0" t="n">
        <v>2044</v>
      </c>
      <c r="B32" s="47" t="n">
        <f aca="false">SUM(E32:AB32)</f>
        <v>29130.1115030712</v>
      </c>
      <c r="C32" s="47" t="n">
        <f aca="false">SUM(E32:P32)</f>
        <v>13894.5050698996</v>
      </c>
      <c r="D32" s="47" t="n">
        <f aca="false">SUM(Q32:AB32)</f>
        <v>15235.6064331716</v>
      </c>
      <c r="E32" s="47" t="n">
        <f aca="false">PopActBIT!E47-'Chôm_BIT_7%'!E35</f>
        <v>157.239439487548</v>
      </c>
      <c r="F32" s="47" t="n">
        <f aca="false">PopActBIT!F47-'Chôm_BIT_7%'!F35</f>
        <v>895.593052834469</v>
      </c>
      <c r="G32" s="47" t="n">
        <f aca="false">PopActBIT!G47-'Chôm_BIT_7%'!G35</f>
        <v>1422.56226635816</v>
      </c>
      <c r="H32" s="47" t="n">
        <f aca="false">PopActBIT!H47-'Chôm_BIT_7%'!H35</f>
        <v>1549.77338675562</v>
      </c>
      <c r="I32" s="47" t="n">
        <f aca="false">PopActBIT!I47-'Chôm_BIT_7%'!I35</f>
        <v>1680.11484702806</v>
      </c>
      <c r="J32" s="47" t="n">
        <f aca="false">PopActBIT!J47-'Chôm_BIT_7%'!J35</f>
        <v>1718.8566007774</v>
      </c>
      <c r="K32" s="47" t="n">
        <f aca="false">PopActBIT!K47-'Chôm_BIT_7%'!K35</f>
        <v>1697.12048788165</v>
      </c>
      <c r="L32" s="47" t="n">
        <f aca="false">PopActBIT!L47-'Chôm_BIT_7%'!L35</f>
        <v>1651.70990334173</v>
      </c>
      <c r="M32" s="47" t="n">
        <f aca="false">PopActBIT!M47-'Chôm_BIT_7%'!M35</f>
        <v>1546.46826788176</v>
      </c>
      <c r="N32" s="47" t="n">
        <f aca="false">PopActBIT!N47-'Chôm_BIT_7%'!N35</f>
        <v>1268.71744349679</v>
      </c>
      <c r="O32" s="47" t="n">
        <f aca="false">PopActBIT!O47-'Chôm_BIT_7%'!O35</f>
        <v>237.208362083411</v>
      </c>
      <c r="P32" s="47" t="n">
        <f aca="false">PopActBIT!P47-'Chôm_BIT_7%'!P35</f>
        <v>69.1410119730337</v>
      </c>
      <c r="Q32" s="47" t="n">
        <f aca="false">PopActBIT!Q47-'Chôm_BIT_7%'!Q35</f>
        <v>255.019684641165</v>
      </c>
      <c r="R32" s="47" t="n">
        <f aca="false">PopActBIT!R47-'Chôm_BIT_7%'!R35</f>
        <v>1039.35164310296</v>
      </c>
      <c r="S32" s="47" t="n">
        <f aca="false">PopActBIT!S47-'Chôm_BIT_7%'!S35</f>
        <v>1588.68597890467</v>
      </c>
      <c r="T32" s="47" t="n">
        <f aca="false">PopActBIT!T47-'Chôm_BIT_7%'!T35</f>
        <v>1786.21596285477</v>
      </c>
      <c r="U32" s="47" t="n">
        <f aca="false">PopActBIT!U47-'Chôm_BIT_7%'!U35</f>
        <v>1863.8738233574</v>
      </c>
      <c r="V32" s="47" t="n">
        <f aca="false">PopActBIT!V47-'Chôm_BIT_7%'!V35</f>
        <v>1874.4502785991</v>
      </c>
      <c r="W32" s="47" t="n">
        <f aca="false">PopActBIT!W47-'Chôm_BIT_7%'!W35</f>
        <v>1742.73302751108</v>
      </c>
      <c r="X32" s="47" t="n">
        <f aca="false">PopActBIT!X47-'Chôm_BIT_7%'!X35</f>
        <v>1714.18694443734</v>
      </c>
      <c r="Y32" s="47" t="n">
        <f aca="false">PopActBIT!Y47-'Chôm_BIT_7%'!Y35</f>
        <v>1543.99479664729</v>
      </c>
      <c r="Z32" s="47" t="n">
        <f aca="false">PopActBIT!Z47-'Chôm_BIT_7%'!Z35</f>
        <v>1348.26046277492</v>
      </c>
      <c r="AA32" s="47" t="n">
        <f aca="false">PopActBIT!AA47-'Chôm_BIT_7%'!AA35</f>
        <v>363.171119582021</v>
      </c>
      <c r="AB32" s="47" t="n">
        <f aca="false">PopActBIT!AB47-'Chôm_BIT_7%'!AB35</f>
        <v>115.662710758855</v>
      </c>
      <c r="AC32" s="47"/>
      <c r="AD32" s="47" t="n">
        <f aca="false">E32+F32</f>
        <v>1052.83249232202</v>
      </c>
      <c r="AE32" s="47" t="n">
        <f aca="false">G32+H32</f>
        <v>2972.33565311378</v>
      </c>
      <c r="AF32" s="47" t="n">
        <f aca="false">I32+J32</f>
        <v>3398.97144780546</v>
      </c>
      <c r="AG32" s="47" t="n">
        <f aca="false">K32+L32</f>
        <v>3348.83039122338</v>
      </c>
      <c r="AH32" s="47" t="n">
        <f aca="false">M32+N32+O32+P32</f>
        <v>3121.535085435</v>
      </c>
      <c r="AI32" s="47" t="n">
        <f aca="false">Q32+R32</f>
        <v>1294.37132774412</v>
      </c>
      <c r="AJ32" s="47" t="n">
        <f aca="false">S32+T32</f>
        <v>3374.90194175943</v>
      </c>
      <c r="AK32" s="47" t="n">
        <f aca="false">U32+V32</f>
        <v>3738.3241019565</v>
      </c>
      <c r="AL32" s="47" t="n">
        <f aca="false">W32+X32</f>
        <v>3456.91997194842</v>
      </c>
      <c r="AM32" s="47" t="n">
        <f aca="false">Y32+Z32+AA32+AB32</f>
        <v>3371.08908976309</v>
      </c>
      <c r="AO32" s="49" t="n">
        <f aca="false">SUM(E32:F32)</f>
        <v>1052.83249232202</v>
      </c>
      <c r="AP32" s="49" t="n">
        <f aca="false">SUM(G32:L32)</f>
        <v>9720.13749214261</v>
      </c>
      <c r="AQ32" s="49" t="n">
        <f aca="false">SUM(M32:N32)</f>
        <v>2815.18571137855</v>
      </c>
      <c r="AR32" s="49" t="n">
        <f aca="false">SUM(Q32:R32)</f>
        <v>1294.37132774412</v>
      </c>
      <c r="AS32" s="49" t="n">
        <f aca="false">SUM(S32:X32)</f>
        <v>10570.1460156644</v>
      </c>
      <c r="AT32" s="49" t="n">
        <f aca="false">SUM(Y32:Z32)</f>
        <v>2892.25525942221</v>
      </c>
      <c r="AU32" s="49" t="n">
        <f aca="false">AO32+AR32</f>
        <v>2347.20382006614</v>
      </c>
      <c r="AV32" s="49" t="n">
        <f aca="false">AP32+AS32</f>
        <v>20290.283507807</v>
      </c>
      <c r="AW32" s="49" t="n">
        <f aca="false">AQ32+AT32</f>
        <v>5707.44097080077</v>
      </c>
    </row>
    <row r="33" customFormat="false" ht="15" hidden="false" customHeight="false" outlineLevel="0" collapsed="false">
      <c r="A33" s="0" t="n">
        <v>2045</v>
      </c>
      <c r="B33" s="47" t="n">
        <f aca="false">SUM(E33:AB33)</f>
        <v>29143.4484094592</v>
      </c>
      <c r="C33" s="47" t="n">
        <f aca="false">SUM(E33:P33)</f>
        <v>13905.3458774031</v>
      </c>
      <c r="D33" s="47" t="n">
        <f aca="false">SUM(Q33:AB33)</f>
        <v>15238.1025320561</v>
      </c>
      <c r="E33" s="47" t="n">
        <f aca="false">PopActBIT!E48-'Chôm_BIT_7%'!E36</f>
        <v>157.539788083491</v>
      </c>
      <c r="F33" s="47" t="n">
        <f aca="false">PopActBIT!F48-'Chôm_BIT_7%'!F36</f>
        <v>893.549789329701</v>
      </c>
      <c r="G33" s="47" t="n">
        <f aca="false">PopActBIT!G48-'Chôm_BIT_7%'!G36</f>
        <v>1414.25580705932</v>
      </c>
      <c r="H33" s="47" t="n">
        <f aca="false">PopActBIT!H48-'Chôm_BIT_7%'!H36</f>
        <v>1538.23575811876</v>
      </c>
      <c r="I33" s="47" t="n">
        <f aca="false">PopActBIT!I48-'Chôm_BIT_7%'!I36</f>
        <v>1690.61627492583</v>
      </c>
      <c r="J33" s="47" t="n">
        <f aca="false">PopActBIT!J48-'Chôm_BIT_7%'!J36</f>
        <v>1722.75420609474</v>
      </c>
      <c r="K33" s="47" t="n">
        <f aca="false">PopActBIT!K48-'Chôm_BIT_7%'!K36</f>
        <v>1722.27739966596</v>
      </c>
      <c r="L33" s="47" t="n">
        <f aca="false">PopActBIT!L48-'Chôm_BIT_7%'!L36</f>
        <v>1630.22102279361</v>
      </c>
      <c r="M33" s="47" t="n">
        <f aca="false">PopActBIT!M48-'Chôm_BIT_7%'!M36</f>
        <v>1548.87951445836</v>
      </c>
      <c r="N33" s="47" t="n">
        <f aca="false">PopActBIT!N48-'Chôm_BIT_7%'!N36</f>
        <v>1266.82273941179</v>
      </c>
      <c r="O33" s="47" t="n">
        <f aca="false">PopActBIT!O48-'Chôm_BIT_7%'!O36</f>
        <v>250.716450689468</v>
      </c>
      <c r="P33" s="47" t="n">
        <f aca="false">PopActBIT!P48-'Chôm_BIT_7%'!P36</f>
        <v>69.4771267720885</v>
      </c>
      <c r="Q33" s="47" t="n">
        <f aca="false">PopActBIT!Q48-'Chôm_BIT_7%'!Q36</f>
        <v>255.549370946112</v>
      </c>
      <c r="R33" s="47" t="n">
        <f aca="false">PopActBIT!R48-'Chôm_BIT_7%'!R36</f>
        <v>1036.99779293685</v>
      </c>
      <c r="S33" s="47" t="n">
        <f aca="false">PopActBIT!S48-'Chôm_BIT_7%'!S36</f>
        <v>1579.01024405307</v>
      </c>
      <c r="T33" s="47" t="n">
        <f aca="false">PopActBIT!T48-'Chôm_BIT_7%'!T36</f>
        <v>1772.8556798732</v>
      </c>
      <c r="U33" s="47" t="n">
        <f aca="false">PopActBIT!U48-'Chôm_BIT_7%'!U36</f>
        <v>1877.25199213616</v>
      </c>
      <c r="V33" s="47" t="n">
        <f aca="false">PopActBIT!V48-'Chôm_BIT_7%'!V36</f>
        <v>1878.2058478449</v>
      </c>
      <c r="W33" s="47" t="n">
        <f aca="false">PopActBIT!W48-'Chôm_BIT_7%'!W36</f>
        <v>1772.36030666669</v>
      </c>
      <c r="X33" s="47" t="n">
        <f aca="false">PopActBIT!X48-'Chôm_BIT_7%'!X36</f>
        <v>1690.79139107774</v>
      </c>
      <c r="Y33" s="47" t="n">
        <f aca="false">PopActBIT!Y48-'Chôm_BIT_7%'!Y36</f>
        <v>1545.64386512687</v>
      </c>
      <c r="Z33" s="47" t="n">
        <f aca="false">PopActBIT!Z48-'Chôm_BIT_7%'!Z36</f>
        <v>1345.53045347741</v>
      </c>
      <c r="AA33" s="47" t="n">
        <f aca="false">PopActBIT!AA48-'Chôm_BIT_7%'!AA36</f>
        <v>367.141807013478</v>
      </c>
      <c r="AB33" s="47" t="n">
        <f aca="false">PopActBIT!AB48-'Chôm_BIT_7%'!AB36</f>
        <v>116.763780903604</v>
      </c>
      <c r="AC33" s="47"/>
      <c r="AD33" s="47" t="n">
        <f aca="false">E33+F33</f>
        <v>1051.08957741319</v>
      </c>
      <c r="AE33" s="47" t="n">
        <f aca="false">G33+H33</f>
        <v>2952.49156517809</v>
      </c>
      <c r="AF33" s="47" t="n">
        <f aca="false">I33+J33</f>
        <v>3413.37048102057</v>
      </c>
      <c r="AG33" s="47" t="n">
        <f aca="false">K33+L33</f>
        <v>3352.49842245956</v>
      </c>
      <c r="AH33" s="47" t="n">
        <f aca="false">M33+N33+O33+P33</f>
        <v>3135.89583133171</v>
      </c>
      <c r="AI33" s="47" t="n">
        <f aca="false">Q33+R33</f>
        <v>1292.54716388296</v>
      </c>
      <c r="AJ33" s="47" t="n">
        <f aca="false">S33+T33</f>
        <v>3351.86592392627</v>
      </c>
      <c r="AK33" s="47" t="n">
        <f aca="false">U33+V33</f>
        <v>3755.45783998106</v>
      </c>
      <c r="AL33" s="47" t="n">
        <f aca="false">W33+X33</f>
        <v>3463.15169774442</v>
      </c>
      <c r="AM33" s="47" t="n">
        <f aca="false">Y33+Z33+AA33+AB33</f>
        <v>3375.07990652136</v>
      </c>
      <c r="AO33" s="49" t="n">
        <f aca="false">SUM(E33:F33)</f>
        <v>1051.08957741319</v>
      </c>
      <c r="AP33" s="49" t="n">
        <f aca="false">SUM(G33:L33)</f>
        <v>9718.36046865821</v>
      </c>
      <c r="AQ33" s="49" t="n">
        <f aca="false">SUM(M33:N33)</f>
        <v>2815.70225387015</v>
      </c>
      <c r="AR33" s="49" t="n">
        <f aca="false">SUM(Q33:R33)</f>
        <v>1292.54716388296</v>
      </c>
      <c r="AS33" s="49" t="n">
        <f aca="false">SUM(S33:X33)</f>
        <v>10570.4754616518</v>
      </c>
      <c r="AT33" s="49" t="n">
        <f aca="false">SUM(Y33:Z33)</f>
        <v>2891.17431860428</v>
      </c>
      <c r="AU33" s="49" t="n">
        <f aca="false">AO33+AR33</f>
        <v>2343.63674129616</v>
      </c>
      <c r="AV33" s="49" t="n">
        <f aca="false">AP33+AS33</f>
        <v>20288.83593031</v>
      </c>
      <c r="AW33" s="49" t="n">
        <f aca="false">AQ33+AT33</f>
        <v>5706.87657247443</v>
      </c>
    </row>
    <row r="34" customFormat="false" ht="15" hidden="false" customHeight="false" outlineLevel="0" collapsed="false">
      <c r="A34" s="0" t="n">
        <v>2046</v>
      </c>
      <c r="B34" s="47" t="n">
        <f aca="false">SUM(E34:AB34)</f>
        <v>29146.2281412895</v>
      </c>
      <c r="C34" s="47" t="n">
        <f aca="false">SUM(E34:P34)</f>
        <v>13900.3149782977</v>
      </c>
      <c r="D34" s="47" t="n">
        <f aca="false">SUM(Q34:AB34)</f>
        <v>15245.9131629919</v>
      </c>
      <c r="E34" s="47" t="n">
        <f aca="false">PopActBIT!E49-'Chôm_BIT_7%'!E37</f>
        <v>157.99350996079</v>
      </c>
      <c r="F34" s="47" t="n">
        <f aca="false">PopActBIT!F49-'Chôm_BIT_7%'!F37</f>
        <v>892.19288115364</v>
      </c>
      <c r="G34" s="47" t="n">
        <f aca="false">PopActBIT!G49-'Chôm_BIT_7%'!G37</f>
        <v>1409.50500966928</v>
      </c>
      <c r="H34" s="47" t="n">
        <f aca="false">PopActBIT!H49-'Chôm_BIT_7%'!H37</f>
        <v>1523.04513095511</v>
      </c>
      <c r="I34" s="47" t="n">
        <f aca="false">PopActBIT!I49-'Chôm_BIT_7%'!I37</f>
        <v>1695.09629688111</v>
      </c>
      <c r="J34" s="47" t="n">
        <f aca="false">PopActBIT!J49-'Chôm_BIT_7%'!J37</f>
        <v>1726.22539749102</v>
      </c>
      <c r="K34" s="47" t="n">
        <f aca="false">PopActBIT!K49-'Chôm_BIT_7%'!K37</f>
        <v>1747.4491646324</v>
      </c>
      <c r="L34" s="47" t="n">
        <f aca="false">PopActBIT!L49-'Chôm_BIT_7%'!L37</f>
        <v>1618.64434578607</v>
      </c>
      <c r="M34" s="47" t="n">
        <f aca="false">PopActBIT!M49-'Chôm_BIT_7%'!M37</f>
        <v>1544.50393895136</v>
      </c>
      <c r="N34" s="47" t="n">
        <f aca="false">PopActBIT!N49-'Chôm_BIT_7%'!N37</f>
        <v>1260.22997030744</v>
      </c>
      <c r="O34" s="47" t="n">
        <f aca="false">PopActBIT!O49-'Chôm_BIT_7%'!O37</f>
        <v>255.750726602013</v>
      </c>
      <c r="P34" s="47" t="n">
        <f aca="false">PopActBIT!P49-'Chôm_BIT_7%'!P37</f>
        <v>69.6786059074325</v>
      </c>
      <c r="Q34" s="47" t="n">
        <f aca="false">PopActBIT!Q49-'Chôm_BIT_7%'!Q37</f>
        <v>256.316997138648</v>
      </c>
      <c r="R34" s="47" t="n">
        <f aca="false">PopActBIT!R49-'Chôm_BIT_7%'!R37</f>
        <v>1035.45030658251</v>
      </c>
      <c r="S34" s="47" t="n">
        <f aca="false">PopActBIT!S49-'Chôm_BIT_7%'!S37</f>
        <v>1573.53344490636</v>
      </c>
      <c r="T34" s="47" t="n">
        <f aca="false">PopActBIT!T49-'Chôm_BIT_7%'!T37</f>
        <v>1756.21863946607</v>
      </c>
      <c r="U34" s="47" t="n">
        <f aca="false">PopActBIT!U49-'Chôm_BIT_7%'!U37</f>
        <v>1881.99770424064</v>
      </c>
      <c r="V34" s="47" t="n">
        <f aca="false">PopActBIT!V49-'Chôm_BIT_7%'!V37</f>
        <v>1883.04213709132</v>
      </c>
      <c r="W34" s="47" t="n">
        <f aca="false">PopActBIT!W49-'Chôm_BIT_7%'!W37</f>
        <v>1800.26329991311</v>
      </c>
      <c r="X34" s="47" t="n">
        <f aca="false">PopActBIT!X49-'Chôm_BIT_7%'!X37</f>
        <v>1677.51489510921</v>
      </c>
      <c r="Y34" s="47" t="n">
        <f aca="false">PopActBIT!Y49-'Chôm_BIT_7%'!Y37</f>
        <v>1541.95288674053</v>
      </c>
      <c r="Z34" s="47" t="n">
        <f aca="false">PopActBIT!Z49-'Chôm_BIT_7%'!Z37</f>
        <v>1348.15903768546</v>
      </c>
      <c r="AA34" s="47" t="n">
        <f aca="false">PopActBIT!AA49-'Chôm_BIT_7%'!AA37</f>
        <v>373.856832694058</v>
      </c>
      <c r="AB34" s="47" t="n">
        <f aca="false">PopActBIT!AB49-'Chôm_BIT_7%'!AB37</f>
        <v>117.60698142394</v>
      </c>
      <c r="AC34" s="47"/>
      <c r="AD34" s="47" t="n">
        <f aca="false">E34+F34</f>
        <v>1050.18639111443</v>
      </c>
      <c r="AE34" s="47" t="n">
        <f aca="false">G34+H34</f>
        <v>2932.55014062438</v>
      </c>
      <c r="AF34" s="47" t="n">
        <f aca="false">I34+J34</f>
        <v>3421.32169437213</v>
      </c>
      <c r="AG34" s="47" t="n">
        <f aca="false">K34+L34</f>
        <v>3366.09351041847</v>
      </c>
      <c r="AH34" s="47" t="n">
        <f aca="false">M34+N34+O34+P34</f>
        <v>3130.16324176824</v>
      </c>
      <c r="AI34" s="47" t="n">
        <f aca="false">Q34+R34</f>
        <v>1291.76730372116</v>
      </c>
      <c r="AJ34" s="47" t="n">
        <f aca="false">S34+T34</f>
        <v>3329.75208437244</v>
      </c>
      <c r="AK34" s="47" t="n">
        <f aca="false">U34+V34</f>
        <v>3765.03984133196</v>
      </c>
      <c r="AL34" s="47" t="n">
        <f aca="false">W34+X34</f>
        <v>3477.77819502232</v>
      </c>
      <c r="AM34" s="47" t="n">
        <f aca="false">Y34+Z34+AA34+AB34</f>
        <v>3381.57573854399</v>
      </c>
      <c r="AO34" s="49" t="n">
        <f aca="false">SUM(E34:F34)</f>
        <v>1050.18639111443</v>
      </c>
      <c r="AP34" s="49" t="n">
        <f aca="false">SUM(G34:L34)</f>
        <v>9719.96534541498</v>
      </c>
      <c r="AQ34" s="49" t="n">
        <f aca="false">SUM(M34:N34)</f>
        <v>2804.73390925879</v>
      </c>
      <c r="AR34" s="49" t="n">
        <f aca="false">SUM(Q34:R34)</f>
        <v>1291.76730372116</v>
      </c>
      <c r="AS34" s="49" t="n">
        <f aca="false">SUM(S34:X34)</f>
        <v>10572.5701207267</v>
      </c>
      <c r="AT34" s="49" t="n">
        <f aca="false">SUM(Y34:Z34)</f>
        <v>2890.11192442599</v>
      </c>
      <c r="AU34" s="49" t="n">
        <f aca="false">AO34+AR34</f>
        <v>2341.95369483559</v>
      </c>
      <c r="AV34" s="49" t="n">
        <f aca="false">AP34+AS34</f>
        <v>20292.5354661417</v>
      </c>
      <c r="AW34" s="49" t="n">
        <f aca="false">AQ34+AT34</f>
        <v>5694.84583368478</v>
      </c>
    </row>
    <row r="35" customFormat="false" ht="15" hidden="false" customHeight="false" outlineLevel="0" collapsed="false">
      <c r="A35" s="0" t="n">
        <v>2047</v>
      </c>
      <c r="B35" s="47" t="n">
        <f aca="false">SUM(E35:AB35)</f>
        <v>29153.9914923694</v>
      </c>
      <c r="C35" s="47" t="n">
        <f aca="false">SUM(E35:P35)</f>
        <v>13897.0800209255</v>
      </c>
      <c r="D35" s="47" t="n">
        <f aca="false">SUM(Q35:AB35)</f>
        <v>15256.9114714439</v>
      </c>
      <c r="E35" s="47" t="n">
        <f aca="false">PopActBIT!E50-'Chôm_BIT_7%'!E38</f>
        <v>158.589234733146</v>
      </c>
      <c r="F35" s="47" t="n">
        <f aca="false">PopActBIT!F50-'Chôm_BIT_7%'!F38</f>
        <v>891.726111506721</v>
      </c>
      <c r="G35" s="47" t="n">
        <f aca="false">PopActBIT!G50-'Chôm_BIT_7%'!G38</f>
        <v>1405.57283345597</v>
      </c>
      <c r="H35" s="47" t="n">
        <f aca="false">PopActBIT!H50-'Chôm_BIT_7%'!H38</f>
        <v>1512.16712134959</v>
      </c>
      <c r="I35" s="47" t="n">
        <f aca="false">PopActBIT!I50-'Chôm_BIT_7%'!I38</f>
        <v>1691.39242213489</v>
      </c>
      <c r="J35" s="47" t="n">
        <f aca="false">PopActBIT!J50-'Chôm_BIT_7%'!J38</f>
        <v>1736.761095672</v>
      </c>
      <c r="K35" s="47" t="n">
        <f aca="false">PopActBIT!K50-'Chôm_BIT_7%'!K38</f>
        <v>1767.26764247588</v>
      </c>
      <c r="L35" s="47" t="n">
        <f aca="false">PopActBIT!L50-'Chôm_BIT_7%'!L38</f>
        <v>1614.14956949276</v>
      </c>
      <c r="M35" s="47" t="n">
        <f aca="false">PopActBIT!M50-'Chôm_BIT_7%'!M38</f>
        <v>1534.66682452229</v>
      </c>
      <c r="N35" s="47" t="n">
        <f aca="false">PopActBIT!N50-'Chôm_BIT_7%'!N38</f>
        <v>1254.47747985818</v>
      </c>
      <c r="O35" s="47" t="n">
        <f aca="false">PopActBIT!O50-'Chôm_BIT_7%'!O38</f>
        <v>260.442771454279</v>
      </c>
      <c r="P35" s="47" t="n">
        <f aca="false">PopActBIT!P50-'Chôm_BIT_7%'!P38</f>
        <v>69.8669142698373</v>
      </c>
      <c r="Q35" s="47" t="n">
        <f aca="false">PopActBIT!Q50-'Chôm_BIT_7%'!Q38</f>
        <v>257.296646834779</v>
      </c>
      <c r="R35" s="47" t="n">
        <f aca="false">PopActBIT!R50-'Chôm_BIT_7%'!R38</f>
        <v>1034.95013041886</v>
      </c>
      <c r="S35" s="47" t="n">
        <f aca="false">PopActBIT!S50-'Chôm_BIT_7%'!S38</f>
        <v>1569.01778131564</v>
      </c>
      <c r="T35" s="47" t="n">
        <f aca="false">PopActBIT!T50-'Chôm_BIT_7%'!T38</f>
        <v>1744.12972871028</v>
      </c>
      <c r="U35" s="47" t="n">
        <f aca="false">PopActBIT!U50-'Chôm_BIT_7%'!U38</f>
        <v>1877.82322802522</v>
      </c>
      <c r="V35" s="47" t="n">
        <f aca="false">PopActBIT!V50-'Chôm_BIT_7%'!V38</f>
        <v>1895.35909436472</v>
      </c>
      <c r="W35" s="47" t="n">
        <f aca="false">PopActBIT!W50-'Chôm_BIT_7%'!W38</f>
        <v>1821.30808085355</v>
      </c>
      <c r="X35" s="47" t="n">
        <f aca="false">PopActBIT!X50-'Chôm_BIT_7%'!X38</f>
        <v>1672.53088358976</v>
      </c>
      <c r="Y35" s="47" t="n">
        <f aca="false">PopActBIT!Y50-'Chôm_BIT_7%'!Y38</f>
        <v>1533.38439588262</v>
      </c>
      <c r="Z35" s="47" t="n">
        <f aca="false">PopActBIT!Z50-'Chôm_BIT_7%'!Z38</f>
        <v>1352.82412063836</v>
      </c>
      <c r="AA35" s="47" t="n">
        <f aca="false">PopActBIT!AA50-'Chôm_BIT_7%'!AA38</f>
        <v>379.829378322824</v>
      </c>
      <c r="AB35" s="47" t="n">
        <f aca="false">PopActBIT!AB50-'Chôm_BIT_7%'!AB38</f>
        <v>118.458002487239</v>
      </c>
      <c r="AC35" s="47"/>
      <c r="AD35" s="47" t="n">
        <f aca="false">E35+F35</f>
        <v>1050.31534623987</v>
      </c>
      <c r="AE35" s="47" t="n">
        <f aca="false">G35+H35</f>
        <v>2917.73995480556</v>
      </c>
      <c r="AF35" s="47" t="n">
        <f aca="false">I35+J35</f>
        <v>3428.1535178069</v>
      </c>
      <c r="AG35" s="47" t="n">
        <f aca="false">K35+L35</f>
        <v>3381.41721196863</v>
      </c>
      <c r="AH35" s="47" t="n">
        <f aca="false">M35+N35+O35+P35</f>
        <v>3119.45399010459</v>
      </c>
      <c r="AI35" s="47" t="n">
        <f aca="false">Q35+R35</f>
        <v>1292.24677725364</v>
      </c>
      <c r="AJ35" s="47" t="n">
        <f aca="false">S35+T35</f>
        <v>3313.14751002592</v>
      </c>
      <c r="AK35" s="47" t="n">
        <f aca="false">U35+V35</f>
        <v>3773.18232238994</v>
      </c>
      <c r="AL35" s="47" t="n">
        <f aca="false">W35+X35</f>
        <v>3493.83896444331</v>
      </c>
      <c r="AM35" s="47" t="n">
        <f aca="false">Y35+Z35+AA35+AB35</f>
        <v>3384.49589733105</v>
      </c>
      <c r="AO35" s="49" t="n">
        <f aca="false">SUM(E35:F35)</f>
        <v>1050.31534623987</v>
      </c>
      <c r="AP35" s="49" t="n">
        <f aca="false">SUM(G35:L35)</f>
        <v>9727.31068458109</v>
      </c>
      <c r="AQ35" s="49" t="n">
        <f aca="false">SUM(M35:N35)</f>
        <v>2789.14430438047</v>
      </c>
      <c r="AR35" s="49" t="n">
        <f aca="false">SUM(Q35:R35)</f>
        <v>1292.24677725364</v>
      </c>
      <c r="AS35" s="49" t="n">
        <f aca="false">SUM(S35:X35)</f>
        <v>10580.1687968592</v>
      </c>
      <c r="AT35" s="49" t="n">
        <f aca="false">SUM(Y35:Z35)</f>
        <v>2886.20851652098</v>
      </c>
      <c r="AU35" s="49" t="n">
        <f aca="false">AO35+AR35</f>
        <v>2342.56212349351</v>
      </c>
      <c r="AV35" s="49" t="n">
        <f aca="false">AP35+AS35</f>
        <v>20307.4794814403</v>
      </c>
      <c r="AW35" s="49" t="n">
        <f aca="false">AQ35+AT35</f>
        <v>5675.35282090145</v>
      </c>
    </row>
    <row r="36" customFormat="false" ht="15" hidden="false" customHeight="false" outlineLevel="0" collapsed="false">
      <c r="A36" s="0" t="n">
        <v>2048</v>
      </c>
      <c r="B36" s="47" t="n">
        <f aca="false">SUM(E36:AB36)</f>
        <v>29172.550372025</v>
      </c>
      <c r="C36" s="47" t="n">
        <f aca="false">SUM(E36:P36)</f>
        <v>13899.950103577</v>
      </c>
      <c r="D36" s="47" t="n">
        <f aca="false">SUM(Q36:AB36)</f>
        <v>15272.600268448</v>
      </c>
      <c r="E36" s="47" t="n">
        <f aca="false">PopActBIT!E51-'Chôm_BIT_7%'!E39</f>
        <v>159.276431866243</v>
      </c>
      <c r="F36" s="47" t="n">
        <f aca="false">PopActBIT!F51-'Chôm_BIT_7%'!F39</f>
        <v>892.184482472171</v>
      </c>
      <c r="G36" s="47" t="n">
        <f aca="false">PopActBIT!G51-'Chôm_BIT_7%'!G39</f>
        <v>1401.7886682144</v>
      </c>
      <c r="H36" s="47" t="n">
        <f aca="false">PopActBIT!H51-'Chôm_BIT_7%'!H39</f>
        <v>1504.01027166759</v>
      </c>
      <c r="I36" s="47" t="n">
        <f aca="false">PopActBIT!I51-'Chôm_BIT_7%'!I39</f>
        <v>1684.11100546023</v>
      </c>
      <c r="J36" s="47" t="n">
        <f aca="false">PopActBIT!J51-'Chôm_BIT_7%'!J39</f>
        <v>1749.55417095001</v>
      </c>
      <c r="K36" s="47" t="n">
        <f aca="false">PopActBIT!K51-'Chôm_BIT_7%'!K39</f>
        <v>1781.79133300476</v>
      </c>
      <c r="L36" s="47" t="n">
        <f aca="false">PopActBIT!L51-'Chôm_BIT_7%'!L39</f>
        <v>1622.82846834963</v>
      </c>
      <c r="M36" s="47" t="n">
        <f aca="false">PopActBIT!M51-'Chôm_BIT_7%'!M39</f>
        <v>1516.56892691322</v>
      </c>
      <c r="N36" s="47" t="n">
        <f aca="false">PopActBIT!N51-'Chôm_BIT_7%'!N39</f>
        <v>1254.75628010597</v>
      </c>
      <c r="O36" s="47" t="n">
        <f aca="false">PopActBIT!O51-'Chôm_BIT_7%'!O39</f>
        <v>262.994096263394</v>
      </c>
      <c r="P36" s="47" t="n">
        <f aca="false">PopActBIT!P51-'Chôm_BIT_7%'!P39</f>
        <v>70.0859683093705</v>
      </c>
      <c r="Q36" s="47" t="n">
        <f aca="false">PopActBIT!Q51-'Chôm_BIT_7%'!Q39</f>
        <v>258.416332773239</v>
      </c>
      <c r="R36" s="47" t="n">
        <f aca="false">PopActBIT!R51-'Chôm_BIT_7%'!R39</f>
        <v>1035.54209920142</v>
      </c>
      <c r="S36" s="47" t="n">
        <f aca="false">PopActBIT!S51-'Chôm_BIT_7%'!S39</f>
        <v>1564.6619498647</v>
      </c>
      <c r="T36" s="47" t="n">
        <f aca="false">PopActBIT!T51-'Chôm_BIT_7%'!T39</f>
        <v>1733.91438159588</v>
      </c>
      <c r="U36" s="47" t="n">
        <f aca="false">PopActBIT!U51-'Chôm_BIT_7%'!U39</f>
        <v>1870.76536654919</v>
      </c>
      <c r="V36" s="47" t="n">
        <f aca="false">PopActBIT!V51-'Chôm_BIT_7%'!V39</f>
        <v>1909.99762425617</v>
      </c>
      <c r="W36" s="47" t="n">
        <f aca="false">PopActBIT!W51-'Chôm_BIT_7%'!W39</f>
        <v>1837.398139017</v>
      </c>
      <c r="X36" s="47" t="n">
        <f aca="false">PopActBIT!X51-'Chôm_BIT_7%'!X39</f>
        <v>1681.6145643809</v>
      </c>
      <c r="Y36" s="47" t="n">
        <f aca="false">PopActBIT!Y51-'Chôm_BIT_7%'!Y39</f>
        <v>1516.02085964374</v>
      </c>
      <c r="Z36" s="47" t="n">
        <f aca="false">PopActBIT!Z51-'Chôm_BIT_7%'!Z39</f>
        <v>1361.85514050684</v>
      </c>
      <c r="AA36" s="47" t="n">
        <f aca="false">PopActBIT!AA51-'Chôm_BIT_7%'!AA39</f>
        <v>383.052172222471</v>
      </c>
      <c r="AB36" s="47" t="n">
        <f aca="false">PopActBIT!AB51-'Chôm_BIT_7%'!AB39</f>
        <v>119.361638436446</v>
      </c>
      <c r="AC36" s="47"/>
      <c r="AD36" s="47" t="n">
        <f aca="false">E36+F36</f>
        <v>1051.46091433841</v>
      </c>
      <c r="AE36" s="47" t="n">
        <f aca="false">G36+H36</f>
        <v>2905.79893988198</v>
      </c>
      <c r="AF36" s="47" t="n">
        <f aca="false">I36+J36</f>
        <v>3433.66517641024</v>
      </c>
      <c r="AG36" s="47" t="n">
        <f aca="false">K36+L36</f>
        <v>3404.61980135438</v>
      </c>
      <c r="AH36" s="47" t="n">
        <f aca="false">M36+N36+O36+P36</f>
        <v>3104.40527159195</v>
      </c>
      <c r="AI36" s="47" t="n">
        <f aca="false">Q36+R36</f>
        <v>1293.95843197466</v>
      </c>
      <c r="AJ36" s="47" t="n">
        <f aca="false">S36+T36</f>
        <v>3298.57633146059</v>
      </c>
      <c r="AK36" s="47" t="n">
        <f aca="false">U36+V36</f>
        <v>3780.76299080536</v>
      </c>
      <c r="AL36" s="47" t="n">
        <f aca="false">W36+X36</f>
        <v>3519.01270339791</v>
      </c>
      <c r="AM36" s="47" t="n">
        <f aca="false">Y36+Z36+AA36+AB36</f>
        <v>3380.28981080949</v>
      </c>
      <c r="AO36" s="49" t="n">
        <f aca="false">SUM(E36:F36)</f>
        <v>1051.46091433841</v>
      </c>
      <c r="AP36" s="49" t="n">
        <f aca="false">SUM(G36:L36)</f>
        <v>9744.08391764661</v>
      </c>
      <c r="AQ36" s="49" t="n">
        <f aca="false">SUM(M36:N36)</f>
        <v>2771.32520701918</v>
      </c>
      <c r="AR36" s="49" t="n">
        <f aca="false">SUM(Q36:R36)</f>
        <v>1293.95843197466</v>
      </c>
      <c r="AS36" s="49" t="n">
        <f aca="false">SUM(S36:X36)</f>
        <v>10598.3520256638</v>
      </c>
      <c r="AT36" s="49" t="n">
        <f aca="false">SUM(Y36:Z36)</f>
        <v>2877.87600015058</v>
      </c>
      <c r="AU36" s="49" t="n">
        <f aca="false">AO36+AR36</f>
        <v>2345.41934631307</v>
      </c>
      <c r="AV36" s="49" t="n">
        <f aca="false">AP36+AS36</f>
        <v>20342.4359433105</v>
      </c>
      <c r="AW36" s="49" t="n">
        <f aca="false">AQ36+AT36</f>
        <v>5649.20120716976</v>
      </c>
    </row>
    <row r="37" customFormat="false" ht="15" hidden="false" customHeight="false" outlineLevel="0" collapsed="false">
      <c r="A37" s="0" t="n">
        <v>2049</v>
      </c>
      <c r="B37" s="47" t="n">
        <f aca="false">SUM(E37:AB37)</f>
        <v>29196.8661470587</v>
      </c>
      <c r="C37" s="47" t="n">
        <f aca="false">SUM(E37:P37)</f>
        <v>13906.1459500511</v>
      </c>
      <c r="D37" s="47" t="n">
        <f aca="false">SUM(Q37:AB37)</f>
        <v>15290.7201970076</v>
      </c>
      <c r="E37" s="47" t="n">
        <f aca="false">PopActBIT!E52-'Chôm_BIT_7%'!E40</f>
        <v>160.003844907505</v>
      </c>
      <c r="F37" s="47" t="n">
        <f aca="false">PopActBIT!F52-'Chôm_BIT_7%'!F40</f>
        <v>893.528157314853</v>
      </c>
      <c r="G37" s="47" t="n">
        <f aca="false">PopActBIT!G52-'Chôm_BIT_7%'!G40</f>
        <v>1398.32100794488</v>
      </c>
      <c r="H37" s="47" t="n">
        <f aca="false">PopActBIT!H52-'Chôm_BIT_7%'!H40</f>
        <v>1494.17386745423</v>
      </c>
      <c r="I37" s="47" t="n">
        <f aca="false">PopActBIT!I52-'Chôm_BIT_7%'!I40</f>
        <v>1676.25525739319</v>
      </c>
      <c r="J37" s="47" t="n">
        <f aca="false">PopActBIT!J52-'Chôm_BIT_7%'!J40</f>
        <v>1762.32493301403</v>
      </c>
      <c r="K37" s="47" t="n">
        <f aca="false">PopActBIT!K52-'Chôm_BIT_7%'!K40</f>
        <v>1792.85712961763</v>
      </c>
      <c r="L37" s="47" t="n">
        <f aca="false">PopActBIT!L52-'Chôm_BIT_7%'!L40</f>
        <v>1642.84880478929</v>
      </c>
      <c r="M37" s="47" t="n">
        <f aca="false">PopActBIT!M52-'Chôm_BIT_7%'!M40</f>
        <v>1493.07392392555</v>
      </c>
      <c r="N37" s="47" t="n">
        <f aca="false">PopActBIT!N52-'Chôm_BIT_7%'!N40</f>
        <v>1258.28077920244</v>
      </c>
      <c r="O37" s="47" t="n">
        <f aca="false">PopActBIT!O52-'Chôm_BIT_7%'!O40</f>
        <v>264.138593627777</v>
      </c>
      <c r="P37" s="47" t="n">
        <f aca="false">PopActBIT!P52-'Chôm_BIT_7%'!P40</f>
        <v>70.3396508596857</v>
      </c>
      <c r="Q37" s="47" t="n">
        <f aca="false">PopActBIT!Q52-'Chôm_BIT_7%'!Q40</f>
        <v>259.604149321802</v>
      </c>
      <c r="R37" s="47" t="n">
        <f aca="false">PopActBIT!R52-'Chôm_BIT_7%'!R40</f>
        <v>1037.18253101686</v>
      </c>
      <c r="S37" s="47" t="n">
        <f aca="false">PopActBIT!S52-'Chôm_BIT_7%'!S40</f>
        <v>1560.68016144625</v>
      </c>
      <c r="T37" s="47" t="n">
        <f aca="false">PopActBIT!T52-'Chôm_BIT_7%'!T40</f>
        <v>1721.81022037781</v>
      </c>
      <c r="U37" s="47" t="n">
        <f aca="false">PopActBIT!U52-'Chôm_BIT_7%'!U40</f>
        <v>1862.32015669307</v>
      </c>
      <c r="V37" s="47" t="n">
        <f aca="false">PopActBIT!V52-'Chôm_BIT_7%'!V40</f>
        <v>1925.83963705098</v>
      </c>
      <c r="W37" s="47" t="n">
        <f aca="false">PopActBIT!W52-'Chôm_BIT_7%'!W40</f>
        <v>1848.83702962797</v>
      </c>
      <c r="X37" s="47" t="n">
        <f aca="false">PopActBIT!X52-'Chôm_BIT_7%'!X40</f>
        <v>1704.90027704415</v>
      </c>
      <c r="Y37" s="47" t="n">
        <f aca="false">PopActBIT!Y52-'Chôm_BIT_7%'!Y40</f>
        <v>1492.10707500555</v>
      </c>
      <c r="Z37" s="47" t="n">
        <f aca="false">PopActBIT!Z52-'Chôm_BIT_7%'!Z40</f>
        <v>1372.74482992242</v>
      </c>
      <c r="AA37" s="47" t="n">
        <f aca="false">PopActBIT!AA52-'Chôm_BIT_7%'!AA40</f>
        <v>384.40487727267</v>
      </c>
      <c r="AB37" s="47" t="n">
        <f aca="false">PopActBIT!AB52-'Chôm_BIT_7%'!AB40</f>
        <v>120.289252228112</v>
      </c>
      <c r="AC37" s="47"/>
      <c r="AD37" s="47" t="n">
        <f aca="false">E37+F37</f>
        <v>1053.53200222236</v>
      </c>
      <c r="AE37" s="47" t="n">
        <f aca="false">G37+H37</f>
        <v>2892.49487539911</v>
      </c>
      <c r="AF37" s="47" t="n">
        <f aca="false">I37+J37</f>
        <v>3438.58019040722</v>
      </c>
      <c r="AG37" s="47" t="n">
        <f aca="false">K37+L37</f>
        <v>3435.70593440692</v>
      </c>
      <c r="AH37" s="47" t="n">
        <f aca="false">M37+N37+O37+P37</f>
        <v>3085.83294761545</v>
      </c>
      <c r="AI37" s="47" t="n">
        <f aca="false">Q37+R37</f>
        <v>1296.78668033866</v>
      </c>
      <c r="AJ37" s="47" t="n">
        <f aca="false">S37+T37</f>
        <v>3282.49038182406</v>
      </c>
      <c r="AK37" s="47" t="n">
        <f aca="false">U37+V37</f>
        <v>3788.15979374404</v>
      </c>
      <c r="AL37" s="47" t="n">
        <f aca="false">W37+X37</f>
        <v>3553.73730667212</v>
      </c>
      <c r="AM37" s="47" t="n">
        <f aca="false">Y37+Z37+AA37+AB37</f>
        <v>3369.54603442875</v>
      </c>
      <c r="AO37" s="49" t="n">
        <f aca="false">SUM(E37:F37)</f>
        <v>1053.53200222236</v>
      </c>
      <c r="AP37" s="49" t="n">
        <f aca="false">SUM(G37:L37)</f>
        <v>9766.78100021325</v>
      </c>
      <c r="AQ37" s="49" t="n">
        <f aca="false">SUM(M37:N37)</f>
        <v>2751.35470312799</v>
      </c>
      <c r="AR37" s="49" t="n">
        <f aca="false">SUM(Q37:R37)</f>
        <v>1296.78668033866</v>
      </c>
      <c r="AS37" s="49" t="n">
        <f aca="false">SUM(S37:X37)</f>
        <v>10624.3874822402</v>
      </c>
      <c r="AT37" s="49" t="n">
        <f aca="false">SUM(Y37:Z37)</f>
        <v>2864.85190492797</v>
      </c>
      <c r="AU37" s="49" t="n">
        <f aca="false">AO37+AR37</f>
        <v>2350.31868256102</v>
      </c>
      <c r="AV37" s="49" t="n">
        <f aca="false">AP37+AS37</f>
        <v>20391.1684824535</v>
      </c>
      <c r="AW37" s="49" t="n">
        <f aca="false">AQ37+AT37</f>
        <v>5616.20660805596</v>
      </c>
    </row>
    <row r="38" customFormat="false" ht="15" hidden="false" customHeight="false" outlineLevel="0" collapsed="false">
      <c r="A38" s="0" t="n">
        <v>2050</v>
      </c>
      <c r="B38" s="47" t="n">
        <f aca="false">SUM(E38:AB38)</f>
        <v>29207.1455717389</v>
      </c>
      <c r="C38" s="47" t="n">
        <f aca="false">SUM(E38:P38)</f>
        <v>13908.6647947502</v>
      </c>
      <c r="D38" s="47" t="n">
        <f aca="false">SUM(Q38:AB38)</f>
        <v>15298.4807769888</v>
      </c>
      <c r="E38" s="47" t="n">
        <f aca="false">PopActBIT!E53-'Chôm_BIT_7%'!E41</f>
        <v>160.735244210877</v>
      </c>
      <c r="F38" s="47" t="n">
        <f aca="false">PopActBIT!F53-'Chôm_BIT_7%'!F41</f>
        <v>895.681924196923</v>
      </c>
      <c r="G38" s="47" t="n">
        <f aca="false">PopActBIT!G53-'Chôm_BIT_7%'!G41</f>
        <v>1395.45228037081</v>
      </c>
      <c r="H38" s="47" t="n">
        <f aca="false">PopActBIT!H53-'Chôm_BIT_7%'!H41</f>
        <v>1485.93980244266</v>
      </c>
      <c r="I38" s="47" t="n">
        <f aca="false">PopActBIT!I53-'Chôm_BIT_7%'!I41</f>
        <v>1664.38410839722</v>
      </c>
      <c r="J38" s="47" t="n">
        <f aca="false">PopActBIT!J53-'Chôm_BIT_7%'!J41</f>
        <v>1773.33066994866</v>
      </c>
      <c r="K38" s="47" t="n">
        <f aca="false">PopActBIT!K53-'Chôm_BIT_7%'!K41</f>
        <v>1797.26813108384</v>
      </c>
      <c r="L38" s="47" t="n">
        <f aca="false">PopActBIT!L53-'Chôm_BIT_7%'!L41</f>
        <v>1667.25948532852</v>
      </c>
      <c r="M38" s="47" t="n">
        <f aca="false">PopActBIT!M53-'Chôm_BIT_7%'!M41</f>
        <v>1476.80336842405</v>
      </c>
      <c r="N38" s="47" t="n">
        <f aca="false">PopActBIT!N53-'Chôm_BIT_7%'!N41</f>
        <v>1257.24027086738</v>
      </c>
      <c r="O38" s="47" t="n">
        <f aca="false">PopActBIT!O53-'Chôm_BIT_7%'!O41</f>
        <v>263.844856469181</v>
      </c>
      <c r="P38" s="47" t="n">
        <f aca="false">PopActBIT!P53-'Chôm_BIT_7%'!P41</f>
        <v>70.7246530100489</v>
      </c>
      <c r="Q38" s="47" t="n">
        <f aca="false">PopActBIT!Q53-'Chôm_BIT_7%'!Q41</f>
        <v>260.805702474852</v>
      </c>
      <c r="R38" s="47" t="n">
        <f aca="false">PopActBIT!R53-'Chôm_BIT_7%'!R41</f>
        <v>1039.7869044891</v>
      </c>
      <c r="S38" s="47" t="n">
        <f aca="false">PopActBIT!S53-'Chôm_BIT_7%'!S41</f>
        <v>1557.41143294326</v>
      </c>
      <c r="T38" s="47" t="n">
        <f aca="false">PopActBIT!T53-'Chôm_BIT_7%'!T41</f>
        <v>1711.73247567192</v>
      </c>
      <c r="U38" s="47" t="n">
        <f aca="false">PopActBIT!U53-'Chôm_BIT_7%'!U41</f>
        <v>1849.18787739078</v>
      </c>
      <c r="V38" s="47" t="n">
        <f aca="false">PopActBIT!V53-'Chôm_BIT_7%'!V41</f>
        <v>1939.68735719111</v>
      </c>
      <c r="W38" s="47" t="n">
        <f aca="false">PopActBIT!W53-'Chôm_BIT_7%'!W41</f>
        <v>1852.82344360015</v>
      </c>
      <c r="X38" s="47" t="n">
        <f aca="false">PopActBIT!X53-'Chôm_BIT_7%'!X41</f>
        <v>1734.09664074339</v>
      </c>
      <c r="Y38" s="47" t="n">
        <f aca="false">PopActBIT!Y53-'Chôm_BIT_7%'!Y41</f>
        <v>1472.57824070412</v>
      </c>
      <c r="Z38" s="47" t="n">
        <f aca="false">PopActBIT!Z53-'Chôm_BIT_7%'!Z41</f>
        <v>1374.98341014649</v>
      </c>
      <c r="AA38" s="47" t="n">
        <f aca="false">PopActBIT!AA53-'Chôm_BIT_7%'!AA41</f>
        <v>383.932361616694</v>
      </c>
      <c r="AB38" s="47" t="n">
        <f aca="false">PopActBIT!AB53-'Chôm_BIT_7%'!AB41</f>
        <v>121.454930016904</v>
      </c>
      <c r="AC38" s="47"/>
      <c r="AD38" s="47" t="n">
        <f aca="false">E38+F38</f>
        <v>1056.4171684078</v>
      </c>
      <c r="AE38" s="47" t="n">
        <f aca="false">G38+H38</f>
        <v>2881.39208281347</v>
      </c>
      <c r="AF38" s="47" t="n">
        <f aca="false">I38+J38</f>
        <v>3437.71477834588</v>
      </c>
      <c r="AG38" s="47" t="n">
        <f aca="false">K38+L38</f>
        <v>3464.52761641236</v>
      </c>
      <c r="AH38" s="47" t="n">
        <f aca="false">M38+N38+O38+P38</f>
        <v>3068.61314877067</v>
      </c>
      <c r="AI38" s="47" t="n">
        <f aca="false">Q38+R38</f>
        <v>1300.59260696396</v>
      </c>
      <c r="AJ38" s="47" t="n">
        <f aca="false">S38+T38</f>
        <v>3269.14390861518</v>
      </c>
      <c r="AK38" s="47" t="n">
        <f aca="false">U38+V38</f>
        <v>3788.87523458188</v>
      </c>
      <c r="AL38" s="47" t="n">
        <f aca="false">W38+X38</f>
        <v>3586.92008434354</v>
      </c>
      <c r="AM38" s="47" t="n">
        <f aca="false">Y38+Z38+AA38+AB38</f>
        <v>3352.94894248421</v>
      </c>
      <c r="AO38" s="49" t="n">
        <f aca="false">SUM(E38:F38)</f>
        <v>1056.4171684078</v>
      </c>
      <c r="AP38" s="49" t="n">
        <f aca="false">SUM(G38:L38)</f>
        <v>9783.63447757171</v>
      </c>
      <c r="AQ38" s="49" t="n">
        <f aca="false">SUM(M38:N38)</f>
        <v>2734.04363929144</v>
      </c>
      <c r="AR38" s="49" t="n">
        <f aca="false">SUM(Q38:R38)</f>
        <v>1300.59260696396</v>
      </c>
      <c r="AS38" s="49" t="n">
        <f aca="false">SUM(S38:X38)</f>
        <v>10644.9392275406</v>
      </c>
      <c r="AT38" s="49" t="n">
        <f aca="false">SUM(Y38:Z38)</f>
        <v>2847.56165085061</v>
      </c>
      <c r="AU38" s="49" t="n">
        <f aca="false">AO38+AR38</f>
        <v>2357.00977537176</v>
      </c>
      <c r="AV38" s="49" t="n">
        <f aca="false">AP38+AS38</f>
        <v>20428.5737051123</v>
      </c>
      <c r="AW38" s="49" t="n">
        <f aca="false">AQ38+AT38</f>
        <v>5581.60529014205</v>
      </c>
    </row>
    <row r="39" customFormat="false" ht="15" hidden="false" customHeight="false" outlineLevel="0" collapsed="false">
      <c r="A39" s="0" t="n">
        <v>2051</v>
      </c>
      <c r="B39" s="47" t="n">
        <f aca="false">SUM(E39:AB39)</f>
        <v>29213.2245151339</v>
      </c>
      <c r="C39" s="47" t="n">
        <f aca="false">SUM(E39:P39)</f>
        <v>13909.7605492487</v>
      </c>
      <c r="D39" s="47" t="n">
        <f aca="false">SUM(Q39:AB39)</f>
        <v>15303.4639658851</v>
      </c>
      <c r="E39" s="47" t="n">
        <f aca="false">PopActBIT!E54-'Chôm_BIT_7%'!E42</f>
        <v>161.495292051182</v>
      </c>
      <c r="F39" s="47" t="n">
        <f aca="false">PopActBIT!F54-'Chôm_BIT_7%'!F42</f>
        <v>898.685569349137</v>
      </c>
      <c r="G39" s="47" t="n">
        <f aca="false">PopActBIT!G54-'Chôm_BIT_7%'!G42</f>
        <v>1393.62360598578</v>
      </c>
      <c r="H39" s="47" t="n">
        <f aca="false">PopActBIT!H54-'Chôm_BIT_7%'!H42</f>
        <v>1481.31793622665</v>
      </c>
      <c r="I39" s="47" t="n">
        <f aca="false">PopActBIT!I54-'Chôm_BIT_7%'!I42</f>
        <v>1648.68924420114</v>
      </c>
      <c r="J39" s="47" t="n">
        <f aca="false">PopActBIT!J54-'Chôm_BIT_7%'!J42</f>
        <v>1778.14122468351</v>
      </c>
      <c r="K39" s="47" t="n">
        <f aca="false">PopActBIT!K54-'Chôm_BIT_7%'!K42</f>
        <v>1801.24012940518</v>
      </c>
      <c r="L39" s="47" t="n">
        <f aca="false">PopActBIT!L54-'Chôm_BIT_7%'!L42</f>
        <v>1691.70092591137</v>
      </c>
      <c r="M39" s="47" t="n">
        <f aca="false">PopActBIT!M54-'Chôm_BIT_7%'!M42</f>
        <v>1469.34150531069</v>
      </c>
      <c r="N39" s="47" t="n">
        <f aca="false">PopActBIT!N54-'Chôm_BIT_7%'!N42</f>
        <v>1251.75178003292</v>
      </c>
      <c r="O39" s="47" t="n">
        <f aca="false">PopActBIT!O54-'Chôm_BIT_7%'!O42</f>
        <v>262.577538898271</v>
      </c>
      <c r="P39" s="47" t="n">
        <f aca="false">PopActBIT!P54-'Chôm_BIT_7%'!P42</f>
        <v>71.1957971929118</v>
      </c>
      <c r="Q39" s="47" t="n">
        <f aca="false">PopActBIT!Q54-'Chôm_BIT_7%'!Q42</f>
        <v>262.039456450483</v>
      </c>
      <c r="R39" s="47" t="n">
        <f aca="false">PopActBIT!R54-'Chôm_BIT_7%'!R42</f>
        <v>1043.39227850355</v>
      </c>
      <c r="S39" s="47" t="n">
        <f aca="false">PopActBIT!S54-'Chôm_BIT_7%'!S42</f>
        <v>1555.35731470133</v>
      </c>
      <c r="T39" s="47" t="n">
        <f aca="false">PopActBIT!T54-'Chôm_BIT_7%'!T42</f>
        <v>1706.08768063965</v>
      </c>
      <c r="U39" s="47" t="n">
        <f aca="false">PopActBIT!U54-'Chôm_BIT_7%'!U42</f>
        <v>1832.74944734997</v>
      </c>
      <c r="V39" s="47" t="n">
        <f aca="false">PopActBIT!V54-'Chôm_BIT_7%'!V42</f>
        <v>1944.81475611116</v>
      </c>
      <c r="W39" s="47" t="n">
        <f aca="false">PopActBIT!W54-'Chôm_BIT_7%'!W42</f>
        <v>1857.87977085087</v>
      </c>
      <c r="X39" s="47" t="n">
        <f aca="false">PopActBIT!X54-'Chôm_BIT_7%'!X42</f>
        <v>1761.63391481474</v>
      </c>
      <c r="Y39" s="47" t="n">
        <f aca="false">PopActBIT!Y54-'Chôm_BIT_7%'!Y42</f>
        <v>1461.75969507738</v>
      </c>
      <c r="Z39" s="47" t="n">
        <f aca="false">PopActBIT!Z54-'Chôm_BIT_7%'!Z42</f>
        <v>1372.46928511539</v>
      </c>
      <c r="AA39" s="47" t="n">
        <f aca="false">PopActBIT!AA54-'Chôm_BIT_7%'!AA42</f>
        <v>382.527872252466</v>
      </c>
      <c r="AB39" s="47" t="n">
        <f aca="false">PopActBIT!AB54-'Chôm_BIT_7%'!AB42</f>
        <v>122.752494018129</v>
      </c>
      <c r="AC39" s="47"/>
      <c r="AD39" s="47" t="n">
        <f aca="false">E39+F39</f>
        <v>1060.18086140032</v>
      </c>
      <c r="AE39" s="47" t="n">
        <f aca="false">G39+H39</f>
        <v>2874.94154221243</v>
      </c>
      <c r="AF39" s="47" t="n">
        <f aca="false">I39+J39</f>
        <v>3426.83046888465</v>
      </c>
      <c r="AG39" s="47" t="n">
        <f aca="false">K39+L39</f>
        <v>3492.94105531654</v>
      </c>
      <c r="AH39" s="47" t="n">
        <f aca="false">M39+N39+O39+P39</f>
        <v>3054.86662143479</v>
      </c>
      <c r="AI39" s="47" t="n">
        <f aca="false">Q39+R39</f>
        <v>1305.43173495403</v>
      </c>
      <c r="AJ39" s="47" t="n">
        <f aca="false">S39+T39</f>
        <v>3261.44499534098</v>
      </c>
      <c r="AK39" s="47" t="n">
        <f aca="false">U39+V39</f>
        <v>3777.56420346113</v>
      </c>
      <c r="AL39" s="47" t="n">
        <f aca="false">W39+X39</f>
        <v>3619.51368566562</v>
      </c>
      <c r="AM39" s="47" t="n">
        <f aca="false">Y39+Z39+AA39+AB39</f>
        <v>3339.50934646337</v>
      </c>
      <c r="AO39" s="49" t="n">
        <f aca="false">SUM(E39:F39)</f>
        <v>1060.18086140032</v>
      </c>
      <c r="AP39" s="49" t="n">
        <f aca="false">SUM(G39:L39)</f>
        <v>9794.71306641363</v>
      </c>
      <c r="AQ39" s="49" t="n">
        <f aca="false">SUM(M39:N39)</f>
        <v>2721.0932853436</v>
      </c>
      <c r="AR39" s="49" t="n">
        <f aca="false">SUM(Q39:R39)</f>
        <v>1305.43173495403</v>
      </c>
      <c r="AS39" s="49" t="n">
        <f aca="false">SUM(S39:X39)</f>
        <v>10658.5228844677</v>
      </c>
      <c r="AT39" s="49" t="n">
        <f aca="false">SUM(Y39:Z39)</f>
        <v>2834.22898019277</v>
      </c>
      <c r="AU39" s="49" t="n">
        <f aca="false">AO39+AR39</f>
        <v>2365.61259635435</v>
      </c>
      <c r="AV39" s="49" t="n">
        <f aca="false">AP39+AS39</f>
        <v>20453.2359508814</v>
      </c>
      <c r="AW39" s="49" t="n">
        <f aca="false">AQ39+AT39</f>
        <v>5555.32226553638</v>
      </c>
    </row>
    <row r="40" customFormat="false" ht="15" hidden="false" customHeight="false" outlineLevel="0" collapsed="false">
      <c r="A40" s="0" t="n">
        <v>2052</v>
      </c>
      <c r="B40" s="47" t="n">
        <f aca="false">SUM(E40:AB40)</f>
        <v>29225.8291681908</v>
      </c>
      <c r="C40" s="47" t="n">
        <f aca="false">SUM(E40:P40)</f>
        <v>13914.8358045348</v>
      </c>
      <c r="D40" s="47" t="n">
        <f aca="false">SUM(Q40:AB40)</f>
        <v>15310.993363656</v>
      </c>
      <c r="E40" s="47" t="n">
        <f aca="false">PopActBIT!E55-'Chôm_BIT_7%'!E43</f>
        <v>162.266920673975</v>
      </c>
      <c r="F40" s="47" t="n">
        <f aca="false">PopActBIT!F55-'Chôm_BIT_7%'!F43</f>
        <v>902.392069051609</v>
      </c>
      <c r="G40" s="47" t="n">
        <f aca="false">PopActBIT!G55-'Chôm_BIT_7%'!G43</f>
        <v>1393.09180698034</v>
      </c>
      <c r="H40" s="47" t="n">
        <f aca="false">PopActBIT!H55-'Chôm_BIT_7%'!H43</f>
        <v>1477.49749992892</v>
      </c>
      <c r="I40" s="47" t="n">
        <f aca="false">PopActBIT!I55-'Chôm_BIT_7%'!I43</f>
        <v>1637.47708256281</v>
      </c>
      <c r="J40" s="47" t="n">
        <f aca="false">PopActBIT!J55-'Chôm_BIT_7%'!J43</f>
        <v>1774.48776609115</v>
      </c>
      <c r="K40" s="47" t="n">
        <f aca="false">PopActBIT!K55-'Chôm_BIT_7%'!K43</f>
        <v>1812.49044276863</v>
      </c>
      <c r="L40" s="47" t="n">
        <f aca="false">PopActBIT!L55-'Chôm_BIT_7%'!L43</f>
        <v>1710.9569906257</v>
      </c>
      <c r="M40" s="47" t="n">
        <f aca="false">PopActBIT!M55-'Chôm_BIT_7%'!M43</f>
        <v>1468.87165546777</v>
      </c>
      <c r="N40" s="47" t="n">
        <f aca="false">PopActBIT!N55-'Chôm_BIT_7%'!N43</f>
        <v>1242.17432966109</v>
      </c>
      <c r="O40" s="47" t="n">
        <f aca="false">PopActBIT!O55-'Chôm_BIT_7%'!O43</f>
        <v>261.47912231473</v>
      </c>
      <c r="P40" s="47" t="n">
        <f aca="false">PopActBIT!P55-'Chôm_BIT_7%'!P43</f>
        <v>71.6501184081076</v>
      </c>
      <c r="Q40" s="47" t="n">
        <f aca="false">PopActBIT!Q55-'Chôm_BIT_7%'!Q43</f>
        <v>263.277573364486</v>
      </c>
      <c r="R40" s="47" t="n">
        <f aca="false">PopActBIT!R55-'Chôm_BIT_7%'!R43</f>
        <v>1047.82306681176</v>
      </c>
      <c r="S40" s="47" t="n">
        <f aca="false">PopActBIT!S55-'Chôm_BIT_7%'!S43</f>
        <v>1554.82130811248</v>
      </c>
      <c r="T40" s="47" t="n">
        <f aca="false">PopActBIT!T55-'Chôm_BIT_7%'!T43</f>
        <v>1701.41477312826</v>
      </c>
      <c r="U40" s="47" t="n">
        <f aca="false">PopActBIT!U55-'Chôm_BIT_7%'!U43</f>
        <v>1820.85959502323</v>
      </c>
      <c r="V40" s="47" t="n">
        <f aca="false">PopActBIT!V55-'Chôm_BIT_7%'!V43</f>
        <v>1940.89755149768</v>
      </c>
      <c r="W40" s="47" t="n">
        <f aca="false">PopActBIT!W55-'Chôm_BIT_7%'!W43</f>
        <v>1870.20707588449</v>
      </c>
      <c r="X40" s="47" t="n">
        <f aca="false">PopActBIT!X55-'Chôm_BIT_7%'!X43</f>
        <v>1782.49937011221</v>
      </c>
      <c r="Y40" s="47" t="n">
        <f aca="false">PopActBIT!Y55-'Chôm_BIT_7%'!Y43</f>
        <v>1458.04324225527</v>
      </c>
      <c r="Z40" s="47" t="n">
        <f aca="false">PopActBIT!Z55-'Chôm_BIT_7%'!Z43</f>
        <v>1365.58120254706</v>
      </c>
      <c r="AA40" s="47" t="n">
        <f aca="false">PopActBIT!AA55-'Chôm_BIT_7%'!AA43</f>
        <v>381.579067852398</v>
      </c>
      <c r="AB40" s="47" t="n">
        <f aca="false">PopActBIT!AB55-'Chôm_BIT_7%'!AB43</f>
        <v>123.989537066619</v>
      </c>
      <c r="AC40" s="47"/>
      <c r="AD40" s="47" t="n">
        <f aca="false">E40+F40</f>
        <v>1064.65898972558</v>
      </c>
      <c r="AE40" s="47" t="n">
        <f aca="false">G40+H40</f>
        <v>2870.58930690927</v>
      </c>
      <c r="AF40" s="47" t="n">
        <f aca="false">I40+J40</f>
        <v>3411.96484865396</v>
      </c>
      <c r="AG40" s="47" t="n">
        <f aca="false">K40+L40</f>
        <v>3523.44743339433</v>
      </c>
      <c r="AH40" s="47" t="n">
        <f aca="false">M40+N40+O40+P40</f>
        <v>3044.17522585169</v>
      </c>
      <c r="AI40" s="47" t="n">
        <f aca="false">Q40+R40</f>
        <v>1311.10064017625</v>
      </c>
      <c r="AJ40" s="47" t="n">
        <f aca="false">S40+T40</f>
        <v>3256.23608124074</v>
      </c>
      <c r="AK40" s="47" t="n">
        <f aca="false">U40+V40</f>
        <v>3761.75714652091</v>
      </c>
      <c r="AL40" s="47" t="n">
        <f aca="false">W40+X40</f>
        <v>3652.7064459967</v>
      </c>
      <c r="AM40" s="47" t="n">
        <f aca="false">Y40+Z40+AA40+AB40</f>
        <v>3329.19304972135</v>
      </c>
      <c r="AO40" s="49" t="n">
        <f aca="false">SUM(E40:F40)</f>
        <v>1064.65898972558</v>
      </c>
      <c r="AP40" s="49" t="n">
        <f aca="false">SUM(G40:L40)</f>
        <v>9806.00158895756</v>
      </c>
      <c r="AQ40" s="49" t="n">
        <f aca="false">SUM(M40:N40)</f>
        <v>2711.04598512886</v>
      </c>
      <c r="AR40" s="49" t="n">
        <f aca="false">SUM(Q40:R40)</f>
        <v>1311.10064017625</v>
      </c>
      <c r="AS40" s="49" t="n">
        <f aca="false">SUM(S40:X40)</f>
        <v>10670.6996737584</v>
      </c>
      <c r="AT40" s="49" t="n">
        <f aca="false">SUM(Y40:Z40)</f>
        <v>2823.62444480233</v>
      </c>
      <c r="AU40" s="49" t="n">
        <f aca="false">AO40+AR40</f>
        <v>2375.75962990183</v>
      </c>
      <c r="AV40" s="49" t="n">
        <f aca="false">AP40+AS40</f>
        <v>20476.7012627159</v>
      </c>
      <c r="AW40" s="49" t="n">
        <f aca="false">AQ40+AT40</f>
        <v>5534.67042993119</v>
      </c>
    </row>
    <row r="41" customFormat="false" ht="15" hidden="false" customHeight="false" outlineLevel="0" collapsed="false">
      <c r="A41" s="0" t="n">
        <v>2053</v>
      </c>
      <c r="B41" s="47" t="n">
        <f aca="false">SUM(E41:AB41)</f>
        <v>29246.7590465213</v>
      </c>
      <c r="C41" s="47" t="n">
        <f aca="false">SUM(E41:P41)</f>
        <v>13923.8121339134</v>
      </c>
      <c r="D41" s="47" t="n">
        <f aca="false">SUM(Q41:AB41)</f>
        <v>15322.9469126079</v>
      </c>
      <c r="E41" s="47" t="n">
        <f aca="false">PopActBIT!E56-'Chôm_BIT_7%'!E44</f>
        <v>163.011968333455</v>
      </c>
      <c r="F41" s="47" t="n">
        <f aca="false">PopActBIT!F56-'Chôm_BIT_7%'!F44</f>
        <v>906.569774951848</v>
      </c>
      <c r="G41" s="47" t="n">
        <f aca="false">PopActBIT!G56-'Chôm_BIT_7%'!G44</f>
        <v>1393.96229301738</v>
      </c>
      <c r="H41" s="47" t="n">
        <f aca="false">PopActBIT!H56-'Chôm_BIT_7%'!H44</f>
        <v>1473.80973307043</v>
      </c>
      <c r="I41" s="47" t="n">
        <f aca="false">PopActBIT!I56-'Chôm_BIT_7%'!I44</f>
        <v>1629.09342676417</v>
      </c>
      <c r="J41" s="47" t="n">
        <f aca="false">PopActBIT!J56-'Chôm_BIT_7%'!J44</f>
        <v>1767.12980892999</v>
      </c>
      <c r="K41" s="47" t="n">
        <f aca="false">PopActBIT!K56-'Chôm_BIT_7%'!K44</f>
        <v>1826.05145476852</v>
      </c>
      <c r="L41" s="47" t="n">
        <f aca="false">PopActBIT!L56-'Chôm_BIT_7%'!L44</f>
        <v>1725.09355154294</v>
      </c>
      <c r="M41" s="47" t="n">
        <f aca="false">PopActBIT!M56-'Chôm_BIT_7%'!M44</f>
        <v>1479.25483134813</v>
      </c>
      <c r="N41" s="47" t="n">
        <f aca="false">PopActBIT!N56-'Chôm_BIT_7%'!N44</f>
        <v>1226.19352719828</v>
      </c>
      <c r="O41" s="47" t="n">
        <f aca="false">PopActBIT!O56-'Chôm_BIT_7%'!O44</f>
        <v>261.630189121554</v>
      </c>
      <c r="P41" s="47" t="n">
        <f aca="false">PopActBIT!P56-'Chôm_BIT_7%'!P44</f>
        <v>72.0115748667033</v>
      </c>
      <c r="Q41" s="47" t="n">
        <f aca="false">PopActBIT!Q56-'Chôm_BIT_7%'!Q44</f>
        <v>264.467102526744</v>
      </c>
      <c r="R41" s="47" t="n">
        <f aca="false">PopActBIT!R56-'Chôm_BIT_7%'!R44</f>
        <v>1052.80979861741</v>
      </c>
      <c r="S41" s="47" t="n">
        <f aca="false">PopActBIT!S56-'Chôm_BIT_7%'!S44</f>
        <v>1555.9388973004</v>
      </c>
      <c r="T41" s="47" t="n">
        <f aca="false">PopActBIT!T56-'Chôm_BIT_7%'!T44</f>
        <v>1696.89029588688</v>
      </c>
      <c r="U41" s="47" t="n">
        <f aca="false">PopActBIT!U56-'Chôm_BIT_7%'!U44</f>
        <v>1810.82967119658</v>
      </c>
      <c r="V41" s="47" t="n">
        <f aca="false">PopActBIT!V56-'Chôm_BIT_7%'!V44</f>
        <v>1934.04202298101</v>
      </c>
      <c r="W41" s="47" t="n">
        <f aca="false">PopActBIT!W56-'Chôm_BIT_7%'!W44</f>
        <v>1884.77710795161</v>
      </c>
      <c r="X41" s="47" t="n">
        <f aca="false">PopActBIT!X56-'Chôm_BIT_7%'!X44</f>
        <v>1798.53930024071</v>
      </c>
      <c r="Y41" s="47" t="n">
        <f aca="false">PopActBIT!Y56-'Chôm_BIT_7%'!Y44</f>
        <v>1466.40265038167</v>
      </c>
      <c r="Z41" s="47" t="n">
        <f aca="false">PopActBIT!Z56-'Chôm_BIT_7%'!Z44</f>
        <v>1350.83678581661</v>
      </c>
      <c r="AA41" s="47" t="n">
        <f aca="false">PopActBIT!AA56-'Chôm_BIT_7%'!AA44</f>
        <v>382.376663710286</v>
      </c>
      <c r="AB41" s="47" t="n">
        <f aca="false">PopActBIT!AB56-'Chôm_BIT_7%'!AB44</f>
        <v>125.036615997988</v>
      </c>
      <c r="AC41" s="47"/>
      <c r="AD41" s="47" t="n">
        <f aca="false">E41+F41</f>
        <v>1069.5817432853</v>
      </c>
      <c r="AE41" s="47" t="n">
        <f aca="false">G41+H41</f>
        <v>2867.77202608781</v>
      </c>
      <c r="AF41" s="47" t="n">
        <f aca="false">I41+J41</f>
        <v>3396.22323569416</v>
      </c>
      <c r="AG41" s="47" t="n">
        <f aca="false">K41+L41</f>
        <v>3551.14500631145</v>
      </c>
      <c r="AH41" s="47" t="n">
        <f aca="false">M41+N41+O41+P41</f>
        <v>3039.09012253466</v>
      </c>
      <c r="AI41" s="47" t="n">
        <f aca="false">Q41+R41</f>
        <v>1317.27690114415</v>
      </c>
      <c r="AJ41" s="47" t="n">
        <f aca="false">S41+T41</f>
        <v>3252.82919318728</v>
      </c>
      <c r="AK41" s="47" t="n">
        <f aca="false">U41+V41</f>
        <v>3744.87169417759</v>
      </c>
      <c r="AL41" s="47" t="n">
        <f aca="false">W41+X41</f>
        <v>3683.31640819231</v>
      </c>
      <c r="AM41" s="47" t="n">
        <f aca="false">Y41+Z41+AA41+AB41</f>
        <v>3324.65271590655</v>
      </c>
      <c r="AO41" s="49" t="n">
        <f aca="false">SUM(E41:F41)</f>
        <v>1069.5817432853</v>
      </c>
      <c r="AP41" s="49" t="n">
        <f aca="false">SUM(G41:L41)</f>
        <v>9815.14026809342</v>
      </c>
      <c r="AQ41" s="49" t="n">
        <f aca="false">SUM(M41:N41)</f>
        <v>2705.4483585464</v>
      </c>
      <c r="AR41" s="49" t="n">
        <f aca="false">SUM(Q41:R41)</f>
        <v>1317.27690114415</v>
      </c>
      <c r="AS41" s="49" t="n">
        <f aca="false">SUM(S41:X41)</f>
        <v>10681.0172955572</v>
      </c>
      <c r="AT41" s="49" t="n">
        <f aca="false">SUM(Y41:Z41)</f>
        <v>2817.23943619827</v>
      </c>
      <c r="AU41" s="49" t="n">
        <f aca="false">AO41+AR41</f>
        <v>2386.85864442945</v>
      </c>
      <c r="AV41" s="49" t="n">
        <f aca="false">AP41+AS41</f>
        <v>20496.1575636506</v>
      </c>
      <c r="AW41" s="49" t="n">
        <f aca="false">AQ41+AT41</f>
        <v>5522.68779474468</v>
      </c>
    </row>
    <row r="42" customFormat="false" ht="15" hidden="false" customHeight="false" outlineLevel="0" collapsed="false">
      <c r="A42" s="0" t="n">
        <v>2054</v>
      </c>
      <c r="B42" s="47" t="n">
        <f aca="false">SUM(E42:AB42)</f>
        <v>29271.1359836218</v>
      </c>
      <c r="C42" s="47" t="n">
        <f aca="false">SUM(E42:P42)</f>
        <v>13933.2252134084</v>
      </c>
      <c r="D42" s="47" t="n">
        <f aca="false">SUM(Q42:AB42)</f>
        <v>15337.9107702134</v>
      </c>
      <c r="E42" s="47" t="n">
        <f aca="false">PopActBIT!E57-'Chôm_BIT_7%'!E45</f>
        <v>163.69369977716</v>
      </c>
      <c r="F42" s="47" t="n">
        <f aca="false">PopActBIT!F57-'Chôm_BIT_7%'!F45</f>
        <v>911.001727765595</v>
      </c>
      <c r="G42" s="47" t="n">
        <f aca="false">PopActBIT!G57-'Chôm_BIT_7%'!G45</f>
        <v>1396.23551714371</v>
      </c>
      <c r="H42" s="47" t="n">
        <f aca="false">PopActBIT!H57-'Chôm_BIT_7%'!H45</f>
        <v>1470.4408617961</v>
      </c>
      <c r="I42" s="47" t="n">
        <f aca="false">PopActBIT!I57-'Chôm_BIT_7%'!I45</f>
        <v>1618.94828700681</v>
      </c>
      <c r="J42" s="47" t="n">
        <f aca="false">PopActBIT!J57-'Chôm_BIT_7%'!J45</f>
        <v>1759.18328688856</v>
      </c>
      <c r="K42" s="47" t="n">
        <f aca="false">PopActBIT!K57-'Chôm_BIT_7%'!K45</f>
        <v>1839.58202899212</v>
      </c>
      <c r="L42" s="47" t="n">
        <f aca="false">PopActBIT!L57-'Chôm_BIT_7%'!L45</f>
        <v>1735.90759366457</v>
      </c>
      <c r="M42" s="47" t="n">
        <f aca="false">PopActBIT!M57-'Chôm_BIT_7%'!M45</f>
        <v>1497.59581724021</v>
      </c>
      <c r="N42" s="47" t="n">
        <f aca="false">PopActBIT!N57-'Chôm_BIT_7%'!N45</f>
        <v>1205.85950266727</v>
      </c>
      <c r="O42" s="47" t="n">
        <f aca="false">PopActBIT!O57-'Chôm_BIT_7%'!O45</f>
        <v>262.451695264468</v>
      </c>
      <c r="P42" s="47" t="n">
        <f aca="false">PopActBIT!P57-'Chôm_BIT_7%'!P45</f>
        <v>72.325195201824</v>
      </c>
      <c r="Q42" s="47" t="n">
        <f aca="false">PopActBIT!Q57-'Chôm_BIT_7%'!Q45</f>
        <v>265.556267265549</v>
      </c>
      <c r="R42" s="47" t="n">
        <f aca="false">PopActBIT!R57-'Chôm_BIT_7%'!R45</f>
        <v>1058.09847369236</v>
      </c>
      <c r="S42" s="47" t="n">
        <f aca="false">PopActBIT!S57-'Chôm_BIT_7%'!S45</f>
        <v>1558.71673942202</v>
      </c>
      <c r="T42" s="47" t="n">
        <f aca="false">PopActBIT!T57-'Chôm_BIT_7%'!T45</f>
        <v>1692.76883730873</v>
      </c>
      <c r="U42" s="47" t="n">
        <f aca="false">PopActBIT!U57-'Chôm_BIT_7%'!U45</f>
        <v>1798.88613040189</v>
      </c>
      <c r="V42" s="47" t="n">
        <f aca="false">PopActBIT!V57-'Chôm_BIT_7%'!V45</f>
        <v>1925.77599560476</v>
      </c>
      <c r="W42" s="47" t="n">
        <f aca="false">PopActBIT!W57-'Chôm_BIT_7%'!W45</f>
        <v>1900.51877504722</v>
      </c>
      <c r="X42" s="47" t="n">
        <f aca="false">PopActBIT!X57-'Chôm_BIT_7%'!X45</f>
        <v>1810.06965929529</v>
      </c>
      <c r="Y42" s="47" t="n">
        <f aca="false">PopActBIT!Y57-'Chôm_BIT_7%'!Y45</f>
        <v>1486.96675462902</v>
      </c>
      <c r="Z42" s="47" t="n">
        <f aca="false">PopActBIT!Z57-'Chôm_BIT_7%'!Z45</f>
        <v>1330.253325861</v>
      </c>
      <c r="AA42" s="47" t="n">
        <f aca="false">PopActBIT!AA57-'Chôm_BIT_7%'!AA45</f>
        <v>384.35893606525</v>
      </c>
      <c r="AB42" s="47" t="n">
        <f aca="false">PopActBIT!AB57-'Chôm_BIT_7%'!AB45</f>
        <v>125.940875620314</v>
      </c>
      <c r="AC42" s="47"/>
      <c r="AD42" s="47" t="n">
        <f aca="false">E42+F42</f>
        <v>1074.69542754275</v>
      </c>
      <c r="AE42" s="47" t="n">
        <f aca="false">G42+H42</f>
        <v>2866.67637893981</v>
      </c>
      <c r="AF42" s="47" t="n">
        <f aca="false">I42+J42</f>
        <v>3378.13157389537</v>
      </c>
      <c r="AG42" s="47" t="n">
        <f aca="false">K42+L42</f>
        <v>3575.48962265669</v>
      </c>
      <c r="AH42" s="47" t="n">
        <f aca="false">M42+N42+O42+P42</f>
        <v>3038.23221037377</v>
      </c>
      <c r="AI42" s="47" t="n">
        <f aca="false">Q42+R42</f>
        <v>1323.65474095791</v>
      </c>
      <c r="AJ42" s="47" t="n">
        <f aca="false">S42+T42</f>
        <v>3251.48557673075</v>
      </c>
      <c r="AK42" s="47" t="n">
        <f aca="false">U42+V42</f>
        <v>3724.66212600664</v>
      </c>
      <c r="AL42" s="47" t="n">
        <f aca="false">W42+X42</f>
        <v>3710.58843434251</v>
      </c>
      <c r="AM42" s="47" t="n">
        <f aca="false">Y42+Z42+AA42+AB42</f>
        <v>3327.51989217559</v>
      </c>
      <c r="AO42" s="49" t="n">
        <f aca="false">SUM(E42:F42)</f>
        <v>1074.69542754275</v>
      </c>
      <c r="AP42" s="49" t="n">
        <f aca="false">SUM(G42:L42)</f>
        <v>9820.29757549187</v>
      </c>
      <c r="AQ42" s="49" t="n">
        <f aca="false">SUM(M42:N42)</f>
        <v>2703.45531990747</v>
      </c>
      <c r="AR42" s="49" t="n">
        <f aca="false">SUM(Q42:R42)</f>
        <v>1323.65474095791</v>
      </c>
      <c r="AS42" s="49" t="n">
        <f aca="false">SUM(S42:X42)</f>
        <v>10686.7361370799</v>
      </c>
      <c r="AT42" s="49" t="n">
        <f aca="false">SUM(Y42:Z42)</f>
        <v>2817.22008049002</v>
      </c>
      <c r="AU42" s="49" t="n">
        <f aca="false">AO42+AR42</f>
        <v>2398.35016850066</v>
      </c>
      <c r="AV42" s="49" t="n">
        <f aca="false">AP42+AS42</f>
        <v>20507.0337125718</v>
      </c>
      <c r="AW42" s="49" t="n">
        <f aca="false">AQ42+AT42</f>
        <v>5520.6754003975</v>
      </c>
    </row>
    <row r="43" customFormat="false" ht="15" hidden="false" customHeight="false" outlineLevel="0" collapsed="false">
      <c r="A43" s="0" t="n">
        <v>2055</v>
      </c>
      <c r="B43" s="47" t="n">
        <f aca="false">SUM(E43:AB43)</f>
        <v>29293.6102004512</v>
      </c>
      <c r="C43" s="47" t="n">
        <f aca="false">SUM(E43:P43)</f>
        <v>13942.253702901</v>
      </c>
      <c r="D43" s="47" t="n">
        <f aca="false">SUM(Q43:AB43)</f>
        <v>15351.3564975502</v>
      </c>
      <c r="E43" s="47" t="n">
        <f aca="false">PopActBIT!E58-'Chôm_BIT_7%'!E46</f>
        <v>164.283055157495</v>
      </c>
      <c r="F43" s="47" t="n">
        <f aca="false">PopActBIT!F58-'Chôm_BIT_7%'!F46</f>
        <v>915.524197294976</v>
      </c>
      <c r="G43" s="47" t="n">
        <f aca="false">PopActBIT!G58-'Chôm_BIT_7%'!G46</f>
        <v>1399.83323157978</v>
      </c>
      <c r="H43" s="47" t="n">
        <f aca="false">PopActBIT!H58-'Chôm_BIT_7%'!H46</f>
        <v>1467.69557999276</v>
      </c>
      <c r="I43" s="47" t="n">
        <f aca="false">PopActBIT!I58-'Chôm_BIT_7%'!I46</f>
        <v>1610.49955135655</v>
      </c>
      <c r="J43" s="47" t="n">
        <f aca="false">PopActBIT!J58-'Chôm_BIT_7%'!J46</f>
        <v>1747.11565369116</v>
      </c>
      <c r="K43" s="47" t="n">
        <f aca="false">PopActBIT!K58-'Chôm_BIT_7%'!K46</f>
        <v>1851.29505301095</v>
      </c>
      <c r="L43" s="47" t="n">
        <f aca="false">PopActBIT!L58-'Chôm_BIT_7%'!L46</f>
        <v>1740.33130314018</v>
      </c>
      <c r="M43" s="47" t="n">
        <f aca="false">PopActBIT!M58-'Chôm_BIT_7%'!M46</f>
        <v>1519.9480790711</v>
      </c>
      <c r="N43" s="47" t="n">
        <f aca="false">PopActBIT!N58-'Chôm_BIT_7%'!N46</f>
        <v>1190.72627341287</v>
      </c>
      <c r="O43" s="47" t="n">
        <f aca="false">PopActBIT!O58-'Chôm_BIT_7%'!O46</f>
        <v>262.322162316558</v>
      </c>
      <c r="P43" s="47" t="n">
        <f aca="false">PopActBIT!P58-'Chôm_BIT_7%'!P46</f>
        <v>72.6795628766129</v>
      </c>
      <c r="Q43" s="47" t="n">
        <f aca="false">PopActBIT!Q58-'Chôm_BIT_7%'!Q46</f>
        <v>266.4996942895</v>
      </c>
      <c r="R43" s="47" t="n">
        <f aca="false">PopActBIT!R58-'Chôm_BIT_7%'!R46</f>
        <v>1063.494193698</v>
      </c>
      <c r="S43" s="47" t="n">
        <f aca="false">PopActBIT!S58-'Chôm_BIT_7%'!S46</f>
        <v>1563.06822321319</v>
      </c>
      <c r="T43" s="47" t="n">
        <f aca="false">PopActBIT!T58-'Chôm_BIT_7%'!T46</f>
        <v>1689.43037929601</v>
      </c>
      <c r="U43" s="47" t="n">
        <f aca="false">PopActBIT!U58-'Chôm_BIT_7%'!U46</f>
        <v>1788.98889288955</v>
      </c>
      <c r="V43" s="47" t="n">
        <f aca="false">PopActBIT!V58-'Chôm_BIT_7%'!V46</f>
        <v>1912.77710028131</v>
      </c>
      <c r="W43" s="47" t="n">
        <f aca="false">PopActBIT!W58-'Chôm_BIT_7%'!W46</f>
        <v>1914.32497114498</v>
      </c>
      <c r="X43" s="47" t="n">
        <f aca="false">PopActBIT!X58-'Chôm_BIT_7%'!X46</f>
        <v>1814.39306519894</v>
      </c>
      <c r="Y43" s="47" t="n">
        <f aca="false">PopActBIT!Y58-'Chôm_BIT_7%'!Y46</f>
        <v>1512.64442459473</v>
      </c>
      <c r="Z43" s="47" t="n">
        <f aca="false">PopActBIT!Z58-'Chôm_BIT_7%'!Z46</f>
        <v>1313.57102534817</v>
      </c>
      <c r="AA43" s="47" t="n">
        <f aca="false">PopActBIT!AA58-'Chôm_BIT_7%'!AA46</f>
        <v>385.249649300612</v>
      </c>
      <c r="AB43" s="47" t="n">
        <f aca="false">PopActBIT!AB58-'Chôm_BIT_7%'!AB46</f>
        <v>126.914878295249</v>
      </c>
      <c r="AC43" s="47"/>
      <c r="AD43" s="47" t="n">
        <f aca="false">E43+F43</f>
        <v>1079.80725245247</v>
      </c>
      <c r="AE43" s="47" t="n">
        <f aca="false">G43+H43</f>
        <v>2867.52881157254</v>
      </c>
      <c r="AF43" s="47" t="n">
        <f aca="false">I43+J43</f>
        <v>3357.61520504771</v>
      </c>
      <c r="AG43" s="47" t="n">
        <f aca="false">K43+L43</f>
        <v>3591.62635615113</v>
      </c>
      <c r="AH43" s="47" t="n">
        <f aca="false">M43+N43+O43+P43</f>
        <v>3045.67607767714</v>
      </c>
      <c r="AI43" s="47" t="n">
        <f aca="false">Q43+R43</f>
        <v>1329.9938879875</v>
      </c>
      <c r="AJ43" s="47" t="n">
        <f aca="false">S43+T43</f>
        <v>3252.49860250919</v>
      </c>
      <c r="AK43" s="47" t="n">
        <f aca="false">U43+V43</f>
        <v>3701.76599317086</v>
      </c>
      <c r="AL43" s="47" t="n">
        <f aca="false">W43+X43</f>
        <v>3728.71803634392</v>
      </c>
      <c r="AM43" s="47" t="n">
        <f aca="false">Y43+Z43+AA43+AB43</f>
        <v>3338.37997753876</v>
      </c>
      <c r="AO43" s="49" t="n">
        <f aca="false">SUM(E43:F43)</f>
        <v>1079.80725245247</v>
      </c>
      <c r="AP43" s="49" t="n">
        <f aca="false">SUM(G43:L43)</f>
        <v>9816.77037277137</v>
      </c>
      <c r="AQ43" s="49" t="n">
        <f aca="false">SUM(M43:N43)</f>
        <v>2710.67435248397</v>
      </c>
      <c r="AR43" s="49" t="n">
        <f aca="false">SUM(Q43:R43)</f>
        <v>1329.9938879875</v>
      </c>
      <c r="AS43" s="49" t="n">
        <f aca="false">SUM(S43:X43)</f>
        <v>10682.982632024</v>
      </c>
      <c r="AT43" s="49" t="n">
        <f aca="false">SUM(Y43:Z43)</f>
        <v>2826.2154499429</v>
      </c>
      <c r="AU43" s="49" t="n">
        <f aca="false">AO43+AR43</f>
        <v>2409.80114043997</v>
      </c>
      <c r="AV43" s="49" t="n">
        <f aca="false">AP43+AS43</f>
        <v>20499.7530047954</v>
      </c>
      <c r="AW43" s="49" t="n">
        <f aca="false">AQ43+AT43</f>
        <v>5536.88980242687</v>
      </c>
    </row>
    <row r="44" customFormat="false" ht="15" hidden="false" customHeight="false" outlineLevel="0" collapsed="false">
      <c r="A44" s="0" t="n">
        <v>2056</v>
      </c>
      <c r="B44" s="47" t="n">
        <f aca="false">SUM(E44:AB44)</f>
        <v>29322.9133347494</v>
      </c>
      <c r="C44" s="47" t="n">
        <f aca="false">SUM(E44:P44)</f>
        <v>13957.2124260349</v>
      </c>
      <c r="D44" s="47" t="n">
        <f aca="false">SUM(Q44:AB44)</f>
        <v>15365.7009087145</v>
      </c>
      <c r="E44" s="47" t="n">
        <f aca="false">PopActBIT!E59-'Chôm_BIT_7%'!E47</f>
        <v>164.762546917027</v>
      </c>
      <c r="F44" s="47" t="n">
        <f aca="false">PopActBIT!F59-'Chôm_BIT_7%'!F47</f>
        <v>920.062562991595</v>
      </c>
      <c r="G44" s="47" t="n">
        <f aca="false">PopActBIT!G59-'Chôm_BIT_7%'!G47</f>
        <v>1404.64618044963</v>
      </c>
      <c r="H44" s="47" t="n">
        <f aca="false">PopActBIT!H59-'Chôm_BIT_7%'!H47</f>
        <v>1465.94190602514</v>
      </c>
      <c r="I44" s="47" t="n">
        <f aca="false">PopActBIT!I59-'Chôm_BIT_7%'!I47</f>
        <v>1605.76922662407</v>
      </c>
      <c r="J44" s="47" t="n">
        <f aca="false">PopActBIT!J59-'Chôm_BIT_7%'!J47</f>
        <v>1731.04321986759</v>
      </c>
      <c r="K44" s="47" t="n">
        <f aca="false">PopActBIT!K59-'Chôm_BIT_7%'!K47</f>
        <v>1856.52127444348</v>
      </c>
      <c r="L44" s="47" t="n">
        <f aca="false">PopActBIT!L59-'Chôm_BIT_7%'!L47</f>
        <v>1744.29744784581</v>
      </c>
      <c r="M44" s="47" t="n">
        <f aca="false">PopActBIT!M59-'Chôm_BIT_7%'!M47</f>
        <v>1542.30519076454</v>
      </c>
      <c r="N44" s="47" t="n">
        <f aca="false">PopActBIT!N59-'Chôm_BIT_7%'!N47</f>
        <v>1187.54854778953</v>
      </c>
      <c r="O44" s="47" t="n">
        <f aca="false">PopActBIT!O59-'Chôm_BIT_7%'!O47</f>
        <v>261.258628169048</v>
      </c>
      <c r="P44" s="47" t="n">
        <f aca="false">PopActBIT!P59-'Chôm_BIT_7%'!P47</f>
        <v>73.0556941474577</v>
      </c>
      <c r="Q44" s="47" t="n">
        <f aca="false">PopActBIT!Q59-'Chôm_BIT_7%'!Q47</f>
        <v>267.260949768844</v>
      </c>
      <c r="R44" s="47" t="n">
        <f aca="false">PopActBIT!R59-'Chôm_BIT_7%'!R47</f>
        <v>1068.90593387302</v>
      </c>
      <c r="S44" s="47" t="n">
        <f aca="false">PopActBIT!S59-'Chôm_BIT_7%'!S47</f>
        <v>1568.85388072085</v>
      </c>
      <c r="T44" s="47" t="n">
        <f aca="false">PopActBIT!T59-'Chôm_BIT_7%'!T47</f>
        <v>1687.31060510494</v>
      </c>
      <c r="U44" s="47" t="n">
        <f aca="false">PopActBIT!U59-'Chôm_BIT_7%'!U47</f>
        <v>1783.5025055164</v>
      </c>
      <c r="V44" s="47" t="n">
        <f aca="false">PopActBIT!V59-'Chôm_BIT_7%'!V47</f>
        <v>1896.37849562386</v>
      </c>
      <c r="W44" s="47" t="n">
        <f aca="false">PopActBIT!W59-'Chôm_BIT_7%'!W47</f>
        <v>1919.57694938288</v>
      </c>
      <c r="X44" s="47" t="n">
        <f aca="false">PopActBIT!X59-'Chôm_BIT_7%'!X47</f>
        <v>1819.72574765177</v>
      </c>
      <c r="Y44" s="47" t="n">
        <f aca="false">PopActBIT!Y59-'Chôm_BIT_7%'!Y47</f>
        <v>1536.86378960338</v>
      </c>
      <c r="Z44" s="47" t="n">
        <f aca="false">PopActBIT!Z59-'Chôm_BIT_7%'!Z47</f>
        <v>1304.59453121531</v>
      </c>
      <c r="AA44" s="47" t="n">
        <f aca="false">PopActBIT!AA59-'Chôm_BIT_7%'!AA47</f>
        <v>384.794294667957</v>
      </c>
      <c r="AB44" s="47" t="n">
        <f aca="false">PopActBIT!AB59-'Chôm_BIT_7%'!AB47</f>
        <v>127.933225585247</v>
      </c>
      <c r="AC44" s="47"/>
      <c r="AD44" s="47" t="n">
        <f aca="false">E44+F44</f>
        <v>1084.82510990862</v>
      </c>
      <c r="AE44" s="47" t="n">
        <f aca="false">G44+H44</f>
        <v>2870.58808647477</v>
      </c>
      <c r="AF44" s="47" t="n">
        <f aca="false">I44+J44</f>
        <v>3336.81244649166</v>
      </c>
      <c r="AG44" s="47" t="n">
        <f aca="false">K44+L44</f>
        <v>3600.81872228929</v>
      </c>
      <c r="AH44" s="47" t="n">
        <f aca="false">M44+N44+O44+P44</f>
        <v>3064.16806087058</v>
      </c>
      <c r="AI44" s="47" t="n">
        <f aca="false">Q44+R44</f>
        <v>1336.16688364187</v>
      </c>
      <c r="AJ44" s="47" t="n">
        <f aca="false">S44+T44</f>
        <v>3256.1644858258</v>
      </c>
      <c r="AK44" s="47" t="n">
        <f aca="false">U44+V44</f>
        <v>3679.88100114026</v>
      </c>
      <c r="AL44" s="47" t="n">
        <f aca="false">W44+X44</f>
        <v>3739.30269703465</v>
      </c>
      <c r="AM44" s="47" t="n">
        <f aca="false">Y44+Z44+AA44+AB44</f>
        <v>3354.18584107189</v>
      </c>
      <c r="AO44" s="49" t="n">
        <f aca="false">SUM(E44:F44)</f>
        <v>1084.82510990862</v>
      </c>
      <c r="AP44" s="49" t="n">
        <f aca="false">SUM(G44:L44)</f>
        <v>9808.21925525573</v>
      </c>
      <c r="AQ44" s="49" t="n">
        <f aca="false">SUM(M44:N44)</f>
        <v>2729.85373855407</v>
      </c>
      <c r="AR44" s="49" t="n">
        <f aca="false">SUM(Q44:R44)</f>
        <v>1336.16688364187</v>
      </c>
      <c r="AS44" s="49" t="n">
        <f aca="false">SUM(S44:X44)</f>
        <v>10675.3481840007</v>
      </c>
      <c r="AT44" s="49" t="n">
        <f aca="false">SUM(Y44:Z44)</f>
        <v>2841.45832081869</v>
      </c>
      <c r="AU44" s="49" t="n">
        <f aca="false">AO44+AR44</f>
        <v>2420.99199355049</v>
      </c>
      <c r="AV44" s="49" t="n">
        <f aca="false">AP44+AS44</f>
        <v>20483.5674392564</v>
      </c>
      <c r="AW44" s="49" t="n">
        <f aca="false">AQ44+AT44</f>
        <v>5571.31205937276</v>
      </c>
    </row>
    <row r="45" customFormat="false" ht="15" hidden="false" customHeight="false" outlineLevel="0" collapsed="false">
      <c r="A45" s="0" t="n">
        <v>2057</v>
      </c>
      <c r="B45" s="47" t="n">
        <f aca="false">SUM(E45:AB45)</f>
        <v>29362.6429586236</v>
      </c>
      <c r="C45" s="47" t="n">
        <f aca="false">SUM(E45:P45)</f>
        <v>13977.5845792577</v>
      </c>
      <c r="D45" s="47" t="n">
        <f aca="false">SUM(Q45:AB45)</f>
        <v>15385.0583793659</v>
      </c>
      <c r="E45" s="47" t="n">
        <f aca="false">PopActBIT!E60-'Chôm_BIT_7%'!E48</f>
        <v>165.094192844836</v>
      </c>
      <c r="F45" s="47" t="n">
        <f aca="false">PopActBIT!F60-'Chôm_BIT_7%'!F48</f>
        <v>924.492909929526</v>
      </c>
      <c r="G45" s="47" t="n">
        <f aca="false">PopActBIT!G60-'Chôm_BIT_7%'!G48</f>
        <v>1410.42311375385</v>
      </c>
      <c r="H45" s="47" t="n">
        <f aca="false">PopActBIT!H60-'Chôm_BIT_7%'!H48</f>
        <v>1465.42480584924</v>
      </c>
      <c r="I45" s="47" t="n">
        <f aca="false">PopActBIT!I60-'Chôm_BIT_7%'!I48</f>
        <v>1601.79999256285</v>
      </c>
      <c r="J45" s="47" t="n">
        <f aca="false">PopActBIT!J60-'Chôm_BIT_7%'!J48</f>
        <v>1719.51775940641</v>
      </c>
      <c r="K45" s="47" t="n">
        <f aca="false">PopActBIT!K60-'Chôm_BIT_7%'!K48</f>
        <v>1852.89001472767</v>
      </c>
      <c r="L45" s="47" t="n">
        <f aca="false">PopActBIT!L60-'Chôm_BIT_7%'!L48</f>
        <v>1755.2260495607</v>
      </c>
      <c r="M45" s="47" t="n">
        <f aca="false">PopActBIT!M60-'Chôm_BIT_7%'!M48</f>
        <v>1559.91118976807</v>
      </c>
      <c r="N45" s="47" t="n">
        <f aca="false">PopActBIT!N60-'Chôm_BIT_7%'!N48</f>
        <v>1190.0480841029</v>
      </c>
      <c r="O45" s="47" t="n">
        <f aca="false">PopActBIT!O60-'Chôm_BIT_7%'!O48</f>
        <v>259.334160617035</v>
      </c>
      <c r="P45" s="47" t="n">
        <f aca="false">PopActBIT!P60-'Chôm_BIT_7%'!P48</f>
        <v>73.4223061346021</v>
      </c>
      <c r="Q45" s="47" t="n">
        <f aca="false">PopActBIT!Q60-'Chôm_BIT_7%'!Q48</f>
        <v>267.780665425694</v>
      </c>
      <c r="R45" s="47" t="n">
        <f aca="false">PopActBIT!R60-'Chôm_BIT_7%'!R48</f>
        <v>1074.18799337364</v>
      </c>
      <c r="S45" s="47" t="n">
        <f aca="false">PopActBIT!S60-'Chôm_BIT_7%'!S48</f>
        <v>1575.77669794774</v>
      </c>
      <c r="T45" s="47" t="n">
        <f aca="false">PopActBIT!T60-'Chôm_BIT_7%'!T48</f>
        <v>1686.71812791572</v>
      </c>
      <c r="U45" s="47" t="n">
        <f aca="false">PopActBIT!U60-'Chôm_BIT_7%'!U48</f>
        <v>1778.93235307943</v>
      </c>
      <c r="V45" s="47" t="n">
        <f aca="false">PopActBIT!V60-'Chôm_BIT_7%'!V48</f>
        <v>1884.51086136119</v>
      </c>
      <c r="W45" s="47" t="n">
        <f aca="false">PopActBIT!W60-'Chôm_BIT_7%'!W48</f>
        <v>1915.94241388836</v>
      </c>
      <c r="X45" s="47" t="n">
        <f aca="false">PopActBIT!X60-'Chôm_BIT_7%'!X48</f>
        <v>1832.03999258105</v>
      </c>
      <c r="Y45" s="47" t="n">
        <f aca="false">PopActBIT!Y60-'Chôm_BIT_7%'!Y48</f>
        <v>1555.27376384384</v>
      </c>
      <c r="Z45" s="47" t="n">
        <f aca="false">PopActBIT!Z60-'Chôm_BIT_7%'!Z48</f>
        <v>1301.87296930904</v>
      </c>
      <c r="AA45" s="47" t="n">
        <f aca="false">PopActBIT!AA60-'Chôm_BIT_7%'!AA48</f>
        <v>383.093002804195</v>
      </c>
      <c r="AB45" s="47" t="n">
        <f aca="false">PopActBIT!AB60-'Chôm_BIT_7%'!AB48</f>
        <v>128.929537835976</v>
      </c>
      <c r="AC45" s="47"/>
      <c r="AD45" s="47" t="n">
        <f aca="false">E45+F45</f>
        <v>1089.58710277436</v>
      </c>
      <c r="AE45" s="47" t="n">
        <f aca="false">G45+H45</f>
        <v>2875.84791960309</v>
      </c>
      <c r="AF45" s="47" t="n">
        <f aca="false">I45+J45</f>
        <v>3321.31775196926</v>
      </c>
      <c r="AG45" s="47" t="n">
        <f aca="false">K45+L45</f>
        <v>3608.11606428837</v>
      </c>
      <c r="AH45" s="47" t="n">
        <f aca="false">M45+N45+O45+P45</f>
        <v>3082.71574062261</v>
      </c>
      <c r="AI45" s="47" t="n">
        <f aca="false">Q45+R45</f>
        <v>1341.96865879934</v>
      </c>
      <c r="AJ45" s="47" t="n">
        <f aca="false">S45+T45</f>
        <v>3262.49482586346</v>
      </c>
      <c r="AK45" s="47" t="n">
        <f aca="false">U45+V45</f>
        <v>3663.44321444062</v>
      </c>
      <c r="AL45" s="47" t="n">
        <f aca="false">W45+X45</f>
        <v>3747.9824064694</v>
      </c>
      <c r="AM45" s="47" t="n">
        <f aca="false">Y45+Z45+AA45+AB45</f>
        <v>3369.16927379305</v>
      </c>
      <c r="AO45" s="49" t="n">
        <f aca="false">SUM(E45:F45)</f>
        <v>1089.58710277436</v>
      </c>
      <c r="AP45" s="49" t="n">
        <f aca="false">SUM(G45:L45)</f>
        <v>9805.28173586072</v>
      </c>
      <c r="AQ45" s="49" t="n">
        <f aca="false">SUM(M45:N45)</f>
        <v>2749.95927387097</v>
      </c>
      <c r="AR45" s="49" t="n">
        <f aca="false">SUM(Q45:R45)</f>
        <v>1341.96865879934</v>
      </c>
      <c r="AS45" s="49" t="n">
        <f aca="false">SUM(S45:X45)</f>
        <v>10673.9204467735</v>
      </c>
      <c r="AT45" s="49" t="n">
        <f aca="false">SUM(Y45:Z45)</f>
        <v>2857.14673315288</v>
      </c>
      <c r="AU45" s="49" t="n">
        <f aca="false">AO45+AR45</f>
        <v>2431.5557615737</v>
      </c>
      <c r="AV45" s="49" t="n">
        <f aca="false">AP45+AS45</f>
        <v>20479.2021826342</v>
      </c>
      <c r="AW45" s="49" t="n">
        <f aca="false">AQ45+AT45</f>
        <v>5607.10600702385</v>
      </c>
    </row>
    <row r="46" customFormat="false" ht="15" hidden="false" customHeight="false" outlineLevel="0" collapsed="false">
      <c r="A46" s="0" t="n">
        <v>2058</v>
      </c>
      <c r="B46" s="47" t="n">
        <f aca="false">SUM(E46:AB46)</f>
        <v>29415.2410703581</v>
      </c>
      <c r="C46" s="47" t="n">
        <f aca="false">SUM(E46:P46)</f>
        <v>14000.3706963763</v>
      </c>
      <c r="D46" s="47" t="n">
        <f aca="false">SUM(Q46:AB46)</f>
        <v>15414.8703739819</v>
      </c>
      <c r="E46" s="47" t="n">
        <f aca="false">PopActBIT!E61-'Chôm_BIT_7%'!E49</f>
        <v>165.253591710562</v>
      </c>
      <c r="F46" s="47" t="n">
        <f aca="false">PopActBIT!F61-'Chôm_BIT_7%'!F49</f>
        <v>928.679437107606</v>
      </c>
      <c r="G46" s="47" t="n">
        <f aca="false">PopActBIT!G61-'Chôm_BIT_7%'!G49</f>
        <v>1416.86763425191</v>
      </c>
      <c r="H46" s="47" t="n">
        <f aca="false">PopActBIT!H61-'Chôm_BIT_7%'!H49</f>
        <v>1466.28358038244</v>
      </c>
      <c r="I46" s="47" t="n">
        <f aca="false">PopActBIT!I61-'Chôm_BIT_7%'!I49</f>
        <v>1597.91939724296</v>
      </c>
      <c r="J46" s="47" t="n">
        <f aca="false">PopActBIT!J61-'Chôm_BIT_7%'!J49</f>
        <v>1710.86291974235</v>
      </c>
      <c r="K46" s="47" t="n">
        <f aca="false">PopActBIT!K61-'Chôm_BIT_7%'!K49</f>
        <v>1845.36290362749</v>
      </c>
      <c r="L46" s="47" t="n">
        <f aca="false">PopActBIT!L61-'Chôm_BIT_7%'!L49</f>
        <v>1768.34727072007</v>
      </c>
      <c r="M46" s="47" t="n">
        <f aca="false">PopActBIT!M61-'Chôm_BIT_7%'!M49</f>
        <v>1572.84508604329</v>
      </c>
      <c r="N46" s="47" t="n">
        <f aca="false">PopActBIT!N61-'Chôm_BIT_7%'!N49</f>
        <v>1198.1119596</v>
      </c>
      <c r="O46" s="47" t="n">
        <f aca="false">PopActBIT!O61-'Chôm_BIT_7%'!O49</f>
        <v>256.064626073339</v>
      </c>
      <c r="P46" s="47" t="n">
        <f aca="false">PopActBIT!P61-'Chôm_BIT_7%'!P49</f>
        <v>73.7722898742641</v>
      </c>
      <c r="Q46" s="47" t="n">
        <f aca="false">PopActBIT!Q61-'Chôm_BIT_7%'!Q49</f>
        <v>268.023358442845</v>
      </c>
      <c r="R46" s="47" t="n">
        <f aca="false">PopActBIT!R61-'Chôm_BIT_7%'!R49</f>
        <v>1079.18182727437</v>
      </c>
      <c r="S46" s="47" t="n">
        <f aca="false">PopActBIT!S61-'Chôm_BIT_7%'!S49</f>
        <v>1583.49443998973</v>
      </c>
      <c r="T46" s="47" t="n">
        <f aca="false">PopActBIT!T61-'Chôm_BIT_7%'!T49</f>
        <v>1687.83254996251</v>
      </c>
      <c r="U46" s="47" t="n">
        <f aca="false">PopActBIT!U61-'Chôm_BIT_7%'!U49</f>
        <v>1774.46836678866</v>
      </c>
      <c r="V46" s="47" t="n">
        <f aca="false">PopActBIT!V61-'Chôm_BIT_7%'!V49</f>
        <v>1874.48208806259</v>
      </c>
      <c r="W46" s="47" t="n">
        <f aca="false">PopActBIT!W61-'Chôm_BIT_7%'!W49</f>
        <v>1909.39991999217</v>
      </c>
      <c r="X46" s="47" t="n">
        <f aca="false">PopActBIT!X61-'Chôm_BIT_7%'!X49</f>
        <v>1846.48227659539</v>
      </c>
      <c r="Y46" s="47" t="n">
        <f aca="false">PopActBIT!Y61-'Chôm_BIT_7%'!Y49</f>
        <v>1569.48314456187</v>
      </c>
      <c r="Z46" s="47" t="n">
        <f aca="false">PopActBIT!Z61-'Chôm_BIT_7%'!Z49</f>
        <v>1312.96877050107</v>
      </c>
      <c r="AA46" s="47" t="n">
        <f aca="false">PopActBIT!AA61-'Chôm_BIT_7%'!AA49</f>
        <v>379.163008290856</v>
      </c>
      <c r="AB46" s="47" t="n">
        <f aca="false">PopActBIT!AB61-'Chôm_BIT_7%'!AB49</f>
        <v>129.890623519801</v>
      </c>
      <c r="AC46" s="47"/>
      <c r="AD46" s="47" t="n">
        <f aca="false">E46+F46</f>
        <v>1093.93302881817</v>
      </c>
      <c r="AE46" s="47" t="n">
        <f aca="false">G46+H46</f>
        <v>2883.15121463434</v>
      </c>
      <c r="AF46" s="47" t="n">
        <f aca="false">I46+J46</f>
        <v>3308.7823169853</v>
      </c>
      <c r="AG46" s="47" t="n">
        <f aca="false">K46+L46</f>
        <v>3613.71017434756</v>
      </c>
      <c r="AH46" s="47" t="n">
        <f aca="false">M46+N46+O46+P46</f>
        <v>3100.79396159089</v>
      </c>
      <c r="AI46" s="47" t="n">
        <f aca="false">Q46+R46</f>
        <v>1347.20518571722</v>
      </c>
      <c r="AJ46" s="47" t="n">
        <f aca="false">S46+T46</f>
        <v>3271.32698995224</v>
      </c>
      <c r="AK46" s="47" t="n">
        <f aca="false">U46+V46</f>
        <v>3648.95045485124</v>
      </c>
      <c r="AL46" s="47" t="n">
        <f aca="false">W46+X46</f>
        <v>3755.88219658756</v>
      </c>
      <c r="AM46" s="47" t="n">
        <f aca="false">Y46+Z46+AA46+AB46</f>
        <v>3391.5055468736</v>
      </c>
      <c r="AO46" s="49" t="n">
        <f aca="false">SUM(E46:F46)</f>
        <v>1093.93302881817</v>
      </c>
      <c r="AP46" s="49" t="n">
        <f aca="false">SUM(G46:L46)</f>
        <v>9805.6437059672</v>
      </c>
      <c r="AQ46" s="49" t="n">
        <f aca="false">SUM(M46:N46)</f>
        <v>2770.95704564329</v>
      </c>
      <c r="AR46" s="49" t="n">
        <f aca="false">SUM(Q46:R46)</f>
        <v>1347.20518571722</v>
      </c>
      <c r="AS46" s="49" t="n">
        <f aca="false">SUM(S46:X46)</f>
        <v>10676.159641391</v>
      </c>
      <c r="AT46" s="49" t="n">
        <f aca="false">SUM(Y46:Z46)</f>
        <v>2882.45191506294</v>
      </c>
      <c r="AU46" s="49" t="n">
        <f aca="false">AO46+AR46</f>
        <v>2441.13821453538</v>
      </c>
      <c r="AV46" s="49" t="n">
        <f aca="false">AP46+AS46</f>
        <v>20481.8033473582</v>
      </c>
      <c r="AW46" s="49" t="n">
        <f aca="false">AQ46+AT46</f>
        <v>5653.40896070623</v>
      </c>
    </row>
    <row r="47" customFormat="false" ht="15" hidden="false" customHeight="false" outlineLevel="0" collapsed="false">
      <c r="A47" s="0" t="n">
        <v>2059</v>
      </c>
      <c r="B47" s="47" t="n">
        <f aca="false">SUM(E47:AB47)</f>
        <v>29484.5598223545</v>
      </c>
      <c r="C47" s="47" t="n">
        <f aca="false">SUM(E47:P47)</f>
        <v>14025.1599086406</v>
      </c>
      <c r="D47" s="47" t="n">
        <f aca="false">SUM(Q47:AB47)</f>
        <v>15459.3999137139</v>
      </c>
      <c r="E47" s="47" t="n">
        <f aca="false">PopActBIT!E62-'Chôm_BIT_7%'!E50</f>
        <v>165.229626386495</v>
      </c>
      <c r="F47" s="47" t="n">
        <f aca="false">PopActBIT!F62-'Chôm_BIT_7%'!F50</f>
        <v>932.479704369378</v>
      </c>
      <c r="G47" s="47" t="n">
        <f aca="false">PopActBIT!G62-'Chôm_BIT_7%'!G50</f>
        <v>1423.69466669464</v>
      </c>
      <c r="H47" s="47" t="n">
        <f aca="false">PopActBIT!H62-'Chôm_BIT_7%'!H50</f>
        <v>1468.53701830671</v>
      </c>
      <c r="I47" s="47" t="n">
        <f aca="false">PopActBIT!I62-'Chôm_BIT_7%'!I50</f>
        <v>1594.34962016704</v>
      </c>
      <c r="J47" s="47" t="n">
        <f aca="false">PopActBIT!J62-'Chôm_BIT_7%'!J50</f>
        <v>1700.37112676813</v>
      </c>
      <c r="K47" s="47" t="n">
        <f aca="false">PopActBIT!K62-'Chôm_BIT_7%'!K50</f>
        <v>1837.20036871897</v>
      </c>
      <c r="L47" s="47" t="n">
        <f aca="false">PopActBIT!L62-'Chôm_BIT_7%'!L50</f>
        <v>1781.4251443608</v>
      </c>
      <c r="M47" s="47" t="n">
        <f aca="false">PopActBIT!M62-'Chôm_BIT_7%'!M50</f>
        <v>1582.75386509945</v>
      </c>
      <c r="N47" s="47" t="n">
        <f aca="false">PopActBIT!N62-'Chôm_BIT_7%'!N50</f>
        <v>1213.12084392247</v>
      </c>
      <c r="O47" s="47" t="n">
        <f aca="false">PopActBIT!O62-'Chôm_BIT_7%'!O50</f>
        <v>251.883840061079</v>
      </c>
      <c r="P47" s="47" t="n">
        <f aca="false">PopActBIT!P62-'Chôm_BIT_7%'!P50</f>
        <v>74.1140837854486</v>
      </c>
      <c r="Q47" s="47" t="n">
        <f aca="false">PopActBIT!Q62-'Chôm_BIT_7%'!Q50</f>
        <v>267.975581777629</v>
      </c>
      <c r="R47" s="47" t="n">
        <f aca="false">PopActBIT!R62-'Chôm_BIT_7%'!R50</f>
        <v>1083.71721477073</v>
      </c>
      <c r="S47" s="47" t="n">
        <f aca="false">PopActBIT!S62-'Chôm_BIT_7%'!S50</f>
        <v>1591.67264566548</v>
      </c>
      <c r="T47" s="47" t="n">
        <f aca="false">PopActBIT!T62-'Chôm_BIT_7%'!T50</f>
        <v>1690.6872853813</v>
      </c>
      <c r="U47" s="47" t="n">
        <f aca="false">PopActBIT!U62-'Chôm_BIT_7%'!U50</f>
        <v>1770.38672731332</v>
      </c>
      <c r="V47" s="47" t="n">
        <f aca="false">PopActBIT!V62-'Chôm_BIT_7%'!V50</f>
        <v>1862.49755135489</v>
      </c>
      <c r="W47" s="47" t="n">
        <f aca="false">PopActBIT!W62-'Chôm_BIT_7%'!W50</f>
        <v>1901.46432178683</v>
      </c>
      <c r="X47" s="47" t="n">
        <f aca="false">PopActBIT!X62-'Chôm_BIT_7%'!X50</f>
        <v>1862.02950732281</v>
      </c>
      <c r="Y47" s="47" t="n">
        <f aca="false">PopActBIT!Y62-'Chôm_BIT_7%'!Y50</f>
        <v>1579.78372963176</v>
      </c>
      <c r="Z47" s="47" t="n">
        <f aca="false">PopActBIT!Z62-'Chôm_BIT_7%'!Z50</f>
        <v>1344.78671347533</v>
      </c>
      <c r="AA47" s="47" t="n">
        <f aca="false">PopActBIT!AA62-'Chôm_BIT_7%'!AA50</f>
        <v>373.580645255755</v>
      </c>
      <c r="AB47" s="47" t="n">
        <f aca="false">PopActBIT!AB62-'Chôm_BIT_7%'!AB50</f>
        <v>130.817989978053</v>
      </c>
      <c r="AC47" s="47"/>
      <c r="AD47" s="47" t="n">
        <f aca="false">E47+F47</f>
        <v>1097.70933075587</v>
      </c>
      <c r="AE47" s="47" t="n">
        <f aca="false">G47+H47</f>
        <v>2892.23168500136</v>
      </c>
      <c r="AF47" s="47" t="n">
        <f aca="false">I47+J47</f>
        <v>3294.72074693516</v>
      </c>
      <c r="AG47" s="47" t="n">
        <f aca="false">K47+L47</f>
        <v>3618.62551307977</v>
      </c>
      <c r="AH47" s="47" t="n">
        <f aca="false">M47+N47+O47+P47</f>
        <v>3121.87263286845</v>
      </c>
      <c r="AI47" s="47" t="n">
        <f aca="false">Q47+R47</f>
        <v>1351.69279654836</v>
      </c>
      <c r="AJ47" s="47" t="n">
        <f aca="false">S47+T47</f>
        <v>3282.35993104678</v>
      </c>
      <c r="AK47" s="47" t="n">
        <f aca="false">U47+V47</f>
        <v>3632.88427866821</v>
      </c>
      <c r="AL47" s="47" t="n">
        <f aca="false">W47+X47</f>
        <v>3763.49382910964</v>
      </c>
      <c r="AM47" s="47" t="n">
        <f aca="false">Y47+Z47+AA47+AB47</f>
        <v>3428.9690783409</v>
      </c>
      <c r="AO47" s="49" t="n">
        <f aca="false">SUM(E47:F47)</f>
        <v>1097.70933075587</v>
      </c>
      <c r="AP47" s="49" t="n">
        <f aca="false">SUM(G47:L47)</f>
        <v>9805.57794501629</v>
      </c>
      <c r="AQ47" s="49" t="n">
        <f aca="false">SUM(M47:N47)</f>
        <v>2795.87470902192</v>
      </c>
      <c r="AR47" s="49" t="n">
        <f aca="false">SUM(Q47:R47)</f>
        <v>1351.69279654836</v>
      </c>
      <c r="AS47" s="49" t="n">
        <f aca="false">SUM(S47:X47)</f>
        <v>10678.7380388246</v>
      </c>
      <c r="AT47" s="49" t="n">
        <f aca="false">SUM(Y47:Z47)</f>
        <v>2924.57044310709</v>
      </c>
      <c r="AU47" s="49" t="n">
        <f aca="false">AO47+AR47</f>
        <v>2449.40212730423</v>
      </c>
      <c r="AV47" s="49" t="n">
        <f aca="false">AP47+AS47</f>
        <v>20484.3159838409</v>
      </c>
      <c r="AW47" s="49" t="n">
        <f aca="false">AQ47+AT47</f>
        <v>5720.44515212902</v>
      </c>
    </row>
    <row r="48" customFormat="false" ht="15" hidden="false" customHeight="false" outlineLevel="0" collapsed="false">
      <c r="A48" s="0" t="n">
        <v>2060</v>
      </c>
      <c r="B48" s="47" t="n">
        <f aca="false">SUM(E48:AB48)</f>
        <v>29547.2875721326</v>
      </c>
      <c r="C48" s="47" t="n">
        <f aca="false">SUM(E48:P48)</f>
        <v>14044.9112725836</v>
      </c>
      <c r="D48" s="47" t="n">
        <f aca="false">SUM(Q48:AB48)</f>
        <v>15502.376299549</v>
      </c>
      <c r="E48" s="47" t="n">
        <f aca="false">PopActBIT!E63-'Chôm_BIT_7%'!E51</f>
        <v>164.995859512735</v>
      </c>
      <c r="F48" s="47" t="n">
        <f aca="false">PopActBIT!F63-'Chôm_BIT_7%'!F51</f>
        <v>935.647181741957</v>
      </c>
      <c r="G48" s="47" t="n">
        <f aca="false">PopActBIT!G63-'Chôm_BIT_7%'!G51</f>
        <v>1430.58240785061</v>
      </c>
      <c r="H48" s="47" t="n">
        <f aca="false">PopActBIT!H63-'Chôm_BIT_7%'!H51</f>
        <v>1472.03513645556</v>
      </c>
      <c r="I48" s="47" t="n">
        <f aca="false">PopActBIT!I63-'Chôm_BIT_7%'!I51</f>
        <v>1591.34339321067</v>
      </c>
      <c r="J48" s="47" t="n">
        <f aca="false">PopActBIT!J63-'Chôm_BIT_7%'!J51</f>
        <v>1691.54500099119</v>
      </c>
      <c r="K48" s="47" t="n">
        <f aca="false">PopActBIT!K63-'Chôm_BIT_7%'!K51</f>
        <v>1824.67898125926</v>
      </c>
      <c r="L48" s="47" t="n">
        <f aca="false">PopActBIT!L63-'Chôm_BIT_7%'!L51</f>
        <v>1792.68841395713</v>
      </c>
      <c r="M48" s="47" t="n">
        <f aca="false">PopActBIT!M63-'Chôm_BIT_7%'!M51</f>
        <v>1586.81839744007</v>
      </c>
      <c r="N48" s="47" t="n">
        <f aca="false">PopActBIT!N63-'Chôm_BIT_7%'!N51</f>
        <v>1231.35397302702</v>
      </c>
      <c r="O48" s="47" t="n">
        <f aca="false">PopActBIT!O63-'Chôm_BIT_7%'!O51</f>
        <v>248.788845223405</v>
      </c>
      <c r="P48" s="47" t="n">
        <f aca="false">PopActBIT!P63-'Chôm_BIT_7%'!P51</f>
        <v>74.4336819139813</v>
      </c>
      <c r="Q48" s="47" t="n">
        <f aca="false">PopActBIT!Q63-'Chôm_BIT_7%'!Q51</f>
        <v>267.61128505145</v>
      </c>
      <c r="R48" s="47" t="n">
        <f aca="false">PopActBIT!R63-'Chôm_BIT_7%'!R51</f>
        <v>1087.50753748862</v>
      </c>
      <c r="S48" s="47" t="n">
        <f aca="false">PopActBIT!S63-'Chôm_BIT_7%'!S51</f>
        <v>1599.94276220275</v>
      </c>
      <c r="T48" s="47" t="n">
        <f aca="false">PopActBIT!T63-'Chôm_BIT_7%'!T51</f>
        <v>1695.14276971385</v>
      </c>
      <c r="U48" s="47" t="n">
        <f aca="false">PopActBIT!U63-'Chôm_BIT_7%'!U51</f>
        <v>1767.01829697824</v>
      </c>
      <c r="V48" s="47" t="n">
        <f aca="false">PopActBIT!V63-'Chôm_BIT_7%'!V51</f>
        <v>1852.50965724892</v>
      </c>
      <c r="W48" s="47" t="n">
        <f aca="false">PopActBIT!W63-'Chôm_BIT_7%'!W51</f>
        <v>1888.84385050527</v>
      </c>
      <c r="X48" s="47" t="n">
        <f aca="false">PopActBIT!X63-'Chôm_BIT_7%'!X51</f>
        <v>1875.6271384224</v>
      </c>
      <c r="Y48" s="47" t="n">
        <f aca="false">PopActBIT!Y63-'Chôm_BIT_7%'!Y51</f>
        <v>1583.82488639799</v>
      </c>
      <c r="Z48" s="47" t="n">
        <f aca="false">PopActBIT!Z63-'Chôm_BIT_7%'!Z51</f>
        <v>1383.52374631507</v>
      </c>
      <c r="AA48" s="47" t="n">
        <f aca="false">PopActBIT!AA63-'Chôm_BIT_7%'!AA51</f>
        <v>369.096760141242</v>
      </c>
      <c r="AB48" s="47" t="n">
        <f aca="false">PopActBIT!AB63-'Chôm_BIT_7%'!AB51</f>
        <v>131.727609083214</v>
      </c>
      <c r="AC48" s="47"/>
      <c r="AD48" s="47" t="n">
        <f aca="false">E48+F48</f>
        <v>1100.64304125469</v>
      </c>
      <c r="AE48" s="47" t="n">
        <f aca="false">G48+H48</f>
        <v>2902.61754430617</v>
      </c>
      <c r="AF48" s="47" t="n">
        <f aca="false">I48+J48</f>
        <v>3282.88839420186</v>
      </c>
      <c r="AG48" s="47" t="n">
        <f aca="false">K48+L48</f>
        <v>3617.36739521638</v>
      </c>
      <c r="AH48" s="47" t="n">
        <f aca="false">M48+N48+O48+P48</f>
        <v>3141.39489760447</v>
      </c>
      <c r="AI48" s="47" t="n">
        <f aca="false">Q48+R48</f>
        <v>1355.11882254007</v>
      </c>
      <c r="AJ48" s="47" t="n">
        <f aca="false">S48+T48</f>
        <v>3295.0855319166</v>
      </c>
      <c r="AK48" s="47" t="n">
        <f aca="false">U48+V48</f>
        <v>3619.52795422716</v>
      </c>
      <c r="AL48" s="47" t="n">
        <f aca="false">W48+X48</f>
        <v>3764.47098892767</v>
      </c>
      <c r="AM48" s="47" t="n">
        <f aca="false">Y48+Z48+AA48+AB48</f>
        <v>3468.17300193752</v>
      </c>
      <c r="AO48" s="49" t="n">
        <f aca="false">SUM(E48:F48)</f>
        <v>1100.64304125469</v>
      </c>
      <c r="AP48" s="49" t="n">
        <f aca="false">SUM(G48:L48)</f>
        <v>9802.87333372441</v>
      </c>
      <c r="AQ48" s="49" t="n">
        <f aca="false">SUM(M48:N48)</f>
        <v>2818.17237046708</v>
      </c>
      <c r="AR48" s="49" t="n">
        <f aca="false">SUM(Q48:R48)</f>
        <v>1355.11882254007</v>
      </c>
      <c r="AS48" s="49" t="n">
        <f aca="false">SUM(S48:X48)</f>
        <v>10679.0844750714</v>
      </c>
      <c r="AT48" s="49" t="n">
        <f aca="false">SUM(Y48:Z48)</f>
        <v>2967.34863271306</v>
      </c>
      <c r="AU48" s="49" t="n">
        <f aca="false">AO48+AR48</f>
        <v>2455.76186379476</v>
      </c>
      <c r="AV48" s="49" t="n">
        <f aca="false">AP48+AS48</f>
        <v>20481.9578087958</v>
      </c>
      <c r="AW48" s="49" t="n">
        <f aca="false">AQ48+AT48</f>
        <v>5785.52100318014</v>
      </c>
    </row>
    <row r="49" customFormat="false" ht="15" hidden="false" customHeight="false" outlineLevel="0" collapsed="false">
      <c r="A49" s="0" t="n">
        <v>2061</v>
      </c>
      <c r="B49" s="47" t="n">
        <f aca="false">SUM(E49:AB49)</f>
        <v>29589.1588156644</v>
      </c>
      <c r="C49" s="47" t="n">
        <f aca="false">SUM(E49:P49)</f>
        <v>14060.1226837848</v>
      </c>
      <c r="D49" s="47" t="n">
        <f aca="false">SUM(Q49:AB49)</f>
        <v>15529.0361318796</v>
      </c>
      <c r="E49" s="47" t="n">
        <f aca="false">PopActBIT!E64-'Chôm_BIT_7%'!E52</f>
        <v>164.607753716188</v>
      </c>
      <c r="F49" s="47" t="n">
        <f aca="false">PopActBIT!F64-'Chôm_BIT_7%'!F52</f>
        <v>938.073042575979</v>
      </c>
      <c r="G49" s="47" t="n">
        <f aca="false">PopActBIT!G64-'Chôm_BIT_7%'!G52</f>
        <v>1437.41074061343</v>
      </c>
      <c r="H49" s="47" t="n">
        <f aca="false">PopActBIT!H64-'Chôm_BIT_7%'!H52</f>
        <v>1476.69854614753</v>
      </c>
      <c r="I49" s="47" t="n">
        <f aca="false">PopActBIT!I64-'Chôm_BIT_7%'!I52</f>
        <v>1589.31386608691</v>
      </c>
      <c r="J49" s="47" t="n">
        <f aca="false">PopActBIT!J64-'Chôm_BIT_7%'!J52</f>
        <v>1686.49792502775</v>
      </c>
      <c r="K49" s="47" t="n">
        <f aca="false">PopActBIT!K64-'Chôm_BIT_7%'!K52</f>
        <v>1807.94612513137</v>
      </c>
      <c r="L49" s="47" t="n">
        <f aca="false">PopActBIT!L64-'Chôm_BIT_7%'!L52</f>
        <v>1797.65079604785</v>
      </c>
      <c r="M49" s="47" t="n">
        <f aca="false">PopActBIT!M64-'Chôm_BIT_7%'!M52</f>
        <v>1590.4455769627</v>
      </c>
      <c r="N49" s="47" t="n">
        <f aca="false">PopActBIT!N64-'Chôm_BIT_7%'!N52</f>
        <v>1249.57136016559</v>
      </c>
      <c r="O49" s="47" t="n">
        <f aca="false">PopActBIT!O64-'Chôm_BIT_7%'!O52</f>
        <v>247.191931654453</v>
      </c>
      <c r="P49" s="47" t="n">
        <f aca="false">PopActBIT!P64-'Chôm_BIT_7%'!P52</f>
        <v>74.7150196550325</v>
      </c>
      <c r="Q49" s="47" t="n">
        <f aca="false">PopActBIT!Q64-'Chôm_BIT_7%'!Q52</f>
        <v>267.005768554167</v>
      </c>
      <c r="R49" s="47" t="n">
        <f aca="false">PopActBIT!R64-'Chôm_BIT_7%'!R52</f>
        <v>1090.41631001079</v>
      </c>
      <c r="S49" s="47" t="n">
        <f aca="false">PopActBIT!S64-'Chôm_BIT_7%'!S52</f>
        <v>1608.14665181202</v>
      </c>
      <c r="T49" s="47" t="n">
        <f aca="false">PopActBIT!T64-'Chôm_BIT_7%'!T52</f>
        <v>1701.06061794026</v>
      </c>
      <c r="U49" s="47" t="n">
        <f aca="false">PopActBIT!U64-'Chôm_BIT_7%'!U52</f>
        <v>1764.82657296952</v>
      </c>
      <c r="V49" s="47" t="n">
        <f aca="false">PopActBIT!V64-'Chôm_BIT_7%'!V52</f>
        <v>1846.93038685047</v>
      </c>
      <c r="W49" s="47" t="n">
        <f aca="false">PopActBIT!W64-'Chôm_BIT_7%'!W52</f>
        <v>1872.85715439481</v>
      </c>
      <c r="X49" s="47" t="n">
        <f aca="false">PopActBIT!X64-'Chôm_BIT_7%'!X52</f>
        <v>1880.87947840411</v>
      </c>
      <c r="Y49" s="47" t="n">
        <f aca="false">PopActBIT!Y64-'Chôm_BIT_7%'!Y52</f>
        <v>1588.71645651173</v>
      </c>
      <c r="Z49" s="47" t="n">
        <f aca="false">PopActBIT!Z64-'Chôm_BIT_7%'!Z52</f>
        <v>1407.89912343433</v>
      </c>
      <c r="AA49" s="47" t="n">
        <f aca="false">PopActBIT!AA64-'Chôm_BIT_7%'!AA52</f>
        <v>367.72230009496</v>
      </c>
      <c r="AB49" s="47" t="n">
        <f aca="false">PopActBIT!AB64-'Chôm_BIT_7%'!AB52</f>
        <v>132.575310902413</v>
      </c>
      <c r="AC49" s="47"/>
      <c r="AD49" s="47" t="n">
        <f aca="false">E49+F49</f>
        <v>1102.68079629217</v>
      </c>
      <c r="AE49" s="47" t="n">
        <f aca="false">G49+H49</f>
        <v>2914.10928676096</v>
      </c>
      <c r="AF49" s="47" t="n">
        <f aca="false">I49+J49</f>
        <v>3275.81179111467</v>
      </c>
      <c r="AG49" s="47" t="n">
        <f aca="false">K49+L49</f>
        <v>3605.59692117923</v>
      </c>
      <c r="AH49" s="47" t="n">
        <f aca="false">M49+N49+O49+P49</f>
        <v>3161.92388843777</v>
      </c>
      <c r="AI49" s="47" t="n">
        <f aca="false">Q49+R49</f>
        <v>1357.42207856496</v>
      </c>
      <c r="AJ49" s="47" t="n">
        <f aca="false">S49+T49</f>
        <v>3309.20726975228</v>
      </c>
      <c r="AK49" s="47" t="n">
        <f aca="false">U49+V49</f>
        <v>3611.75695981998</v>
      </c>
      <c r="AL49" s="47" t="n">
        <f aca="false">W49+X49</f>
        <v>3753.73663279892</v>
      </c>
      <c r="AM49" s="47" t="n">
        <f aca="false">Y49+Z49+AA49+AB49</f>
        <v>3496.91319094343</v>
      </c>
      <c r="AO49" s="49" t="n">
        <f aca="false">SUM(E49:F49)</f>
        <v>1102.68079629217</v>
      </c>
      <c r="AP49" s="49" t="n">
        <f aca="false">SUM(G49:L49)</f>
        <v>9795.51799905486</v>
      </c>
      <c r="AQ49" s="49" t="n">
        <f aca="false">SUM(M49:N49)</f>
        <v>2840.01693712829</v>
      </c>
      <c r="AR49" s="49" t="n">
        <f aca="false">SUM(Q49:R49)</f>
        <v>1357.42207856496</v>
      </c>
      <c r="AS49" s="49" t="n">
        <f aca="false">SUM(S49:X49)</f>
        <v>10674.7008623712</v>
      </c>
      <c r="AT49" s="49" t="n">
        <f aca="false">SUM(Y49:Z49)</f>
        <v>2996.61557994606</v>
      </c>
      <c r="AU49" s="49" t="n">
        <f aca="false">AO49+AR49</f>
        <v>2460.10287485712</v>
      </c>
      <c r="AV49" s="49" t="n">
        <f aca="false">AP49+AS49</f>
        <v>20470.218861426</v>
      </c>
      <c r="AW49" s="49" t="n">
        <f aca="false">AQ49+AT49</f>
        <v>5836.63251707434</v>
      </c>
    </row>
    <row r="50" customFormat="false" ht="15" hidden="false" customHeight="false" outlineLevel="0" collapsed="false">
      <c r="A50" s="0" t="n">
        <v>2062</v>
      </c>
      <c r="B50" s="47" t="n">
        <f aca="false">SUM(E50:AB50)</f>
        <v>29632.3070369569</v>
      </c>
      <c r="C50" s="47" t="n">
        <f aca="false">SUM(E50:P50)</f>
        <v>14077.5661910173</v>
      </c>
      <c r="D50" s="47" t="n">
        <f aca="false">SUM(Q50:AB50)</f>
        <v>15554.7408459396</v>
      </c>
      <c r="E50" s="47" t="n">
        <f aca="false">PopActBIT!E65-'Chôm_BIT_7%'!E53</f>
        <v>164.156063333785</v>
      </c>
      <c r="F50" s="47" t="n">
        <f aca="false">PopActBIT!F65-'Chôm_BIT_7%'!F53</f>
        <v>939.740254134274</v>
      </c>
      <c r="G50" s="47" t="n">
        <f aca="false">PopActBIT!G65-'Chôm_BIT_7%'!G53</f>
        <v>1444.15658170272</v>
      </c>
      <c r="H50" s="47" t="n">
        <f aca="false">PopActBIT!H65-'Chôm_BIT_7%'!H53</f>
        <v>1482.42671428898</v>
      </c>
      <c r="I50" s="47" t="n">
        <f aca="false">PopActBIT!I65-'Chôm_BIT_7%'!I53</f>
        <v>1588.66324509544</v>
      </c>
      <c r="J50" s="47" t="n">
        <f aca="false">PopActBIT!J65-'Chôm_BIT_7%'!J53</f>
        <v>1682.313200482</v>
      </c>
      <c r="K50" s="47" t="n">
        <f aca="false">PopActBIT!K65-'Chôm_BIT_7%'!K53</f>
        <v>1795.99464840763</v>
      </c>
      <c r="L50" s="47" t="n">
        <f aca="false">PopActBIT!L65-'Chôm_BIT_7%'!L53</f>
        <v>1794.12697950605</v>
      </c>
      <c r="M50" s="47" t="n">
        <f aca="false">PopActBIT!M65-'Chôm_BIT_7%'!M53</f>
        <v>1600.43814575586</v>
      </c>
      <c r="N50" s="47" t="n">
        <f aca="false">PopActBIT!N65-'Chôm_BIT_7%'!N53</f>
        <v>1263.95875560823</v>
      </c>
      <c r="O50" s="47" t="n">
        <f aca="false">PopActBIT!O65-'Chôm_BIT_7%'!O53</f>
        <v>246.657359649931</v>
      </c>
      <c r="P50" s="47" t="n">
        <f aca="false">PopActBIT!P65-'Chôm_BIT_7%'!P53</f>
        <v>74.9342430524103</v>
      </c>
      <c r="Q50" s="47" t="n">
        <f aca="false">PopActBIT!Q65-'Chôm_BIT_7%'!Q53</f>
        <v>266.280050545213</v>
      </c>
      <c r="R50" s="47" t="n">
        <f aca="false">PopActBIT!R65-'Chôm_BIT_7%'!R53</f>
        <v>1092.41086970554</v>
      </c>
      <c r="S50" s="47" t="n">
        <f aca="false">PopActBIT!S65-'Chôm_BIT_7%'!S53</f>
        <v>1616.23326452597</v>
      </c>
      <c r="T50" s="47" t="n">
        <f aca="false">PopActBIT!T65-'Chôm_BIT_7%'!T53</f>
        <v>1708.24768329158</v>
      </c>
      <c r="U50" s="47" t="n">
        <f aca="false">PopActBIT!U65-'Chôm_BIT_7%'!U53</f>
        <v>1764.23510814038</v>
      </c>
      <c r="V50" s="47" t="n">
        <f aca="false">PopActBIT!V65-'Chôm_BIT_7%'!V53</f>
        <v>1842.33043471818</v>
      </c>
      <c r="W50" s="47" t="n">
        <f aca="false">PopActBIT!W65-'Chôm_BIT_7%'!W53</f>
        <v>1861.34257178555</v>
      </c>
      <c r="X50" s="47" t="n">
        <f aca="false">PopActBIT!X65-'Chôm_BIT_7%'!X53</f>
        <v>1877.55879641183</v>
      </c>
      <c r="Y50" s="47" t="n">
        <f aca="false">PopActBIT!Y65-'Chôm_BIT_7%'!Y53</f>
        <v>1599.66023314324</v>
      </c>
      <c r="Z50" s="47" t="n">
        <f aca="false">PopActBIT!Z65-'Chôm_BIT_7%'!Z53</f>
        <v>1425.43421300847</v>
      </c>
      <c r="AA50" s="47" t="n">
        <f aca="false">PopActBIT!AA65-'Chôm_BIT_7%'!AA53</f>
        <v>367.699600168632</v>
      </c>
      <c r="AB50" s="47" t="n">
        <f aca="false">PopActBIT!AB65-'Chôm_BIT_7%'!AB53</f>
        <v>133.308020494982</v>
      </c>
      <c r="AC50" s="47"/>
      <c r="AD50" s="47" t="n">
        <f aca="false">E50+F50</f>
        <v>1103.89631746806</v>
      </c>
      <c r="AE50" s="47" t="n">
        <f aca="false">G50+H50</f>
        <v>2926.5832959917</v>
      </c>
      <c r="AF50" s="47" t="n">
        <f aca="false">I50+J50</f>
        <v>3270.97644557744</v>
      </c>
      <c r="AG50" s="47" t="n">
        <f aca="false">K50+L50</f>
        <v>3590.12162791368</v>
      </c>
      <c r="AH50" s="47" t="n">
        <f aca="false">M50+N50+O50+P50</f>
        <v>3185.98850406643</v>
      </c>
      <c r="AI50" s="47" t="n">
        <f aca="false">Q50+R50</f>
        <v>1358.69092025075</v>
      </c>
      <c r="AJ50" s="47" t="n">
        <f aca="false">S50+T50</f>
        <v>3324.48094781755</v>
      </c>
      <c r="AK50" s="47" t="n">
        <f aca="false">U50+V50</f>
        <v>3606.56554285856</v>
      </c>
      <c r="AL50" s="47" t="n">
        <f aca="false">W50+X50</f>
        <v>3738.90136819738</v>
      </c>
      <c r="AM50" s="47" t="n">
        <f aca="false">Y50+Z50+AA50+AB50</f>
        <v>3526.10206681532</v>
      </c>
      <c r="AO50" s="49" t="n">
        <f aca="false">SUM(E50:F50)</f>
        <v>1103.89631746806</v>
      </c>
      <c r="AP50" s="49" t="n">
        <f aca="false">SUM(G50:L50)</f>
        <v>9787.68136948282</v>
      </c>
      <c r="AQ50" s="49" t="n">
        <f aca="false">SUM(M50:N50)</f>
        <v>2864.39690136409</v>
      </c>
      <c r="AR50" s="49" t="n">
        <f aca="false">SUM(Q50:R50)</f>
        <v>1358.69092025075</v>
      </c>
      <c r="AS50" s="49" t="n">
        <f aca="false">SUM(S50:X50)</f>
        <v>10669.9478588735</v>
      </c>
      <c r="AT50" s="49" t="n">
        <f aca="false">SUM(Y50:Z50)</f>
        <v>3025.09444615171</v>
      </c>
      <c r="AU50" s="49" t="n">
        <f aca="false">AO50+AR50</f>
        <v>2462.58723771881</v>
      </c>
      <c r="AV50" s="49" t="n">
        <f aca="false">AP50+AS50</f>
        <v>20457.6292283563</v>
      </c>
      <c r="AW50" s="49" t="n">
        <f aca="false">AQ50+AT50</f>
        <v>5889.4913475158</v>
      </c>
    </row>
    <row r="51" customFormat="false" ht="15" hidden="false" customHeight="false" outlineLevel="0" collapsed="false">
      <c r="A51" s="0" t="n">
        <v>2063</v>
      </c>
      <c r="B51" s="47" t="n">
        <f aca="false">SUM(E51:AB51)</f>
        <v>29679.5479738132</v>
      </c>
      <c r="C51" s="47" t="n">
        <f aca="false">SUM(E51:P51)</f>
        <v>14097.7906242047</v>
      </c>
      <c r="D51" s="47" t="n">
        <f aca="false">SUM(Q51:AB51)</f>
        <v>15581.7573496085</v>
      </c>
      <c r="E51" s="47" t="n">
        <f aca="false">PopActBIT!E66-'Chôm_BIT_7%'!E54</f>
        <v>163.633364546485</v>
      </c>
      <c r="F51" s="47" t="n">
        <f aca="false">PopActBIT!F66-'Chôm_BIT_7%'!F54</f>
        <v>940.440400095672</v>
      </c>
      <c r="G51" s="47" t="n">
        <f aca="false">PopActBIT!G66-'Chôm_BIT_7%'!G54</f>
        <v>1450.55081896487</v>
      </c>
      <c r="H51" s="47" t="n">
        <f aca="false">PopActBIT!H66-'Chôm_BIT_7%'!H54</f>
        <v>1488.84609002931</v>
      </c>
      <c r="I51" s="47" t="n">
        <f aca="false">PopActBIT!I66-'Chôm_BIT_7%'!I54</f>
        <v>1589.46800129369</v>
      </c>
      <c r="J51" s="47" t="n">
        <f aca="false">PopActBIT!J66-'Chôm_BIT_7%'!J54</f>
        <v>1678.23404014356</v>
      </c>
      <c r="K51" s="47" t="n">
        <f aca="false">PopActBIT!K66-'Chôm_BIT_7%'!K54</f>
        <v>1787.02565914554</v>
      </c>
      <c r="L51" s="47" t="n">
        <f aca="false">PopActBIT!L66-'Chôm_BIT_7%'!L54</f>
        <v>1786.85881357618</v>
      </c>
      <c r="M51" s="47" t="n">
        <f aca="false">PopActBIT!M66-'Chôm_BIT_7%'!M54</f>
        <v>1615.00040279552</v>
      </c>
      <c r="N51" s="47" t="n">
        <f aca="false">PopActBIT!N66-'Chôm_BIT_7%'!N54</f>
        <v>1274.56749670047</v>
      </c>
      <c r="O51" s="47" t="n">
        <f aca="false">PopActBIT!O66-'Chôm_BIT_7%'!O54</f>
        <v>248.110405261031</v>
      </c>
      <c r="P51" s="47" t="n">
        <f aca="false">PopActBIT!P66-'Chôm_BIT_7%'!P54</f>
        <v>75.0551316523338</v>
      </c>
      <c r="Q51" s="47" t="n">
        <f aca="false">PopActBIT!Q66-'Chôm_BIT_7%'!Q54</f>
        <v>265.440599382914</v>
      </c>
      <c r="R51" s="47" t="n">
        <f aca="false">PopActBIT!R66-'Chôm_BIT_7%'!R54</f>
        <v>1093.25044744148</v>
      </c>
      <c r="S51" s="47" t="n">
        <f aca="false">PopActBIT!S66-'Chôm_BIT_7%'!S54</f>
        <v>1623.90066543837</v>
      </c>
      <c r="T51" s="47" t="n">
        <f aca="false">PopActBIT!T66-'Chôm_BIT_7%'!T54</f>
        <v>1716.29371410455</v>
      </c>
      <c r="U51" s="47" t="n">
        <f aca="false">PopActBIT!U66-'Chôm_BIT_7%'!U54</f>
        <v>1765.36925247348</v>
      </c>
      <c r="V51" s="47" t="n">
        <f aca="false">PopActBIT!V66-'Chôm_BIT_7%'!V54</f>
        <v>1837.84528666413</v>
      </c>
      <c r="W51" s="47" t="n">
        <f aca="false">PopActBIT!W66-'Chôm_BIT_7%'!W54</f>
        <v>1851.62743232369</v>
      </c>
      <c r="X51" s="47" t="n">
        <f aca="false">PopActBIT!X66-'Chôm_BIT_7%'!X54</f>
        <v>1871.41194574924</v>
      </c>
      <c r="Y51" s="47" t="n">
        <f aca="false">PopActBIT!Y66-'Chôm_BIT_7%'!Y54</f>
        <v>1612.43125388961</v>
      </c>
      <c r="Z51" s="47" t="n">
        <f aca="false">PopActBIT!Z66-'Chôm_BIT_7%'!Z54</f>
        <v>1438.82852425069</v>
      </c>
      <c r="AA51" s="47" t="n">
        <f aca="false">PopActBIT!AA66-'Chôm_BIT_7%'!AA54</f>
        <v>371.528586369376</v>
      </c>
      <c r="AB51" s="47" t="n">
        <f aca="false">PopActBIT!AB66-'Chôm_BIT_7%'!AB54</f>
        <v>133.82964152098</v>
      </c>
      <c r="AC51" s="47"/>
      <c r="AD51" s="47" t="n">
        <f aca="false">E51+F51</f>
        <v>1104.07376464216</v>
      </c>
      <c r="AE51" s="47" t="n">
        <f aca="false">G51+H51</f>
        <v>2939.39690899418</v>
      </c>
      <c r="AF51" s="47" t="n">
        <f aca="false">I51+J51</f>
        <v>3267.70204143725</v>
      </c>
      <c r="AG51" s="47" t="n">
        <f aca="false">K51+L51</f>
        <v>3573.88447272172</v>
      </c>
      <c r="AH51" s="47" t="n">
        <f aca="false">M51+N51+O51+P51</f>
        <v>3212.73343640935</v>
      </c>
      <c r="AI51" s="47" t="n">
        <f aca="false">Q51+R51</f>
        <v>1358.6910468244</v>
      </c>
      <c r="AJ51" s="47" t="n">
        <f aca="false">S51+T51</f>
        <v>3340.19437954292</v>
      </c>
      <c r="AK51" s="47" t="n">
        <f aca="false">U51+V51</f>
        <v>3603.21453913762</v>
      </c>
      <c r="AL51" s="47" t="n">
        <f aca="false">W51+X51</f>
        <v>3723.03937807293</v>
      </c>
      <c r="AM51" s="47" t="n">
        <f aca="false">Y51+Z51+AA51+AB51</f>
        <v>3556.61800603065</v>
      </c>
      <c r="AO51" s="49" t="n">
        <f aca="false">SUM(E51:F51)</f>
        <v>1104.07376464216</v>
      </c>
      <c r="AP51" s="49" t="n">
        <f aca="false">SUM(G51:L51)</f>
        <v>9780.98342315315</v>
      </c>
      <c r="AQ51" s="49" t="n">
        <f aca="false">SUM(M51:N51)</f>
        <v>2889.56789949599</v>
      </c>
      <c r="AR51" s="49" t="n">
        <f aca="false">SUM(Q51:R51)</f>
        <v>1358.6910468244</v>
      </c>
      <c r="AS51" s="49" t="n">
        <f aca="false">SUM(S51:X51)</f>
        <v>10666.4482967535</v>
      </c>
      <c r="AT51" s="49" t="n">
        <f aca="false">SUM(Y51:Z51)</f>
        <v>3051.25977814029</v>
      </c>
      <c r="AU51" s="49" t="n">
        <f aca="false">AO51+AR51</f>
        <v>2462.76481146655</v>
      </c>
      <c r="AV51" s="49" t="n">
        <f aca="false">AP51+AS51</f>
        <v>20447.4317199066</v>
      </c>
      <c r="AW51" s="49" t="n">
        <f aca="false">AQ51+AT51</f>
        <v>5940.82767763628</v>
      </c>
    </row>
    <row r="52" customFormat="false" ht="15" hidden="false" customHeight="false" outlineLevel="0" collapsed="false">
      <c r="A52" s="0" t="n">
        <v>2064</v>
      </c>
      <c r="B52" s="47" t="n">
        <f aca="false">SUM(E52:AB52)</f>
        <v>29724.1935861647</v>
      </c>
      <c r="C52" s="47" t="n">
        <f aca="false">SUM(E52:P52)</f>
        <v>14115.9524845164</v>
      </c>
      <c r="D52" s="47" t="n">
        <f aca="false">SUM(Q52:AB52)</f>
        <v>15608.2411016484</v>
      </c>
      <c r="E52" s="47" t="n">
        <f aca="false">PopActBIT!E67-'Chôm_BIT_7%'!E55</f>
        <v>163.052218585042</v>
      </c>
      <c r="F52" s="47" t="n">
        <f aca="false">PopActBIT!F67-'Chôm_BIT_7%'!F55</f>
        <v>940.10692239238</v>
      </c>
      <c r="G52" s="47" t="n">
        <f aca="false">PopActBIT!G67-'Chôm_BIT_7%'!G55</f>
        <v>1456.36113724627</v>
      </c>
      <c r="H52" s="47" t="n">
        <f aca="false">PopActBIT!H67-'Chôm_BIT_7%'!H55</f>
        <v>1495.64590049562</v>
      </c>
      <c r="I52" s="47" t="n">
        <f aca="false">PopActBIT!I67-'Chôm_BIT_7%'!I55</f>
        <v>1591.73125135393</v>
      </c>
      <c r="J52" s="47" t="n">
        <f aca="false">PopActBIT!J67-'Chôm_BIT_7%'!J55</f>
        <v>1674.47280392394</v>
      </c>
      <c r="K52" s="47" t="n">
        <f aca="false">PopActBIT!K67-'Chôm_BIT_7%'!K55</f>
        <v>1776.1480227956</v>
      </c>
      <c r="L52" s="47" t="n">
        <f aca="false">PopActBIT!L67-'Chôm_BIT_7%'!L55</f>
        <v>1778.98242237017</v>
      </c>
      <c r="M52" s="47" t="n">
        <f aca="false">PopActBIT!M67-'Chôm_BIT_7%'!M55</f>
        <v>1630.32376919879</v>
      </c>
      <c r="N52" s="47" t="n">
        <f aca="false">PopActBIT!N67-'Chôm_BIT_7%'!N55</f>
        <v>1282.73674860514</v>
      </c>
      <c r="O52" s="47" t="n">
        <f aca="false">PopActBIT!O67-'Chôm_BIT_7%'!O55</f>
        <v>251.276615866242</v>
      </c>
      <c r="P52" s="47" t="n">
        <f aca="false">PopActBIT!P67-'Chôm_BIT_7%'!P55</f>
        <v>75.1146716832178</v>
      </c>
      <c r="Q52" s="47" t="n">
        <f aca="false">PopActBIT!Q67-'Chôm_BIT_7%'!Q55</f>
        <v>264.515216213919</v>
      </c>
      <c r="R52" s="47" t="n">
        <f aca="false">PopActBIT!R67-'Chôm_BIT_7%'!R55</f>
        <v>1092.8619689598</v>
      </c>
      <c r="S52" s="47" t="n">
        <f aca="false">PopActBIT!S67-'Chôm_BIT_7%'!S55</f>
        <v>1630.88164402919</v>
      </c>
      <c r="T52" s="47" t="n">
        <f aca="false">PopActBIT!T67-'Chôm_BIT_7%'!T55</f>
        <v>1724.83330631045</v>
      </c>
      <c r="U52" s="47" t="n">
        <f aca="false">PopActBIT!U67-'Chôm_BIT_7%'!U55</f>
        <v>1768.24931391031</v>
      </c>
      <c r="V52" s="47" t="n">
        <f aca="false">PopActBIT!V67-'Chôm_BIT_7%'!V55</f>
        <v>1833.73903276585</v>
      </c>
      <c r="W52" s="47" t="n">
        <f aca="false">PopActBIT!W67-'Chôm_BIT_7%'!W55</f>
        <v>1839.99840014784</v>
      </c>
      <c r="X52" s="47" t="n">
        <f aca="false">PopActBIT!X67-'Chôm_BIT_7%'!X55</f>
        <v>1863.90575995869</v>
      </c>
      <c r="Y52" s="47" t="n">
        <f aca="false">PopActBIT!Y67-'Chôm_BIT_7%'!Y55</f>
        <v>1628.6448800328</v>
      </c>
      <c r="Z52" s="47" t="n">
        <f aca="false">PopActBIT!Z67-'Chôm_BIT_7%'!Z55</f>
        <v>1448.65618569825</v>
      </c>
      <c r="AA52" s="47" t="n">
        <f aca="false">PopActBIT!AA67-'Chôm_BIT_7%'!AA55</f>
        <v>377.763766977595</v>
      </c>
      <c r="AB52" s="47" t="n">
        <f aca="false">PopActBIT!AB67-'Chôm_BIT_7%'!AB55</f>
        <v>134.191626643657</v>
      </c>
      <c r="AC52" s="47"/>
      <c r="AD52" s="47" t="n">
        <f aca="false">E52+F52</f>
        <v>1103.15914097742</v>
      </c>
      <c r="AE52" s="47" t="n">
        <f aca="false">G52+H52</f>
        <v>2952.00703774189</v>
      </c>
      <c r="AF52" s="47" t="n">
        <f aca="false">I52+J52</f>
        <v>3266.20405527788</v>
      </c>
      <c r="AG52" s="47" t="n">
        <f aca="false">K52+L52</f>
        <v>3555.13044516577</v>
      </c>
      <c r="AH52" s="47" t="n">
        <f aca="false">M52+N52+O52+P52</f>
        <v>3239.45180535339</v>
      </c>
      <c r="AI52" s="47" t="n">
        <f aca="false">Q52+R52</f>
        <v>1357.37718517372</v>
      </c>
      <c r="AJ52" s="47" t="n">
        <f aca="false">S52+T52</f>
        <v>3355.71495033965</v>
      </c>
      <c r="AK52" s="47" t="n">
        <f aca="false">U52+V52</f>
        <v>3601.98834667616</v>
      </c>
      <c r="AL52" s="47" t="n">
        <f aca="false">W52+X52</f>
        <v>3703.90416010653</v>
      </c>
      <c r="AM52" s="47" t="n">
        <f aca="false">Y52+Z52+AA52+AB52</f>
        <v>3589.2564593523</v>
      </c>
      <c r="AO52" s="49" t="n">
        <f aca="false">SUM(E52:F52)</f>
        <v>1103.15914097742</v>
      </c>
      <c r="AP52" s="49" t="n">
        <f aca="false">SUM(G52:L52)</f>
        <v>9773.34153818554</v>
      </c>
      <c r="AQ52" s="49" t="n">
        <f aca="false">SUM(M52:N52)</f>
        <v>2913.06051780393</v>
      </c>
      <c r="AR52" s="49" t="n">
        <f aca="false">SUM(Q52:R52)</f>
        <v>1357.37718517372</v>
      </c>
      <c r="AS52" s="49" t="n">
        <f aca="false">SUM(S52:X52)</f>
        <v>10661.6074571223</v>
      </c>
      <c r="AT52" s="49" t="n">
        <f aca="false">SUM(Y52:Z52)</f>
        <v>3077.30106573104</v>
      </c>
      <c r="AU52" s="49" t="n">
        <f aca="false">AO52+AR52</f>
        <v>2460.53632615114</v>
      </c>
      <c r="AV52" s="49" t="n">
        <f aca="false">AP52+AS52</f>
        <v>20434.9489953079</v>
      </c>
      <c r="AW52" s="49" t="n">
        <f aca="false">AQ52+AT52</f>
        <v>5990.36158353498</v>
      </c>
    </row>
    <row r="53" customFormat="false" ht="15" hidden="false" customHeight="false" outlineLevel="0" collapsed="false">
      <c r="A53" s="0" t="n">
        <v>2065</v>
      </c>
      <c r="B53" s="47" t="n">
        <f aca="false">SUM(E53:AB53)</f>
        <v>29751.1499324105</v>
      </c>
      <c r="C53" s="47" t="n">
        <f aca="false">SUM(E53:P53)</f>
        <v>14127.0089780337</v>
      </c>
      <c r="D53" s="47" t="n">
        <f aca="false">SUM(Q53:AB53)</f>
        <v>15624.1409543768</v>
      </c>
      <c r="E53" s="47" t="n">
        <f aca="false">PopActBIT!E68-'Chôm_BIT_7%'!E56</f>
        <v>162.43575372346</v>
      </c>
      <c r="F53" s="47" t="n">
        <f aca="false">PopActBIT!F68-'Chôm_BIT_7%'!F56</f>
        <v>938.774800129677</v>
      </c>
      <c r="G53" s="47" t="n">
        <f aca="false">PopActBIT!G68-'Chôm_BIT_7%'!G56</f>
        <v>1461.35934083655</v>
      </c>
      <c r="H53" s="47" t="n">
        <f aca="false">PopActBIT!H68-'Chôm_BIT_7%'!H56</f>
        <v>1502.5812358487</v>
      </c>
      <c r="I53" s="47" t="n">
        <f aca="false">PopActBIT!I68-'Chôm_BIT_7%'!I56</f>
        <v>1595.37466948635</v>
      </c>
      <c r="J53" s="47" t="n">
        <f aca="false">PopActBIT!J68-'Chôm_BIT_7%'!J56</f>
        <v>1671.36596499983</v>
      </c>
      <c r="K53" s="47" t="n">
        <f aca="false">PopActBIT!K68-'Chôm_BIT_7%'!K56</f>
        <v>1767.06576108268</v>
      </c>
      <c r="L53" s="47" t="n">
        <f aca="false">PopActBIT!L68-'Chôm_BIT_7%'!L56</f>
        <v>1766.96286918957</v>
      </c>
      <c r="M53" s="47" t="n">
        <f aca="false">PopActBIT!M68-'Chôm_BIT_7%'!M56</f>
        <v>1644.51776180338</v>
      </c>
      <c r="N53" s="47" t="n">
        <f aca="false">PopActBIT!N68-'Chôm_BIT_7%'!N56</f>
        <v>1286.2261340188</v>
      </c>
      <c r="O53" s="47" t="n">
        <f aca="false">PopActBIT!O68-'Chôm_BIT_7%'!O56</f>
        <v>255.118063077998</v>
      </c>
      <c r="P53" s="47" t="n">
        <f aca="false">PopActBIT!P68-'Chôm_BIT_7%'!P56</f>
        <v>75.2266238366713</v>
      </c>
      <c r="Q53" s="47" t="n">
        <f aca="false">PopActBIT!Q68-'Chôm_BIT_7%'!Q56</f>
        <v>263.542442277613</v>
      </c>
      <c r="R53" s="47" t="n">
        <f aca="false">PopActBIT!R68-'Chôm_BIT_7%'!R56</f>
        <v>1091.29178383158</v>
      </c>
      <c r="S53" s="47" t="n">
        <f aca="false">PopActBIT!S68-'Chôm_BIT_7%'!S56</f>
        <v>1636.90352797274</v>
      </c>
      <c r="T53" s="47" t="n">
        <f aca="false">PopActBIT!T68-'Chôm_BIT_7%'!T56</f>
        <v>1733.56359369654</v>
      </c>
      <c r="U53" s="47" t="n">
        <f aca="false">PopActBIT!U68-'Chôm_BIT_7%'!U56</f>
        <v>1772.79523301102</v>
      </c>
      <c r="V53" s="47" t="n">
        <f aca="false">PopActBIT!V68-'Chôm_BIT_7%'!V56</f>
        <v>1830.40276119403</v>
      </c>
      <c r="W53" s="47" t="n">
        <f aca="false">PopActBIT!W68-'Chôm_BIT_7%'!W56</f>
        <v>1830.36177439729</v>
      </c>
      <c r="X53" s="47" t="n">
        <f aca="false">PopActBIT!X68-'Chôm_BIT_7%'!X56</f>
        <v>1851.88402589491</v>
      </c>
      <c r="Y53" s="47" t="n">
        <f aca="false">PopActBIT!Y68-'Chôm_BIT_7%'!Y56</f>
        <v>1641.32838856326</v>
      </c>
      <c r="Z53" s="47" t="n">
        <f aca="false">PopActBIT!Z68-'Chôm_BIT_7%'!Z56</f>
        <v>1452.81890020369</v>
      </c>
      <c r="AA53" s="47" t="n">
        <f aca="false">PopActBIT!AA68-'Chôm_BIT_7%'!AA56</f>
        <v>384.603597435294</v>
      </c>
      <c r="AB53" s="47" t="n">
        <f aca="false">PopActBIT!AB68-'Chôm_BIT_7%'!AB56</f>
        <v>134.644925898832</v>
      </c>
      <c r="AC53" s="47"/>
      <c r="AD53" s="47" t="n">
        <f aca="false">E53+F53</f>
        <v>1101.21055385314</v>
      </c>
      <c r="AE53" s="47" t="n">
        <f aca="false">G53+H53</f>
        <v>2963.94057668524</v>
      </c>
      <c r="AF53" s="47" t="n">
        <f aca="false">I53+J53</f>
        <v>3266.74063448618</v>
      </c>
      <c r="AG53" s="47" t="n">
        <f aca="false">K53+L53</f>
        <v>3534.02863027225</v>
      </c>
      <c r="AH53" s="47" t="n">
        <f aca="false">M53+N53+O53+P53</f>
        <v>3261.08858273684</v>
      </c>
      <c r="AI53" s="47" t="n">
        <f aca="false">Q53+R53</f>
        <v>1354.83422610919</v>
      </c>
      <c r="AJ53" s="47" t="n">
        <f aca="false">S53+T53</f>
        <v>3370.46712166928</v>
      </c>
      <c r="AK53" s="47" t="n">
        <f aca="false">U53+V53</f>
        <v>3603.19799420505</v>
      </c>
      <c r="AL53" s="47" t="n">
        <f aca="false">W53+X53</f>
        <v>3682.2458002922</v>
      </c>
      <c r="AM53" s="47" t="n">
        <f aca="false">Y53+Z53+AA53+AB53</f>
        <v>3613.39581210108</v>
      </c>
      <c r="AO53" s="49" t="n">
        <f aca="false">SUM(E53:F53)</f>
        <v>1101.21055385314</v>
      </c>
      <c r="AP53" s="49" t="n">
        <f aca="false">SUM(G53:L53)</f>
        <v>9764.70984144367</v>
      </c>
      <c r="AQ53" s="49" t="n">
        <f aca="false">SUM(M53:N53)</f>
        <v>2930.74389582217</v>
      </c>
      <c r="AR53" s="49" t="n">
        <f aca="false">SUM(Q53:R53)</f>
        <v>1354.83422610919</v>
      </c>
      <c r="AS53" s="49" t="n">
        <f aca="false">SUM(S53:X53)</f>
        <v>10655.9109161665</v>
      </c>
      <c r="AT53" s="49" t="n">
        <f aca="false">SUM(Y53:Z53)</f>
        <v>3094.14728876695</v>
      </c>
      <c r="AU53" s="49" t="n">
        <f aca="false">AO53+AR53</f>
        <v>2456.04477996233</v>
      </c>
      <c r="AV53" s="49" t="n">
        <f aca="false">AP53+AS53</f>
        <v>20420.6207576102</v>
      </c>
      <c r="AW53" s="49" t="n">
        <f aca="false">AQ53+AT53</f>
        <v>6024.89118458912</v>
      </c>
    </row>
    <row r="54" customFormat="false" ht="15" hidden="false" customHeight="false" outlineLevel="0" collapsed="false">
      <c r="A54" s="0" t="n">
        <v>2066</v>
      </c>
      <c r="B54" s="47" t="n">
        <f aca="false">SUM(E54:AB54)</f>
        <v>29766.5709418748</v>
      </c>
      <c r="C54" s="47" t="n">
        <f aca="false">SUM(E54:P54)</f>
        <v>14131.9822234493</v>
      </c>
      <c r="D54" s="47" t="n">
        <f aca="false">SUM(Q54:AB54)</f>
        <v>15634.5887184255</v>
      </c>
      <c r="E54" s="47" t="n">
        <f aca="false">PopActBIT!E69-'Chôm_BIT_7%'!E57</f>
        <v>161.837901926706</v>
      </c>
      <c r="F54" s="47" t="n">
        <f aca="false">PopActBIT!F69-'Chôm_BIT_7%'!F57</f>
        <v>936.683462640375</v>
      </c>
      <c r="G54" s="47" t="n">
        <f aca="false">PopActBIT!G69-'Chôm_BIT_7%'!G57</f>
        <v>1465.31003642624</v>
      </c>
      <c r="H54" s="47" t="n">
        <f aca="false">PopActBIT!H69-'Chôm_BIT_7%'!H57</f>
        <v>1509.53238482844</v>
      </c>
      <c r="I54" s="47" t="n">
        <f aca="false">PopActBIT!I69-'Chôm_BIT_7%'!I57</f>
        <v>1600.31433718507</v>
      </c>
      <c r="J54" s="47" t="n">
        <f aca="false">PopActBIT!J69-'Chôm_BIT_7%'!J57</f>
        <v>1669.33298314678</v>
      </c>
      <c r="K54" s="47" t="n">
        <f aca="false">PopActBIT!K69-'Chôm_BIT_7%'!K57</f>
        <v>1761.95841791805</v>
      </c>
      <c r="L54" s="47" t="n">
        <f aca="false">PopActBIT!L69-'Chôm_BIT_7%'!L57</f>
        <v>1750.93578206285</v>
      </c>
      <c r="M54" s="47" t="n">
        <f aca="false">PopActBIT!M69-'Chôm_BIT_7%'!M57</f>
        <v>1652.31316743945</v>
      </c>
      <c r="N54" s="47" t="n">
        <f aca="false">PopActBIT!N69-'Chôm_BIT_7%'!N57</f>
        <v>1289.40133409732</v>
      </c>
      <c r="O54" s="47" t="n">
        <f aca="false">PopActBIT!O69-'Chôm_BIT_7%'!O57</f>
        <v>258.960884046765</v>
      </c>
      <c r="P54" s="47" t="n">
        <f aca="false">PopActBIT!P69-'Chôm_BIT_7%'!P57</f>
        <v>75.4015317312705</v>
      </c>
      <c r="Q54" s="47" t="n">
        <f aca="false">PopActBIT!Q69-'Chôm_BIT_7%'!Q57</f>
        <v>262.594548668477</v>
      </c>
      <c r="R54" s="47" t="n">
        <f aca="false">PopActBIT!R69-'Chôm_BIT_7%'!R57</f>
        <v>1088.81901108815</v>
      </c>
      <c r="S54" s="47" t="n">
        <f aca="false">PopActBIT!S69-'Chôm_BIT_7%'!S57</f>
        <v>1641.67015181591</v>
      </c>
      <c r="T54" s="47" t="n">
        <f aca="false">PopActBIT!T69-'Chôm_BIT_7%'!T57</f>
        <v>1742.29915395527</v>
      </c>
      <c r="U54" s="47" t="n">
        <f aca="false">PopActBIT!U69-'Chôm_BIT_7%'!U57</f>
        <v>1778.86864177358</v>
      </c>
      <c r="V54" s="47" t="n">
        <f aca="false">PopActBIT!V69-'Chôm_BIT_7%'!V57</f>
        <v>1828.30477089768</v>
      </c>
      <c r="W54" s="47" t="n">
        <f aca="false">PopActBIT!W69-'Chôm_BIT_7%'!W57</f>
        <v>1825.06797583314</v>
      </c>
      <c r="X54" s="47" t="n">
        <f aca="false">PopActBIT!X69-'Chôm_BIT_7%'!X57</f>
        <v>1836.62999246135</v>
      </c>
      <c r="Y54" s="47" t="n">
        <f aca="false">PopActBIT!Y69-'Chôm_BIT_7%'!Y57</f>
        <v>1646.22251941748</v>
      </c>
      <c r="Z54" s="47" t="n">
        <f aca="false">PopActBIT!Z69-'Chôm_BIT_7%'!Z57</f>
        <v>1457.80155809943</v>
      </c>
      <c r="AA54" s="47" t="n">
        <f aca="false">PopActBIT!AA69-'Chôm_BIT_7%'!AA57</f>
        <v>391.073211021886</v>
      </c>
      <c r="AB54" s="47" t="n">
        <f aca="false">PopActBIT!AB69-'Chôm_BIT_7%'!AB57</f>
        <v>135.23718339315</v>
      </c>
      <c r="AC54" s="47"/>
      <c r="AD54" s="47" t="n">
        <f aca="false">E54+F54</f>
        <v>1098.52136456708</v>
      </c>
      <c r="AE54" s="47" t="n">
        <f aca="false">G54+H54</f>
        <v>2974.84242125468</v>
      </c>
      <c r="AF54" s="47" t="n">
        <f aca="false">I54+J54</f>
        <v>3269.64732033185</v>
      </c>
      <c r="AG54" s="47" t="n">
        <f aca="false">K54+L54</f>
        <v>3512.8941999809</v>
      </c>
      <c r="AH54" s="47" t="n">
        <f aca="false">M54+N54+O54+P54</f>
        <v>3276.07691731481</v>
      </c>
      <c r="AI54" s="47" t="n">
        <f aca="false">Q54+R54</f>
        <v>1351.41355975663</v>
      </c>
      <c r="AJ54" s="47" t="n">
        <f aca="false">S54+T54</f>
        <v>3383.96930577117</v>
      </c>
      <c r="AK54" s="47" t="n">
        <f aca="false">U54+V54</f>
        <v>3607.17341267126</v>
      </c>
      <c r="AL54" s="47" t="n">
        <f aca="false">W54+X54</f>
        <v>3661.69796829449</v>
      </c>
      <c r="AM54" s="47" t="n">
        <f aca="false">Y54+Z54+AA54+AB54</f>
        <v>3630.33447193195</v>
      </c>
      <c r="AO54" s="49" t="n">
        <f aca="false">SUM(E54:F54)</f>
        <v>1098.52136456708</v>
      </c>
      <c r="AP54" s="49" t="n">
        <f aca="false">SUM(G54:L54)</f>
        <v>9757.38394156743</v>
      </c>
      <c r="AQ54" s="49" t="n">
        <f aca="false">SUM(M54:N54)</f>
        <v>2941.71450153677</v>
      </c>
      <c r="AR54" s="49" t="n">
        <f aca="false">SUM(Q54:R54)</f>
        <v>1351.41355975663</v>
      </c>
      <c r="AS54" s="49" t="n">
        <f aca="false">SUM(S54:X54)</f>
        <v>10652.8406867369</v>
      </c>
      <c r="AT54" s="49" t="n">
        <f aca="false">SUM(Y54:Z54)</f>
        <v>3104.02407751691</v>
      </c>
      <c r="AU54" s="49" t="n">
        <f aca="false">AO54+AR54</f>
        <v>2449.93492432371</v>
      </c>
      <c r="AV54" s="49" t="n">
        <f aca="false">AP54+AS54</f>
        <v>20410.2246283043</v>
      </c>
      <c r="AW54" s="49" t="n">
        <f aca="false">AQ54+AT54</f>
        <v>6045.73857905368</v>
      </c>
    </row>
    <row r="55" customFormat="false" ht="15" hidden="false" customHeight="false" outlineLevel="0" collapsed="false">
      <c r="A55" s="0" t="n">
        <v>2067</v>
      </c>
      <c r="B55" s="47" t="n">
        <f aca="false">SUM(E55:AB55)</f>
        <v>29788.7440486337</v>
      </c>
      <c r="C55" s="47" t="n">
        <f aca="false">SUM(E55:P55)</f>
        <v>14141.404862674</v>
      </c>
      <c r="D55" s="47" t="n">
        <f aca="false">SUM(Q55:AB55)</f>
        <v>15647.3391859596</v>
      </c>
      <c r="E55" s="47" t="n">
        <f aca="false">PopActBIT!E70-'Chôm_BIT_7%'!E58</f>
        <v>161.288063657781</v>
      </c>
      <c r="F55" s="47" t="n">
        <f aca="false">PopActBIT!F70-'Chôm_BIT_7%'!F58</f>
        <v>934.067043665917</v>
      </c>
      <c r="G55" s="47" t="n">
        <f aca="false">PopActBIT!G70-'Chôm_BIT_7%'!G58</f>
        <v>1467.94662362733</v>
      </c>
      <c r="H55" s="47" t="n">
        <f aca="false">PopActBIT!H70-'Chôm_BIT_7%'!H58</f>
        <v>1516.35480030574</v>
      </c>
      <c r="I55" s="47" t="n">
        <f aca="false">PopActBIT!I70-'Chôm_BIT_7%'!I58</f>
        <v>1606.3204913197</v>
      </c>
      <c r="J55" s="47" t="n">
        <f aca="false">PopActBIT!J70-'Chôm_BIT_7%'!J58</f>
        <v>1668.6776142155</v>
      </c>
      <c r="K55" s="47" t="n">
        <f aca="false">PopActBIT!K70-'Chôm_BIT_7%'!K58</f>
        <v>1757.6975388928</v>
      </c>
      <c r="L55" s="47" t="n">
        <f aca="false">PopActBIT!L70-'Chôm_BIT_7%'!L58</f>
        <v>1739.48058003053</v>
      </c>
      <c r="M55" s="47" t="n">
        <f aca="false">PopActBIT!M70-'Chôm_BIT_7%'!M58</f>
        <v>1650.52700667406</v>
      </c>
      <c r="N55" s="47" t="n">
        <f aca="false">PopActBIT!N70-'Chôm_BIT_7%'!N58</f>
        <v>1301.45421069828</v>
      </c>
      <c r="O55" s="47" t="n">
        <f aca="false">PopActBIT!O70-'Chôm_BIT_7%'!O58</f>
        <v>262.003005492801</v>
      </c>
      <c r="P55" s="47" t="n">
        <f aca="false">PopActBIT!P70-'Chôm_BIT_7%'!P58</f>
        <v>75.587884093573</v>
      </c>
      <c r="Q55" s="47" t="n">
        <f aca="false">PopActBIT!Q70-'Chôm_BIT_7%'!Q58</f>
        <v>261.713858216719</v>
      </c>
      <c r="R55" s="47" t="n">
        <f aca="false">PopActBIT!R70-'Chôm_BIT_7%'!R58</f>
        <v>1085.71855638514</v>
      </c>
      <c r="S55" s="47" t="n">
        <f aca="false">PopActBIT!S70-'Chôm_BIT_7%'!S58</f>
        <v>1644.85341540275</v>
      </c>
      <c r="T55" s="47" t="n">
        <f aca="false">PopActBIT!T70-'Chôm_BIT_7%'!T58</f>
        <v>1750.84895146596</v>
      </c>
      <c r="U55" s="47" t="n">
        <f aca="false">PopActBIT!U70-'Chôm_BIT_7%'!U58</f>
        <v>1786.18581218527</v>
      </c>
      <c r="V55" s="47" t="n">
        <f aca="false">PopActBIT!V70-'Chôm_BIT_7%'!V58</f>
        <v>1827.78731638105</v>
      </c>
      <c r="W55" s="47" t="n">
        <f aca="false">PopActBIT!W70-'Chôm_BIT_7%'!W58</f>
        <v>1820.69633830761</v>
      </c>
      <c r="X55" s="47" t="n">
        <f aca="false">PopActBIT!X70-'Chôm_BIT_7%'!X58</f>
        <v>1825.67691198174</v>
      </c>
      <c r="Y55" s="47" t="n">
        <f aca="false">PopActBIT!Y70-'Chôm_BIT_7%'!Y58</f>
        <v>1643.65992839759</v>
      </c>
      <c r="Z55" s="47" t="n">
        <f aca="false">PopActBIT!Z70-'Chôm_BIT_7%'!Z58</f>
        <v>1468.26460025467</v>
      </c>
      <c r="AA55" s="47" t="n">
        <f aca="false">PopActBIT!AA70-'Chôm_BIT_7%'!AA58</f>
        <v>396.054258192197</v>
      </c>
      <c r="AB55" s="47" t="n">
        <f aca="false">PopActBIT!AB70-'Chôm_BIT_7%'!AB58</f>
        <v>135.879238788922</v>
      </c>
      <c r="AC55" s="47"/>
      <c r="AD55" s="47" t="n">
        <f aca="false">E55+F55</f>
        <v>1095.3551073237</v>
      </c>
      <c r="AE55" s="47" t="n">
        <f aca="false">G55+H55</f>
        <v>2984.30142393307</v>
      </c>
      <c r="AF55" s="47" t="n">
        <f aca="false">I55+J55</f>
        <v>3274.99810553521</v>
      </c>
      <c r="AG55" s="47" t="n">
        <f aca="false">K55+L55</f>
        <v>3497.17811892333</v>
      </c>
      <c r="AH55" s="47" t="n">
        <f aca="false">M55+N55+O55+P55</f>
        <v>3289.57210695872</v>
      </c>
      <c r="AI55" s="47" t="n">
        <f aca="false">Q55+R55</f>
        <v>1347.43241460185</v>
      </c>
      <c r="AJ55" s="47" t="n">
        <f aca="false">S55+T55</f>
        <v>3395.70236686872</v>
      </c>
      <c r="AK55" s="47" t="n">
        <f aca="false">U55+V55</f>
        <v>3613.97312856633</v>
      </c>
      <c r="AL55" s="47" t="n">
        <f aca="false">W55+X55</f>
        <v>3646.37325028935</v>
      </c>
      <c r="AM55" s="47" t="n">
        <f aca="false">Y55+Z55+AA55+AB55</f>
        <v>3643.85802563338</v>
      </c>
      <c r="AO55" s="49" t="n">
        <f aca="false">SUM(E55:F55)</f>
        <v>1095.3551073237</v>
      </c>
      <c r="AP55" s="49" t="n">
        <f aca="false">SUM(G55:L55)</f>
        <v>9756.4776483916</v>
      </c>
      <c r="AQ55" s="49" t="n">
        <f aca="false">SUM(M55:N55)</f>
        <v>2951.98121737235</v>
      </c>
      <c r="AR55" s="49" t="n">
        <f aca="false">SUM(Q55:R55)</f>
        <v>1347.43241460185</v>
      </c>
      <c r="AS55" s="49" t="n">
        <f aca="false">SUM(S55:X55)</f>
        <v>10656.0487457244</v>
      </c>
      <c r="AT55" s="49" t="n">
        <f aca="false">SUM(Y55:Z55)</f>
        <v>3111.92452865227</v>
      </c>
      <c r="AU55" s="49" t="n">
        <f aca="false">AO55+AR55</f>
        <v>2442.78752192555</v>
      </c>
      <c r="AV55" s="49" t="n">
        <f aca="false">AP55+AS55</f>
        <v>20412.526394116</v>
      </c>
      <c r="AW55" s="49" t="n">
        <f aca="false">AQ55+AT55</f>
        <v>6063.90574602461</v>
      </c>
    </row>
    <row r="56" customFormat="false" ht="15" hidden="false" customHeight="false" outlineLevel="0" collapsed="false">
      <c r="A56" s="0" t="n">
        <v>2068</v>
      </c>
      <c r="B56" s="47" t="n">
        <f aca="false">SUM(E56:AB56)</f>
        <v>29809.9317517585</v>
      </c>
      <c r="C56" s="47" t="n">
        <f aca="false">SUM(E56:P56)</f>
        <v>14150.1425954155</v>
      </c>
      <c r="D56" s="47" t="n">
        <f aca="false">SUM(Q56:AB56)</f>
        <v>15659.7891563429</v>
      </c>
      <c r="E56" s="47" t="n">
        <f aca="false">PopActBIT!E71-'Chôm_BIT_7%'!E59</f>
        <v>160.763821668927</v>
      </c>
      <c r="F56" s="47" t="n">
        <f aca="false">PopActBIT!F71-'Chôm_BIT_7%'!F59</f>
        <v>930.995755786379</v>
      </c>
      <c r="G56" s="47" t="n">
        <f aca="false">PopActBIT!G71-'Chôm_BIT_7%'!G59</f>
        <v>1469.02815190538</v>
      </c>
      <c r="H56" s="47" t="n">
        <f aca="false">PopActBIT!H71-'Chôm_BIT_7%'!H59</f>
        <v>1522.78357763887</v>
      </c>
      <c r="I56" s="47" t="n">
        <f aca="false">PopActBIT!I71-'Chôm_BIT_7%'!I59</f>
        <v>1613.01320407311</v>
      </c>
      <c r="J56" s="47" t="n">
        <f aca="false">PopActBIT!J71-'Chôm_BIT_7%'!J59</f>
        <v>1669.49251338698</v>
      </c>
      <c r="K56" s="47" t="n">
        <f aca="false">PopActBIT!K71-'Chôm_BIT_7%'!K59</f>
        <v>1753.5121448091</v>
      </c>
      <c r="L56" s="47" t="n">
        <f aca="false">PopActBIT!L71-'Chôm_BIT_7%'!L59</f>
        <v>1730.87973794944</v>
      </c>
      <c r="M56" s="47" t="n">
        <f aca="false">PopActBIT!M71-'Chôm_BIT_7%'!M59</f>
        <v>1644.36024241229</v>
      </c>
      <c r="N56" s="47" t="n">
        <f aca="false">PopActBIT!N71-'Chôm_BIT_7%'!N59</f>
        <v>1315.24663129363</v>
      </c>
      <c r="O56" s="47" t="n">
        <f aca="false">PopActBIT!O71-'Chôm_BIT_7%'!O59</f>
        <v>264.25814793585</v>
      </c>
      <c r="P56" s="47" t="n">
        <f aca="false">PopActBIT!P71-'Chôm_BIT_7%'!P59</f>
        <v>75.8086665555841</v>
      </c>
      <c r="Q56" s="47" t="n">
        <f aca="false">PopActBIT!Q71-'Chôm_BIT_7%'!Q59</f>
        <v>260.882487785301</v>
      </c>
      <c r="R56" s="47" t="n">
        <f aca="false">PopActBIT!R71-'Chôm_BIT_7%'!R59</f>
        <v>1082.08387165306</v>
      </c>
      <c r="S56" s="47" t="n">
        <f aca="false">PopActBIT!S71-'Chôm_BIT_7%'!S59</f>
        <v>1646.18858012232</v>
      </c>
      <c r="T56" s="47" t="n">
        <f aca="false">PopActBIT!T71-'Chôm_BIT_7%'!T59</f>
        <v>1758.92884253003</v>
      </c>
      <c r="U56" s="47" t="n">
        <f aca="false">PopActBIT!U71-'Chôm_BIT_7%'!U59</f>
        <v>1794.33777115288</v>
      </c>
      <c r="V56" s="47" t="n">
        <f aca="false">PopActBIT!V71-'Chôm_BIT_7%'!V59</f>
        <v>1828.98803484213</v>
      </c>
      <c r="W56" s="47" t="n">
        <f aca="false">PopActBIT!W71-'Chôm_BIT_7%'!W59</f>
        <v>1816.41029009641</v>
      </c>
      <c r="X56" s="47" t="n">
        <f aca="false">PopActBIT!X71-'Chôm_BIT_7%'!X59</f>
        <v>1816.43669737507</v>
      </c>
      <c r="Y56" s="47" t="n">
        <f aca="false">PopActBIT!Y71-'Chôm_BIT_7%'!Y59</f>
        <v>1638.62028198801</v>
      </c>
      <c r="Z56" s="47" t="n">
        <f aca="false">PopActBIT!Z71-'Chôm_BIT_7%'!Z59</f>
        <v>1480.37053956692</v>
      </c>
      <c r="AA56" s="47" t="n">
        <f aca="false">PopActBIT!AA71-'Chôm_BIT_7%'!AA59</f>
        <v>399.957476327011</v>
      </c>
      <c r="AB56" s="47" t="n">
        <f aca="false">PopActBIT!AB71-'Chôm_BIT_7%'!AB59</f>
        <v>136.584282903775</v>
      </c>
      <c r="AC56" s="47"/>
      <c r="AD56" s="47" t="n">
        <f aca="false">E56+F56</f>
        <v>1091.75957745531</v>
      </c>
      <c r="AE56" s="47" t="n">
        <f aca="false">G56+H56</f>
        <v>2991.81172954424</v>
      </c>
      <c r="AF56" s="47" t="n">
        <f aca="false">I56+J56</f>
        <v>3282.50571746009</v>
      </c>
      <c r="AG56" s="47" t="n">
        <f aca="false">K56+L56</f>
        <v>3484.39188275855</v>
      </c>
      <c r="AH56" s="47" t="n">
        <f aca="false">M56+N56+O56+P56</f>
        <v>3299.67368819735</v>
      </c>
      <c r="AI56" s="47" t="n">
        <f aca="false">Q56+R56</f>
        <v>1342.96635943837</v>
      </c>
      <c r="AJ56" s="47" t="n">
        <f aca="false">S56+T56</f>
        <v>3405.11742265235</v>
      </c>
      <c r="AK56" s="47" t="n">
        <f aca="false">U56+V56</f>
        <v>3623.32580599501</v>
      </c>
      <c r="AL56" s="47" t="n">
        <f aca="false">W56+X56</f>
        <v>3632.84698747148</v>
      </c>
      <c r="AM56" s="47" t="n">
        <f aca="false">Y56+Z56+AA56+AB56</f>
        <v>3655.53258078571</v>
      </c>
      <c r="AO56" s="49" t="n">
        <f aca="false">SUM(E56:F56)</f>
        <v>1091.75957745531</v>
      </c>
      <c r="AP56" s="49" t="n">
        <f aca="false">SUM(G56:L56)</f>
        <v>9758.70932976288</v>
      </c>
      <c r="AQ56" s="49" t="n">
        <f aca="false">SUM(M56:N56)</f>
        <v>2959.60687370592</v>
      </c>
      <c r="AR56" s="49" t="n">
        <f aca="false">SUM(Q56:R56)</f>
        <v>1342.96635943837</v>
      </c>
      <c r="AS56" s="49" t="n">
        <f aca="false">SUM(S56:X56)</f>
        <v>10661.2902161188</v>
      </c>
      <c r="AT56" s="49" t="n">
        <f aca="false">SUM(Y56:Z56)</f>
        <v>3118.99082155493</v>
      </c>
      <c r="AU56" s="49" t="n">
        <f aca="false">AO56+AR56</f>
        <v>2434.72593689367</v>
      </c>
      <c r="AV56" s="49" t="n">
        <f aca="false">AP56+AS56</f>
        <v>20419.9995458817</v>
      </c>
      <c r="AW56" s="49" t="n">
        <f aca="false">AQ56+AT56</f>
        <v>6078.59769526085</v>
      </c>
    </row>
    <row r="57" customFormat="false" ht="15" hidden="false" customHeight="false" outlineLevel="0" collapsed="false">
      <c r="A57" s="0" t="n">
        <v>2069</v>
      </c>
      <c r="B57" s="47" t="n">
        <f aca="false">SUM(E57:AB57)</f>
        <v>29824.4679667958</v>
      </c>
      <c r="C57" s="47" t="n">
        <f aca="false">SUM(E57:P57)</f>
        <v>14155.3722158272</v>
      </c>
      <c r="D57" s="47" t="n">
        <f aca="false">SUM(Q57:AB57)</f>
        <v>15669.0957509686</v>
      </c>
      <c r="E57" s="47" t="n">
        <f aca="false">PopActBIT!E72-'Chôm_BIT_7%'!E60</f>
        <v>160.283250983232</v>
      </c>
      <c r="F57" s="47" t="n">
        <f aca="false">PopActBIT!F72-'Chôm_BIT_7%'!F60</f>
        <v>927.662831630281</v>
      </c>
      <c r="G57" s="47" t="n">
        <f aca="false">PopActBIT!G72-'Chôm_BIT_7%'!G60</f>
        <v>1468.55016507487</v>
      </c>
      <c r="H57" s="47" t="n">
        <f aca="false">PopActBIT!H72-'Chôm_BIT_7%'!H60</f>
        <v>1528.6432839605</v>
      </c>
      <c r="I57" s="47" t="n">
        <f aca="false">PopActBIT!I72-'Chôm_BIT_7%'!I60</f>
        <v>1620.13033946002</v>
      </c>
      <c r="J57" s="47" t="n">
        <f aca="false">PopActBIT!J72-'Chôm_BIT_7%'!J60</f>
        <v>1671.83233356986</v>
      </c>
      <c r="K57" s="47" t="n">
        <f aca="false">PopActBIT!K72-'Chôm_BIT_7%'!K60</f>
        <v>1749.67656151226</v>
      </c>
      <c r="L57" s="47" t="n">
        <f aca="false">PopActBIT!L72-'Chôm_BIT_7%'!L60</f>
        <v>1720.45687429413</v>
      </c>
      <c r="M57" s="47" t="n">
        <f aca="false">PopActBIT!M72-'Chôm_BIT_7%'!M60</f>
        <v>1637.26388010264</v>
      </c>
      <c r="N57" s="47" t="n">
        <f aca="false">PopActBIT!N72-'Chôm_BIT_7%'!N60</f>
        <v>1328.78026776672</v>
      </c>
      <c r="O57" s="47" t="n">
        <f aca="false">PopActBIT!O72-'Chôm_BIT_7%'!O60</f>
        <v>266.009269689624</v>
      </c>
      <c r="P57" s="47" t="n">
        <f aca="false">PopActBIT!P72-'Chôm_BIT_7%'!P60</f>
        <v>76.0831577830467</v>
      </c>
      <c r="Q57" s="47" t="n">
        <f aca="false">PopActBIT!Q72-'Chôm_BIT_7%'!Q60</f>
        <v>260.127158236629</v>
      </c>
      <c r="R57" s="47" t="n">
        <f aca="false">PopActBIT!R72-'Chôm_BIT_7%'!R60</f>
        <v>1078.14010597501</v>
      </c>
      <c r="S57" s="47" t="n">
        <f aca="false">PopActBIT!S72-'Chôm_BIT_7%'!S60</f>
        <v>1645.66869102039</v>
      </c>
      <c r="T57" s="47" t="n">
        <f aca="false">PopActBIT!T72-'Chôm_BIT_7%'!T60</f>
        <v>1766.3179817878</v>
      </c>
      <c r="U57" s="47" t="n">
        <f aca="false">PopActBIT!U72-'Chôm_BIT_7%'!U60</f>
        <v>1803.00016183411</v>
      </c>
      <c r="V57" s="47" t="n">
        <f aca="false">PopActBIT!V72-'Chôm_BIT_7%'!V60</f>
        <v>1831.96778982559</v>
      </c>
      <c r="W57" s="47" t="n">
        <f aca="false">PopActBIT!W72-'Chôm_BIT_7%'!W60</f>
        <v>1812.50514529415</v>
      </c>
      <c r="X57" s="47" t="n">
        <f aca="false">PopActBIT!X72-'Chôm_BIT_7%'!X60</f>
        <v>1805.34488082149</v>
      </c>
      <c r="Y57" s="47" t="n">
        <f aca="false">PopActBIT!Y72-'Chôm_BIT_7%'!Y60</f>
        <v>1632.40981038801</v>
      </c>
      <c r="Z57" s="47" t="n">
        <f aca="false">PopActBIT!Z72-'Chôm_BIT_7%'!Z60</f>
        <v>1493.33746086831</v>
      </c>
      <c r="AA57" s="47" t="n">
        <f aca="false">PopActBIT!AA72-'Chôm_BIT_7%'!AA60</f>
        <v>402.87003057158</v>
      </c>
      <c r="AB57" s="47" t="n">
        <f aca="false">PopActBIT!AB72-'Chôm_BIT_7%'!AB60</f>
        <v>137.406534345532</v>
      </c>
      <c r="AC57" s="47"/>
      <c r="AD57" s="47" t="n">
        <f aca="false">E57+F57</f>
        <v>1087.94608261351</v>
      </c>
      <c r="AE57" s="47" t="n">
        <f aca="false">G57+H57</f>
        <v>2997.19344903537</v>
      </c>
      <c r="AF57" s="47" t="n">
        <f aca="false">I57+J57</f>
        <v>3291.96267302988</v>
      </c>
      <c r="AG57" s="47" t="n">
        <f aca="false">K57+L57</f>
        <v>3470.13343580639</v>
      </c>
      <c r="AH57" s="47" t="n">
        <f aca="false">M57+N57+O57+P57</f>
        <v>3308.13657534203</v>
      </c>
      <c r="AI57" s="47" t="n">
        <f aca="false">Q57+R57</f>
        <v>1338.26726421164</v>
      </c>
      <c r="AJ57" s="47" t="n">
        <f aca="false">S57+T57</f>
        <v>3411.98667280819</v>
      </c>
      <c r="AK57" s="47" t="n">
        <f aca="false">U57+V57</f>
        <v>3634.9679516597</v>
      </c>
      <c r="AL57" s="47" t="n">
        <f aca="false">W57+X57</f>
        <v>3617.85002611564</v>
      </c>
      <c r="AM57" s="47" t="n">
        <f aca="false">Y57+Z57+AA57+AB57</f>
        <v>3666.02383617343</v>
      </c>
      <c r="AO57" s="49" t="n">
        <f aca="false">SUM(E57:F57)</f>
        <v>1087.94608261351</v>
      </c>
      <c r="AP57" s="49" t="n">
        <f aca="false">SUM(G57:L57)</f>
        <v>9759.28955787164</v>
      </c>
      <c r="AQ57" s="49" t="n">
        <f aca="false">SUM(M57:N57)</f>
        <v>2966.04414786936</v>
      </c>
      <c r="AR57" s="49" t="n">
        <f aca="false">SUM(Q57:R57)</f>
        <v>1338.26726421164</v>
      </c>
      <c r="AS57" s="49" t="n">
        <f aca="false">SUM(S57:X57)</f>
        <v>10664.8046505835</v>
      </c>
      <c r="AT57" s="49" t="n">
        <f aca="false">SUM(Y57:Z57)</f>
        <v>3125.74727125632</v>
      </c>
      <c r="AU57" s="49" t="n">
        <f aca="false">AO57+AR57</f>
        <v>2426.21334682515</v>
      </c>
      <c r="AV57" s="49" t="n">
        <f aca="false">AP57+AS57</f>
        <v>20424.0942084552</v>
      </c>
      <c r="AW57" s="49" t="n">
        <f aca="false">AQ57+AT57</f>
        <v>6091.79141912568</v>
      </c>
    </row>
    <row r="58" customFormat="false" ht="15" hidden="false" customHeight="false" outlineLevel="0" collapsed="false">
      <c r="A58" s="0" t="n">
        <v>2070</v>
      </c>
      <c r="B58" s="47" t="n">
        <f aca="false">SUM(E58:AB58)</f>
        <v>29830.1681956571</v>
      </c>
      <c r="C58" s="47" t="n">
        <f aca="false">SUM(E58:P58)</f>
        <v>14156.4719094984</v>
      </c>
      <c r="D58" s="47" t="n">
        <f aca="false">SUM(Q58:AB58)</f>
        <v>15673.6962861587</v>
      </c>
      <c r="E58" s="47" t="n">
        <f aca="false">PopActBIT!E73-'Chôm_BIT_7%'!E61</f>
        <v>159.869196236999</v>
      </c>
      <c r="F58" s="47" t="n">
        <f aca="false">PopActBIT!F73-'Chôm_BIT_7%'!F61</f>
        <v>924.251540452261</v>
      </c>
      <c r="G58" s="47" t="n">
        <f aca="false">PopActBIT!G73-'Chôm_BIT_7%'!G61</f>
        <v>1466.61044497857</v>
      </c>
      <c r="H58" s="47" t="n">
        <f aca="false">PopActBIT!H73-'Chôm_BIT_7%'!H61</f>
        <v>1533.74038870567</v>
      </c>
      <c r="I58" s="47" t="n">
        <f aca="false">PopActBIT!I73-'Chôm_BIT_7%'!I61</f>
        <v>1627.44779281929</v>
      </c>
      <c r="J58" s="47" t="n">
        <f aca="false">PopActBIT!J73-'Chôm_BIT_7%'!J61</f>
        <v>1675.64904073661</v>
      </c>
      <c r="K58" s="47" t="n">
        <f aca="false">PopActBIT!K73-'Chôm_BIT_7%'!K61</f>
        <v>1746.56561480591</v>
      </c>
      <c r="L58" s="47" t="n">
        <f aca="false">PopActBIT!L73-'Chôm_BIT_7%'!L61</f>
        <v>1711.80787341764</v>
      </c>
      <c r="M58" s="47" t="n">
        <f aca="false">PopActBIT!M73-'Chôm_BIT_7%'!M61</f>
        <v>1626.40518929154</v>
      </c>
      <c r="N58" s="47" t="n">
        <f aca="false">PopActBIT!N73-'Chôm_BIT_7%'!N61</f>
        <v>1340.87221627033</v>
      </c>
      <c r="O58" s="47" t="n">
        <f aca="false">PopActBIT!O73-'Chôm_BIT_7%'!O61</f>
        <v>266.794973618583</v>
      </c>
      <c r="P58" s="47" t="n">
        <f aca="false">PopActBIT!P73-'Chôm_BIT_7%'!P61</f>
        <v>76.4576381650057</v>
      </c>
      <c r="Q58" s="47" t="n">
        <f aca="false">PopActBIT!Q73-'Chôm_BIT_7%'!Q61</f>
        <v>259.479081447442</v>
      </c>
      <c r="R58" s="47" t="n">
        <f aca="false">PopActBIT!R73-'Chôm_BIT_7%'!R61</f>
        <v>1074.10176133162</v>
      </c>
      <c r="S58" s="47" t="n">
        <f aca="false">PopActBIT!S73-'Chôm_BIT_7%'!S61</f>
        <v>1643.41388277808</v>
      </c>
      <c r="T58" s="47" t="n">
        <f aca="false">PopActBIT!T73-'Chôm_BIT_7%'!T61</f>
        <v>1772.75625277746</v>
      </c>
      <c r="U58" s="47" t="n">
        <f aca="false">PopActBIT!U73-'Chôm_BIT_7%'!U61</f>
        <v>1811.89623767956</v>
      </c>
      <c r="V58" s="47" t="n">
        <f aca="false">PopActBIT!V73-'Chôm_BIT_7%'!V61</f>
        <v>1836.66959798392</v>
      </c>
      <c r="W58" s="47" t="n">
        <f aca="false">PopActBIT!W73-'Chôm_BIT_7%'!W61</f>
        <v>1809.38557125035</v>
      </c>
      <c r="X58" s="47" t="n">
        <f aca="false">PopActBIT!X73-'Chôm_BIT_7%'!X61</f>
        <v>1796.21253092242</v>
      </c>
      <c r="Y58" s="47" t="n">
        <f aca="false">PopActBIT!Y73-'Chôm_BIT_7%'!Y61</f>
        <v>1622.30962484822</v>
      </c>
      <c r="Z58" s="47" t="n">
        <f aca="false">PopActBIT!Z73-'Chôm_BIT_7%'!Z61</f>
        <v>1504.81625963885</v>
      </c>
      <c r="AA58" s="47" t="n">
        <f aca="false">PopActBIT!AA73-'Chôm_BIT_7%'!AA61</f>
        <v>404.212956245434</v>
      </c>
      <c r="AB58" s="47" t="n">
        <f aca="false">PopActBIT!AB73-'Chôm_BIT_7%'!AB61</f>
        <v>138.442529255377</v>
      </c>
      <c r="AC58" s="47"/>
      <c r="AD58" s="47" t="n">
        <f aca="false">E58+F58</f>
        <v>1084.12073668926</v>
      </c>
      <c r="AE58" s="47" t="n">
        <f aca="false">G58+H58</f>
        <v>3000.35083368423</v>
      </c>
      <c r="AF58" s="47" t="n">
        <f aca="false">I58+J58</f>
        <v>3303.09683355591</v>
      </c>
      <c r="AG58" s="47" t="n">
        <f aca="false">K58+L58</f>
        <v>3458.37348822354</v>
      </c>
      <c r="AH58" s="47" t="n">
        <f aca="false">M58+N58+O58+P58</f>
        <v>3310.53001734546</v>
      </c>
      <c r="AI58" s="47" t="n">
        <f aca="false">Q58+R58</f>
        <v>1333.58084277906</v>
      </c>
      <c r="AJ58" s="47" t="n">
        <f aca="false">S58+T58</f>
        <v>3416.17013555554</v>
      </c>
      <c r="AK58" s="47" t="n">
        <f aca="false">U58+V58</f>
        <v>3648.56583566347</v>
      </c>
      <c r="AL58" s="47" t="n">
        <f aca="false">W58+X58</f>
        <v>3605.59810217277</v>
      </c>
      <c r="AM58" s="47" t="n">
        <f aca="false">Y58+Z58+AA58+AB58</f>
        <v>3669.78136998788</v>
      </c>
      <c r="AO58" s="49" t="n">
        <f aca="false">SUM(E58:F58)</f>
        <v>1084.12073668926</v>
      </c>
      <c r="AP58" s="49" t="n">
        <f aca="false">SUM(G58:L58)</f>
        <v>9761.82115546368</v>
      </c>
      <c r="AQ58" s="49" t="n">
        <f aca="false">SUM(M58:N58)</f>
        <v>2967.27740556187</v>
      </c>
      <c r="AR58" s="49" t="n">
        <f aca="false">SUM(Q58:R58)</f>
        <v>1333.58084277906</v>
      </c>
      <c r="AS58" s="49" t="n">
        <f aca="false">SUM(S58:X58)</f>
        <v>10670.3340733918</v>
      </c>
      <c r="AT58" s="49" t="n">
        <f aca="false">SUM(Y58:Z58)</f>
        <v>3127.12588448706</v>
      </c>
      <c r="AU58" s="49" t="n">
        <f aca="false">AO58+AR58</f>
        <v>2417.70157946832</v>
      </c>
      <c r="AV58" s="49" t="n">
        <f aca="false">AP58+AS58</f>
        <v>20432.1552288555</v>
      </c>
      <c r="AW58" s="49" t="n">
        <f aca="false">AQ58+AT58</f>
        <v>6094.40329004893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E2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47" t="n">
        <f aca="false">SUM(E2:AB2)</f>
        <v>26476.4924966602</v>
      </c>
      <c r="C2" s="47" t="n">
        <f aca="false">SUM(E2:P2)</f>
        <v>12549.761538118</v>
      </c>
      <c r="D2" s="47" t="n">
        <f aca="false">SUM(Q2:AB2)</f>
        <v>13926.7309585423</v>
      </c>
      <c r="E2" s="47" t="n">
        <f aca="false">PopActBIT!E17-'Chôm_BIT_4,5%'!E5</f>
        <v>128.807363299074</v>
      </c>
      <c r="F2" s="47" t="n">
        <f aca="false">PopActBIT!F17-'Chôm_BIT_4,5%'!F5</f>
        <v>798.69282806614</v>
      </c>
      <c r="G2" s="47" t="n">
        <f aca="false">PopActBIT!G17-'Chôm_BIT_4,5%'!G5</f>
        <v>1379.83391234078</v>
      </c>
      <c r="H2" s="47" t="n">
        <f aca="false">PopActBIT!H17-'Chôm_BIT_4,5%'!H5</f>
        <v>1470.06530297864</v>
      </c>
      <c r="I2" s="47" t="n">
        <f aca="false">PopActBIT!I17-'Chôm_BIT_4,5%'!I5</f>
        <v>1500.00279492984</v>
      </c>
      <c r="J2" s="47" t="n">
        <f aca="false">PopActBIT!J17-'Chôm_BIT_4,5%'!J5</f>
        <v>1748.65941621581</v>
      </c>
      <c r="K2" s="47" t="n">
        <f aca="false">PopActBIT!K17-'Chôm_BIT_4,5%'!K5</f>
        <v>1773.36881268588</v>
      </c>
      <c r="L2" s="47" t="n">
        <f aca="false">PopActBIT!L17-'Chôm_BIT_4,5%'!L5</f>
        <v>1696.94119037007</v>
      </c>
      <c r="M2" s="47" t="n">
        <f aca="false">PopActBIT!M17-'Chôm_BIT_4,5%'!M5</f>
        <v>1401.94277690504</v>
      </c>
      <c r="N2" s="47" t="n">
        <f aca="false">PopActBIT!N17-'Chôm_BIT_4,5%'!N5</f>
        <v>542.408038677363</v>
      </c>
      <c r="O2" s="47" t="n">
        <f aca="false">PopActBIT!O17-'Chôm_BIT_4,5%'!O5</f>
        <v>83.8219529505033</v>
      </c>
      <c r="P2" s="47" t="n">
        <f aca="false">PopActBIT!P17-'Chôm_BIT_4,5%'!P5</f>
        <v>25.2171486988415</v>
      </c>
      <c r="Q2" s="47" t="n">
        <f aca="false">PopActBIT!Q17-'Chôm_BIT_4,5%'!Q5</f>
        <v>222.297350378204</v>
      </c>
      <c r="R2" s="47" t="n">
        <f aca="false">PopActBIT!R17-'Chôm_BIT_4,5%'!R5</f>
        <v>935.244805511449</v>
      </c>
      <c r="S2" s="47" t="n">
        <f aca="false">PopActBIT!S17-'Chôm_BIT_4,5%'!S5</f>
        <v>1525.15265932029</v>
      </c>
      <c r="T2" s="47" t="n">
        <f aca="false">PopActBIT!T17-'Chôm_BIT_4,5%'!T5</f>
        <v>1717.88037570849</v>
      </c>
      <c r="U2" s="47" t="n">
        <f aca="false">PopActBIT!U17-'Chôm_BIT_4,5%'!U5</f>
        <v>1726.59090042811</v>
      </c>
      <c r="V2" s="47" t="n">
        <f aca="false">PopActBIT!V17-'Chôm_BIT_4,5%'!V5</f>
        <v>1965.64628969524</v>
      </c>
      <c r="W2" s="47" t="n">
        <f aca="false">PopActBIT!W17-'Chôm_BIT_4,5%'!W5</f>
        <v>1897.9659566302</v>
      </c>
      <c r="X2" s="47" t="n">
        <f aca="false">PopActBIT!X17-'Chôm_BIT_4,5%'!X5</f>
        <v>1797.3552569855</v>
      </c>
      <c r="Y2" s="47" t="n">
        <f aca="false">PopActBIT!Y17-'Chôm_BIT_4,5%'!Y5</f>
        <v>1462.20205779841</v>
      </c>
      <c r="Z2" s="47" t="n">
        <f aca="false">PopActBIT!Z17-'Chôm_BIT_4,5%'!Z5</f>
        <v>518.811721344712</v>
      </c>
      <c r="AA2" s="47" t="n">
        <f aca="false">PopActBIT!AA17-'Chôm_BIT_4,5%'!AA5</f>
        <v>116.969845660203</v>
      </c>
      <c r="AB2" s="47" t="n">
        <f aca="false">PopActBIT!AB17-'Chôm_BIT_4,5%'!AB5</f>
        <v>40.613739081453</v>
      </c>
      <c r="AC2" s="47"/>
      <c r="AD2" s="47" t="n">
        <f aca="false">E2+F2</f>
        <v>927.500191365214</v>
      </c>
      <c r="AE2" s="47" t="n">
        <f aca="false">G2+H2</f>
        <v>2849.89921531942</v>
      </c>
      <c r="AF2" s="47" t="n">
        <f aca="false">I2+J2</f>
        <v>3248.66221114565</v>
      </c>
      <c r="AG2" s="47" t="n">
        <f aca="false">K2+L2</f>
        <v>3470.31000305595</v>
      </c>
      <c r="AH2" s="47" t="n">
        <f aca="false">M2+N2+O2+P2</f>
        <v>2053.38991723175</v>
      </c>
      <c r="AI2" s="47" t="n">
        <f aca="false">Q2+R2</f>
        <v>1157.54215588965</v>
      </c>
      <c r="AJ2" s="47" t="n">
        <f aca="false">S2+T2</f>
        <v>3243.03303502878</v>
      </c>
      <c r="AK2" s="47" t="n">
        <f aca="false">U2+V2</f>
        <v>3692.23719012334</v>
      </c>
      <c r="AL2" s="47" t="n">
        <f aca="false">W2+X2</f>
        <v>3695.3212136157</v>
      </c>
      <c r="AM2" s="47" t="n">
        <f aca="false">Y2+Z2+AA2+AB2</f>
        <v>2138.59736388477</v>
      </c>
      <c r="AO2" s="49" t="n">
        <f aca="false">SUM(E2:F2)</f>
        <v>927.500191365214</v>
      </c>
      <c r="AP2" s="49" t="n">
        <f aca="false">SUM(G2:L2)</f>
        <v>9568.87142952103</v>
      </c>
      <c r="AQ2" s="49" t="n">
        <f aca="false">SUM(M2:N2)</f>
        <v>1944.3508155824</v>
      </c>
      <c r="AR2" s="49" t="n">
        <f aca="false">SUM(Q2:R2)</f>
        <v>1157.54215588965</v>
      </c>
      <c r="AS2" s="49" t="n">
        <f aca="false">SUM(S2:X2)</f>
        <v>10630.5914387678</v>
      </c>
      <c r="AT2" s="49" t="n">
        <f aca="false">SUM(Y2:Z2)</f>
        <v>1981.01377914312</v>
      </c>
      <c r="AU2" s="49" t="n">
        <f aca="false">AO2+AR2</f>
        <v>2085.04234725487</v>
      </c>
      <c r="AV2" s="49" t="n">
        <f aca="false">AP2+AS2</f>
        <v>20199.4628682888</v>
      </c>
      <c r="AW2" s="49" t="n">
        <f aca="false">AQ2+AT2</f>
        <v>3925.36459472552</v>
      </c>
    </row>
    <row r="3" customFormat="false" ht="15" hidden="false" customHeight="false" outlineLevel="0" collapsed="false">
      <c r="A3" s="0" t="n">
        <v>2015</v>
      </c>
      <c r="B3" s="47" t="n">
        <f aca="false">SUM(E3:AB3)</f>
        <v>26552.7473770723</v>
      </c>
      <c r="C3" s="47" t="n">
        <f aca="false">SUM(E3:P3)</f>
        <v>12613.9933703254</v>
      </c>
      <c r="D3" s="47" t="n">
        <f aca="false">SUM(Q3:AB3)</f>
        <v>13938.7540067469</v>
      </c>
      <c r="E3" s="47" t="n">
        <f aca="false">PopActBIT!E18-'Chôm_BIT_4,5%'!E6</f>
        <v>132.474284018088</v>
      </c>
      <c r="F3" s="47" t="n">
        <f aca="false">PopActBIT!F18-'Chôm_BIT_4,5%'!F6</f>
        <v>789.95798257338</v>
      </c>
      <c r="G3" s="47" t="n">
        <f aca="false">PopActBIT!G18-'Chôm_BIT_4,5%'!G6</f>
        <v>1369.52966432499</v>
      </c>
      <c r="H3" s="47" t="n">
        <f aca="false">PopActBIT!H18-'Chôm_BIT_4,5%'!H6</f>
        <v>1458.87176356295</v>
      </c>
      <c r="I3" s="47" t="n">
        <f aca="false">PopActBIT!I18-'Chôm_BIT_4,5%'!I6</f>
        <v>1510.44633241016</v>
      </c>
      <c r="J3" s="47" t="n">
        <f aca="false">PopActBIT!J18-'Chôm_BIT_4,5%'!J6</f>
        <v>1721.00804419501</v>
      </c>
      <c r="K3" s="47" t="n">
        <f aca="false">PopActBIT!K18-'Chôm_BIT_4,5%'!K6</f>
        <v>1766.03638075983</v>
      </c>
      <c r="L3" s="47" t="n">
        <f aca="false">PopActBIT!L18-'Chôm_BIT_4,5%'!L6</f>
        <v>1712.40778480638</v>
      </c>
      <c r="M3" s="47" t="n">
        <f aca="false">PopActBIT!M18-'Chôm_BIT_4,5%'!M6</f>
        <v>1423.7927096282</v>
      </c>
      <c r="N3" s="47" t="n">
        <f aca="false">PopActBIT!N18-'Chôm_BIT_4,5%'!N6</f>
        <v>615.203470163382</v>
      </c>
      <c r="O3" s="47" t="n">
        <f aca="false">PopActBIT!O18-'Chôm_BIT_4,5%'!O6</f>
        <v>88.8975216650217</v>
      </c>
      <c r="P3" s="47" t="n">
        <f aca="false">PopActBIT!P18-'Chôm_BIT_4,5%'!P6</f>
        <v>25.3674322179866</v>
      </c>
      <c r="Q3" s="47" t="n">
        <f aca="false">PopActBIT!Q18-'Chôm_BIT_4,5%'!Q6</f>
        <v>223.845290303479</v>
      </c>
      <c r="R3" s="47" t="n">
        <f aca="false">PopActBIT!R18-'Chôm_BIT_4,5%'!R6</f>
        <v>918.84364501197</v>
      </c>
      <c r="S3" s="47" t="n">
        <f aca="false">PopActBIT!S18-'Chôm_BIT_4,5%'!S6</f>
        <v>1527.06420818352</v>
      </c>
      <c r="T3" s="47" t="n">
        <f aca="false">PopActBIT!T18-'Chôm_BIT_4,5%'!T6</f>
        <v>1704.32737298701</v>
      </c>
      <c r="U3" s="47" t="n">
        <f aca="false">PopActBIT!U18-'Chôm_BIT_4,5%'!U6</f>
        <v>1718.85285321277</v>
      </c>
      <c r="V3" s="47" t="n">
        <f aca="false">PopActBIT!V18-'Chôm_BIT_4,5%'!V6</f>
        <v>1938.55765107278</v>
      </c>
      <c r="W3" s="47" t="n">
        <f aca="false">PopActBIT!W18-'Chôm_BIT_4,5%'!W6</f>
        <v>1894.33091748785</v>
      </c>
      <c r="X3" s="47" t="n">
        <f aca="false">PopActBIT!X18-'Chôm_BIT_4,5%'!X6</f>
        <v>1809.28316115128</v>
      </c>
      <c r="Y3" s="47" t="n">
        <f aca="false">PopActBIT!Y18-'Chôm_BIT_4,5%'!Y6</f>
        <v>1476.92551753535</v>
      </c>
      <c r="Z3" s="47" t="n">
        <f aca="false">PopActBIT!Z18-'Chôm_BIT_4,5%'!Z6</f>
        <v>561.707293597629</v>
      </c>
      <c r="AA3" s="47" t="n">
        <f aca="false">PopActBIT!AA18-'Chôm_BIT_4,5%'!AA6</f>
        <v>123.68761502109</v>
      </c>
      <c r="AB3" s="47" t="n">
        <f aca="false">PopActBIT!AB18-'Chôm_BIT_4,5%'!AB6</f>
        <v>41.328481182193</v>
      </c>
      <c r="AC3" s="47"/>
      <c r="AD3" s="47" t="n">
        <f aca="false">E3+F3</f>
        <v>922.432266591468</v>
      </c>
      <c r="AE3" s="47" t="n">
        <f aca="false">G3+H3</f>
        <v>2828.40142788794</v>
      </c>
      <c r="AF3" s="47" t="n">
        <f aca="false">I3+J3</f>
        <v>3231.45437660516</v>
      </c>
      <c r="AG3" s="47" t="n">
        <f aca="false">K3+L3</f>
        <v>3478.44416556621</v>
      </c>
      <c r="AH3" s="47" t="n">
        <f aca="false">M3+N3+O3+P3</f>
        <v>2153.26113367459</v>
      </c>
      <c r="AI3" s="47" t="n">
        <f aca="false">Q3+R3</f>
        <v>1142.68893531545</v>
      </c>
      <c r="AJ3" s="47" t="n">
        <f aca="false">S3+T3</f>
        <v>3231.39158117052</v>
      </c>
      <c r="AK3" s="47" t="n">
        <f aca="false">U3+V3</f>
        <v>3657.41050428556</v>
      </c>
      <c r="AL3" s="47" t="n">
        <f aca="false">W3+X3</f>
        <v>3703.61407863913</v>
      </c>
      <c r="AM3" s="47" t="n">
        <f aca="false">Y3+Z3+AA3+AB3</f>
        <v>2203.64890733626</v>
      </c>
      <c r="AO3" s="49" t="n">
        <f aca="false">SUM(E3:F3)</f>
        <v>922.432266591468</v>
      </c>
      <c r="AP3" s="49" t="n">
        <f aca="false">SUM(G3:L3)</f>
        <v>9538.29997005932</v>
      </c>
      <c r="AQ3" s="49" t="n">
        <f aca="false">SUM(M3:N3)</f>
        <v>2038.99617979158</v>
      </c>
      <c r="AR3" s="49" t="n">
        <f aca="false">SUM(Q3:R3)</f>
        <v>1142.68893531545</v>
      </c>
      <c r="AS3" s="49" t="n">
        <f aca="false">SUM(S3:X3)</f>
        <v>10592.4161640952</v>
      </c>
      <c r="AT3" s="49" t="n">
        <f aca="false">SUM(Y3:Z3)</f>
        <v>2038.63281113298</v>
      </c>
      <c r="AU3" s="49" t="n">
        <f aca="false">AO3+AR3</f>
        <v>2065.12120190692</v>
      </c>
      <c r="AV3" s="49" t="n">
        <f aca="false">AP3+AS3</f>
        <v>20130.7161341545</v>
      </c>
      <c r="AW3" s="49" t="n">
        <f aca="false">AQ3+AT3</f>
        <v>4077.62899092456</v>
      </c>
    </row>
    <row r="4" customFormat="false" ht="15" hidden="false" customHeight="false" outlineLevel="0" collapsed="false">
      <c r="A4" s="0" t="n">
        <v>2016</v>
      </c>
      <c r="B4" s="47" t="n">
        <f aca="false">SUM(E4:AB4)</f>
        <v>26732.0504376186</v>
      </c>
      <c r="C4" s="47" t="n">
        <f aca="false">SUM(E4:P4)</f>
        <v>12722.7256810505</v>
      </c>
      <c r="D4" s="47" t="n">
        <f aca="false">SUM(Q4:AB4)</f>
        <v>14009.3247565681</v>
      </c>
      <c r="E4" s="47" t="n">
        <f aca="false">PopActBIT!E19-'Chôm_BIT_4,5%'!E7</f>
        <v>136.586982815157</v>
      </c>
      <c r="F4" s="47" t="n">
        <f aca="false">PopActBIT!F19-'Chôm_BIT_4,5%'!F7</f>
        <v>789.760964784742</v>
      </c>
      <c r="G4" s="47" t="n">
        <f aca="false">PopActBIT!G19-'Chôm_BIT_4,5%'!G7</f>
        <v>1367.16967371327</v>
      </c>
      <c r="H4" s="47" t="n">
        <f aca="false">PopActBIT!H19-'Chôm_BIT_4,5%'!H7</f>
        <v>1454.90832822473</v>
      </c>
      <c r="I4" s="47" t="n">
        <f aca="false">PopActBIT!I19-'Chôm_BIT_4,5%'!I7</f>
        <v>1548.27011129004</v>
      </c>
      <c r="J4" s="47" t="n">
        <f aca="false">PopActBIT!J19-'Chôm_BIT_4,5%'!J7</f>
        <v>1685.49545248356</v>
      </c>
      <c r="K4" s="47" t="n">
        <f aca="false">PopActBIT!K19-'Chôm_BIT_4,5%'!K7</f>
        <v>1777.28956008836</v>
      </c>
      <c r="L4" s="47" t="n">
        <f aca="false">PopActBIT!L19-'Chôm_BIT_4,5%'!L7</f>
        <v>1728.64826906274</v>
      </c>
      <c r="M4" s="47" t="n">
        <f aca="false">PopActBIT!M19-'Chôm_BIT_4,5%'!M7</f>
        <v>1440.46285563558</v>
      </c>
      <c r="N4" s="47" t="n">
        <f aca="false">PopActBIT!N19-'Chôm_BIT_4,5%'!N7</f>
        <v>676.539433034949</v>
      </c>
      <c r="O4" s="47" t="n">
        <f aca="false">PopActBIT!O19-'Chôm_BIT_4,5%'!O7</f>
        <v>91.8473261960911</v>
      </c>
      <c r="P4" s="47" t="n">
        <f aca="false">PopActBIT!P19-'Chôm_BIT_4,5%'!P7</f>
        <v>25.7467237213141</v>
      </c>
      <c r="Q4" s="47" t="n">
        <f aca="false">PopActBIT!Q19-'Chôm_BIT_4,5%'!Q7</f>
        <v>229.655000573901</v>
      </c>
      <c r="R4" s="47" t="n">
        <f aca="false">PopActBIT!R19-'Chôm_BIT_4,5%'!R7</f>
        <v>917.026859123261</v>
      </c>
      <c r="S4" s="47" t="n">
        <f aca="false">PopActBIT!S19-'Chôm_BIT_4,5%'!S7</f>
        <v>1526.03104361315</v>
      </c>
      <c r="T4" s="47" t="n">
        <f aca="false">PopActBIT!T19-'Chôm_BIT_4,5%'!T7</f>
        <v>1695.27965433165</v>
      </c>
      <c r="U4" s="47" t="n">
        <f aca="false">PopActBIT!U19-'Chôm_BIT_4,5%'!U7</f>
        <v>1749.31381504311</v>
      </c>
      <c r="V4" s="47" t="n">
        <f aca="false">PopActBIT!V19-'Chôm_BIT_4,5%'!V7</f>
        <v>1893.98607429651</v>
      </c>
      <c r="W4" s="47" t="n">
        <f aca="false">PopActBIT!W19-'Chôm_BIT_4,5%'!W7</f>
        <v>1902.99892217503</v>
      </c>
      <c r="X4" s="47" t="n">
        <f aca="false">PopActBIT!X19-'Chôm_BIT_4,5%'!X7</f>
        <v>1824.82014998098</v>
      </c>
      <c r="Y4" s="47" t="n">
        <f aca="false">PopActBIT!Y19-'Chôm_BIT_4,5%'!Y7</f>
        <v>1492.0828544703</v>
      </c>
      <c r="Z4" s="47" t="n">
        <f aca="false">PopActBIT!Z19-'Chôm_BIT_4,5%'!Z7</f>
        <v>605.167636553167</v>
      </c>
      <c r="AA4" s="47" t="n">
        <f aca="false">PopActBIT!AA19-'Chôm_BIT_4,5%'!AA7</f>
        <v>129.971030698456</v>
      </c>
      <c r="AB4" s="47" t="n">
        <f aca="false">PopActBIT!AB19-'Chôm_BIT_4,5%'!AB7</f>
        <v>42.9917157085434</v>
      </c>
      <c r="AC4" s="47"/>
      <c r="AD4" s="47" t="n">
        <f aca="false">E4+F4</f>
        <v>926.347947599898</v>
      </c>
      <c r="AE4" s="47" t="n">
        <f aca="false">G4+H4</f>
        <v>2822.078001938</v>
      </c>
      <c r="AF4" s="47" t="n">
        <f aca="false">I4+J4</f>
        <v>3233.76556377359</v>
      </c>
      <c r="AG4" s="47" t="n">
        <f aca="false">K4+L4</f>
        <v>3505.93782915111</v>
      </c>
      <c r="AH4" s="47" t="n">
        <f aca="false">M4+N4+O4+P4</f>
        <v>2234.59633858794</v>
      </c>
      <c r="AI4" s="47" t="n">
        <f aca="false">Q4+R4</f>
        <v>1146.68185969716</v>
      </c>
      <c r="AJ4" s="47" t="n">
        <f aca="false">S4+T4</f>
        <v>3221.31069794479</v>
      </c>
      <c r="AK4" s="47" t="n">
        <f aca="false">U4+V4</f>
        <v>3643.29988933962</v>
      </c>
      <c r="AL4" s="47" t="n">
        <f aca="false">W4+X4</f>
        <v>3727.81907215601</v>
      </c>
      <c r="AM4" s="47" t="n">
        <f aca="false">Y4+Z4+AA4+AB4</f>
        <v>2270.21323743047</v>
      </c>
      <c r="AO4" s="49" t="n">
        <f aca="false">SUM(E4:F4)</f>
        <v>926.347947599898</v>
      </c>
      <c r="AP4" s="49" t="n">
        <f aca="false">SUM(G4:L4)</f>
        <v>9561.7813948627</v>
      </c>
      <c r="AQ4" s="49" t="n">
        <f aca="false">SUM(M4:N4)</f>
        <v>2117.00228867053</v>
      </c>
      <c r="AR4" s="49" t="n">
        <f aca="false">SUM(Q4:R4)</f>
        <v>1146.68185969716</v>
      </c>
      <c r="AS4" s="49" t="n">
        <f aca="false">SUM(S4:X4)</f>
        <v>10592.4296594404</v>
      </c>
      <c r="AT4" s="49" t="n">
        <f aca="false">SUM(Y4:Z4)</f>
        <v>2097.25049102347</v>
      </c>
      <c r="AU4" s="49" t="n">
        <f aca="false">AO4+AR4</f>
        <v>2073.02980729706</v>
      </c>
      <c r="AV4" s="49" t="n">
        <f aca="false">AP4+AS4</f>
        <v>20154.2110543031</v>
      </c>
      <c r="AW4" s="49" t="n">
        <f aca="false">AQ4+AT4</f>
        <v>4214.252779694</v>
      </c>
    </row>
    <row r="5" customFormat="false" ht="15" hidden="false" customHeight="false" outlineLevel="0" collapsed="false">
      <c r="A5" s="0" t="n">
        <v>2017</v>
      </c>
      <c r="B5" s="47" t="n">
        <f aca="false">SUM(E5:AB5)</f>
        <v>27021.2085824565</v>
      </c>
      <c r="C5" s="47" t="n">
        <f aca="false">SUM(E5:P5)</f>
        <v>12878.7369110885</v>
      </c>
      <c r="D5" s="47" t="n">
        <f aca="false">SUM(Q5:AB5)</f>
        <v>14142.4716713681</v>
      </c>
      <c r="E5" s="47" t="n">
        <f aca="false">PopActBIT!E20-'Chôm_BIT_4,5%'!E8</f>
        <v>143.240070577317</v>
      </c>
      <c r="F5" s="47" t="n">
        <f aca="false">PopActBIT!F20-'Chôm_BIT_4,5%'!F8</f>
        <v>803.563722521852</v>
      </c>
      <c r="G5" s="47" t="n">
        <f aca="false">PopActBIT!G20-'Chôm_BIT_4,5%'!G8</f>
        <v>1368.23372772399</v>
      </c>
      <c r="H5" s="47" t="n">
        <f aca="false">PopActBIT!H20-'Chôm_BIT_4,5%'!H8</f>
        <v>1461.10146723925</v>
      </c>
      <c r="I5" s="47" t="n">
        <f aca="false">PopActBIT!I20-'Chôm_BIT_4,5%'!I8</f>
        <v>1589.35003282737</v>
      </c>
      <c r="J5" s="47" t="n">
        <f aca="false">PopActBIT!J20-'Chôm_BIT_4,5%'!J8</f>
        <v>1653.89249979909</v>
      </c>
      <c r="K5" s="47" t="n">
        <f aca="false">PopActBIT!K20-'Chôm_BIT_4,5%'!K8</f>
        <v>1804.88500180197</v>
      </c>
      <c r="L5" s="47" t="n">
        <f aca="false">PopActBIT!L20-'Chôm_BIT_4,5%'!L8</f>
        <v>1745.47642075661</v>
      </c>
      <c r="M5" s="47" t="n">
        <f aca="false">PopActBIT!M20-'Chôm_BIT_4,5%'!M8</f>
        <v>1456.6482812182</v>
      </c>
      <c r="N5" s="47" t="n">
        <f aca="false">PopActBIT!N20-'Chôm_BIT_4,5%'!N8</f>
        <v>733.57105427934</v>
      </c>
      <c r="O5" s="47" t="n">
        <f aca="false">PopActBIT!O20-'Chôm_BIT_4,5%'!O8</f>
        <v>92.3054771943029</v>
      </c>
      <c r="P5" s="47" t="n">
        <f aca="false">PopActBIT!P20-'Chôm_BIT_4,5%'!P8</f>
        <v>26.4691551491878</v>
      </c>
      <c r="Q5" s="47" t="n">
        <f aca="false">PopActBIT!Q20-'Chôm_BIT_4,5%'!Q8</f>
        <v>238.445105121145</v>
      </c>
      <c r="R5" s="47" t="n">
        <f aca="false">PopActBIT!R20-'Chôm_BIT_4,5%'!R8</f>
        <v>930.529103379758</v>
      </c>
      <c r="S5" s="47" t="n">
        <f aca="false">PopActBIT!S20-'Chôm_BIT_4,5%'!S8</f>
        <v>1528.26715435102</v>
      </c>
      <c r="T5" s="47" t="n">
        <f aca="false">PopActBIT!T20-'Chôm_BIT_4,5%'!T8</f>
        <v>1695.29771337395</v>
      </c>
      <c r="U5" s="47" t="n">
        <f aca="false">PopActBIT!U20-'Chôm_BIT_4,5%'!U8</f>
        <v>1782.77994910785</v>
      </c>
      <c r="V5" s="47" t="n">
        <f aca="false">PopActBIT!V20-'Chôm_BIT_4,5%'!V8</f>
        <v>1850.47579615965</v>
      </c>
      <c r="W5" s="47" t="n">
        <f aca="false">PopActBIT!W20-'Chôm_BIT_4,5%'!W8</f>
        <v>1928.52853586176</v>
      </c>
      <c r="X5" s="47" t="n">
        <f aca="false">PopActBIT!X20-'Chôm_BIT_4,5%'!X8</f>
        <v>1839.92002084422</v>
      </c>
      <c r="Y5" s="47" t="n">
        <f aca="false">PopActBIT!Y20-'Chôm_BIT_4,5%'!Y8</f>
        <v>1510.04028997633</v>
      </c>
      <c r="Z5" s="47" t="n">
        <f aca="false">PopActBIT!Z20-'Chôm_BIT_4,5%'!Z8</f>
        <v>653.150162814307</v>
      </c>
      <c r="AA5" s="47" t="n">
        <f aca="false">PopActBIT!AA20-'Chôm_BIT_4,5%'!AA8</f>
        <v>138.479910133956</v>
      </c>
      <c r="AB5" s="47" t="n">
        <f aca="false">PopActBIT!AB20-'Chôm_BIT_4,5%'!AB8</f>
        <v>46.5579302441221</v>
      </c>
      <c r="AC5" s="47"/>
      <c r="AD5" s="47" t="n">
        <f aca="false">E5+F5</f>
        <v>946.803793099169</v>
      </c>
      <c r="AE5" s="47" t="n">
        <f aca="false">G5+H5</f>
        <v>2829.33519496324</v>
      </c>
      <c r="AF5" s="47" t="n">
        <f aca="false">I5+J5</f>
        <v>3243.24253262647</v>
      </c>
      <c r="AG5" s="47" t="n">
        <f aca="false">K5+L5</f>
        <v>3550.36142255858</v>
      </c>
      <c r="AH5" s="47" t="n">
        <f aca="false">M5+N5+O5+P5</f>
        <v>2308.99396784103</v>
      </c>
      <c r="AI5" s="47" t="n">
        <f aca="false">Q5+R5</f>
        <v>1168.9742085009</v>
      </c>
      <c r="AJ5" s="47" t="n">
        <f aca="false">S5+T5</f>
        <v>3223.56486772497</v>
      </c>
      <c r="AK5" s="47" t="n">
        <f aca="false">U5+V5</f>
        <v>3633.25574526749</v>
      </c>
      <c r="AL5" s="47" t="n">
        <f aca="false">W5+X5</f>
        <v>3768.44855670598</v>
      </c>
      <c r="AM5" s="47" t="n">
        <f aca="false">Y5+Z5+AA5+AB5</f>
        <v>2348.22829316871</v>
      </c>
      <c r="AO5" s="49" t="n">
        <f aca="false">SUM(E5:F5)</f>
        <v>946.803793099169</v>
      </c>
      <c r="AP5" s="49" t="n">
        <f aca="false">SUM(G5:L5)</f>
        <v>9622.93915014829</v>
      </c>
      <c r="AQ5" s="49" t="n">
        <f aca="false">SUM(M5:N5)</f>
        <v>2190.21933549754</v>
      </c>
      <c r="AR5" s="49" t="n">
        <f aca="false">SUM(Q5:R5)</f>
        <v>1168.9742085009</v>
      </c>
      <c r="AS5" s="49" t="n">
        <f aca="false">SUM(S5:X5)</f>
        <v>10625.2691696984</v>
      </c>
      <c r="AT5" s="49" t="n">
        <f aca="false">SUM(Y5:Z5)</f>
        <v>2163.19045279063</v>
      </c>
      <c r="AU5" s="49" t="n">
        <f aca="false">AO5+AR5</f>
        <v>2115.77800160007</v>
      </c>
      <c r="AV5" s="49" t="n">
        <f aca="false">AP5+AS5</f>
        <v>20248.2083198467</v>
      </c>
      <c r="AW5" s="49" t="n">
        <f aca="false">AQ5+AT5</f>
        <v>4353.40978828817</v>
      </c>
    </row>
    <row r="6" customFormat="false" ht="15" hidden="false" customHeight="false" outlineLevel="0" collapsed="false">
      <c r="A6" s="0" t="n">
        <v>2018</v>
      </c>
      <c r="B6" s="47" t="n">
        <f aca="false">SUM(E6:AB6)</f>
        <v>27274.1475793956</v>
      </c>
      <c r="C6" s="47" t="n">
        <f aca="false">SUM(E6:P6)</f>
        <v>13011.6772481886</v>
      </c>
      <c r="D6" s="47" t="n">
        <f aca="false">SUM(Q6:AB6)</f>
        <v>14262.470331207</v>
      </c>
      <c r="E6" s="47" t="n">
        <f aca="false">PopActBIT!E21-'Chôm_BIT_4,5%'!E9</f>
        <v>148.823078423372</v>
      </c>
      <c r="F6" s="47" t="n">
        <f aca="false">PopActBIT!F21-'Chôm_BIT_4,5%'!F9</f>
        <v>823.177251991356</v>
      </c>
      <c r="G6" s="47" t="n">
        <f aca="false">PopActBIT!G21-'Chôm_BIT_4,5%'!G9</f>
        <v>1358.84675108174</v>
      </c>
      <c r="H6" s="47" t="n">
        <f aca="false">PopActBIT!H21-'Chôm_BIT_4,5%'!H9</f>
        <v>1473.5908341467</v>
      </c>
      <c r="I6" s="47" t="n">
        <f aca="false">PopActBIT!I21-'Chôm_BIT_4,5%'!I9</f>
        <v>1614.26074176007</v>
      </c>
      <c r="J6" s="47" t="n">
        <f aca="false">PopActBIT!J21-'Chôm_BIT_4,5%'!J9</f>
        <v>1627.53860312019</v>
      </c>
      <c r="K6" s="47" t="n">
        <f aca="false">PopActBIT!K21-'Chôm_BIT_4,5%'!K9</f>
        <v>1830.40438535736</v>
      </c>
      <c r="L6" s="47" t="n">
        <f aca="false">PopActBIT!L21-'Chôm_BIT_4,5%'!L9</f>
        <v>1752.54992353278</v>
      </c>
      <c r="M6" s="47" t="n">
        <f aca="false">PopActBIT!M21-'Chôm_BIT_4,5%'!M9</f>
        <v>1485.2049204828</v>
      </c>
      <c r="N6" s="47" t="n">
        <f aca="false">PopActBIT!N21-'Chôm_BIT_4,5%'!N9</f>
        <v>766.779772950671</v>
      </c>
      <c r="O6" s="47" t="n">
        <f aca="false">PopActBIT!O21-'Chôm_BIT_4,5%'!O9</f>
        <v>101.426443087844</v>
      </c>
      <c r="P6" s="47" t="n">
        <f aca="false">PopActBIT!P21-'Chôm_BIT_4,5%'!P9</f>
        <v>29.0745422537336</v>
      </c>
      <c r="Q6" s="47" t="n">
        <f aca="false">PopActBIT!Q21-'Chôm_BIT_4,5%'!Q9</f>
        <v>245.822506433347</v>
      </c>
      <c r="R6" s="47" t="n">
        <f aca="false">PopActBIT!R21-'Chôm_BIT_4,5%'!R9</f>
        <v>950.018013497793</v>
      </c>
      <c r="S6" s="47" t="n">
        <f aca="false">PopActBIT!S21-'Chôm_BIT_4,5%'!S9</f>
        <v>1518.53585585691</v>
      </c>
      <c r="T6" s="47" t="n">
        <f aca="false">PopActBIT!T21-'Chôm_BIT_4,5%'!T9</f>
        <v>1702.61846642071</v>
      </c>
      <c r="U6" s="47" t="n">
        <f aca="false">PopActBIT!U21-'Chôm_BIT_4,5%'!U9</f>
        <v>1801.6564145012</v>
      </c>
      <c r="V6" s="47" t="n">
        <f aca="false">PopActBIT!V21-'Chôm_BIT_4,5%'!V9</f>
        <v>1812.47193323346</v>
      </c>
      <c r="W6" s="47" t="n">
        <f aca="false">PopActBIT!W21-'Chôm_BIT_4,5%'!W9</f>
        <v>1952.85479025529</v>
      </c>
      <c r="X6" s="47" t="n">
        <f aca="false">PopActBIT!X21-'Chôm_BIT_4,5%'!X9</f>
        <v>1844.31379851407</v>
      </c>
      <c r="Y6" s="47" t="n">
        <f aca="false">PopActBIT!Y21-'Chôm_BIT_4,5%'!Y9</f>
        <v>1531.53712031215</v>
      </c>
      <c r="Z6" s="47" t="n">
        <f aca="false">PopActBIT!Z21-'Chôm_BIT_4,5%'!Z9</f>
        <v>701.817159314017</v>
      </c>
      <c r="AA6" s="47" t="n">
        <f aca="false">PopActBIT!AA21-'Chôm_BIT_4,5%'!AA9</f>
        <v>149.699871094106</v>
      </c>
      <c r="AB6" s="47" t="n">
        <f aca="false">PopActBIT!AB21-'Chôm_BIT_4,5%'!AB9</f>
        <v>51.1244017739644</v>
      </c>
      <c r="AC6" s="47"/>
      <c r="AD6" s="47" t="n">
        <f aca="false">E6+F6</f>
        <v>972.000330414728</v>
      </c>
      <c r="AE6" s="47" t="n">
        <f aca="false">G6+H6</f>
        <v>2832.43758522844</v>
      </c>
      <c r="AF6" s="47" t="n">
        <f aca="false">I6+J6</f>
        <v>3241.79934488026</v>
      </c>
      <c r="AG6" s="47" t="n">
        <f aca="false">K6+L6</f>
        <v>3582.95430889014</v>
      </c>
      <c r="AH6" s="47" t="n">
        <f aca="false">M6+N6+O6+P6</f>
        <v>2382.48567877505</v>
      </c>
      <c r="AI6" s="47" t="n">
        <f aca="false">Q6+R6</f>
        <v>1195.84051993114</v>
      </c>
      <c r="AJ6" s="47" t="n">
        <f aca="false">S6+T6</f>
        <v>3221.15432227762</v>
      </c>
      <c r="AK6" s="47" t="n">
        <f aca="false">U6+V6</f>
        <v>3614.12834773465</v>
      </c>
      <c r="AL6" s="47" t="n">
        <f aca="false">W6+X6</f>
        <v>3797.16858876935</v>
      </c>
      <c r="AM6" s="47" t="n">
        <f aca="false">Y6+Z6+AA6+AB6</f>
        <v>2434.17855249424</v>
      </c>
      <c r="AO6" s="49" t="n">
        <f aca="false">SUM(E6:F6)</f>
        <v>972.000330414728</v>
      </c>
      <c r="AP6" s="49" t="n">
        <f aca="false">SUM(G6:L6)</f>
        <v>9657.19123899885</v>
      </c>
      <c r="AQ6" s="49" t="n">
        <f aca="false">SUM(M6:N6)</f>
        <v>2251.98469343347</v>
      </c>
      <c r="AR6" s="49" t="n">
        <f aca="false">SUM(Q6:R6)</f>
        <v>1195.84051993114</v>
      </c>
      <c r="AS6" s="49" t="n">
        <f aca="false">SUM(S6:X6)</f>
        <v>10632.4512587816</v>
      </c>
      <c r="AT6" s="49" t="n">
        <f aca="false">SUM(Y6:Z6)</f>
        <v>2233.35427962617</v>
      </c>
      <c r="AU6" s="49" t="n">
        <f aca="false">AO6+AR6</f>
        <v>2167.84085034587</v>
      </c>
      <c r="AV6" s="49" t="n">
        <f aca="false">AP6+AS6</f>
        <v>20289.6424977805</v>
      </c>
      <c r="AW6" s="49" t="n">
        <f aca="false">AQ6+AT6</f>
        <v>4485.33897305964</v>
      </c>
    </row>
    <row r="7" customFormat="false" ht="15" hidden="false" customHeight="false" outlineLevel="0" collapsed="false">
      <c r="A7" s="0" t="n">
        <v>2019</v>
      </c>
      <c r="B7" s="47" t="n">
        <f aca="false">SUM(E7:AB7)</f>
        <v>27486.4391750206</v>
      </c>
      <c r="C7" s="47" t="n">
        <f aca="false">SUM(E7:P7)</f>
        <v>13121.4382606681</v>
      </c>
      <c r="D7" s="47" t="n">
        <f aca="false">SUM(Q7:AB7)</f>
        <v>14365.0009143525</v>
      </c>
      <c r="E7" s="47" t="n">
        <f aca="false">PopActBIT!E22-'Chôm_BIT_4,5%'!E10</f>
        <v>153.541783985797</v>
      </c>
      <c r="F7" s="47" t="n">
        <f aca="false">PopActBIT!F22-'Chôm_BIT_4,5%'!F10</f>
        <v>846.843343374338</v>
      </c>
      <c r="G7" s="47" t="n">
        <f aca="false">PopActBIT!G22-'Chôm_BIT_4,5%'!G10</f>
        <v>1342.22137368202</v>
      </c>
      <c r="H7" s="47" t="n">
        <f aca="false">PopActBIT!H22-'Chôm_BIT_4,5%'!H10</f>
        <v>1487.82234543622</v>
      </c>
      <c r="I7" s="47" t="n">
        <f aca="false">PopActBIT!I22-'Chôm_BIT_4,5%'!I10</f>
        <v>1629.23636995366</v>
      </c>
      <c r="J7" s="47" t="n">
        <f aca="false">PopActBIT!J22-'Chôm_BIT_4,5%'!J10</f>
        <v>1617.44158308596</v>
      </c>
      <c r="K7" s="47" t="n">
        <f aca="false">PopActBIT!K22-'Chôm_BIT_4,5%'!K10</f>
        <v>1837.51539557069</v>
      </c>
      <c r="L7" s="47" t="n">
        <f aca="false">PopActBIT!L22-'Chôm_BIT_4,5%'!L10</f>
        <v>1752.44967843518</v>
      </c>
      <c r="M7" s="47" t="n">
        <f aca="false">PopActBIT!M22-'Chôm_BIT_4,5%'!M10</f>
        <v>1516.53278087514</v>
      </c>
      <c r="N7" s="47" t="n">
        <f aca="false">PopActBIT!N22-'Chôm_BIT_4,5%'!N10</f>
        <v>792.481506038371</v>
      </c>
      <c r="O7" s="47" t="n">
        <f aca="false">PopActBIT!O22-'Chôm_BIT_4,5%'!O10</f>
        <v>113.002319651172</v>
      </c>
      <c r="P7" s="47" t="n">
        <f aca="false">PopActBIT!P22-'Chôm_BIT_4,5%'!P10</f>
        <v>32.3497805795753</v>
      </c>
      <c r="Q7" s="47" t="n">
        <f aca="false">PopActBIT!Q22-'Chôm_BIT_4,5%'!Q10</f>
        <v>251.802439207571</v>
      </c>
      <c r="R7" s="47" t="n">
        <f aca="false">PopActBIT!R22-'Chôm_BIT_4,5%'!R10</f>
        <v>976.063970928634</v>
      </c>
      <c r="S7" s="47" t="n">
        <f aca="false">PopActBIT!S22-'Chôm_BIT_4,5%'!S10</f>
        <v>1499.31047470739</v>
      </c>
      <c r="T7" s="47" t="n">
        <f aca="false">PopActBIT!T22-'Chôm_BIT_4,5%'!T10</f>
        <v>1714.72483362437</v>
      </c>
      <c r="U7" s="47" t="n">
        <f aca="false">PopActBIT!U22-'Chôm_BIT_4,5%'!U10</f>
        <v>1810.20367858393</v>
      </c>
      <c r="V7" s="47" t="n">
        <f aca="false">PopActBIT!V22-'Chôm_BIT_4,5%'!V10</f>
        <v>1789.58342927694</v>
      </c>
      <c r="W7" s="47" t="n">
        <f aca="false">PopActBIT!W22-'Chôm_BIT_4,5%'!W10</f>
        <v>1958.5552651334</v>
      </c>
      <c r="X7" s="47" t="n">
        <f aca="false">PopActBIT!X22-'Chôm_BIT_4,5%'!X10</f>
        <v>1842.98948309241</v>
      </c>
      <c r="Y7" s="47" t="n">
        <f aca="false">PopActBIT!Y22-'Chôm_BIT_4,5%'!Y10</f>
        <v>1555.91171326024</v>
      </c>
      <c r="Z7" s="47" t="n">
        <f aca="false">PopActBIT!Z22-'Chôm_BIT_4,5%'!Z10</f>
        <v>747.462587863646</v>
      </c>
      <c r="AA7" s="47" t="n">
        <f aca="false">PopActBIT!AA22-'Chôm_BIT_4,5%'!AA10</f>
        <v>162.212203087624</v>
      </c>
      <c r="AB7" s="47" t="n">
        <f aca="false">PopActBIT!AB22-'Chôm_BIT_4,5%'!AB10</f>
        <v>56.1808355862972</v>
      </c>
      <c r="AC7" s="47"/>
      <c r="AD7" s="47" t="n">
        <f aca="false">E7+F7</f>
        <v>1000.38512736014</v>
      </c>
      <c r="AE7" s="47" t="n">
        <f aca="false">G7+H7</f>
        <v>2830.04371911824</v>
      </c>
      <c r="AF7" s="47" t="n">
        <f aca="false">I7+J7</f>
        <v>3246.67795303961</v>
      </c>
      <c r="AG7" s="47" t="n">
        <f aca="false">K7+L7</f>
        <v>3589.96507400587</v>
      </c>
      <c r="AH7" s="47" t="n">
        <f aca="false">M7+N7+O7+P7</f>
        <v>2454.36638714426</v>
      </c>
      <c r="AI7" s="47" t="n">
        <f aca="false">Q7+R7</f>
        <v>1227.86641013621</v>
      </c>
      <c r="AJ7" s="47" t="n">
        <f aca="false">S7+T7</f>
        <v>3214.03530833177</v>
      </c>
      <c r="AK7" s="47" t="n">
        <f aca="false">U7+V7</f>
        <v>3599.78710786087</v>
      </c>
      <c r="AL7" s="47" t="n">
        <f aca="false">W7+X7</f>
        <v>3801.54474822581</v>
      </c>
      <c r="AM7" s="47" t="n">
        <f aca="false">Y7+Z7+AA7+AB7</f>
        <v>2521.7673397978</v>
      </c>
      <c r="AO7" s="49" t="n">
        <f aca="false">SUM(E7:F7)</f>
        <v>1000.38512736014</v>
      </c>
      <c r="AP7" s="49" t="n">
        <f aca="false">SUM(G7:L7)</f>
        <v>9666.68674616373</v>
      </c>
      <c r="AQ7" s="49" t="n">
        <f aca="false">SUM(M7:N7)</f>
        <v>2309.01428691351</v>
      </c>
      <c r="AR7" s="49" t="n">
        <f aca="false">SUM(Q7:R7)</f>
        <v>1227.86641013621</v>
      </c>
      <c r="AS7" s="49" t="n">
        <f aca="false">SUM(S7:X7)</f>
        <v>10615.3671644185</v>
      </c>
      <c r="AT7" s="49" t="n">
        <f aca="false">SUM(Y7:Z7)</f>
        <v>2303.37430112388</v>
      </c>
      <c r="AU7" s="49" t="n">
        <f aca="false">AO7+AR7</f>
        <v>2228.25153749634</v>
      </c>
      <c r="AV7" s="49" t="n">
        <f aca="false">AP7+AS7</f>
        <v>20282.0539105822</v>
      </c>
      <c r="AW7" s="49" t="n">
        <f aca="false">AQ7+AT7</f>
        <v>4612.38858803739</v>
      </c>
    </row>
    <row r="8" customFormat="false" ht="15" hidden="false" customHeight="false" outlineLevel="0" collapsed="false">
      <c r="A8" s="0" t="n">
        <v>2020</v>
      </c>
      <c r="B8" s="47" t="n">
        <f aca="false">SUM(E8:AB8)</f>
        <v>27688.5960477327</v>
      </c>
      <c r="C8" s="47" t="n">
        <f aca="false">SUM(E8:P8)</f>
        <v>13227.4093284837</v>
      </c>
      <c r="D8" s="47" t="n">
        <f aca="false">SUM(Q8:AB8)</f>
        <v>14461.1867192489</v>
      </c>
      <c r="E8" s="47" t="n">
        <f aca="false">PopActBIT!E23-'Chôm_BIT_4,5%'!E11</f>
        <v>157.647682212923</v>
      </c>
      <c r="F8" s="47" t="n">
        <f aca="false">PopActBIT!F23-'Chôm_BIT_4,5%'!F11</f>
        <v>872.465776575982</v>
      </c>
      <c r="G8" s="47" t="n">
        <f aca="false">PopActBIT!G23-'Chôm_BIT_4,5%'!G11</f>
        <v>1333.36347739889</v>
      </c>
      <c r="H8" s="47" t="n">
        <f aca="false">PopActBIT!H23-'Chôm_BIT_4,5%'!H11</f>
        <v>1495.25596550763</v>
      </c>
      <c r="I8" s="47" t="n">
        <f aca="false">PopActBIT!I23-'Chôm_BIT_4,5%'!I11</f>
        <v>1635.06929985658</v>
      </c>
      <c r="J8" s="47" t="n">
        <f aca="false">PopActBIT!J23-'Chôm_BIT_4,5%'!J11</f>
        <v>1639.80210064987</v>
      </c>
      <c r="K8" s="47" t="n">
        <f aca="false">PopActBIT!K23-'Chôm_BIT_4,5%'!K11</f>
        <v>1823.89787714906</v>
      </c>
      <c r="L8" s="47" t="n">
        <f aca="false">PopActBIT!L23-'Chôm_BIT_4,5%'!L11</f>
        <v>1756.19952455642</v>
      </c>
      <c r="M8" s="47" t="n">
        <f aca="false">PopActBIT!M23-'Chôm_BIT_4,5%'!M11</f>
        <v>1544.26654870853</v>
      </c>
      <c r="N8" s="47" t="n">
        <f aca="false">PopActBIT!N23-'Chôm_BIT_4,5%'!N11</f>
        <v>813.596247598671</v>
      </c>
      <c r="O8" s="47" t="n">
        <f aca="false">PopActBIT!O23-'Chôm_BIT_4,5%'!O11</f>
        <v>120.869428289666</v>
      </c>
      <c r="P8" s="47" t="n">
        <f aca="false">PopActBIT!P23-'Chôm_BIT_4,5%'!P11</f>
        <v>34.9753999795279</v>
      </c>
      <c r="Q8" s="47" t="n">
        <f aca="false">PopActBIT!Q23-'Chôm_BIT_4,5%'!Q11</f>
        <v>256.866717293095</v>
      </c>
      <c r="R8" s="47" t="n">
        <f aca="false">PopActBIT!R23-'Chôm_BIT_4,5%'!R11</f>
        <v>1006.32521749593</v>
      </c>
      <c r="S8" s="47" t="n">
        <f aca="false">PopActBIT!S23-'Chôm_BIT_4,5%'!S11</f>
        <v>1484.94160192656</v>
      </c>
      <c r="T8" s="47" t="n">
        <f aca="false">PopActBIT!T23-'Chôm_BIT_4,5%'!T11</f>
        <v>1721.70171524366</v>
      </c>
      <c r="U8" s="47" t="n">
        <f aca="false">PopActBIT!U23-'Chôm_BIT_4,5%'!U11</f>
        <v>1809.57086796321</v>
      </c>
      <c r="V8" s="47" t="n">
        <f aca="false">PopActBIT!V23-'Chôm_BIT_4,5%'!V11</f>
        <v>1801.13877176468</v>
      </c>
      <c r="W8" s="47" t="n">
        <f aca="false">PopActBIT!W23-'Chôm_BIT_4,5%'!W11</f>
        <v>1939.49338383016</v>
      </c>
      <c r="X8" s="47" t="n">
        <f aca="false">PopActBIT!X23-'Chôm_BIT_4,5%'!X11</f>
        <v>1847.24850961355</v>
      </c>
      <c r="Y8" s="47" t="n">
        <f aca="false">PopActBIT!Y23-'Chôm_BIT_4,5%'!Y11</f>
        <v>1576.32753564187</v>
      </c>
      <c r="Z8" s="47" t="n">
        <f aca="false">PopActBIT!Z23-'Chôm_BIT_4,5%'!Z11</f>
        <v>780.788979414099</v>
      </c>
      <c r="AA8" s="47" t="n">
        <f aca="false">PopActBIT!AA23-'Chôm_BIT_4,5%'!AA11</f>
        <v>175.241364493032</v>
      </c>
      <c r="AB8" s="47" t="n">
        <f aca="false">PopActBIT!AB23-'Chôm_BIT_4,5%'!AB11</f>
        <v>61.5420545690875</v>
      </c>
      <c r="AC8" s="47"/>
      <c r="AD8" s="47" t="n">
        <f aca="false">E8+F8</f>
        <v>1030.1134587889</v>
      </c>
      <c r="AE8" s="47" t="n">
        <f aca="false">G8+H8</f>
        <v>2828.61944290651</v>
      </c>
      <c r="AF8" s="47" t="n">
        <f aca="false">I8+J8</f>
        <v>3274.87140050645</v>
      </c>
      <c r="AG8" s="47" t="n">
        <f aca="false">K8+L8</f>
        <v>3580.09740170547</v>
      </c>
      <c r="AH8" s="47" t="n">
        <f aca="false">M8+N8+O8+P8</f>
        <v>2513.7076245764</v>
      </c>
      <c r="AI8" s="47" t="n">
        <f aca="false">Q8+R8</f>
        <v>1263.19193478903</v>
      </c>
      <c r="AJ8" s="47" t="n">
        <f aca="false">S8+T8</f>
        <v>3206.64331717022</v>
      </c>
      <c r="AK8" s="47" t="n">
        <f aca="false">U8+V8</f>
        <v>3610.70963972789</v>
      </c>
      <c r="AL8" s="47" t="n">
        <f aca="false">W8+X8</f>
        <v>3786.74189344371</v>
      </c>
      <c r="AM8" s="47" t="n">
        <f aca="false">Y8+Z8+AA8+AB8</f>
        <v>2593.89993411809</v>
      </c>
      <c r="AO8" s="49" t="n">
        <f aca="false">SUM(E8:F8)</f>
        <v>1030.1134587889</v>
      </c>
      <c r="AP8" s="49" t="n">
        <f aca="false">SUM(G8:L8)</f>
        <v>9683.58824511844</v>
      </c>
      <c r="AQ8" s="49" t="n">
        <f aca="false">SUM(M8:N8)</f>
        <v>2357.8627963072</v>
      </c>
      <c r="AR8" s="49" t="n">
        <f aca="false">SUM(Q8:R8)</f>
        <v>1263.19193478903</v>
      </c>
      <c r="AS8" s="49" t="n">
        <f aca="false">SUM(S8:X8)</f>
        <v>10604.0948503418</v>
      </c>
      <c r="AT8" s="49" t="n">
        <f aca="false">SUM(Y8:Z8)</f>
        <v>2357.11651505597</v>
      </c>
      <c r="AU8" s="49" t="n">
        <f aca="false">AO8+AR8</f>
        <v>2293.30539357793</v>
      </c>
      <c r="AV8" s="49" t="n">
        <f aca="false">AP8+AS8</f>
        <v>20287.6830954603</v>
      </c>
      <c r="AW8" s="49" t="n">
        <f aca="false">AQ8+AT8</f>
        <v>4714.97931136317</v>
      </c>
    </row>
    <row r="9" customFormat="false" ht="15" hidden="false" customHeight="false" outlineLevel="0" collapsed="false">
      <c r="A9" s="0" t="n">
        <v>2021</v>
      </c>
      <c r="B9" s="47" t="n">
        <f aca="false">SUM(E9:AB9)</f>
        <v>27863.6571902486</v>
      </c>
      <c r="C9" s="47" t="n">
        <f aca="false">SUM(E9:P9)</f>
        <v>13318.4823400717</v>
      </c>
      <c r="D9" s="47" t="n">
        <f aca="false">SUM(Q9:AB9)</f>
        <v>14545.1748501768</v>
      </c>
      <c r="E9" s="47" t="n">
        <f aca="false">PopActBIT!E24-'Chôm_BIT_4,5%'!E12</f>
        <v>161.213722117083</v>
      </c>
      <c r="F9" s="47" t="n">
        <f aca="false">PopActBIT!F24-'Chôm_BIT_4,5%'!F12</f>
        <v>895.650414893983</v>
      </c>
      <c r="G9" s="47" t="n">
        <f aca="false">PopActBIT!G24-'Chôm_BIT_4,5%'!G12</f>
        <v>1331.54735799062</v>
      </c>
      <c r="H9" s="47" t="n">
        <f aca="false">PopActBIT!H24-'Chôm_BIT_4,5%'!H12</f>
        <v>1495.0734944912</v>
      </c>
      <c r="I9" s="47" t="n">
        <f aca="false">PopActBIT!I24-'Chôm_BIT_4,5%'!I12</f>
        <v>1632.88989767996</v>
      </c>
      <c r="J9" s="47" t="n">
        <f aca="false">PopActBIT!J24-'Chôm_BIT_4,5%'!J12</f>
        <v>1680.46864849524</v>
      </c>
      <c r="K9" s="47" t="n">
        <f aca="false">PopActBIT!K24-'Chôm_BIT_4,5%'!K12</f>
        <v>1790.42070850389</v>
      </c>
      <c r="L9" s="47" t="n">
        <f aca="false">PopActBIT!L24-'Chôm_BIT_4,5%'!L12</f>
        <v>1767.77621656959</v>
      </c>
      <c r="M9" s="47" t="n">
        <f aca="false">PopActBIT!M24-'Chôm_BIT_4,5%'!M12</f>
        <v>1565.44912515526</v>
      </c>
      <c r="N9" s="47" t="n">
        <f aca="false">PopActBIT!N24-'Chôm_BIT_4,5%'!N12</f>
        <v>833.068242056815</v>
      </c>
      <c r="O9" s="47" t="n">
        <f aca="false">PopActBIT!O24-'Chôm_BIT_4,5%'!O12</f>
        <v>127.616913762924</v>
      </c>
      <c r="P9" s="47" t="n">
        <f aca="false">PopActBIT!P24-'Chôm_BIT_4,5%'!P12</f>
        <v>37.3075983551531</v>
      </c>
      <c r="Q9" s="47" t="n">
        <f aca="false">PopActBIT!Q24-'Chôm_BIT_4,5%'!Q12</f>
        <v>261.211745742993</v>
      </c>
      <c r="R9" s="47" t="n">
        <f aca="false">PopActBIT!R24-'Chôm_BIT_4,5%'!R12</f>
        <v>1033.44522510689</v>
      </c>
      <c r="S9" s="47" t="n">
        <f aca="false">PopActBIT!S24-'Chôm_BIT_4,5%'!S12</f>
        <v>1478.43413120972</v>
      </c>
      <c r="T9" s="47" t="n">
        <f aca="false">PopActBIT!T24-'Chôm_BIT_4,5%'!T12</f>
        <v>1720.69916833594</v>
      </c>
      <c r="U9" s="47" t="n">
        <f aca="false">PopActBIT!U24-'Chôm_BIT_4,5%'!U12</f>
        <v>1802.68739951669</v>
      </c>
      <c r="V9" s="47" t="n">
        <f aca="false">PopActBIT!V24-'Chôm_BIT_4,5%'!V12</f>
        <v>1834.96916682037</v>
      </c>
      <c r="W9" s="47" t="n">
        <f aca="false">PopActBIT!W24-'Chôm_BIT_4,5%'!W12</f>
        <v>1897.13927108783</v>
      </c>
      <c r="X9" s="47" t="n">
        <f aca="false">PopActBIT!X24-'Chôm_BIT_4,5%'!X12</f>
        <v>1860.18217173559</v>
      </c>
      <c r="Y9" s="47" t="n">
        <f aca="false">PopActBIT!Y24-'Chôm_BIT_4,5%'!Y12</f>
        <v>1592.12413800096</v>
      </c>
      <c r="Z9" s="47" t="n">
        <f aca="false">PopActBIT!Z24-'Chôm_BIT_4,5%'!Z12</f>
        <v>809.323055972526</v>
      </c>
      <c r="AA9" s="47" t="n">
        <f aca="false">PopActBIT!AA24-'Chôm_BIT_4,5%'!AA12</f>
        <v>188.14476362201</v>
      </c>
      <c r="AB9" s="47" t="n">
        <f aca="false">PopActBIT!AB24-'Chôm_BIT_4,5%'!AB12</f>
        <v>66.8146130253226</v>
      </c>
      <c r="AC9" s="47"/>
      <c r="AD9" s="47" t="n">
        <f aca="false">E9+F9</f>
        <v>1056.86413701107</v>
      </c>
      <c r="AE9" s="47" t="n">
        <f aca="false">G9+H9</f>
        <v>2826.62085248182</v>
      </c>
      <c r="AF9" s="47" t="n">
        <f aca="false">I9+J9</f>
        <v>3313.3585461752</v>
      </c>
      <c r="AG9" s="47" t="n">
        <f aca="false">K9+L9</f>
        <v>3558.19692507348</v>
      </c>
      <c r="AH9" s="47" t="n">
        <f aca="false">M9+N9+O9+P9</f>
        <v>2563.44187933015</v>
      </c>
      <c r="AI9" s="47" t="n">
        <f aca="false">Q9+R9</f>
        <v>1294.65697084989</v>
      </c>
      <c r="AJ9" s="47" t="n">
        <f aca="false">S9+T9</f>
        <v>3199.13329954565</v>
      </c>
      <c r="AK9" s="47" t="n">
        <f aca="false">U9+V9</f>
        <v>3637.65656633706</v>
      </c>
      <c r="AL9" s="47" t="n">
        <f aca="false">W9+X9</f>
        <v>3757.32144282342</v>
      </c>
      <c r="AM9" s="47" t="n">
        <f aca="false">Y9+Z9+AA9+AB9</f>
        <v>2656.40657062081</v>
      </c>
      <c r="AO9" s="49" t="n">
        <f aca="false">SUM(E9:F9)</f>
        <v>1056.86413701107</v>
      </c>
      <c r="AP9" s="49" t="n">
        <f aca="false">SUM(G9:L9)</f>
        <v>9698.1763237305</v>
      </c>
      <c r="AQ9" s="49" t="n">
        <f aca="false">SUM(M9:N9)</f>
        <v>2398.51736721208</v>
      </c>
      <c r="AR9" s="49" t="n">
        <f aca="false">SUM(Q9:R9)</f>
        <v>1294.65697084989</v>
      </c>
      <c r="AS9" s="49" t="n">
        <f aca="false">SUM(S9:X9)</f>
        <v>10594.1113087061</v>
      </c>
      <c r="AT9" s="49" t="n">
        <f aca="false">SUM(Y9:Z9)</f>
        <v>2401.44719397348</v>
      </c>
      <c r="AU9" s="49" t="n">
        <f aca="false">AO9+AR9</f>
        <v>2351.52110786095</v>
      </c>
      <c r="AV9" s="49" t="n">
        <f aca="false">AP9+AS9</f>
        <v>20292.2876324366</v>
      </c>
      <c r="AW9" s="49" t="n">
        <f aca="false">AQ9+AT9</f>
        <v>4799.96456118556</v>
      </c>
    </row>
    <row r="10" customFormat="false" ht="15" hidden="false" customHeight="false" outlineLevel="0" collapsed="false">
      <c r="A10" s="0" t="n">
        <v>2022</v>
      </c>
      <c r="B10" s="47" t="n">
        <f aca="false">SUM(E10:AB10)</f>
        <v>28018.7438998264</v>
      </c>
      <c r="C10" s="47" t="n">
        <f aca="false">SUM(E10:P10)</f>
        <v>13404.8728938117</v>
      </c>
      <c r="D10" s="47" t="n">
        <f aca="false">SUM(Q10:AB10)</f>
        <v>14613.8710060146</v>
      </c>
      <c r="E10" s="47" t="n">
        <f aca="false">PopActBIT!E25-'Chôm_BIT_4,5%'!E13</f>
        <v>165.768483935246</v>
      </c>
      <c r="F10" s="47" t="n">
        <f aca="false">PopActBIT!F25-'Chôm_BIT_4,5%'!F13</f>
        <v>915.520227566259</v>
      </c>
      <c r="G10" s="47" t="n">
        <f aca="false">PopActBIT!G25-'Chôm_BIT_4,5%'!G13</f>
        <v>1335.71164162836</v>
      </c>
      <c r="H10" s="47" t="n">
        <f aca="false">PopActBIT!H25-'Chôm_BIT_4,5%'!H13</f>
        <v>1489.64833310099</v>
      </c>
      <c r="I10" s="47" t="n">
        <f aca="false">PopActBIT!I25-'Chôm_BIT_4,5%'!I13</f>
        <v>1632.40281562066</v>
      </c>
      <c r="J10" s="47" t="n">
        <f aca="false">PopActBIT!J25-'Chôm_BIT_4,5%'!J13</f>
        <v>1717.36018203641</v>
      </c>
      <c r="K10" s="47" t="n">
        <f aca="false">PopActBIT!K25-'Chôm_BIT_4,5%'!K13</f>
        <v>1752.42176559109</v>
      </c>
      <c r="L10" s="47" t="n">
        <f aca="false">PopActBIT!L25-'Chôm_BIT_4,5%'!L13</f>
        <v>1788.79002919524</v>
      </c>
      <c r="M10" s="47" t="n">
        <f aca="false">PopActBIT!M25-'Chôm_BIT_4,5%'!M13</f>
        <v>1578.03635628766</v>
      </c>
      <c r="N10" s="47" t="n">
        <f aca="false">PopActBIT!N25-'Chôm_BIT_4,5%'!N13</f>
        <v>858.782787208511</v>
      </c>
      <c r="O10" s="47" t="n">
        <f aca="false">PopActBIT!O25-'Chôm_BIT_4,5%'!O13</f>
        <v>131.488783018056</v>
      </c>
      <c r="P10" s="47" t="n">
        <f aca="false">PopActBIT!P25-'Chôm_BIT_4,5%'!P13</f>
        <v>38.9414886232469</v>
      </c>
      <c r="Q10" s="47" t="n">
        <f aca="false">PopActBIT!Q25-'Chôm_BIT_4,5%'!Q13</f>
        <v>266.617847166757</v>
      </c>
      <c r="R10" s="47" t="n">
        <f aca="false">PopActBIT!R25-'Chôm_BIT_4,5%'!R13</f>
        <v>1056.70171699887</v>
      </c>
      <c r="S10" s="47" t="n">
        <f aca="false">PopActBIT!S25-'Chôm_BIT_4,5%'!S13</f>
        <v>1480.05339022808</v>
      </c>
      <c r="T10" s="47" t="n">
        <f aca="false">PopActBIT!T25-'Chôm_BIT_4,5%'!T13</f>
        <v>1713.74511707749</v>
      </c>
      <c r="U10" s="47" t="n">
        <f aca="false">PopActBIT!U25-'Chôm_BIT_4,5%'!U13</f>
        <v>1798.25598968564</v>
      </c>
      <c r="V10" s="47" t="n">
        <f aca="false">PopActBIT!V25-'Chôm_BIT_4,5%'!V13</f>
        <v>1865.4790847213</v>
      </c>
      <c r="W10" s="47" t="n">
        <f aca="false">PopActBIT!W25-'Chôm_BIT_4,5%'!W13</f>
        <v>1850.01480117669</v>
      </c>
      <c r="X10" s="47" t="n">
        <f aca="false">PopActBIT!X25-'Chôm_BIT_4,5%'!X13</f>
        <v>1883.89444813327</v>
      </c>
      <c r="Y10" s="47" t="n">
        <f aca="false">PopActBIT!Y25-'Chôm_BIT_4,5%'!Y13</f>
        <v>1603.06937359718</v>
      </c>
      <c r="Z10" s="47" t="n">
        <f aca="false">PopActBIT!Z25-'Chôm_BIT_4,5%'!Z13</f>
        <v>826.161310475266</v>
      </c>
      <c r="AA10" s="47" t="n">
        <f aca="false">PopActBIT!AA25-'Chôm_BIT_4,5%'!AA13</f>
        <v>198.614677647811</v>
      </c>
      <c r="AB10" s="47" t="n">
        <f aca="false">PopActBIT!AB25-'Chôm_BIT_4,5%'!AB13</f>
        <v>71.2632491062877</v>
      </c>
      <c r="AC10" s="47"/>
      <c r="AD10" s="47" t="n">
        <f aca="false">E10+F10</f>
        <v>1081.2887115015</v>
      </c>
      <c r="AE10" s="47" t="n">
        <f aca="false">G10+H10</f>
        <v>2825.35997472935</v>
      </c>
      <c r="AF10" s="47" t="n">
        <f aca="false">I10+J10</f>
        <v>3349.76299765708</v>
      </c>
      <c r="AG10" s="47" t="n">
        <f aca="false">K10+L10</f>
        <v>3541.21179478632</v>
      </c>
      <c r="AH10" s="47" t="n">
        <f aca="false">M10+N10+O10+P10</f>
        <v>2607.24941513748</v>
      </c>
      <c r="AI10" s="47" t="n">
        <f aca="false">Q10+R10</f>
        <v>1323.31956416563</v>
      </c>
      <c r="AJ10" s="47" t="n">
        <f aca="false">S10+T10</f>
        <v>3193.79850730557</v>
      </c>
      <c r="AK10" s="47" t="n">
        <f aca="false">U10+V10</f>
        <v>3663.73507440694</v>
      </c>
      <c r="AL10" s="47" t="n">
        <f aca="false">W10+X10</f>
        <v>3733.90924930996</v>
      </c>
      <c r="AM10" s="47" t="n">
        <f aca="false">Y10+Z10+AA10+AB10</f>
        <v>2699.10861082654</v>
      </c>
      <c r="AO10" s="49" t="n">
        <f aca="false">SUM(E10:F10)</f>
        <v>1081.2887115015</v>
      </c>
      <c r="AP10" s="49" t="n">
        <f aca="false">SUM(G10:L10)</f>
        <v>9716.33476717276</v>
      </c>
      <c r="AQ10" s="49" t="n">
        <f aca="false">SUM(M10:N10)</f>
        <v>2436.81914349617</v>
      </c>
      <c r="AR10" s="49" t="n">
        <f aca="false">SUM(Q10:R10)</f>
        <v>1323.31956416563</v>
      </c>
      <c r="AS10" s="49" t="n">
        <f aca="false">SUM(S10:X10)</f>
        <v>10591.4428310225</v>
      </c>
      <c r="AT10" s="49" t="n">
        <f aca="false">SUM(Y10:Z10)</f>
        <v>2429.23068407244</v>
      </c>
      <c r="AU10" s="49" t="n">
        <f aca="false">AO10+AR10</f>
        <v>2404.60827566713</v>
      </c>
      <c r="AV10" s="49" t="n">
        <f aca="false">AP10+AS10</f>
        <v>20307.7775981952</v>
      </c>
      <c r="AW10" s="49" t="n">
        <f aca="false">AQ10+AT10</f>
        <v>4866.04982756862</v>
      </c>
    </row>
    <row r="11" customFormat="false" ht="15" hidden="false" customHeight="false" outlineLevel="0" collapsed="false">
      <c r="A11" s="0" t="n">
        <v>2023</v>
      </c>
      <c r="B11" s="47" t="n">
        <f aca="false">SUM(E11:AB11)</f>
        <v>28080.5930904344</v>
      </c>
      <c r="C11" s="47" t="n">
        <f aca="false">SUM(E11:P11)</f>
        <v>13441.9283490423</v>
      </c>
      <c r="D11" s="47" t="n">
        <f aca="false">SUM(Q11:AB11)</f>
        <v>14638.6647413921</v>
      </c>
      <c r="E11" s="47" t="n">
        <f aca="false">PopActBIT!E26-'Chôm_BIT_4,5%'!E14</f>
        <v>168.106374287977</v>
      </c>
      <c r="F11" s="47" t="n">
        <f aca="false">PopActBIT!F26-'Chôm_BIT_4,5%'!F14</f>
        <v>925.83683839079</v>
      </c>
      <c r="G11" s="47" t="n">
        <f aca="false">PopActBIT!G26-'Chôm_BIT_4,5%'!G14</f>
        <v>1346.92089715307</v>
      </c>
      <c r="H11" s="47" t="n">
        <f aca="false">PopActBIT!H26-'Chôm_BIT_4,5%'!H14</f>
        <v>1469.87616692824</v>
      </c>
      <c r="I11" s="47" t="n">
        <f aca="false">PopActBIT!I26-'Chôm_BIT_4,5%'!I14</f>
        <v>1635.08368340541</v>
      </c>
      <c r="J11" s="47" t="n">
        <f aca="false">PopActBIT!J26-'Chôm_BIT_4,5%'!J14</f>
        <v>1734.24800248337</v>
      </c>
      <c r="K11" s="47" t="n">
        <f aca="false">PopActBIT!K26-'Chôm_BIT_4,5%'!K14</f>
        <v>1716.97763746318</v>
      </c>
      <c r="L11" s="47" t="n">
        <f aca="false">PopActBIT!L26-'Chôm_BIT_4,5%'!L14</f>
        <v>1805.67630434466</v>
      </c>
      <c r="M11" s="47" t="n">
        <f aca="false">PopActBIT!M26-'Chôm_BIT_4,5%'!M14</f>
        <v>1577.98482227099</v>
      </c>
      <c r="N11" s="47" t="n">
        <f aca="false">PopActBIT!N26-'Chôm_BIT_4,5%'!N14</f>
        <v>886.859289972013</v>
      </c>
      <c r="O11" s="47" t="n">
        <f aca="false">PopActBIT!O26-'Chôm_BIT_4,5%'!O14</f>
        <v>134.06060473959</v>
      </c>
      <c r="P11" s="47" t="n">
        <f aca="false">PopActBIT!P26-'Chôm_BIT_4,5%'!P14</f>
        <v>40.2977276030462</v>
      </c>
      <c r="Q11" s="47" t="n">
        <f aca="false">PopActBIT!Q26-'Chôm_BIT_4,5%'!Q14</f>
        <v>269.73276311697</v>
      </c>
      <c r="R11" s="47" t="n">
        <f aca="false">PopActBIT!R26-'Chôm_BIT_4,5%'!R14</f>
        <v>1069.43827912349</v>
      </c>
      <c r="S11" s="47" t="n">
        <f aca="false">PopActBIT!S26-'Chôm_BIT_4,5%'!S14</f>
        <v>1490.17069438085</v>
      </c>
      <c r="T11" s="47" t="n">
        <f aca="false">PopActBIT!T26-'Chôm_BIT_4,5%'!T14</f>
        <v>1691.69526306418</v>
      </c>
      <c r="U11" s="47" t="n">
        <f aca="false">PopActBIT!U26-'Chôm_BIT_4,5%'!U14</f>
        <v>1798.71835937325</v>
      </c>
      <c r="V11" s="47" t="n">
        <f aca="false">PopActBIT!V26-'Chôm_BIT_4,5%'!V14</f>
        <v>1878.52604793535</v>
      </c>
      <c r="W11" s="47" t="n">
        <f aca="false">PopActBIT!W26-'Chôm_BIT_4,5%'!W14</f>
        <v>1806.46411340815</v>
      </c>
      <c r="X11" s="47" t="n">
        <f aca="false">PopActBIT!X26-'Chôm_BIT_4,5%'!X14</f>
        <v>1903.77409796768</v>
      </c>
      <c r="Y11" s="47" t="n">
        <f aca="false">PopActBIT!Y26-'Chôm_BIT_4,5%'!Y14</f>
        <v>1602.87961763149</v>
      </c>
      <c r="Z11" s="47" t="n">
        <f aca="false">PopActBIT!Z26-'Chôm_BIT_4,5%'!Z14</f>
        <v>845.222903596911</v>
      </c>
      <c r="AA11" s="47" t="n">
        <f aca="false">PopActBIT!AA26-'Chôm_BIT_4,5%'!AA14</f>
        <v>206.954278708425</v>
      </c>
      <c r="AB11" s="47" t="n">
        <f aca="false">PopActBIT!AB26-'Chôm_BIT_4,5%'!AB14</f>
        <v>75.0883230853616</v>
      </c>
      <c r="AC11" s="47"/>
      <c r="AD11" s="47" t="n">
        <f aca="false">E11+F11</f>
        <v>1093.94321267877</v>
      </c>
      <c r="AE11" s="47" t="n">
        <f aca="false">G11+H11</f>
        <v>2816.79706408131</v>
      </c>
      <c r="AF11" s="47" t="n">
        <f aca="false">I11+J11</f>
        <v>3369.33168588878</v>
      </c>
      <c r="AG11" s="47" t="n">
        <f aca="false">K11+L11</f>
        <v>3522.65394180784</v>
      </c>
      <c r="AH11" s="47" t="n">
        <f aca="false">M11+N11+O11+P11</f>
        <v>2639.20244458564</v>
      </c>
      <c r="AI11" s="47" t="n">
        <f aca="false">Q11+R11</f>
        <v>1339.17104224046</v>
      </c>
      <c r="AJ11" s="47" t="n">
        <f aca="false">S11+T11</f>
        <v>3181.86595744503</v>
      </c>
      <c r="AK11" s="47" t="n">
        <f aca="false">U11+V11</f>
        <v>3677.2444073086</v>
      </c>
      <c r="AL11" s="47" t="n">
        <f aca="false">W11+X11</f>
        <v>3710.23821137583</v>
      </c>
      <c r="AM11" s="47" t="n">
        <f aca="false">Y11+Z11+AA11+AB11</f>
        <v>2730.14512302218</v>
      </c>
      <c r="AO11" s="49" t="n">
        <f aca="false">SUM(E11:F11)</f>
        <v>1093.94321267877</v>
      </c>
      <c r="AP11" s="49" t="n">
        <f aca="false">SUM(G11:L11)</f>
        <v>9708.78269177793</v>
      </c>
      <c r="AQ11" s="49" t="n">
        <f aca="false">SUM(M11:N11)</f>
        <v>2464.84411224301</v>
      </c>
      <c r="AR11" s="49" t="n">
        <f aca="false">SUM(Q11:R11)</f>
        <v>1339.17104224046</v>
      </c>
      <c r="AS11" s="49" t="n">
        <f aca="false">SUM(S11:X11)</f>
        <v>10569.3485761295</v>
      </c>
      <c r="AT11" s="49" t="n">
        <f aca="false">SUM(Y11:Z11)</f>
        <v>2448.1025212284</v>
      </c>
      <c r="AU11" s="49" t="n">
        <f aca="false">AO11+AR11</f>
        <v>2433.11425491923</v>
      </c>
      <c r="AV11" s="49" t="n">
        <f aca="false">AP11+AS11</f>
        <v>20278.1312679074</v>
      </c>
      <c r="AW11" s="49" t="n">
        <f aca="false">AQ11+AT11</f>
        <v>4912.94663347141</v>
      </c>
    </row>
    <row r="12" customFormat="false" ht="15" hidden="false" customHeight="false" outlineLevel="0" collapsed="false">
      <c r="A12" s="0" t="n">
        <v>2024</v>
      </c>
      <c r="B12" s="47" t="n">
        <f aca="false">SUM(E12:AB12)</f>
        <v>28143.5923633667</v>
      </c>
      <c r="C12" s="47" t="n">
        <f aca="false">SUM(E12:P12)</f>
        <v>13474.9904335964</v>
      </c>
      <c r="D12" s="47" t="n">
        <f aca="false">SUM(Q12:AB12)</f>
        <v>14668.6019297703</v>
      </c>
      <c r="E12" s="47" t="n">
        <f aca="false">PopActBIT!E27-'Chôm_BIT_4,5%'!E15</f>
        <v>170.240831353395</v>
      </c>
      <c r="F12" s="47" t="n">
        <f aca="false">PopActBIT!F27-'Chôm_BIT_4,5%'!F15</f>
        <v>934.051567896582</v>
      </c>
      <c r="G12" s="47" t="n">
        <f aca="false">PopActBIT!G27-'Chôm_BIT_4,5%'!G15</f>
        <v>1368.1123637754</v>
      </c>
      <c r="H12" s="47" t="n">
        <f aca="false">PopActBIT!H27-'Chôm_BIT_4,5%'!H15</f>
        <v>1444.35040840955</v>
      </c>
      <c r="I12" s="47" t="n">
        <f aca="false">PopActBIT!I27-'Chôm_BIT_4,5%'!I15</f>
        <v>1641.53951270923</v>
      </c>
      <c r="J12" s="47" t="n">
        <f aca="false">PopActBIT!J27-'Chôm_BIT_4,5%'!J15</f>
        <v>1741.82454394319</v>
      </c>
      <c r="K12" s="47" t="n">
        <f aca="false">PopActBIT!K27-'Chôm_BIT_4,5%'!K15</f>
        <v>1699.88893771669</v>
      </c>
      <c r="L12" s="47" t="n">
        <f aca="false">PopActBIT!L27-'Chôm_BIT_4,5%'!L15</f>
        <v>1806.03230694551</v>
      </c>
      <c r="M12" s="47" t="n">
        <f aca="false">PopActBIT!M27-'Chôm_BIT_4,5%'!M15</f>
        <v>1569.48453798878</v>
      </c>
      <c r="N12" s="47" t="n">
        <f aca="false">PopActBIT!N27-'Chôm_BIT_4,5%'!N15</f>
        <v>921.611545273528</v>
      </c>
      <c r="O12" s="47" t="n">
        <f aca="false">PopActBIT!O27-'Chôm_BIT_4,5%'!O15</f>
        <v>136.34784355777</v>
      </c>
      <c r="P12" s="47" t="n">
        <f aca="false">PopActBIT!P27-'Chôm_BIT_4,5%'!P15</f>
        <v>41.5060340267829</v>
      </c>
      <c r="Q12" s="47" t="n">
        <f aca="false">PopActBIT!Q27-'Chôm_BIT_4,5%'!Q15</f>
        <v>272.875376636936</v>
      </c>
      <c r="R12" s="47" t="n">
        <f aca="false">PopActBIT!R27-'Chôm_BIT_4,5%'!R15</f>
        <v>1078.91065668818</v>
      </c>
      <c r="S12" s="47" t="n">
        <f aca="false">PopActBIT!S27-'Chôm_BIT_4,5%'!S15</f>
        <v>1514.21547304792</v>
      </c>
      <c r="T12" s="47" t="n">
        <f aca="false">PopActBIT!T27-'Chôm_BIT_4,5%'!T15</f>
        <v>1661.45291733271</v>
      </c>
      <c r="U12" s="47" t="n">
        <f aca="false">PopActBIT!U27-'Chôm_BIT_4,5%'!U15</f>
        <v>1805.2545143014</v>
      </c>
      <c r="V12" s="47" t="n">
        <f aca="false">PopActBIT!V27-'Chôm_BIT_4,5%'!V15</f>
        <v>1882.11840846837</v>
      </c>
      <c r="W12" s="47" t="n">
        <f aca="false">PopActBIT!W27-'Chôm_BIT_4,5%'!W15</f>
        <v>1779.06787212718</v>
      </c>
      <c r="X12" s="47" t="n">
        <f aca="false">PopActBIT!X27-'Chôm_BIT_4,5%'!X15</f>
        <v>1906.42682650886</v>
      </c>
      <c r="Y12" s="47" t="n">
        <f aca="false">PopActBIT!Y27-'Chôm_BIT_4,5%'!Y15</f>
        <v>1598.66774461969</v>
      </c>
      <c r="Z12" s="47" t="n">
        <f aca="false">PopActBIT!Z27-'Chôm_BIT_4,5%'!Z15</f>
        <v>882.009383560118</v>
      </c>
      <c r="AA12" s="47" t="n">
        <f aca="false">PopActBIT!AA27-'Chôm_BIT_4,5%'!AA15</f>
        <v>210.183760496585</v>
      </c>
      <c r="AB12" s="47" t="n">
        <f aca="false">PopActBIT!AB27-'Chôm_BIT_4,5%'!AB15</f>
        <v>77.4189959823404</v>
      </c>
      <c r="AC12" s="47"/>
      <c r="AD12" s="47" t="n">
        <f aca="false">E12+F12</f>
        <v>1104.29239924998</v>
      </c>
      <c r="AE12" s="47" t="n">
        <f aca="false">G12+H12</f>
        <v>2812.46277218495</v>
      </c>
      <c r="AF12" s="47" t="n">
        <f aca="false">I12+J12</f>
        <v>3383.36405665242</v>
      </c>
      <c r="AG12" s="47" t="n">
        <f aca="false">K12+L12</f>
        <v>3505.92124466221</v>
      </c>
      <c r="AH12" s="47" t="n">
        <f aca="false">M12+N12+O12+P12</f>
        <v>2668.94996084686</v>
      </c>
      <c r="AI12" s="47" t="n">
        <f aca="false">Q12+R12</f>
        <v>1351.78603332512</v>
      </c>
      <c r="AJ12" s="47" t="n">
        <f aca="false">S12+T12</f>
        <v>3175.66839038063</v>
      </c>
      <c r="AK12" s="47" t="n">
        <f aca="false">U12+V12</f>
        <v>3687.37292276977</v>
      </c>
      <c r="AL12" s="47" t="n">
        <f aca="false">W12+X12</f>
        <v>3685.49469863604</v>
      </c>
      <c r="AM12" s="47" t="n">
        <f aca="false">Y12+Z12+AA12+AB12</f>
        <v>2768.27988465873</v>
      </c>
      <c r="AO12" s="49" t="n">
        <f aca="false">SUM(E12:F12)</f>
        <v>1104.29239924998</v>
      </c>
      <c r="AP12" s="49" t="n">
        <f aca="false">SUM(G12:L12)</f>
        <v>9701.74807349957</v>
      </c>
      <c r="AQ12" s="49" t="n">
        <f aca="false">SUM(M12:N12)</f>
        <v>2491.09608326231</v>
      </c>
      <c r="AR12" s="49" t="n">
        <f aca="false">SUM(Q12:R12)</f>
        <v>1351.78603332512</v>
      </c>
      <c r="AS12" s="49" t="n">
        <f aca="false">SUM(S12:X12)</f>
        <v>10548.5360117864</v>
      </c>
      <c r="AT12" s="49" t="n">
        <f aca="false">SUM(Y12:Z12)</f>
        <v>2480.67712817981</v>
      </c>
      <c r="AU12" s="49" t="n">
        <f aca="false">AO12+AR12</f>
        <v>2456.07843257509</v>
      </c>
      <c r="AV12" s="49" t="n">
        <f aca="false">AP12+AS12</f>
        <v>20250.284085286</v>
      </c>
      <c r="AW12" s="49" t="n">
        <f aca="false">AQ12+AT12</f>
        <v>4971.77321144212</v>
      </c>
    </row>
    <row r="13" customFormat="false" ht="15" hidden="false" customHeight="false" outlineLevel="0" collapsed="false">
      <c r="A13" s="0" t="n">
        <v>2025</v>
      </c>
      <c r="B13" s="47" t="n">
        <f aca="false">SUM(E13:AB13)</f>
        <v>28219.4821297745</v>
      </c>
      <c r="C13" s="47" t="n">
        <f aca="false">SUM(E13:P13)</f>
        <v>13512.5228927526</v>
      </c>
      <c r="D13" s="47" t="n">
        <f aca="false">SUM(Q13:AB13)</f>
        <v>14706.9592370219</v>
      </c>
      <c r="E13" s="47" t="n">
        <f aca="false">PopActBIT!E28-'Chôm_BIT_4,5%'!E16</f>
        <v>172.132916349498</v>
      </c>
      <c r="F13" s="47" t="n">
        <f aca="false">PopActBIT!F28-'Chôm_BIT_4,5%'!F16</f>
        <v>938.151560948423</v>
      </c>
      <c r="G13" s="47" t="n">
        <f aca="false">PopActBIT!G28-'Chôm_BIT_4,5%'!G16</f>
        <v>1392.69339610029</v>
      </c>
      <c r="H13" s="47" t="n">
        <f aca="false">PopActBIT!H28-'Chôm_BIT_4,5%'!H16</f>
        <v>1426.54082570954</v>
      </c>
      <c r="I13" s="47" t="n">
        <f aca="false">PopActBIT!I28-'Chôm_BIT_4,5%'!I16</f>
        <v>1640.87646804017</v>
      </c>
      <c r="J13" s="47" t="n">
        <f aca="false">PopActBIT!J28-'Chôm_BIT_4,5%'!J16</f>
        <v>1739.54515175777</v>
      </c>
      <c r="K13" s="47" t="n">
        <f aca="false">PopActBIT!K28-'Chôm_BIT_4,5%'!K16</f>
        <v>1716.23915849944</v>
      </c>
      <c r="L13" s="47" t="n">
        <f aca="false">PopActBIT!L28-'Chôm_BIT_4,5%'!L16</f>
        <v>1785.98489833451</v>
      </c>
      <c r="M13" s="47" t="n">
        <f aca="false">PopActBIT!M28-'Chôm_BIT_4,5%'!M16</f>
        <v>1564.81141661045</v>
      </c>
      <c r="N13" s="47" t="n">
        <f aca="false">PopActBIT!N28-'Chôm_BIT_4,5%'!N16</f>
        <v>954.19431536984</v>
      </c>
      <c r="O13" s="47" t="n">
        <f aca="false">PopActBIT!O28-'Chôm_BIT_4,5%'!O16</f>
        <v>138.65039891987</v>
      </c>
      <c r="P13" s="47" t="n">
        <f aca="false">PopActBIT!P28-'Chôm_BIT_4,5%'!P16</f>
        <v>42.7023861128281</v>
      </c>
      <c r="Q13" s="47" t="n">
        <f aca="false">PopActBIT!Q28-'Chôm_BIT_4,5%'!Q16</f>
        <v>275.732933785233</v>
      </c>
      <c r="R13" s="47" t="n">
        <f aca="false">PopActBIT!R28-'Chôm_BIT_4,5%'!R16</f>
        <v>1083.75756023211</v>
      </c>
      <c r="S13" s="47" t="n">
        <f aca="false">PopActBIT!S28-'Chôm_BIT_4,5%'!S16</f>
        <v>1544.17572529355</v>
      </c>
      <c r="T13" s="47" t="n">
        <f aca="false">PopActBIT!T28-'Chôm_BIT_4,5%'!T16</f>
        <v>1636.58665315949</v>
      </c>
      <c r="U13" s="47" t="n">
        <f aca="false">PopActBIT!U28-'Chôm_BIT_4,5%'!U16</f>
        <v>1806.4066043948</v>
      </c>
      <c r="V13" s="47" t="n">
        <f aca="false">PopActBIT!V28-'Chôm_BIT_4,5%'!V16</f>
        <v>1876.23503254364</v>
      </c>
      <c r="W13" s="47" t="n">
        <f aca="false">PopActBIT!W28-'Chôm_BIT_4,5%'!W16</f>
        <v>1785.45373864388</v>
      </c>
      <c r="X13" s="47" t="n">
        <f aca="false">PopActBIT!X28-'Chôm_BIT_4,5%'!X16</f>
        <v>1884.9827346346</v>
      </c>
      <c r="Y13" s="47" t="n">
        <f aca="false">PopActBIT!Y28-'Chôm_BIT_4,5%'!Y16</f>
        <v>1599.1574349738</v>
      </c>
      <c r="Z13" s="47" t="n">
        <f aca="false">PopActBIT!Z28-'Chôm_BIT_4,5%'!Z16</f>
        <v>922.660059673801</v>
      </c>
      <c r="AA13" s="47" t="n">
        <f aca="false">PopActBIT!AA28-'Chôm_BIT_4,5%'!AA16</f>
        <v>212.449437362586</v>
      </c>
      <c r="AB13" s="47" t="n">
        <f aca="false">PopActBIT!AB28-'Chôm_BIT_4,5%'!AB16</f>
        <v>79.3613223244345</v>
      </c>
      <c r="AC13" s="47"/>
      <c r="AD13" s="47" t="n">
        <f aca="false">E13+F13</f>
        <v>1110.28447729792</v>
      </c>
      <c r="AE13" s="47" t="n">
        <f aca="false">G13+H13</f>
        <v>2819.23422180983</v>
      </c>
      <c r="AF13" s="47" t="n">
        <f aca="false">I13+J13</f>
        <v>3380.42161979794</v>
      </c>
      <c r="AG13" s="47" t="n">
        <f aca="false">K13+L13</f>
        <v>3502.22405683395</v>
      </c>
      <c r="AH13" s="47" t="n">
        <f aca="false">M13+N13+O13+P13</f>
        <v>2700.35851701298</v>
      </c>
      <c r="AI13" s="47" t="n">
        <f aca="false">Q13+R13</f>
        <v>1359.49049401734</v>
      </c>
      <c r="AJ13" s="47" t="n">
        <f aca="false">S13+T13</f>
        <v>3180.76237845304</v>
      </c>
      <c r="AK13" s="47" t="n">
        <f aca="false">U13+V13</f>
        <v>3682.64163693844</v>
      </c>
      <c r="AL13" s="47" t="n">
        <f aca="false">W13+X13</f>
        <v>3670.43647327848</v>
      </c>
      <c r="AM13" s="47" t="n">
        <f aca="false">Y13+Z13+AA13+AB13</f>
        <v>2813.62825433462</v>
      </c>
      <c r="AO13" s="49" t="n">
        <f aca="false">SUM(E13:F13)</f>
        <v>1110.28447729792</v>
      </c>
      <c r="AP13" s="49" t="n">
        <f aca="false">SUM(G13:L13)</f>
        <v>9701.87989844171</v>
      </c>
      <c r="AQ13" s="49" t="n">
        <f aca="false">SUM(M13:N13)</f>
        <v>2519.00573198028</v>
      </c>
      <c r="AR13" s="49" t="n">
        <f aca="false">SUM(Q13:R13)</f>
        <v>1359.49049401734</v>
      </c>
      <c r="AS13" s="49" t="n">
        <f aca="false">SUM(S13:X13)</f>
        <v>10533.84048867</v>
      </c>
      <c r="AT13" s="49" t="n">
        <f aca="false">SUM(Y13:Z13)</f>
        <v>2521.8174946476</v>
      </c>
      <c r="AU13" s="49" t="n">
        <f aca="false">AO13+AR13</f>
        <v>2469.77497131526</v>
      </c>
      <c r="AV13" s="49" t="n">
        <f aca="false">AP13+AS13</f>
        <v>20235.7203871117</v>
      </c>
      <c r="AW13" s="49" t="n">
        <f aca="false">AQ13+AT13</f>
        <v>5040.82322662789</v>
      </c>
    </row>
    <row r="14" customFormat="false" ht="15" hidden="false" customHeight="false" outlineLevel="0" collapsed="false">
      <c r="A14" s="0" t="n">
        <v>2026</v>
      </c>
      <c r="B14" s="47" t="n">
        <f aca="false">SUM(E14:AB14)</f>
        <v>28315.9751963172</v>
      </c>
      <c r="C14" s="47" t="n">
        <f aca="false">SUM(E14:P14)</f>
        <v>13553.8795195079</v>
      </c>
      <c r="D14" s="47" t="n">
        <f aca="false">SUM(Q14:AB14)</f>
        <v>14762.0956768093</v>
      </c>
      <c r="E14" s="47" t="n">
        <f aca="false">PopActBIT!E29-'Chôm_BIT_4,5%'!E17</f>
        <v>173.23315326994</v>
      </c>
      <c r="F14" s="47" t="n">
        <f aca="false">PopActBIT!F29-'Chôm_BIT_4,5%'!F17</f>
        <v>942.581071822891</v>
      </c>
      <c r="G14" s="47" t="n">
        <f aca="false">PopActBIT!G29-'Chôm_BIT_4,5%'!G17</f>
        <v>1416.8761860214</v>
      </c>
      <c r="H14" s="47" t="n">
        <f aca="false">PopActBIT!H29-'Chôm_BIT_4,5%'!H17</f>
        <v>1418.11586489845</v>
      </c>
      <c r="I14" s="47" t="n">
        <f aca="false">PopActBIT!I29-'Chôm_BIT_4,5%'!I17</f>
        <v>1634.14342725107</v>
      </c>
      <c r="J14" s="47" t="n">
        <f aca="false">PopActBIT!J29-'Chôm_BIT_4,5%'!J17</f>
        <v>1730.75873616989</v>
      </c>
      <c r="K14" s="47" t="n">
        <f aca="false">PopActBIT!K29-'Chôm_BIT_4,5%'!K17</f>
        <v>1753.51460759202</v>
      </c>
      <c r="L14" s="47" t="n">
        <f aca="false">PopActBIT!L29-'Chôm_BIT_4,5%'!L17</f>
        <v>1748.14441245196</v>
      </c>
      <c r="M14" s="47" t="n">
        <f aca="false">PopActBIT!M29-'Chôm_BIT_4,5%'!M17</f>
        <v>1568.54247792433</v>
      </c>
      <c r="N14" s="47" t="n">
        <f aca="false">PopActBIT!N29-'Chôm_BIT_4,5%'!N17</f>
        <v>981.954336254904</v>
      </c>
      <c r="O14" s="47" t="n">
        <f aca="false">PopActBIT!O29-'Chôm_BIT_4,5%'!O17</f>
        <v>141.90430486126</v>
      </c>
      <c r="P14" s="47" t="n">
        <f aca="false">PopActBIT!P29-'Chôm_BIT_4,5%'!P17</f>
        <v>44.1109409897463</v>
      </c>
      <c r="Q14" s="47" t="n">
        <f aca="false">PopActBIT!Q29-'Chôm_BIT_4,5%'!Q17</f>
        <v>277.350853530929</v>
      </c>
      <c r="R14" s="47" t="n">
        <f aca="false">PopActBIT!R29-'Chôm_BIT_4,5%'!R17</f>
        <v>1089.20245818439</v>
      </c>
      <c r="S14" s="47" t="n">
        <f aca="false">PopActBIT!S29-'Chôm_BIT_4,5%'!S17</f>
        <v>1572.49485912309</v>
      </c>
      <c r="T14" s="47" t="n">
        <f aca="false">PopActBIT!T29-'Chôm_BIT_4,5%'!T17</f>
        <v>1622.35927108899</v>
      </c>
      <c r="U14" s="47" t="n">
        <f aca="false">PopActBIT!U29-'Chôm_BIT_4,5%'!U17</f>
        <v>1800.98242008845</v>
      </c>
      <c r="V14" s="47" t="n">
        <f aca="false">PopActBIT!V29-'Chôm_BIT_4,5%'!V17</f>
        <v>1865.4558626365</v>
      </c>
      <c r="W14" s="47" t="n">
        <f aca="false">PopActBIT!W29-'Chôm_BIT_4,5%'!W17</f>
        <v>1814.76513389937</v>
      </c>
      <c r="X14" s="47" t="n">
        <f aca="false">PopActBIT!X29-'Chôm_BIT_4,5%'!X17</f>
        <v>1842.30952669259</v>
      </c>
      <c r="Y14" s="47" t="n">
        <f aca="false">PopActBIT!Y29-'Chôm_BIT_4,5%'!Y17</f>
        <v>1608.06750172127</v>
      </c>
      <c r="Z14" s="47" t="n">
        <f aca="false">PopActBIT!Z29-'Chôm_BIT_4,5%'!Z17</f>
        <v>972.601914314019</v>
      </c>
      <c r="AA14" s="47" t="n">
        <f aca="false">PopActBIT!AA29-'Chôm_BIT_4,5%'!AA17</f>
        <v>215.185233362881</v>
      </c>
      <c r="AB14" s="47" t="n">
        <f aca="false">PopActBIT!AB29-'Chôm_BIT_4,5%'!AB17</f>
        <v>81.3206421668552</v>
      </c>
      <c r="AC14" s="47"/>
      <c r="AD14" s="47" t="n">
        <f aca="false">E14+F14</f>
        <v>1115.81422509283</v>
      </c>
      <c r="AE14" s="47" t="n">
        <f aca="false">G14+H14</f>
        <v>2834.99205091985</v>
      </c>
      <c r="AF14" s="47" t="n">
        <f aca="false">I14+J14</f>
        <v>3364.90216342097</v>
      </c>
      <c r="AG14" s="47" t="n">
        <f aca="false">K14+L14</f>
        <v>3501.65902004398</v>
      </c>
      <c r="AH14" s="47" t="n">
        <f aca="false">M14+N14+O14+P14</f>
        <v>2736.51206003024</v>
      </c>
      <c r="AI14" s="47" t="n">
        <f aca="false">Q14+R14</f>
        <v>1366.55331171532</v>
      </c>
      <c r="AJ14" s="47" t="n">
        <f aca="false">S14+T14</f>
        <v>3194.85413021208</v>
      </c>
      <c r="AK14" s="47" t="n">
        <f aca="false">U14+V14</f>
        <v>3666.43828272495</v>
      </c>
      <c r="AL14" s="47" t="n">
        <f aca="false">W14+X14</f>
        <v>3657.07466059197</v>
      </c>
      <c r="AM14" s="47" t="n">
        <f aca="false">Y14+Z14+AA14+AB14</f>
        <v>2877.17529156502</v>
      </c>
      <c r="AO14" s="49" t="n">
        <f aca="false">SUM(E14:F14)</f>
        <v>1115.81422509283</v>
      </c>
      <c r="AP14" s="49" t="n">
        <f aca="false">SUM(G14:L14)</f>
        <v>9701.5532343848</v>
      </c>
      <c r="AQ14" s="49" t="n">
        <f aca="false">SUM(M14:N14)</f>
        <v>2550.49681417923</v>
      </c>
      <c r="AR14" s="49" t="n">
        <f aca="false">SUM(Q14:R14)</f>
        <v>1366.55331171532</v>
      </c>
      <c r="AS14" s="49" t="n">
        <f aca="false">SUM(S14:X14)</f>
        <v>10518.367073529</v>
      </c>
      <c r="AT14" s="49" t="n">
        <f aca="false">SUM(Y14:Z14)</f>
        <v>2580.66941603528</v>
      </c>
      <c r="AU14" s="49" t="n">
        <f aca="false">AO14+AR14</f>
        <v>2482.36753680815</v>
      </c>
      <c r="AV14" s="49" t="n">
        <f aca="false">AP14+AS14</f>
        <v>20219.9203079138</v>
      </c>
      <c r="AW14" s="49" t="n">
        <f aca="false">AQ14+AT14</f>
        <v>5131.16623021452</v>
      </c>
    </row>
    <row r="15" customFormat="false" ht="15" hidden="false" customHeight="false" outlineLevel="0" collapsed="false">
      <c r="A15" s="0" t="n">
        <v>2027</v>
      </c>
      <c r="B15" s="47" t="n">
        <f aca="false">SUM(E15:AB15)</f>
        <v>28413.5982885231</v>
      </c>
      <c r="C15" s="47" t="n">
        <f aca="false">SUM(E15:P15)</f>
        <v>13592.57001555</v>
      </c>
      <c r="D15" s="47" t="n">
        <f aca="false">SUM(Q15:AB15)</f>
        <v>14821.0282729731</v>
      </c>
      <c r="E15" s="47" t="n">
        <f aca="false">PopActBIT!E30-'Chôm_BIT_4,5%'!E18</f>
        <v>173.366052026575</v>
      </c>
      <c r="F15" s="47" t="n">
        <f aca="false">PopActBIT!F30-'Chôm_BIT_4,5%'!F18</f>
        <v>951.869944979002</v>
      </c>
      <c r="G15" s="47" t="n">
        <f aca="false">PopActBIT!G30-'Chôm_BIT_4,5%'!G18</f>
        <v>1435.77683592041</v>
      </c>
      <c r="H15" s="47" t="n">
        <f aca="false">PopActBIT!H30-'Chôm_BIT_4,5%'!H18</f>
        <v>1415.95545717387</v>
      </c>
      <c r="I15" s="47" t="n">
        <f aca="false">PopActBIT!I30-'Chôm_BIT_4,5%'!I18</f>
        <v>1621.82813475264</v>
      </c>
      <c r="J15" s="47" t="n">
        <f aca="false">PopActBIT!J30-'Chôm_BIT_4,5%'!J18</f>
        <v>1723.58915316067</v>
      </c>
      <c r="K15" s="47" t="n">
        <f aca="false">PopActBIT!K30-'Chôm_BIT_4,5%'!K18</f>
        <v>1787.07528790745</v>
      </c>
      <c r="L15" s="47" t="n">
        <f aca="false">PopActBIT!L30-'Chôm_BIT_4,5%'!L18</f>
        <v>1705.8780784091</v>
      </c>
      <c r="M15" s="47" t="n">
        <f aca="false">PopActBIT!M30-'Chôm_BIT_4,5%'!M18</f>
        <v>1580.87188753142</v>
      </c>
      <c r="N15" s="47" t="n">
        <f aca="false">PopActBIT!N30-'Chôm_BIT_4,5%'!N18</f>
        <v>1004.82860153249</v>
      </c>
      <c r="O15" s="47" t="n">
        <f aca="false">PopActBIT!O30-'Chôm_BIT_4,5%'!O18</f>
        <v>145.814888927809</v>
      </c>
      <c r="P15" s="47" t="n">
        <f aca="false">PopActBIT!P30-'Chôm_BIT_4,5%'!P18</f>
        <v>45.7156932285428</v>
      </c>
      <c r="Q15" s="47" t="n">
        <f aca="false">PopActBIT!Q30-'Chôm_BIT_4,5%'!Q18</f>
        <v>277.656099324047</v>
      </c>
      <c r="R15" s="47" t="n">
        <f aca="false">PopActBIT!R30-'Chôm_BIT_4,5%'!R18</f>
        <v>1099.07554447706</v>
      </c>
      <c r="S15" s="47" t="n">
        <f aca="false">PopActBIT!S30-'Chôm_BIT_4,5%'!S18</f>
        <v>1594.18022844302</v>
      </c>
      <c r="T15" s="47" t="n">
        <f aca="false">PopActBIT!T30-'Chôm_BIT_4,5%'!T18</f>
        <v>1616.86047872075</v>
      </c>
      <c r="U15" s="47" t="n">
        <f aca="false">PopActBIT!U30-'Chôm_BIT_4,5%'!U18</f>
        <v>1789.54167778894</v>
      </c>
      <c r="V15" s="47" t="n">
        <f aca="false">PopActBIT!V30-'Chôm_BIT_4,5%'!V18</f>
        <v>1857.11662146321</v>
      </c>
      <c r="W15" s="47" t="n">
        <f aca="false">PopActBIT!W30-'Chôm_BIT_4,5%'!W18</f>
        <v>1840.65740368079</v>
      </c>
      <c r="X15" s="47" t="n">
        <f aca="false">PopActBIT!X30-'Chôm_BIT_4,5%'!X18</f>
        <v>1795.10252430452</v>
      </c>
      <c r="Y15" s="47" t="n">
        <f aca="false">PopActBIT!Y30-'Chôm_BIT_4,5%'!Y18</f>
        <v>1626.06556974217</v>
      </c>
      <c r="Z15" s="47" t="n">
        <f aca="false">PopActBIT!Z30-'Chôm_BIT_4,5%'!Z18</f>
        <v>1022.96619110981</v>
      </c>
      <c r="AA15" s="47" t="n">
        <f aca="false">PopActBIT!AA30-'Chôm_BIT_4,5%'!AA18</f>
        <v>218.328725504294</v>
      </c>
      <c r="AB15" s="47" t="n">
        <f aca="false">PopActBIT!AB30-'Chôm_BIT_4,5%'!AB18</f>
        <v>83.4772084145159</v>
      </c>
      <c r="AC15" s="47"/>
      <c r="AD15" s="47" t="n">
        <f aca="false">E15+F15</f>
        <v>1125.23599700558</v>
      </c>
      <c r="AE15" s="47" t="n">
        <f aca="false">G15+H15</f>
        <v>2851.73229309428</v>
      </c>
      <c r="AF15" s="47" t="n">
        <f aca="false">I15+J15</f>
        <v>3345.41728791331</v>
      </c>
      <c r="AG15" s="47" t="n">
        <f aca="false">K15+L15</f>
        <v>3492.95336631656</v>
      </c>
      <c r="AH15" s="47" t="n">
        <f aca="false">M15+N15+O15+P15</f>
        <v>2777.23107122026</v>
      </c>
      <c r="AI15" s="47" t="n">
        <f aca="false">Q15+R15</f>
        <v>1376.73164380111</v>
      </c>
      <c r="AJ15" s="47" t="n">
        <f aca="false">S15+T15</f>
        <v>3211.04070716376</v>
      </c>
      <c r="AK15" s="47" t="n">
        <f aca="false">U15+V15</f>
        <v>3646.65829925215</v>
      </c>
      <c r="AL15" s="47" t="n">
        <f aca="false">W15+X15</f>
        <v>3635.75992798531</v>
      </c>
      <c r="AM15" s="47" t="n">
        <f aca="false">Y15+Z15+AA15+AB15</f>
        <v>2950.83769477079</v>
      </c>
      <c r="AO15" s="49" t="n">
        <f aca="false">SUM(E15:F15)</f>
        <v>1125.23599700558</v>
      </c>
      <c r="AP15" s="49" t="n">
        <f aca="false">SUM(G15:L15)</f>
        <v>9690.10294732415</v>
      </c>
      <c r="AQ15" s="49" t="n">
        <f aca="false">SUM(M15:N15)</f>
        <v>2585.70048906391</v>
      </c>
      <c r="AR15" s="49" t="n">
        <f aca="false">SUM(Q15:R15)</f>
        <v>1376.73164380111</v>
      </c>
      <c r="AS15" s="49" t="n">
        <f aca="false">SUM(S15:X15)</f>
        <v>10493.4589344012</v>
      </c>
      <c r="AT15" s="49" t="n">
        <f aca="false">SUM(Y15:Z15)</f>
        <v>2649.03176085198</v>
      </c>
      <c r="AU15" s="49" t="n">
        <f aca="false">AO15+AR15</f>
        <v>2501.96764080669</v>
      </c>
      <c r="AV15" s="49" t="n">
        <f aca="false">AP15+AS15</f>
        <v>20183.5618817254</v>
      </c>
      <c r="AW15" s="49" t="n">
        <f aca="false">AQ15+AT15</f>
        <v>5234.73224991589</v>
      </c>
    </row>
    <row r="16" customFormat="false" ht="15" hidden="false" customHeight="false" outlineLevel="0" collapsed="false">
      <c r="A16" s="0" t="n">
        <v>2028</v>
      </c>
      <c r="B16" s="47" t="n">
        <f aca="false">SUM(E16:AB16)</f>
        <v>28503.3730159987</v>
      </c>
      <c r="C16" s="47" t="n">
        <f aca="false">SUM(E16:P16)</f>
        <v>13623.3465101267</v>
      </c>
      <c r="D16" s="47" t="n">
        <f aca="false">SUM(Q16:AB16)</f>
        <v>14880.026505872</v>
      </c>
      <c r="E16" s="47" t="n">
        <f aca="false">PopActBIT!E31-'Chôm_BIT_4,5%'!E19</f>
        <v>173.268142359839</v>
      </c>
      <c r="F16" s="47" t="n">
        <f aca="false">PopActBIT!F31-'Chôm_BIT_4,5%'!F19</f>
        <v>962.002005943947</v>
      </c>
      <c r="G16" s="47" t="n">
        <f aca="false">PopActBIT!G31-'Chôm_BIT_4,5%'!G19</f>
        <v>1449.99103269271</v>
      </c>
      <c r="H16" s="47" t="n">
        <f aca="false">PopActBIT!H31-'Chôm_BIT_4,5%'!H19</f>
        <v>1426.64436905581</v>
      </c>
      <c r="I16" s="47" t="n">
        <f aca="false">PopActBIT!I31-'Chôm_BIT_4,5%'!I19</f>
        <v>1600.58520688377</v>
      </c>
      <c r="J16" s="47" t="n">
        <f aca="false">PopActBIT!J31-'Chôm_BIT_4,5%'!J19</f>
        <v>1725.36735854004</v>
      </c>
      <c r="K16" s="47" t="n">
        <f aca="false">PopActBIT!K31-'Chôm_BIT_4,5%'!K19</f>
        <v>1805.1148032514</v>
      </c>
      <c r="L16" s="47" t="n">
        <f aca="false">PopActBIT!L31-'Chôm_BIT_4,5%'!L19</f>
        <v>1670.5615881734</v>
      </c>
      <c r="M16" s="47" t="n">
        <f aca="false">PopActBIT!M31-'Chôm_BIT_4,5%'!M19</f>
        <v>1593.2275610892</v>
      </c>
      <c r="N16" s="47" t="n">
        <f aca="false">PopActBIT!N31-'Chôm_BIT_4,5%'!N19</f>
        <v>1016.65247180389</v>
      </c>
      <c r="O16" s="47" t="n">
        <f aca="false">PopActBIT!O31-'Chôm_BIT_4,5%'!O19</f>
        <v>152.122785632672</v>
      </c>
      <c r="P16" s="47" t="n">
        <f aca="false">PopActBIT!P31-'Chôm_BIT_4,5%'!P19</f>
        <v>47.8091847000079</v>
      </c>
      <c r="Q16" s="47" t="n">
        <f aca="false">PopActBIT!Q31-'Chôm_BIT_4,5%'!Q19</f>
        <v>277.532833047367</v>
      </c>
      <c r="R16" s="47" t="n">
        <f aca="false">PopActBIT!R31-'Chôm_BIT_4,5%'!R19</f>
        <v>1110.36527702466</v>
      </c>
      <c r="S16" s="47" t="n">
        <f aca="false">PopActBIT!S31-'Chôm_BIT_4,5%'!S19</f>
        <v>1611.12342187045</v>
      </c>
      <c r="T16" s="47" t="n">
        <f aca="false">PopActBIT!T31-'Chôm_BIT_4,5%'!T19</f>
        <v>1626.27939085464</v>
      </c>
      <c r="U16" s="47" t="n">
        <f aca="false">PopActBIT!U31-'Chôm_BIT_4,5%'!U19</f>
        <v>1767.35027201395</v>
      </c>
      <c r="V16" s="47" t="n">
        <f aca="false">PopActBIT!V31-'Chôm_BIT_4,5%'!V19</f>
        <v>1857.8644709685</v>
      </c>
      <c r="W16" s="47" t="n">
        <f aca="false">PopActBIT!W31-'Chôm_BIT_4,5%'!W19</f>
        <v>1853.20339453289</v>
      </c>
      <c r="X16" s="47" t="n">
        <f aca="false">PopActBIT!X31-'Chôm_BIT_4,5%'!X19</f>
        <v>1754.68063226352</v>
      </c>
      <c r="Y16" s="47" t="n">
        <f aca="false">PopActBIT!Y31-'Chôm_BIT_4,5%'!Y19</f>
        <v>1643.7970818362</v>
      </c>
      <c r="Z16" s="47" t="n">
        <f aca="false">PopActBIT!Z31-'Chôm_BIT_4,5%'!Z19</f>
        <v>1065.50256461919</v>
      </c>
      <c r="AA16" s="47" t="n">
        <f aca="false">PopActBIT!AA31-'Chôm_BIT_4,5%'!AA19</f>
        <v>225.71029633694</v>
      </c>
      <c r="AB16" s="47" t="n">
        <f aca="false">PopActBIT!AB31-'Chôm_BIT_4,5%'!AB19</f>
        <v>86.6168705037295</v>
      </c>
      <c r="AC16" s="47"/>
      <c r="AD16" s="47" t="n">
        <f aca="false">E16+F16</f>
        <v>1135.27014830379</v>
      </c>
      <c r="AE16" s="47" t="n">
        <f aca="false">G16+H16</f>
        <v>2876.63540174852</v>
      </c>
      <c r="AF16" s="47" t="n">
        <f aca="false">I16+J16</f>
        <v>3325.9525654238</v>
      </c>
      <c r="AG16" s="47" t="n">
        <f aca="false">K16+L16</f>
        <v>3475.6763914248</v>
      </c>
      <c r="AH16" s="47" t="n">
        <f aca="false">M16+N16+O16+P16</f>
        <v>2809.81200322577</v>
      </c>
      <c r="AI16" s="47" t="n">
        <f aca="false">Q16+R16</f>
        <v>1387.89811007203</v>
      </c>
      <c r="AJ16" s="47" t="n">
        <f aca="false">S16+T16</f>
        <v>3237.40281272509</v>
      </c>
      <c r="AK16" s="47" t="n">
        <f aca="false">U16+V16</f>
        <v>3625.21474298245</v>
      </c>
      <c r="AL16" s="47" t="n">
        <f aca="false">W16+X16</f>
        <v>3607.88402679641</v>
      </c>
      <c r="AM16" s="47" t="n">
        <f aca="false">Y16+Z16+AA16+AB16</f>
        <v>3021.62681329606</v>
      </c>
      <c r="AO16" s="49" t="n">
        <f aca="false">SUM(E16:F16)</f>
        <v>1135.27014830379</v>
      </c>
      <c r="AP16" s="49" t="n">
        <f aca="false">SUM(G16:L16)</f>
        <v>9678.26435859712</v>
      </c>
      <c r="AQ16" s="49" t="n">
        <f aca="false">SUM(M16:N16)</f>
        <v>2609.88003289309</v>
      </c>
      <c r="AR16" s="49" t="n">
        <f aca="false">SUM(Q16:R16)</f>
        <v>1387.89811007203</v>
      </c>
      <c r="AS16" s="49" t="n">
        <f aca="false">SUM(S16:X16)</f>
        <v>10470.501582504</v>
      </c>
      <c r="AT16" s="49" t="n">
        <f aca="false">SUM(Y16:Z16)</f>
        <v>2709.29964645539</v>
      </c>
      <c r="AU16" s="49" t="n">
        <f aca="false">AO16+AR16</f>
        <v>2523.16825837582</v>
      </c>
      <c r="AV16" s="49" t="n">
        <f aca="false">AP16+AS16</f>
        <v>20148.7659411011</v>
      </c>
      <c r="AW16" s="49" t="n">
        <f aca="false">AQ16+AT16</f>
        <v>5319.17967934848</v>
      </c>
    </row>
    <row r="17" customFormat="false" ht="15" hidden="false" customHeight="false" outlineLevel="0" collapsed="false">
      <c r="A17" s="0" t="n">
        <v>2029</v>
      </c>
      <c r="B17" s="47" t="n">
        <f aca="false">SUM(E17:AB17)</f>
        <v>28705.531543292</v>
      </c>
      <c r="C17" s="47" t="n">
        <f aca="false">SUM(E17:P17)</f>
        <v>13713.9517721855</v>
      </c>
      <c r="D17" s="47" t="n">
        <f aca="false">SUM(Q17:AB17)</f>
        <v>14991.5797711064</v>
      </c>
      <c r="E17" s="47" t="n">
        <f aca="false">PopActBIT!E32-'Chôm_BIT_4,5%'!E20</f>
        <v>176.362172758549</v>
      </c>
      <c r="F17" s="47" t="n">
        <f aca="false">PopActBIT!F32-'Chôm_BIT_4,5%'!F20</f>
        <v>981.468849398163</v>
      </c>
      <c r="G17" s="47" t="n">
        <f aca="false">PopActBIT!G32-'Chôm_BIT_4,5%'!G20</f>
        <v>1469.42351409942</v>
      </c>
      <c r="H17" s="47" t="n">
        <f aca="false">PopActBIT!H32-'Chôm_BIT_4,5%'!H20</f>
        <v>1455.21402858714</v>
      </c>
      <c r="I17" s="47" t="n">
        <f aca="false">PopActBIT!I32-'Chôm_BIT_4,5%'!I20</f>
        <v>1580.82405342016</v>
      </c>
      <c r="J17" s="47" t="n">
        <f aca="false">PopActBIT!J32-'Chôm_BIT_4,5%'!J20</f>
        <v>1738.32080463186</v>
      </c>
      <c r="K17" s="47" t="n">
        <f aca="false">PopActBIT!K32-'Chôm_BIT_4,5%'!K20</f>
        <v>1819.86490933135</v>
      </c>
      <c r="L17" s="47" t="n">
        <f aca="false">PopActBIT!L32-'Chôm_BIT_4,5%'!L20</f>
        <v>1658.03413676904</v>
      </c>
      <c r="M17" s="47" t="n">
        <f aca="false">PopActBIT!M32-'Chôm_BIT_4,5%'!M20</f>
        <v>1597.94246860851</v>
      </c>
      <c r="N17" s="47" t="n">
        <f aca="false">PopActBIT!N32-'Chôm_BIT_4,5%'!N20</f>
        <v>1026.29164195887</v>
      </c>
      <c r="O17" s="47" t="n">
        <f aca="false">PopActBIT!O32-'Chôm_BIT_4,5%'!O20</f>
        <v>159.999181287924</v>
      </c>
      <c r="P17" s="47" t="n">
        <f aca="false">PopActBIT!P32-'Chôm_BIT_4,5%'!P20</f>
        <v>50.2060113345394</v>
      </c>
      <c r="Q17" s="47" t="n">
        <f aca="false">PopActBIT!Q32-'Chôm_BIT_4,5%'!Q20</f>
        <v>280.819107856039</v>
      </c>
      <c r="R17" s="47" t="n">
        <f aca="false">PopActBIT!R32-'Chôm_BIT_4,5%'!R20</f>
        <v>1133.18184555182</v>
      </c>
      <c r="S17" s="47" t="n">
        <f aca="false">PopActBIT!S32-'Chôm_BIT_4,5%'!S20</f>
        <v>1631.70838655119</v>
      </c>
      <c r="T17" s="47" t="n">
        <f aca="false">PopActBIT!T32-'Chôm_BIT_4,5%'!T20</f>
        <v>1656.51399504487</v>
      </c>
      <c r="U17" s="47" t="n">
        <f aca="false">PopActBIT!U32-'Chôm_BIT_4,5%'!U20</f>
        <v>1742.53345022921</v>
      </c>
      <c r="V17" s="47" t="n">
        <f aca="false">PopActBIT!V32-'Chôm_BIT_4,5%'!V20</f>
        <v>1870.10711158418</v>
      </c>
      <c r="W17" s="47" t="n">
        <f aca="false">PopActBIT!W32-'Chôm_BIT_4,5%'!W20</f>
        <v>1861.47130542547</v>
      </c>
      <c r="X17" s="47" t="n">
        <f aca="false">PopActBIT!X32-'Chôm_BIT_4,5%'!X20</f>
        <v>1734.35870332356</v>
      </c>
      <c r="Y17" s="47" t="n">
        <f aca="false">PopActBIT!Y32-'Chôm_BIT_4,5%'!Y20</f>
        <v>1650.99488584041</v>
      </c>
      <c r="Z17" s="47" t="n">
        <f aca="false">PopActBIT!Z32-'Chôm_BIT_4,5%'!Z20</f>
        <v>1105.49825407103</v>
      </c>
      <c r="AA17" s="47" t="n">
        <f aca="false">PopActBIT!AA32-'Chôm_BIT_4,5%'!AA20</f>
        <v>235.809952519273</v>
      </c>
      <c r="AB17" s="47" t="n">
        <f aca="false">PopActBIT!AB32-'Chôm_BIT_4,5%'!AB20</f>
        <v>88.5827731093691</v>
      </c>
      <c r="AC17" s="47"/>
      <c r="AD17" s="47" t="n">
        <f aca="false">E17+F17</f>
        <v>1157.83102215671</v>
      </c>
      <c r="AE17" s="47" t="n">
        <f aca="false">G17+H17</f>
        <v>2924.63754268657</v>
      </c>
      <c r="AF17" s="47" t="n">
        <f aca="false">I17+J17</f>
        <v>3319.14485805201</v>
      </c>
      <c r="AG17" s="47" t="n">
        <f aca="false">K17+L17</f>
        <v>3477.89904610039</v>
      </c>
      <c r="AH17" s="47" t="n">
        <f aca="false">M17+N17+O17+P17</f>
        <v>2834.43930318984</v>
      </c>
      <c r="AI17" s="47" t="n">
        <f aca="false">Q17+R17</f>
        <v>1414.00095340786</v>
      </c>
      <c r="AJ17" s="47" t="n">
        <f aca="false">S17+T17</f>
        <v>3288.22238159607</v>
      </c>
      <c r="AK17" s="47" t="n">
        <f aca="false">U17+V17</f>
        <v>3612.64056181339</v>
      </c>
      <c r="AL17" s="47" t="n">
        <f aca="false">W17+X17</f>
        <v>3595.83000874904</v>
      </c>
      <c r="AM17" s="47" t="n">
        <f aca="false">Y17+Z17+AA17+AB17</f>
        <v>3080.88586554009</v>
      </c>
      <c r="AO17" s="49" t="n">
        <f aca="false">SUM(E17:F17)</f>
        <v>1157.83102215671</v>
      </c>
      <c r="AP17" s="49" t="n">
        <f aca="false">SUM(G17:L17)</f>
        <v>9721.68144683897</v>
      </c>
      <c r="AQ17" s="49" t="n">
        <f aca="false">SUM(M17:N17)</f>
        <v>2624.23411056738</v>
      </c>
      <c r="AR17" s="49" t="n">
        <f aca="false">SUM(Q17:R17)</f>
        <v>1414.00095340786</v>
      </c>
      <c r="AS17" s="49" t="n">
        <f aca="false">SUM(S17:X17)</f>
        <v>10496.6929521585</v>
      </c>
      <c r="AT17" s="49" t="n">
        <f aca="false">SUM(Y17:Z17)</f>
        <v>2756.49313991145</v>
      </c>
      <c r="AU17" s="49" t="n">
        <f aca="false">AO17+AR17</f>
        <v>2571.83197556457</v>
      </c>
      <c r="AV17" s="49" t="n">
        <f aca="false">AP17+AS17</f>
        <v>20218.3743989975</v>
      </c>
      <c r="AW17" s="49" t="n">
        <f aca="false">AQ17+AT17</f>
        <v>5380.72725047883</v>
      </c>
    </row>
    <row r="18" customFormat="false" ht="15" hidden="false" customHeight="false" outlineLevel="0" collapsed="false">
      <c r="A18" s="0" t="n">
        <v>2030</v>
      </c>
      <c r="B18" s="47" t="n">
        <f aca="false">SUM(E18:AB18)</f>
        <v>28923.2339250477</v>
      </c>
      <c r="C18" s="47" t="n">
        <f aca="false">SUM(E18:P18)</f>
        <v>13821.4944391526</v>
      </c>
      <c r="D18" s="47" t="n">
        <f aca="false">SUM(Q18:AB18)</f>
        <v>15101.7394858951</v>
      </c>
      <c r="E18" s="47" t="n">
        <f aca="false">PopActBIT!E33-'Chôm_BIT_4,5%'!E21</f>
        <v>178.881228626035</v>
      </c>
      <c r="F18" s="47" t="n">
        <f aca="false">PopActBIT!F33-'Chôm_BIT_4,5%'!F21</f>
        <v>999.926858802729</v>
      </c>
      <c r="G18" s="47" t="n">
        <f aca="false">PopActBIT!G33-'Chôm_BIT_4,5%'!G21</f>
        <v>1482.8052777832</v>
      </c>
      <c r="H18" s="47" t="n">
        <f aca="false">PopActBIT!H33-'Chôm_BIT_4,5%'!H21</f>
        <v>1487.5784015318</v>
      </c>
      <c r="I18" s="47" t="n">
        <f aca="false">PopActBIT!I33-'Chôm_BIT_4,5%'!I21</f>
        <v>1568.75682439371</v>
      </c>
      <c r="J18" s="47" t="n">
        <f aca="false">PopActBIT!J33-'Chôm_BIT_4,5%'!J21</f>
        <v>1744.17828426515</v>
      </c>
      <c r="K18" s="47" t="n">
        <f aca="false">PopActBIT!K33-'Chôm_BIT_4,5%'!K21</f>
        <v>1824.47889438852</v>
      </c>
      <c r="L18" s="47" t="n">
        <f aca="false">PopActBIT!L33-'Chôm_BIT_4,5%'!L21</f>
        <v>1677.64814103199</v>
      </c>
      <c r="M18" s="47" t="n">
        <f aca="false">PopActBIT!M33-'Chôm_BIT_4,5%'!M21</f>
        <v>1596.51832225228</v>
      </c>
      <c r="N18" s="47" t="n">
        <f aca="false">PopActBIT!N33-'Chôm_BIT_4,5%'!N21</f>
        <v>1037.46521761617</v>
      </c>
      <c r="O18" s="47" t="n">
        <f aca="false">PopActBIT!O33-'Chôm_BIT_4,5%'!O21</f>
        <v>169.977438399835</v>
      </c>
      <c r="P18" s="47" t="n">
        <f aca="false">PopActBIT!P33-'Chôm_BIT_4,5%'!P21</f>
        <v>53.2795500612026</v>
      </c>
      <c r="Q18" s="47" t="n">
        <f aca="false">PopActBIT!Q33-'Chôm_BIT_4,5%'!Q21</f>
        <v>283.3746208011</v>
      </c>
      <c r="R18" s="47" t="n">
        <f aca="false">PopActBIT!R33-'Chôm_BIT_4,5%'!R21</f>
        <v>1155.01369851386</v>
      </c>
      <c r="S18" s="47" t="n">
        <f aca="false">PopActBIT!S33-'Chôm_BIT_4,5%'!S21</f>
        <v>1645.16635896866</v>
      </c>
      <c r="T18" s="47" t="n">
        <f aca="false">PopActBIT!T33-'Chôm_BIT_4,5%'!T21</f>
        <v>1693.26360449368</v>
      </c>
      <c r="U18" s="47" t="n">
        <f aca="false">PopActBIT!U33-'Chôm_BIT_4,5%'!U21</f>
        <v>1722.99497053862</v>
      </c>
      <c r="V18" s="47" t="n">
        <f aca="false">PopActBIT!V33-'Chôm_BIT_4,5%'!V21</f>
        <v>1876.92598285428</v>
      </c>
      <c r="W18" s="47" t="n">
        <f aca="false">PopActBIT!W33-'Chôm_BIT_4,5%'!W21</f>
        <v>1860.54410772626</v>
      </c>
      <c r="X18" s="47" t="n">
        <f aca="false">PopActBIT!X33-'Chôm_BIT_4,5%'!X21</f>
        <v>1746.48093471887</v>
      </c>
      <c r="Y18" s="47" t="n">
        <f aca="false">PopActBIT!Y33-'Chôm_BIT_4,5%'!Y21</f>
        <v>1637.46895942507</v>
      </c>
      <c r="Z18" s="47" t="n">
        <f aca="false">PopActBIT!Z33-'Chôm_BIT_4,5%'!Z21</f>
        <v>1142.14960657803</v>
      </c>
      <c r="AA18" s="47" t="n">
        <f aca="false">PopActBIT!AA33-'Chôm_BIT_4,5%'!AA21</f>
        <v>247.769047745758</v>
      </c>
      <c r="AB18" s="47" t="n">
        <f aca="false">PopActBIT!AB33-'Chôm_BIT_4,5%'!AB21</f>
        <v>90.5875935309074</v>
      </c>
      <c r="AC18" s="47"/>
      <c r="AD18" s="47" t="n">
        <f aca="false">E18+F18</f>
        <v>1178.80808742876</v>
      </c>
      <c r="AE18" s="47" t="n">
        <f aca="false">G18+H18</f>
        <v>2970.383679315</v>
      </c>
      <c r="AF18" s="47" t="n">
        <f aca="false">I18+J18</f>
        <v>3312.93510865886</v>
      </c>
      <c r="AG18" s="47" t="n">
        <f aca="false">K18+L18</f>
        <v>3502.12703542051</v>
      </c>
      <c r="AH18" s="47" t="n">
        <f aca="false">M18+N18+O18+P18</f>
        <v>2857.24052832949</v>
      </c>
      <c r="AI18" s="47" t="n">
        <f aca="false">Q18+R18</f>
        <v>1438.38831931496</v>
      </c>
      <c r="AJ18" s="47" t="n">
        <f aca="false">S18+T18</f>
        <v>3338.42996346234</v>
      </c>
      <c r="AK18" s="47" t="n">
        <f aca="false">U18+V18</f>
        <v>3599.9209533929</v>
      </c>
      <c r="AL18" s="47" t="n">
        <f aca="false">W18+X18</f>
        <v>3607.02504244512</v>
      </c>
      <c r="AM18" s="47" t="n">
        <f aca="false">Y18+Z18+AA18+AB18</f>
        <v>3117.97520727977</v>
      </c>
      <c r="AO18" s="49" t="n">
        <f aca="false">SUM(E18:F18)</f>
        <v>1178.80808742876</v>
      </c>
      <c r="AP18" s="49" t="n">
        <f aca="false">SUM(G18:L18)</f>
        <v>9785.44582339436</v>
      </c>
      <c r="AQ18" s="49" t="n">
        <f aca="false">SUM(M18:N18)</f>
        <v>2633.98353986845</v>
      </c>
      <c r="AR18" s="49" t="n">
        <f aca="false">SUM(Q18:R18)</f>
        <v>1438.38831931496</v>
      </c>
      <c r="AS18" s="49" t="n">
        <f aca="false">SUM(S18:X18)</f>
        <v>10545.3759593004</v>
      </c>
      <c r="AT18" s="49" t="n">
        <f aca="false">SUM(Y18:Z18)</f>
        <v>2779.6185660031</v>
      </c>
      <c r="AU18" s="49" t="n">
        <f aca="false">AO18+AR18</f>
        <v>2617.19640674373</v>
      </c>
      <c r="AV18" s="49" t="n">
        <f aca="false">AP18+AS18</f>
        <v>20330.8217826947</v>
      </c>
      <c r="AW18" s="49" t="n">
        <f aca="false">AQ18+AT18</f>
        <v>5413.60210587156</v>
      </c>
    </row>
    <row r="19" customFormat="false" ht="15" hidden="false" customHeight="false" outlineLevel="0" collapsed="false">
      <c r="A19" s="0" t="n">
        <v>2031</v>
      </c>
      <c r="B19" s="47" t="n">
        <f aca="false">SUM(E19:AB19)</f>
        <v>29142.6264504984</v>
      </c>
      <c r="C19" s="47" t="n">
        <f aca="false">SUM(E19:P19)</f>
        <v>13931.713009474</v>
      </c>
      <c r="D19" s="47" t="n">
        <f aca="false">SUM(Q19:AB19)</f>
        <v>15210.9134410244</v>
      </c>
      <c r="E19" s="47" t="n">
        <f aca="false">PopActBIT!E34-'Chôm_BIT_4,5%'!E22</f>
        <v>180.900554723617</v>
      </c>
      <c r="F19" s="47" t="n">
        <f aca="false">PopActBIT!F34-'Chôm_BIT_4,5%'!F22</f>
        <v>1014.29762488411</v>
      </c>
      <c r="G19" s="47" t="n">
        <f aca="false">PopActBIT!G34-'Chôm_BIT_4,5%'!G22</f>
        <v>1496.2172075191</v>
      </c>
      <c r="H19" s="47" t="n">
        <f aca="false">PopActBIT!H34-'Chôm_BIT_4,5%'!H22</f>
        <v>1519.82978006853</v>
      </c>
      <c r="I19" s="47" t="n">
        <f aca="false">PopActBIT!I34-'Chôm_BIT_4,5%'!I22</f>
        <v>1566.34500782759</v>
      </c>
      <c r="J19" s="47" t="n">
        <f aca="false">PopActBIT!J34-'Chôm_BIT_4,5%'!J22</f>
        <v>1743.70844364837</v>
      </c>
      <c r="K19" s="47" t="n">
        <f aca="false">PopActBIT!K34-'Chôm_BIT_4,5%'!K22</f>
        <v>1822.19846477245</v>
      </c>
      <c r="L19" s="47" t="n">
        <f aca="false">PopActBIT!L34-'Chôm_BIT_4,5%'!L22</f>
        <v>1717.80663777456</v>
      </c>
      <c r="M19" s="47" t="n">
        <f aca="false">PopActBIT!M34-'Chôm_BIT_4,5%'!M22</f>
        <v>1574.25811150439</v>
      </c>
      <c r="N19" s="47" t="n">
        <f aca="false">PopActBIT!N34-'Chôm_BIT_4,5%'!N22</f>
        <v>1063.41590629973</v>
      </c>
      <c r="O19" s="47" t="n">
        <f aca="false">PopActBIT!O34-'Chôm_BIT_4,5%'!O22</f>
        <v>176.981648283748</v>
      </c>
      <c r="P19" s="47" t="n">
        <f aca="false">PopActBIT!P34-'Chôm_BIT_4,5%'!P22</f>
        <v>55.7536221677734</v>
      </c>
      <c r="Q19" s="47" t="n">
        <f aca="false">PopActBIT!Q34-'Chôm_BIT_4,5%'!Q22</f>
        <v>285.339953907125</v>
      </c>
      <c r="R19" s="47" t="n">
        <f aca="false">PopActBIT!R34-'Chôm_BIT_4,5%'!R22</f>
        <v>1171.48386260051</v>
      </c>
      <c r="S19" s="47" t="n">
        <f aca="false">PopActBIT!S34-'Chôm_BIT_4,5%'!S22</f>
        <v>1659.61307347864</v>
      </c>
      <c r="T19" s="47" t="n">
        <f aca="false">PopActBIT!T34-'Chôm_BIT_4,5%'!T22</f>
        <v>1728.42712408547</v>
      </c>
      <c r="U19" s="47" t="n">
        <f aca="false">PopActBIT!U34-'Chôm_BIT_4,5%'!U22</f>
        <v>1714.08467924394</v>
      </c>
      <c r="V19" s="47" t="n">
        <f aca="false">PopActBIT!V34-'Chôm_BIT_4,5%'!V22</f>
        <v>1877.00562008901</v>
      </c>
      <c r="W19" s="47" t="n">
        <f aca="false">PopActBIT!W34-'Chôm_BIT_4,5%'!W22</f>
        <v>1854.80076999894</v>
      </c>
      <c r="X19" s="47" t="n">
        <f aca="false">PopActBIT!X34-'Chôm_BIT_4,5%'!X22</f>
        <v>1780.74903983275</v>
      </c>
      <c r="Y19" s="47" t="n">
        <f aca="false">PopActBIT!Y34-'Chôm_BIT_4,5%'!Y22</f>
        <v>1605.53188844791</v>
      </c>
      <c r="Z19" s="47" t="n">
        <f aca="false">PopActBIT!Z34-'Chôm_BIT_4,5%'!Z22</f>
        <v>1180.55614606325</v>
      </c>
      <c r="AA19" s="47" t="n">
        <f aca="false">PopActBIT!AA34-'Chôm_BIT_4,5%'!AA22</f>
        <v>260.7446925468</v>
      </c>
      <c r="AB19" s="47" t="n">
        <f aca="false">PopActBIT!AB34-'Chôm_BIT_4,5%'!AB22</f>
        <v>92.5765907301065</v>
      </c>
      <c r="AC19" s="47"/>
      <c r="AD19" s="47" t="n">
        <f aca="false">E19+F19</f>
        <v>1195.19817960773</v>
      </c>
      <c r="AE19" s="47" t="n">
        <f aca="false">G19+H19</f>
        <v>3016.04698758763</v>
      </c>
      <c r="AF19" s="47" t="n">
        <f aca="false">I19+J19</f>
        <v>3310.05345147596</v>
      </c>
      <c r="AG19" s="47" t="n">
        <f aca="false">K19+L19</f>
        <v>3540.00510254701</v>
      </c>
      <c r="AH19" s="47" t="n">
        <f aca="false">M19+N19+O19+P19</f>
        <v>2870.40928825563</v>
      </c>
      <c r="AI19" s="47" t="n">
        <f aca="false">Q19+R19</f>
        <v>1456.82381650763</v>
      </c>
      <c r="AJ19" s="47" t="n">
        <f aca="false">S19+T19</f>
        <v>3388.0401975641</v>
      </c>
      <c r="AK19" s="47" t="n">
        <f aca="false">U19+V19</f>
        <v>3591.09029933295</v>
      </c>
      <c r="AL19" s="47" t="n">
        <f aca="false">W19+X19</f>
        <v>3635.54980983169</v>
      </c>
      <c r="AM19" s="47" t="n">
        <f aca="false">Y19+Z19+AA19+AB19</f>
        <v>3139.40931778806</v>
      </c>
      <c r="AO19" s="49" t="n">
        <f aca="false">SUM(E19:F19)</f>
        <v>1195.19817960773</v>
      </c>
      <c r="AP19" s="49" t="n">
        <f aca="false">SUM(G19:L19)</f>
        <v>9866.1055416106</v>
      </c>
      <c r="AQ19" s="49" t="n">
        <f aca="false">SUM(M19:N19)</f>
        <v>2637.67401780411</v>
      </c>
      <c r="AR19" s="49" t="n">
        <f aca="false">SUM(Q19:R19)</f>
        <v>1456.82381650763</v>
      </c>
      <c r="AS19" s="49" t="n">
        <f aca="false">SUM(S19:X19)</f>
        <v>10614.6803067287</v>
      </c>
      <c r="AT19" s="49" t="n">
        <f aca="false">SUM(Y19:Z19)</f>
        <v>2786.08803451116</v>
      </c>
      <c r="AU19" s="49" t="n">
        <f aca="false">AO19+AR19</f>
        <v>2652.02199611536</v>
      </c>
      <c r="AV19" s="49" t="n">
        <f aca="false">AP19+AS19</f>
        <v>20480.7858483393</v>
      </c>
      <c r="AW19" s="49" t="n">
        <f aca="false">AQ19+AT19</f>
        <v>5423.76205231527</v>
      </c>
    </row>
    <row r="20" customFormat="false" ht="15" hidden="false" customHeight="false" outlineLevel="0" collapsed="false">
      <c r="A20" s="0" t="n">
        <v>2032</v>
      </c>
      <c r="B20" s="47" t="n">
        <f aca="false">SUM(E20:AB20)</f>
        <v>29358.2069238001</v>
      </c>
      <c r="C20" s="47" t="n">
        <f aca="false">SUM(E20:P20)</f>
        <v>14039.2267064427</v>
      </c>
      <c r="D20" s="47" t="n">
        <f aca="false">SUM(Q20:AB20)</f>
        <v>15318.9802173574</v>
      </c>
      <c r="E20" s="47" t="n">
        <f aca="false">PopActBIT!E35-'Chôm_BIT_4,5%'!E23</f>
        <v>183.557444712995</v>
      </c>
      <c r="F20" s="47" t="n">
        <f aca="false">PopActBIT!F35-'Chôm_BIT_4,5%'!F23</f>
        <v>1023.29410840903</v>
      </c>
      <c r="G20" s="47" t="n">
        <f aca="false">PopActBIT!G35-'Chôm_BIT_4,5%'!G23</f>
        <v>1516.7543284346</v>
      </c>
      <c r="H20" s="47" t="n">
        <f aca="false">PopActBIT!H35-'Chôm_BIT_4,5%'!H23</f>
        <v>1547.01863280171</v>
      </c>
      <c r="I20" s="47" t="n">
        <f aca="false">PopActBIT!I35-'Chôm_BIT_4,5%'!I23</f>
        <v>1570.57736562391</v>
      </c>
      <c r="J20" s="47" t="n">
        <f aca="false">PopActBIT!J35-'Chôm_BIT_4,5%'!J23</f>
        <v>1737.37372963482</v>
      </c>
      <c r="K20" s="47" t="n">
        <f aca="false">PopActBIT!K35-'Chôm_BIT_4,5%'!K23</f>
        <v>1821.31766006376</v>
      </c>
      <c r="L20" s="47" t="n">
        <f aca="false">PopActBIT!L35-'Chôm_BIT_4,5%'!L23</f>
        <v>1754.98879637338</v>
      </c>
      <c r="M20" s="47" t="n">
        <f aca="false">PopActBIT!M35-'Chôm_BIT_4,5%'!M23</f>
        <v>1546.05414520065</v>
      </c>
      <c r="N20" s="47" t="n">
        <f aca="false">PopActBIT!N35-'Chôm_BIT_4,5%'!N23</f>
        <v>1097.20071277735</v>
      </c>
      <c r="O20" s="47" t="n">
        <f aca="false">PopActBIT!O35-'Chôm_BIT_4,5%'!O23</f>
        <v>182.978872217741</v>
      </c>
      <c r="P20" s="47" t="n">
        <f aca="false">PopActBIT!P35-'Chôm_BIT_4,5%'!P23</f>
        <v>58.1109101927584</v>
      </c>
      <c r="Q20" s="47" t="n">
        <f aca="false">PopActBIT!Q35-'Chôm_BIT_4,5%'!Q23</f>
        <v>287.900032976341</v>
      </c>
      <c r="R20" s="47" t="n">
        <f aca="false">PopActBIT!R35-'Chôm_BIT_4,5%'!R23</f>
        <v>1182.20789878001</v>
      </c>
      <c r="S20" s="47" t="n">
        <f aca="false">PopActBIT!S35-'Chôm_BIT_4,5%'!S23</f>
        <v>1681.24267403984</v>
      </c>
      <c r="T20" s="47" t="n">
        <f aca="false">PopActBIT!T35-'Chôm_BIT_4,5%'!T23</f>
        <v>1756.66430346548</v>
      </c>
      <c r="U20" s="47" t="n">
        <f aca="false">PopActBIT!U35-'Chôm_BIT_4,5%'!U23</f>
        <v>1713.97983863724</v>
      </c>
      <c r="V20" s="47" t="n">
        <f aca="false">PopActBIT!V35-'Chôm_BIT_4,5%'!V23</f>
        <v>1870.88633555554</v>
      </c>
      <c r="W20" s="47" t="n">
        <f aca="false">PopActBIT!W35-'Chôm_BIT_4,5%'!W23</f>
        <v>1851.4206146176</v>
      </c>
      <c r="X20" s="47" t="n">
        <f aca="false">PopActBIT!X35-'Chôm_BIT_4,5%'!X23</f>
        <v>1811.76806188956</v>
      </c>
      <c r="Y20" s="47" t="n">
        <f aca="false">PopActBIT!Y35-'Chôm_BIT_4,5%'!Y23</f>
        <v>1569.54393433997</v>
      </c>
      <c r="Z20" s="47" t="n">
        <f aca="false">PopActBIT!Z35-'Chôm_BIT_4,5%'!Z23</f>
        <v>1223.8688907863</v>
      </c>
      <c r="AA20" s="47" t="n">
        <f aca="false">PopActBIT!AA35-'Chôm_BIT_4,5%'!AA23</f>
        <v>274.975226798875</v>
      </c>
      <c r="AB20" s="47" t="n">
        <f aca="false">PopActBIT!AB35-'Chôm_BIT_4,5%'!AB23</f>
        <v>94.5224054706622</v>
      </c>
      <c r="AC20" s="47"/>
      <c r="AD20" s="47" t="n">
        <f aca="false">E20+F20</f>
        <v>1206.85155312203</v>
      </c>
      <c r="AE20" s="47" t="n">
        <f aca="false">G20+H20</f>
        <v>3063.77296123631</v>
      </c>
      <c r="AF20" s="47" t="n">
        <f aca="false">I20+J20</f>
        <v>3307.95109525873</v>
      </c>
      <c r="AG20" s="47" t="n">
        <f aca="false">K20+L20</f>
        <v>3576.30645643715</v>
      </c>
      <c r="AH20" s="47" t="n">
        <f aca="false">M20+N20+O20+P20</f>
        <v>2884.34464038851</v>
      </c>
      <c r="AI20" s="47" t="n">
        <f aca="false">Q20+R20</f>
        <v>1470.10793175635</v>
      </c>
      <c r="AJ20" s="47" t="n">
        <f aca="false">S20+T20</f>
        <v>3437.90697750532</v>
      </c>
      <c r="AK20" s="47" t="n">
        <f aca="false">U20+V20</f>
        <v>3584.86617419278</v>
      </c>
      <c r="AL20" s="47" t="n">
        <f aca="false">W20+X20</f>
        <v>3663.18867650715</v>
      </c>
      <c r="AM20" s="47" t="n">
        <f aca="false">Y20+Z20+AA20+AB20</f>
        <v>3162.91045739582</v>
      </c>
      <c r="AO20" s="49" t="n">
        <f aca="false">SUM(E20:F20)</f>
        <v>1206.85155312203</v>
      </c>
      <c r="AP20" s="49" t="n">
        <f aca="false">SUM(G20:L20)</f>
        <v>9948.03051293219</v>
      </c>
      <c r="AQ20" s="49" t="n">
        <f aca="false">SUM(M20:N20)</f>
        <v>2643.25485797801</v>
      </c>
      <c r="AR20" s="49" t="n">
        <f aca="false">SUM(Q20:R20)</f>
        <v>1470.10793175635</v>
      </c>
      <c r="AS20" s="49" t="n">
        <f aca="false">SUM(S20:X20)</f>
        <v>10685.9618282053</v>
      </c>
      <c r="AT20" s="49" t="n">
        <f aca="false">SUM(Y20:Z20)</f>
        <v>2793.41282512628</v>
      </c>
      <c r="AU20" s="49" t="n">
        <f aca="false">AO20+AR20</f>
        <v>2676.95948487838</v>
      </c>
      <c r="AV20" s="49" t="n">
        <f aca="false">AP20+AS20</f>
        <v>20633.9923411374</v>
      </c>
      <c r="AW20" s="49" t="n">
        <f aca="false">AQ20+AT20</f>
        <v>5436.66768310429</v>
      </c>
    </row>
    <row r="21" customFormat="false" ht="15" hidden="false" customHeight="false" outlineLevel="0" collapsed="false">
      <c r="A21" s="0" t="n">
        <v>2033</v>
      </c>
      <c r="B21" s="47" t="n">
        <f aca="false">SUM(E21:AB21)</f>
        <v>29429.768621207</v>
      </c>
      <c r="C21" s="47" t="n">
        <f aca="false">SUM(E21:P21)</f>
        <v>14067.2141155346</v>
      </c>
      <c r="D21" s="47" t="n">
        <f aca="false">SUM(Q21:AB21)</f>
        <v>15362.5545056724</v>
      </c>
      <c r="E21" s="47" t="n">
        <f aca="false">PopActBIT!E36-'Chôm_BIT_4,5%'!E24</f>
        <v>182.557942596813</v>
      </c>
      <c r="F21" s="47" t="n">
        <f aca="false">PopActBIT!F36-'Chôm_BIT_4,5%'!F24</f>
        <v>1018.0670639087</v>
      </c>
      <c r="G21" s="47" t="n">
        <f aca="false">PopActBIT!G36-'Chôm_BIT_4,5%'!G24</f>
        <v>1528.77442434975</v>
      </c>
      <c r="H21" s="47" t="n">
        <f aca="false">PopActBIT!H36-'Chôm_BIT_4,5%'!H24</f>
        <v>1559.7187518851</v>
      </c>
      <c r="I21" s="47" t="n">
        <f aca="false">PopActBIT!I36-'Chôm_BIT_4,5%'!I24</f>
        <v>1579.50627504516</v>
      </c>
      <c r="J21" s="47" t="n">
        <f aca="false">PopActBIT!J36-'Chôm_BIT_4,5%'!J24</f>
        <v>1713.13250175495</v>
      </c>
      <c r="K21" s="47" t="n">
        <f aca="false">PopActBIT!K36-'Chôm_BIT_4,5%'!K24</f>
        <v>1821.7240121197</v>
      </c>
      <c r="L21" s="47" t="n">
        <f aca="false">PopActBIT!L36-'Chôm_BIT_4,5%'!L24</f>
        <v>1771.12468241567</v>
      </c>
      <c r="M21" s="47" t="n">
        <f aca="false">PopActBIT!M36-'Chôm_BIT_4,5%'!M24</f>
        <v>1511.72884431522</v>
      </c>
      <c r="N21" s="47" t="n">
        <f aca="false">PopActBIT!N36-'Chôm_BIT_4,5%'!N24</f>
        <v>1133.53936103023</v>
      </c>
      <c r="O21" s="47" t="n">
        <f aca="false">PopActBIT!O36-'Chôm_BIT_4,5%'!O24</f>
        <v>187.062562331234</v>
      </c>
      <c r="P21" s="47" t="n">
        <f aca="false">PopActBIT!P36-'Chôm_BIT_4,5%'!P24</f>
        <v>60.2776937821142</v>
      </c>
      <c r="Q21" s="47" t="n">
        <f aca="false">PopActBIT!Q36-'Chôm_BIT_4,5%'!Q24</f>
        <v>286.236586127811</v>
      </c>
      <c r="R21" s="47" t="n">
        <f aca="false">PopActBIT!R36-'Chôm_BIT_4,5%'!R24</f>
        <v>1177.32929295395</v>
      </c>
      <c r="S21" s="47" t="n">
        <f aca="false">PopActBIT!S36-'Chôm_BIT_4,5%'!S24</f>
        <v>1694.81268570458</v>
      </c>
      <c r="T21" s="47" t="n">
        <f aca="false">PopActBIT!T36-'Chôm_BIT_4,5%'!T24</f>
        <v>1772.32303069183</v>
      </c>
      <c r="U21" s="47" t="n">
        <f aca="false">PopActBIT!U36-'Chôm_BIT_4,5%'!U24</f>
        <v>1722.42825434974</v>
      </c>
      <c r="V21" s="47" t="n">
        <f aca="false">PopActBIT!V36-'Chôm_BIT_4,5%'!V24</f>
        <v>1847.25013243825</v>
      </c>
      <c r="W21" s="47" t="n">
        <f aca="false">PopActBIT!W36-'Chôm_BIT_4,5%'!W24</f>
        <v>1851.07228137369</v>
      </c>
      <c r="X21" s="47" t="n">
        <f aca="false">PopActBIT!X36-'Chôm_BIT_4,5%'!X24</f>
        <v>1823.85320509501</v>
      </c>
      <c r="Y21" s="47" t="n">
        <f aca="false">PopActBIT!Y36-'Chôm_BIT_4,5%'!Y24</f>
        <v>1534.49287080085</v>
      </c>
      <c r="Z21" s="47" t="n">
        <f aca="false">PopActBIT!Z36-'Chôm_BIT_4,5%'!Z24</f>
        <v>1263.8040887324</v>
      </c>
      <c r="AA21" s="47" t="n">
        <f aca="false">PopActBIT!AA36-'Chôm_BIT_4,5%'!AA24</f>
        <v>292.45708880856</v>
      </c>
      <c r="AB21" s="47" t="n">
        <f aca="false">PopActBIT!AB36-'Chôm_BIT_4,5%'!AB24</f>
        <v>96.4949885957068</v>
      </c>
      <c r="AC21" s="47"/>
      <c r="AD21" s="47" t="n">
        <f aca="false">E21+F21</f>
        <v>1200.62500650551</v>
      </c>
      <c r="AE21" s="47" t="n">
        <f aca="false">G21+H21</f>
        <v>3088.49317623485</v>
      </c>
      <c r="AF21" s="47" t="n">
        <f aca="false">I21+J21</f>
        <v>3292.63877680011</v>
      </c>
      <c r="AG21" s="47" t="n">
        <f aca="false">K21+L21</f>
        <v>3592.84869453538</v>
      </c>
      <c r="AH21" s="47" t="n">
        <f aca="false">M21+N21+O21+P21</f>
        <v>2892.6084614588</v>
      </c>
      <c r="AI21" s="47" t="n">
        <f aca="false">Q21+R21</f>
        <v>1463.56587908176</v>
      </c>
      <c r="AJ21" s="47" t="n">
        <f aca="false">S21+T21</f>
        <v>3467.13571639641</v>
      </c>
      <c r="AK21" s="47" t="n">
        <f aca="false">U21+V21</f>
        <v>3569.67838678799</v>
      </c>
      <c r="AL21" s="47" t="n">
        <f aca="false">W21+X21</f>
        <v>3674.9254864687</v>
      </c>
      <c r="AM21" s="47" t="n">
        <f aca="false">Y21+Z21+AA21+AB21</f>
        <v>3187.24903693751</v>
      </c>
      <c r="AO21" s="49" t="n">
        <f aca="false">SUM(E21:F21)</f>
        <v>1200.62500650551</v>
      </c>
      <c r="AP21" s="49" t="n">
        <f aca="false">SUM(G21:L21)</f>
        <v>9973.98064757034</v>
      </c>
      <c r="AQ21" s="49" t="n">
        <f aca="false">SUM(M21:N21)</f>
        <v>2645.26820534545</v>
      </c>
      <c r="AR21" s="49" t="n">
        <f aca="false">SUM(Q21:R21)</f>
        <v>1463.56587908176</v>
      </c>
      <c r="AS21" s="49" t="n">
        <f aca="false">SUM(S21:X21)</f>
        <v>10711.7395896531</v>
      </c>
      <c r="AT21" s="49" t="n">
        <f aca="false">SUM(Y21:Z21)</f>
        <v>2798.29695953324</v>
      </c>
      <c r="AU21" s="49" t="n">
        <f aca="false">AO21+AR21</f>
        <v>2664.19088558727</v>
      </c>
      <c r="AV21" s="49" t="n">
        <f aca="false">AP21+AS21</f>
        <v>20685.7202372234</v>
      </c>
      <c r="AW21" s="49" t="n">
        <f aca="false">AQ21+AT21</f>
        <v>5443.56516487869</v>
      </c>
    </row>
    <row r="22" customFormat="false" ht="15" hidden="false" customHeight="false" outlineLevel="0" collapsed="false">
      <c r="A22" s="0" t="n">
        <v>2034</v>
      </c>
      <c r="B22" s="47" t="n">
        <f aca="false">SUM(E22:AB22)</f>
        <v>29502.5951095609</v>
      </c>
      <c r="C22" s="47" t="n">
        <f aca="false">SUM(E22:P22)</f>
        <v>14094.0896650999</v>
      </c>
      <c r="D22" s="47" t="n">
        <f aca="false">SUM(Q22:AB22)</f>
        <v>15408.5054444611</v>
      </c>
      <c r="E22" s="47" t="n">
        <f aca="false">PopActBIT!E37-'Chôm_BIT_4,5%'!E25</f>
        <v>181.239502361674</v>
      </c>
      <c r="F22" s="47" t="n">
        <f aca="false">PopActBIT!F37-'Chôm_BIT_4,5%'!F25</f>
        <v>1012.6816323941</v>
      </c>
      <c r="G22" s="47" t="n">
        <f aca="false">PopActBIT!G37-'Chôm_BIT_4,5%'!G25</f>
        <v>1540.62211433624</v>
      </c>
      <c r="H22" s="47" t="n">
        <f aca="false">PopActBIT!H37-'Chôm_BIT_4,5%'!H25</f>
        <v>1569.31006497464</v>
      </c>
      <c r="I22" s="47" t="n">
        <f aca="false">PopActBIT!I37-'Chôm_BIT_4,5%'!I25</f>
        <v>1599.73453902178</v>
      </c>
      <c r="J22" s="47" t="n">
        <f aca="false">PopActBIT!J37-'Chôm_BIT_4,5%'!J25</f>
        <v>1682.82597628165</v>
      </c>
      <c r="K22" s="47" t="n">
        <f aca="false">PopActBIT!K37-'Chôm_BIT_4,5%'!K25</f>
        <v>1826.71272202626</v>
      </c>
      <c r="L22" s="47" t="n">
        <f aca="false">PopActBIT!L37-'Chôm_BIT_4,5%'!L25</f>
        <v>1777.84268679391</v>
      </c>
      <c r="M22" s="47" t="n">
        <f aca="false">PopActBIT!M37-'Chôm_BIT_4,5%'!M25</f>
        <v>1493.83989621928</v>
      </c>
      <c r="N22" s="47" t="n">
        <f aca="false">PopActBIT!N37-'Chôm_BIT_4,5%'!N25</f>
        <v>1158.21236638806</v>
      </c>
      <c r="O22" s="47" t="n">
        <f aca="false">PopActBIT!O37-'Chôm_BIT_4,5%'!O25</f>
        <v>189.70699770804</v>
      </c>
      <c r="P22" s="47" t="n">
        <f aca="false">PopActBIT!P37-'Chôm_BIT_4,5%'!P25</f>
        <v>61.3611665942227</v>
      </c>
      <c r="Q22" s="47" t="n">
        <f aca="false">PopActBIT!Q37-'Chôm_BIT_4,5%'!Q25</f>
        <v>284.272588441165</v>
      </c>
      <c r="R22" s="47" t="n">
        <f aca="false">PopActBIT!R37-'Chôm_BIT_4,5%'!R25</f>
        <v>1171.53954999153</v>
      </c>
      <c r="S22" s="47" t="n">
        <f aca="false">PopActBIT!S37-'Chôm_BIT_4,5%'!S25</f>
        <v>1709.53475410026</v>
      </c>
      <c r="T22" s="47" t="n">
        <f aca="false">PopActBIT!T37-'Chôm_BIT_4,5%'!T25</f>
        <v>1783.17744323768</v>
      </c>
      <c r="U22" s="47" t="n">
        <f aca="false">PopActBIT!U37-'Chôm_BIT_4,5%'!U25</f>
        <v>1746.23418417967</v>
      </c>
      <c r="V22" s="47" t="n">
        <f aca="false">PopActBIT!V37-'Chôm_BIT_4,5%'!V25</f>
        <v>1815.4368507965</v>
      </c>
      <c r="W22" s="47" t="n">
        <f aca="false">PopActBIT!W37-'Chôm_BIT_4,5%'!W25</f>
        <v>1856.90931906733</v>
      </c>
      <c r="X22" s="47" t="n">
        <f aca="false">PopActBIT!X37-'Chôm_BIT_4,5%'!X25</f>
        <v>1827.06748730142</v>
      </c>
      <c r="Y22" s="47" t="n">
        <f aca="false">PopActBIT!Y37-'Chôm_BIT_4,5%'!Y25</f>
        <v>1512.89008824869</v>
      </c>
      <c r="Z22" s="47" t="n">
        <f aca="false">PopActBIT!Z37-'Chôm_BIT_4,5%'!Z25</f>
        <v>1292.74743770728</v>
      </c>
      <c r="AA22" s="47" t="n">
        <f aca="false">PopActBIT!AA37-'Chôm_BIT_4,5%'!AA25</f>
        <v>310.149692030874</v>
      </c>
      <c r="AB22" s="47" t="n">
        <f aca="false">PopActBIT!AB37-'Chôm_BIT_4,5%'!AB25</f>
        <v>98.5460493586687</v>
      </c>
      <c r="AC22" s="47"/>
      <c r="AD22" s="47" t="n">
        <f aca="false">E22+F22</f>
        <v>1193.92113475578</v>
      </c>
      <c r="AE22" s="47" t="n">
        <f aca="false">G22+H22</f>
        <v>3109.93217931088</v>
      </c>
      <c r="AF22" s="47" t="n">
        <f aca="false">I22+J22</f>
        <v>3282.56051530343</v>
      </c>
      <c r="AG22" s="47" t="n">
        <f aca="false">K22+L22</f>
        <v>3604.55540882017</v>
      </c>
      <c r="AH22" s="47" t="n">
        <f aca="false">M22+N22+O22+P22</f>
        <v>2903.1204269096</v>
      </c>
      <c r="AI22" s="47" t="n">
        <f aca="false">Q22+R22</f>
        <v>1455.81213843269</v>
      </c>
      <c r="AJ22" s="47" t="n">
        <f aca="false">S22+T22</f>
        <v>3492.71219733794</v>
      </c>
      <c r="AK22" s="47" t="n">
        <f aca="false">U22+V22</f>
        <v>3561.67103497616</v>
      </c>
      <c r="AL22" s="47" t="n">
        <f aca="false">W22+X22</f>
        <v>3683.97680636875</v>
      </c>
      <c r="AM22" s="47" t="n">
        <f aca="false">Y22+Z22+AA22+AB22</f>
        <v>3214.33326734551</v>
      </c>
      <c r="AO22" s="49" t="n">
        <f aca="false">SUM(E22:F22)</f>
        <v>1193.92113475578</v>
      </c>
      <c r="AP22" s="49" t="n">
        <f aca="false">SUM(G22:L22)</f>
        <v>9997.04810343448</v>
      </c>
      <c r="AQ22" s="49" t="n">
        <f aca="false">SUM(M22:N22)</f>
        <v>2652.05226260734</v>
      </c>
      <c r="AR22" s="49" t="n">
        <f aca="false">SUM(Q22:R22)</f>
        <v>1455.81213843269</v>
      </c>
      <c r="AS22" s="49" t="n">
        <f aca="false">SUM(S22:X22)</f>
        <v>10738.3600386829</v>
      </c>
      <c r="AT22" s="49" t="n">
        <f aca="false">SUM(Y22:Z22)</f>
        <v>2805.63752595597</v>
      </c>
      <c r="AU22" s="49" t="n">
        <f aca="false">AO22+AR22</f>
        <v>2649.73327318847</v>
      </c>
      <c r="AV22" s="49" t="n">
        <f aca="false">AP22+AS22</f>
        <v>20735.4081421173</v>
      </c>
      <c r="AW22" s="49" t="n">
        <f aca="false">AQ22+AT22</f>
        <v>5457.6897885633</v>
      </c>
    </row>
    <row r="23" customFormat="false" ht="15" hidden="false" customHeight="false" outlineLevel="0" collapsed="false">
      <c r="A23" s="0" t="n">
        <v>2035</v>
      </c>
      <c r="B23" s="47" t="n">
        <f aca="false">SUM(E23:AB23)</f>
        <v>29562.858727448</v>
      </c>
      <c r="C23" s="47" t="n">
        <f aca="false">SUM(E23:P23)</f>
        <v>14103.2012690705</v>
      </c>
      <c r="D23" s="47" t="n">
        <f aca="false">SUM(Q23:AB23)</f>
        <v>15459.6574583775</v>
      </c>
      <c r="E23" s="47" t="n">
        <f aca="false">PopActBIT!E38-'Chôm_BIT_4,5%'!E26</f>
        <v>180.196833200741</v>
      </c>
      <c r="F23" s="47" t="n">
        <f aca="false">PopActBIT!F38-'Chôm_BIT_4,5%'!F26</f>
        <v>1004.46920514853</v>
      </c>
      <c r="G23" s="47" t="n">
        <f aca="false">PopActBIT!G38-'Chôm_BIT_4,5%'!G26</f>
        <v>1550.69382244632</v>
      </c>
      <c r="H23" s="47" t="n">
        <f aca="false">PopActBIT!H38-'Chôm_BIT_4,5%'!H26</f>
        <v>1572.55959895803</v>
      </c>
      <c r="I23" s="47" t="n">
        <f aca="false">PopActBIT!I38-'Chôm_BIT_4,5%'!I26</f>
        <v>1623.98223923476</v>
      </c>
      <c r="J23" s="47" t="n">
        <f aca="false">PopActBIT!J38-'Chôm_BIT_4,5%'!J26</f>
        <v>1660.53305958304</v>
      </c>
      <c r="K23" s="47" t="n">
        <f aca="false">PopActBIT!K38-'Chôm_BIT_4,5%'!K26</f>
        <v>1824.46736925258</v>
      </c>
      <c r="L23" s="47" t="n">
        <f aca="false">PopActBIT!L38-'Chôm_BIT_4,5%'!L26</f>
        <v>1774.62590471794</v>
      </c>
      <c r="M23" s="47" t="n">
        <f aca="false">PopActBIT!M38-'Chôm_BIT_4,5%'!M26</f>
        <v>1504.89571435855</v>
      </c>
      <c r="N23" s="47" t="n">
        <f aca="false">PopActBIT!N38-'Chôm_BIT_4,5%'!N26</f>
        <v>1153.77569894461</v>
      </c>
      <c r="O23" s="47" t="n">
        <f aca="false">PopActBIT!O38-'Chôm_BIT_4,5%'!O26</f>
        <v>190.606859787569</v>
      </c>
      <c r="P23" s="47" t="n">
        <f aca="false">PopActBIT!P38-'Chôm_BIT_4,5%'!P26</f>
        <v>62.394963437782</v>
      </c>
      <c r="Q23" s="47" t="n">
        <f aca="false">PopActBIT!Q38-'Chôm_BIT_4,5%'!Q26</f>
        <v>282.618159789329</v>
      </c>
      <c r="R23" s="47" t="n">
        <f aca="false">PopActBIT!R38-'Chôm_BIT_4,5%'!R26</f>
        <v>1162.7468418028</v>
      </c>
      <c r="S23" s="47" t="n">
        <f aca="false">PopActBIT!S38-'Chôm_BIT_4,5%'!S26</f>
        <v>1722.34785466764</v>
      </c>
      <c r="T23" s="47" t="n">
        <f aca="false">PopActBIT!T38-'Chôm_BIT_4,5%'!T26</f>
        <v>1786.33585410528</v>
      </c>
      <c r="U23" s="47" t="n">
        <f aca="false">PopActBIT!U38-'Chôm_BIT_4,5%'!U26</f>
        <v>1776.39947672938</v>
      </c>
      <c r="V23" s="47" t="n">
        <f aca="false">PopActBIT!V38-'Chôm_BIT_4,5%'!V26</f>
        <v>1789.17156638992</v>
      </c>
      <c r="W23" s="47" t="n">
        <f aca="false">PopActBIT!W38-'Chôm_BIT_4,5%'!W26</f>
        <v>1857.3915919486</v>
      </c>
      <c r="X23" s="47" t="n">
        <f aca="false">PopActBIT!X38-'Chôm_BIT_4,5%'!X26</f>
        <v>1821.33460796715</v>
      </c>
      <c r="Y23" s="47" t="n">
        <f aca="false">PopActBIT!Y38-'Chôm_BIT_4,5%'!Y26</f>
        <v>1519.25373870643</v>
      </c>
      <c r="Z23" s="47" t="n">
        <f aca="false">PopActBIT!Z38-'Chôm_BIT_4,5%'!Z26</f>
        <v>1313.21917891546</v>
      </c>
      <c r="AA23" s="47" t="n">
        <f aca="false">PopActBIT!AA38-'Chôm_BIT_4,5%'!AA26</f>
        <v>328.300150556811</v>
      </c>
      <c r="AB23" s="47" t="n">
        <f aca="false">PopActBIT!AB38-'Chôm_BIT_4,5%'!AB26</f>
        <v>100.538436798739</v>
      </c>
      <c r="AC23" s="47"/>
      <c r="AD23" s="47" t="n">
        <f aca="false">E23+F23</f>
        <v>1184.66603834927</v>
      </c>
      <c r="AE23" s="47" t="n">
        <f aca="false">G23+H23</f>
        <v>3123.25342140435</v>
      </c>
      <c r="AF23" s="47" t="n">
        <f aca="false">I23+J23</f>
        <v>3284.5152988178</v>
      </c>
      <c r="AG23" s="47" t="n">
        <f aca="false">K23+L23</f>
        <v>3599.09327397052</v>
      </c>
      <c r="AH23" s="47" t="n">
        <f aca="false">M23+N23+O23+P23</f>
        <v>2911.67323652851</v>
      </c>
      <c r="AI23" s="47" t="n">
        <f aca="false">Q23+R23</f>
        <v>1445.36500159213</v>
      </c>
      <c r="AJ23" s="47" t="n">
        <f aca="false">S23+T23</f>
        <v>3508.68370877292</v>
      </c>
      <c r="AK23" s="47" t="n">
        <f aca="false">U23+V23</f>
        <v>3565.5710431193</v>
      </c>
      <c r="AL23" s="47" t="n">
        <f aca="false">W23+X23</f>
        <v>3678.72619991576</v>
      </c>
      <c r="AM23" s="47" t="n">
        <f aca="false">Y23+Z23+AA23+AB23</f>
        <v>3261.31150497744</v>
      </c>
      <c r="AO23" s="49" t="n">
        <f aca="false">SUM(E23:F23)</f>
        <v>1184.66603834927</v>
      </c>
      <c r="AP23" s="49" t="n">
        <f aca="false">SUM(G23:L23)</f>
        <v>10006.8619941927</v>
      </c>
      <c r="AQ23" s="49" t="n">
        <f aca="false">SUM(M23:N23)</f>
        <v>2658.67141330316</v>
      </c>
      <c r="AR23" s="49" t="n">
        <f aca="false">SUM(Q23:R23)</f>
        <v>1445.36500159213</v>
      </c>
      <c r="AS23" s="49" t="n">
        <f aca="false">SUM(S23:X23)</f>
        <v>10752.980951808</v>
      </c>
      <c r="AT23" s="49" t="n">
        <f aca="false">SUM(Y23:Z23)</f>
        <v>2832.47291762189</v>
      </c>
      <c r="AU23" s="49" t="n">
        <f aca="false">AO23+AR23</f>
        <v>2630.0310399414</v>
      </c>
      <c r="AV23" s="49" t="n">
        <f aca="false">AP23+AS23</f>
        <v>20759.8429460006</v>
      </c>
      <c r="AW23" s="49" t="n">
        <f aca="false">AQ23+AT23</f>
        <v>5491.14433092505</v>
      </c>
    </row>
    <row r="24" customFormat="false" ht="15" hidden="false" customHeight="false" outlineLevel="0" collapsed="false">
      <c r="A24" s="0" t="n">
        <v>2036</v>
      </c>
      <c r="B24" s="47" t="n">
        <f aca="false">SUM(E24:AB24)</f>
        <v>29609.703310058</v>
      </c>
      <c r="C24" s="47" t="n">
        <f aca="false">SUM(E24:P24)</f>
        <v>14107.3257142576</v>
      </c>
      <c r="D24" s="47" t="n">
        <f aca="false">SUM(Q24:AB24)</f>
        <v>15502.3775958004</v>
      </c>
      <c r="E24" s="47" t="n">
        <f aca="false">PopActBIT!E39-'Chôm_BIT_4,5%'!E27</f>
        <v>179.635619912992</v>
      </c>
      <c r="F24" s="47" t="n">
        <f aca="false">PopActBIT!F39-'Chôm_BIT_4,5%'!F27</f>
        <v>993.767624600895</v>
      </c>
      <c r="G24" s="47" t="n">
        <f aca="false">PopActBIT!G39-'Chôm_BIT_4,5%'!G27</f>
        <v>1554.52750336711</v>
      </c>
      <c r="H24" s="47" t="n">
        <f aca="false">PopActBIT!H39-'Chôm_BIT_4,5%'!H27</f>
        <v>1575.68784783075</v>
      </c>
      <c r="I24" s="47" t="n">
        <f aca="false">PopActBIT!I39-'Chôm_BIT_4,5%'!I27</f>
        <v>1647.96589719147</v>
      </c>
      <c r="J24" s="47" t="n">
        <f aca="false">PopActBIT!J39-'Chôm_BIT_4,5%'!J27</f>
        <v>1648.57273453723</v>
      </c>
      <c r="K24" s="47" t="n">
        <f aca="false">PopActBIT!K39-'Chôm_BIT_4,5%'!K27</f>
        <v>1815.63136362153</v>
      </c>
      <c r="L24" s="47" t="n">
        <f aca="false">PopActBIT!L39-'Chôm_BIT_4,5%'!L27</f>
        <v>1764.74579649866</v>
      </c>
      <c r="M24" s="47" t="n">
        <f aca="false">PopActBIT!M39-'Chôm_BIT_4,5%'!M27</f>
        <v>1534.50940669678</v>
      </c>
      <c r="N24" s="47" t="n">
        <f aca="false">PopActBIT!N39-'Chôm_BIT_4,5%'!N27</f>
        <v>1136.66707590128</v>
      </c>
      <c r="O24" s="47" t="n">
        <f aca="false">PopActBIT!O39-'Chôm_BIT_4,5%'!O27</f>
        <v>192.259273958109</v>
      </c>
      <c r="P24" s="47" t="n">
        <f aca="false">PopActBIT!P39-'Chôm_BIT_4,5%'!P27</f>
        <v>63.3555701407602</v>
      </c>
      <c r="Q24" s="47" t="n">
        <f aca="false">PopActBIT!Q39-'Chôm_BIT_4,5%'!Q27</f>
        <v>281.64220501309</v>
      </c>
      <c r="R24" s="47" t="n">
        <f aca="false">PopActBIT!R39-'Chôm_BIT_4,5%'!R27</f>
        <v>1151.81681187002</v>
      </c>
      <c r="S24" s="47" t="n">
        <f aca="false">PopActBIT!S39-'Chôm_BIT_4,5%'!S27</f>
        <v>1726.72312322283</v>
      </c>
      <c r="T24" s="47" t="n">
        <f aca="false">PopActBIT!T39-'Chôm_BIT_4,5%'!T27</f>
        <v>1790.55934357284</v>
      </c>
      <c r="U24" s="47" t="n">
        <f aca="false">PopActBIT!U39-'Chôm_BIT_4,5%'!U27</f>
        <v>1804.74115248451</v>
      </c>
      <c r="V24" s="47" t="n">
        <f aca="false">PopActBIT!V39-'Chôm_BIT_4,5%'!V27</f>
        <v>1773.84363259931</v>
      </c>
      <c r="W24" s="47" t="n">
        <f aca="false">PopActBIT!W39-'Chôm_BIT_4,5%'!W27</f>
        <v>1851.33822381529</v>
      </c>
      <c r="X24" s="47" t="n">
        <f aca="false">PopActBIT!X39-'Chôm_BIT_4,5%'!X27</f>
        <v>1811.00365813911</v>
      </c>
      <c r="Y24" s="47" t="n">
        <f aca="false">PopActBIT!Y39-'Chôm_BIT_4,5%'!Y27</f>
        <v>1544.50633655485</v>
      </c>
      <c r="Z24" s="47" t="n">
        <f aca="false">PopActBIT!Z39-'Chôm_BIT_4,5%'!Z27</f>
        <v>1317.51869282617</v>
      </c>
      <c r="AA24" s="47" t="n">
        <f aca="false">PopActBIT!AA39-'Chôm_BIT_4,5%'!AA27</f>
        <v>346.254410910941</v>
      </c>
      <c r="AB24" s="47" t="n">
        <f aca="false">PopActBIT!AB39-'Chôm_BIT_4,5%'!AB27</f>
        <v>102.430004791482</v>
      </c>
      <c r="AC24" s="47"/>
      <c r="AD24" s="47" t="n">
        <f aca="false">E24+F24</f>
        <v>1173.40324451389</v>
      </c>
      <c r="AE24" s="47" t="n">
        <f aca="false">G24+H24</f>
        <v>3130.21535119786</v>
      </c>
      <c r="AF24" s="47" t="n">
        <f aca="false">I24+J24</f>
        <v>3296.5386317287</v>
      </c>
      <c r="AG24" s="47" t="n">
        <f aca="false">K24+L24</f>
        <v>3580.37716012018</v>
      </c>
      <c r="AH24" s="47" t="n">
        <f aca="false">M24+N24+O24+P24</f>
        <v>2926.79132669693</v>
      </c>
      <c r="AI24" s="47" t="n">
        <f aca="false">Q24+R24</f>
        <v>1433.45901688311</v>
      </c>
      <c r="AJ24" s="47" t="n">
        <f aca="false">S24+T24</f>
        <v>3517.28246679567</v>
      </c>
      <c r="AK24" s="47" t="n">
        <f aca="false">U24+V24</f>
        <v>3578.58478508382</v>
      </c>
      <c r="AL24" s="47" t="n">
        <f aca="false">W24+X24</f>
        <v>3662.3418819544</v>
      </c>
      <c r="AM24" s="47" t="n">
        <f aca="false">Y24+Z24+AA24+AB24</f>
        <v>3310.70944508344</v>
      </c>
      <c r="AO24" s="49" t="n">
        <f aca="false">SUM(E24:F24)</f>
        <v>1173.40324451389</v>
      </c>
      <c r="AP24" s="49" t="n">
        <f aca="false">SUM(G24:L24)</f>
        <v>10007.1311430467</v>
      </c>
      <c r="AQ24" s="49" t="n">
        <f aca="false">SUM(M24:N24)</f>
        <v>2671.17648259806</v>
      </c>
      <c r="AR24" s="49" t="n">
        <f aca="false">SUM(Q24:R24)</f>
        <v>1433.45901688311</v>
      </c>
      <c r="AS24" s="49" t="n">
        <f aca="false">SUM(S24:X24)</f>
        <v>10758.2091338339</v>
      </c>
      <c r="AT24" s="49" t="n">
        <f aca="false">SUM(Y24:Z24)</f>
        <v>2862.02502938102</v>
      </c>
      <c r="AU24" s="49" t="n">
        <f aca="false">AO24+AR24</f>
        <v>2606.862261397</v>
      </c>
      <c r="AV24" s="49" t="n">
        <f aca="false">AP24+AS24</f>
        <v>20765.3402768806</v>
      </c>
      <c r="AW24" s="49" t="n">
        <f aca="false">AQ24+AT24</f>
        <v>5533.20151197908</v>
      </c>
    </row>
    <row r="25" customFormat="false" ht="15" hidden="false" customHeight="false" outlineLevel="0" collapsed="false">
      <c r="A25" s="0" t="n">
        <v>2037</v>
      </c>
      <c r="B25" s="47" t="n">
        <f aca="false">SUM(E25:AB25)</f>
        <v>29638.9033809695</v>
      </c>
      <c r="C25" s="47" t="n">
        <f aca="false">SUM(E25:P25)</f>
        <v>14110.8183436137</v>
      </c>
      <c r="D25" s="47" t="n">
        <f aca="false">SUM(Q25:AB25)</f>
        <v>15528.0850373558</v>
      </c>
      <c r="E25" s="47" t="n">
        <f aca="false">PopActBIT!E40-'Chôm_BIT_4,5%'!E28</f>
        <v>179.104090165284</v>
      </c>
      <c r="F25" s="47" t="n">
        <f aca="false">PopActBIT!F40-'Chôm_BIT_4,5%'!F28</f>
        <v>986.557455911071</v>
      </c>
      <c r="G25" s="47" t="n">
        <f aca="false">PopActBIT!G40-'Chôm_BIT_4,5%'!G28</f>
        <v>1550.13100018924</v>
      </c>
      <c r="H25" s="47" t="n">
        <f aca="false">PopActBIT!H40-'Chôm_BIT_4,5%'!H28</f>
        <v>1585.98593063085</v>
      </c>
      <c r="I25" s="47" t="n">
        <f aca="false">PopActBIT!I40-'Chôm_BIT_4,5%'!I28</f>
        <v>1666.45973319212</v>
      </c>
      <c r="J25" s="47" t="n">
        <f aca="false">PopActBIT!J40-'Chôm_BIT_4,5%'!J28</f>
        <v>1643.76324165301</v>
      </c>
      <c r="K25" s="47" t="n">
        <f aca="false">PopActBIT!K40-'Chôm_BIT_4,5%'!K28</f>
        <v>1800.78843420648</v>
      </c>
      <c r="L25" s="47" t="n">
        <f aca="false">PopActBIT!L40-'Chôm_BIT_4,5%'!L28</f>
        <v>1756.25493324904</v>
      </c>
      <c r="M25" s="47" t="n">
        <f aca="false">PopActBIT!M40-'Chôm_BIT_4,5%'!M28</f>
        <v>1561.54093669303</v>
      </c>
      <c r="N25" s="47" t="n">
        <f aca="false">PopActBIT!N40-'Chôm_BIT_4,5%'!N28</f>
        <v>1119.241993073</v>
      </c>
      <c r="O25" s="47" t="n">
        <f aca="false">PopActBIT!O40-'Chôm_BIT_4,5%'!O28</f>
        <v>196.762445711962</v>
      </c>
      <c r="P25" s="47" t="n">
        <f aca="false">PopActBIT!P40-'Chôm_BIT_4,5%'!P28</f>
        <v>64.2281489386055</v>
      </c>
      <c r="Q25" s="47" t="n">
        <f aca="false">PopActBIT!Q40-'Chôm_BIT_4,5%'!Q28</f>
        <v>280.818961018202</v>
      </c>
      <c r="R25" s="47" t="n">
        <f aca="false">PopActBIT!R40-'Chôm_BIT_4,5%'!R28</f>
        <v>1143.80515730971</v>
      </c>
      <c r="S25" s="47" t="n">
        <f aca="false">PopActBIT!S40-'Chôm_BIT_4,5%'!S28</f>
        <v>1722.37810010705</v>
      </c>
      <c r="T25" s="47" t="n">
        <f aca="false">PopActBIT!T40-'Chôm_BIT_4,5%'!T28</f>
        <v>1802.31009223409</v>
      </c>
      <c r="U25" s="47" t="n">
        <f aca="false">PopActBIT!U40-'Chôm_BIT_4,5%'!U28</f>
        <v>1825.93894333703</v>
      </c>
      <c r="V25" s="47" t="n">
        <f aca="false">PopActBIT!V40-'Chôm_BIT_4,5%'!V28</f>
        <v>1767.49901977796</v>
      </c>
      <c r="W25" s="47" t="n">
        <f aca="false">PopActBIT!W40-'Chôm_BIT_4,5%'!W28</f>
        <v>1839.33821403646</v>
      </c>
      <c r="X25" s="47" t="n">
        <f aca="false">PopActBIT!X40-'Chôm_BIT_4,5%'!X28</f>
        <v>1802.99035895678</v>
      </c>
      <c r="Y25" s="47" t="n">
        <f aca="false">PopActBIT!Y40-'Chôm_BIT_4,5%'!Y28</f>
        <v>1566.80739717768</v>
      </c>
      <c r="Z25" s="47" t="n">
        <f aca="false">PopActBIT!Z40-'Chôm_BIT_4,5%'!Z28</f>
        <v>1312.78660449229</v>
      </c>
      <c r="AA25" s="47" t="n">
        <f aca="false">PopActBIT!AA40-'Chôm_BIT_4,5%'!AA28</f>
        <v>359.239910001081</v>
      </c>
      <c r="AB25" s="47" t="n">
        <f aca="false">PopActBIT!AB40-'Chôm_BIT_4,5%'!AB28</f>
        <v>104.172278907482</v>
      </c>
      <c r="AC25" s="47"/>
      <c r="AD25" s="47" t="n">
        <f aca="false">E25+F25</f>
        <v>1165.66154607636</v>
      </c>
      <c r="AE25" s="47" t="n">
        <f aca="false">G25+H25</f>
        <v>3136.11693082009</v>
      </c>
      <c r="AF25" s="47" t="n">
        <f aca="false">I25+J25</f>
        <v>3310.22297484513</v>
      </c>
      <c r="AG25" s="47" t="n">
        <f aca="false">K25+L25</f>
        <v>3557.04336745551</v>
      </c>
      <c r="AH25" s="47" t="n">
        <f aca="false">M25+N25+O25+P25</f>
        <v>2941.77352441659</v>
      </c>
      <c r="AI25" s="47" t="n">
        <f aca="false">Q25+R25</f>
        <v>1424.62411832791</v>
      </c>
      <c r="AJ25" s="47" t="n">
        <f aca="false">S25+T25</f>
        <v>3524.68819234114</v>
      </c>
      <c r="AK25" s="47" t="n">
        <f aca="false">U25+V25</f>
        <v>3593.43796311498</v>
      </c>
      <c r="AL25" s="47" t="n">
        <f aca="false">W25+X25</f>
        <v>3642.32857299324</v>
      </c>
      <c r="AM25" s="47" t="n">
        <f aca="false">Y25+Z25+AA25+AB25</f>
        <v>3343.00619057853</v>
      </c>
      <c r="AO25" s="49" t="n">
        <f aca="false">SUM(E25:F25)</f>
        <v>1165.66154607636</v>
      </c>
      <c r="AP25" s="49" t="n">
        <f aca="false">SUM(G25:L25)</f>
        <v>10003.3832731207</v>
      </c>
      <c r="AQ25" s="49" t="n">
        <f aca="false">SUM(M25:N25)</f>
        <v>2680.78292976603</v>
      </c>
      <c r="AR25" s="49" t="n">
        <f aca="false">SUM(Q25:R25)</f>
        <v>1424.62411832791</v>
      </c>
      <c r="AS25" s="49" t="n">
        <f aca="false">SUM(S25:X25)</f>
        <v>10760.4547284494</v>
      </c>
      <c r="AT25" s="49" t="n">
        <f aca="false">SUM(Y25:Z25)</f>
        <v>2879.59400166996</v>
      </c>
      <c r="AU25" s="49" t="n">
        <f aca="false">AO25+AR25</f>
        <v>2590.28566440427</v>
      </c>
      <c r="AV25" s="49" t="n">
        <f aca="false">AP25+AS25</f>
        <v>20763.8380015701</v>
      </c>
      <c r="AW25" s="49" t="n">
        <f aca="false">AQ25+AT25</f>
        <v>5560.37693143599</v>
      </c>
    </row>
    <row r="26" customFormat="false" ht="15" hidden="false" customHeight="false" outlineLevel="0" collapsed="false">
      <c r="A26" s="0" t="n">
        <v>2038</v>
      </c>
      <c r="B26" s="47" t="n">
        <f aca="false">SUM(E26:AB26)</f>
        <v>29666.5069344549</v>
      </c>
      <c r="C26" s="47" t="n">
        <f aca="false">SUM(E26:P26)</f>
        <v>14118.3892773585</v>
      </c>
      <c r="D26" s="47" t="n">
        <f aca="false">SUM(Q26:AB26)</f>
        <v>15548.1176570964</v>
      </c>
      <c r="E26" s="47" t="n">
        <f aca="false">PopActBIT!E41-'Chôm_BIT_4,5%'!E29</f>
        <v>178.595775032029</v>
      </c>
      <c r="F26" s="47" t="n">
        <f aca="false">PopActBIT!F41-'Chôm_BIT_4,5%'!F29</f>
        <v>981.115955582247</v>
      </c>
      <c r="G26" s="47" t="n">
        <f aca="false">PopActBIT!G41-'Chôm_BIT_4,5%'!G29</f>
        <v>1542.57005422917</v>
      </c>
      <c r="H26" s="47" t="n">
        <f aca="false">PopActBIT!H41-'Chôm_BIT_4,5%'!H29</f>
        <v>1598.20726978492</v>
      </c>
      <c r="I26" s="47" t="n">
        <f aca="false">PopActBIT!I41-'Chôm_BIT_4,5%'!I29</f>
        <v>1679.87839492861</v>
      </c>
      <c r="J26" s="47" t="n">
        <f aca="false">PopActBIT!J41-'Chôm_BIT_4,5%'!J29</f>
        <v>1652.88977924058</v>
      </c>
      <c r="K26" s="47" t="n">
        <f aca="false">PopActBIT!K41-'Chôm_BIT_4,5%'!K29</f>
        <v>1776.46348021332</v>
      </c>
      <c r="L26" s="47" t="n">
        <f aca="false">PopActBIT!L41-'Chôm_BIT_4,5%'!L29</f>
        <v>1756.5438054685</v>
      </c>
      <c r="M26" s="47" t="n">
        <f aca="false">PopActBIT!M41-'Chôm_BIT_4,5%'!M29</f>
        <v>1575.45310181813</v>
      </c>
      <c r="N26" s="47" t="n">
        <f aca="false">PopActBIT!N41-'Chôm_BIT_4,5%'!N29</f>
        <v>1109.77551823091</v>
      </c>
      <c r="O26" s="47" t="n">
        <f aca="false">PopActBIT!O41-'Chôm_BIT_4,5%'!O29</f>
        <v>201.866185471094</v>
      </c>
      <c r="P26" s="47" t="n">
        <f aca="false">PopActBIT!P41-'Chôm_BIT_4,5%'!P29</f>
        <v>65.0299573589481</v>
      </c>
      <c r="Q26" s="47" t="n">
        <f aca="false">PopActBIT!Q41-'Chôm_BIT_4,5%'!Q29</f>
        <v>280.045156561524</v>
      </c>
      <c r="R26" s="47" t="n">
        <f aca="false">PopActBIT!R41-'Chôm_BIT_4,5%'!R29</f>
        <v>1137.06641617967</v>
      </c>
      <c r="S26" s="47" t="n">
        <f aca="false">PopActBIT!S41-'Chôm_BIT_4,5%'!S29</f>
        <v>1715.27168178951</v>
      </c>
      <c r="T26" s="47" t="n">
        <f aca="false">PopActBIT!T41-'Chôm_BIT_4,5%'!T29</f>
        <v>1816.44829208171</v>
      </c>
      <c r="U26" s="47" t="n">
        <f aca="false">PopActBIT!U41-'Chôm_BIT_4,5%'!U29</f>
        <v>1842.03591485132</v>
      </c>
      <c r="V26" s="47" t="n">
        <f aca="false">PopActBIT!V41-'Chôm_BIT_4,5%'!V29</f>
        <v>1776.44856413064</v>
      </c>
      <c r="W26" s="47" t="n">
        <f aca="false">PopActBIT!W41-'Chôm_BIT_4,5%'!W29</f>
        <v>1816.68109362665</v>
      </c>
      <c r="X26" s="47" t="n">
        <f aca="false">PopActBIT!X41-'Chôm_BIT_4,5%'!X29</f>
        <v>1803.56873100467</v>
      </c>
      <c r="Y26" s="47" t="n">
        <f aca="false">PopActBIT!Y41-'Chôm_BIT_4,5%'!Y29</f>
        <v>1577.89423394248</v>
      </c>
      <c r="Z26" s="47" t="n">
        <f aca="false">PopActBIT!Z41-'Chôm_BIT_4,5%'!Z29</f>
        <v>1307.23745777486</v>
      </c>
      <c r="AA26" s="47" t="n">
        <f aca="false">PopActBIT!AA41-'Chôm_BIT_4,5%'!AA29</f>
        <v>369.615759418779</v>
      </c>
      <c r="AB26" s="47" t="n">
        <f aca="false">PopActBIT!AB41-'Chôm_BIT_4,5%'!AB29</f>
        <v>105.804355734585</v>
      </c>
      <c r="AC26" s="47"/>
      <c r="AD26" s="47" t="n">
        <f aca="false">E26+F26</f>
        <v>1159.71173061428</v>
      </c>
      <c r="AE26" s="47" t="n">
        <f aca="false">G26+H26</f>
        <v>3140.77732401409</v>
      </c>
      <c r="AF26" s="47" t="n">
        <f aca="false">I26+J26</f>
        <v>3332.76817416919</v>
      </c>
      <c r="AG26" s="47" t="n">
        <f aca="false">K26+L26</f>
        <v>3533.00728568183</v>
      </c>
      <c r="AH26" s="47" t="n">
        <f aca="false">M26+N26+O26+P26</f>
        <v>2952.12476287908</v>
      </c>
      <c r="AI26" s="47" t="n">
        <f aca="false">Q26+R26</f>
        <v>1417.1115727412</v>
      </c>
      <c r="AJ26" s="47" t="n">
        <f aca="false">S26+T26</f>
        <v>3531.71997387122</v>
      </c>
      <c r="AK26" s="47" t="n">
        <f aca="false">U26+V26</f>
        <v>3618.48447898196</v>
      </c>
      <c r="AL26" s="47" t="n">
        <f aca="false">W26+X26</f>
        <v>3620.24982463132</v>
      </c>
      <c r="AM26" s="47" t="n">
        <f aca="false">Y26+Z26+AA26+AB26</f>
        <v>3360.5518068707</v>
      </c>
      <c r="AO26" s="49" t="n">
        <f aca="false">SUM(E26:F26)</f>
        <v>1159.71173061428</v>
      </c>
      <c r="AP26" s="49" t="n">
        <f aca="false">SUM(G26:L26)</f>
        <v>10006.5527838651</v>
      </c>
      <c r="AQ26" s="49" t="n">
        <f aca="false">SUM(M26:N26)</f>
        <v>2685.22862004904</v>
      </c>
      <c r="AR26" s="49" t="n">
        <f aca="false">SUM(Q26:R26)</f>
        <v>1417.1115727412</v>
      </c>
      <c r="AS26" s="49" t="n">
        <f aca="false">SUM(S26:X26)</f>
        <v>10770.4542774845</v>
      </c>
      <c r="AT26" s="49" t="n">
        <f aca="false">SUM(Y26:Z26)</f>
        <v>2885.13169171734</v>
      </c>
      <c r="AU26" s="49" t="n">
        <f aca="false">AO26+AR26</f>
        <v>2576.82330335547</v>
      </c>
      <c r="AV26" s="49" t="n">
        <f aca="false">AP26+AS26</f>
        <v>20777.0070613496</v>
      </c>
      <c r="AW26" s="49" t="n">
        <f aca="false">AQ26+AT26</f>
        <v>5570.36031176638</v>
      </c>
    </row>
    <row r="27" customFormat="false" ht="15" hidden="false" customHeight="false" outlineLevel="0" collapsed="false">
      <c r="A27" s="0" t="n">
        <v>2039</v>
      </c>
      <c r="B27" s="47" t="n">
        <f aca="false">SUM(E27:AB27)</f>
        <v>29710.2877807094</v>
      </c>
      <c r="C27" s="47" t="n">
        <f aca="false">SUM(E27:P27)</f>
        <v>14151.3465060733</v>
      </c>
      <c r="D27" s="47" t="n">
        <f aca="false">SUM(Q27:AB27)</f>
        <v>15558.9412746361</v>
      </c>
      <c r="E27" s="47" t="n">
        <f aca="false">PopActBIT!E42-'Chôm_BIT_4,5%'!E30</f>
        <v>178.14783748421</v>
      </c>
      <c r="F27" s="47" t="n">
        <f aca="false">PopActBIT!F42-'Chôm_BIT_4,5%'!F30</f>
        <v>974.260051451257</v>
      </c>
      <c r="G27" s="47" t="n">
        <f aca="false">PopActBIT!G42-'Chôm_BIT_4,5%'!G30</f>
        <v>1534.70082642366</v>
      </c>
      <c r="H27" s="47" t="n">
        <f aca="false">PopActBIT!H42-'Chôm_BIT_4,5%'!H30</f>
        <v>1610.32426477395</v>
      </c>
      <c r="I27" s="47" t="n">
        <f aca="false">PopActBIT!I42-'Chôm_BIT_4,5%'!I30</f>
        <v>1690.10110340689</v>
      </c>
      <c r="J27" s="47" t="n">
        <f aca="false">PopActBIT!J42-'Chôm_BIT_4,5%'!J30</f>
        <v>1673.67547787791</v>
      </c>
      <c r="K27" s="47" t="n">
        <f aca="false">PopActBIT!K42-'Chôm_BIT_4,5%'!K30</f>
        <v>1745.87773410772</v>
      </c>
      <c r="L27" s="47" t="n">
        <f aca="false">PopActBIT!L42-'Chôm_BIT_4,5%'!L30</f>
        <v>1761.30366094449</v>
      </c>
      <c r="M27" s="47" t="n">
        <f aca="false">PopActBIT!M42-'Chôm_BIT_4,5%'!M30</f>
        <v>1581.11794770269</v>
      </c>
      <c r="N27" s="47" t="n">
        <f aca="false">PopActBIT!N42-'Chôm_BIT_4,5%'!N30</f>
        <v>1132.58842943813</v>
      </c>
      <c r="O27" s="47" t="n">
        <f aca="false">PopActBIT!O42-'Chôm_BIT_4,5%'!O30</f>
        <v>203.446051003577</v>
      </c>
      <c r="P27" s="47" t="n">
        <f aca="false">PopActBIT!P42-'Chôm_BIT_4,5%'!P30</f>
        <v>65.8031214588543</v>
      </c>
      <c r="Q27" s="47" t="n">
        <f aca="false">PopActBIT!Q42-'Chôm_BIT_4,5%'!Q30</f>
        <v>279.35074774742</v>
      </c>
      <c r="R27" s="47" t="n">
        <f aca="false">PopActBIT!R42-'Chôm_BIT_4,5%'!R30</f>
        <v>1129.16240737063</v>
      </c>
      <c r="S27" s="47" t="n">
        <f aca="false">PopActBIT!S42-'Chôm_BIT_4,5%'!S30</f>
        <v>1706.86432660724</v>
      </c>
      <c r="T27" s="47" t="n">
        <f aca="false">PopActBIT!T42-'Chôm_BIT_4,5%'!T30</f>
        <v>1831.85888333086</v>
      </c>
      <c r="U27" s="47" t="n">
        <f aca="false">PopActBIT!U42-'Chôm_BIT_4,5%'!U30</f>
        <v>1853.35044587903</v>
      </c>
      <c r="V27" s="47" t="n">
        <f aca="false">PopActBIT!V42-'Chôm_BIT_4,5%'!V30</f>
        <v>1800.85505328882</v>
      </c>
      <c r="W27" s="47" t="n">
        <f aca="false">PopActBIT!W42-'Chôm_BIT_4,5%'!W30</f>
        <v>1786.10415438343</v>
      </c>
      <c r="X27" s="47" t="n">
        <f aca="false">PopActBIT!X42-'Chôm_BIT_4,5%'!X30</f>
        <v>1810.06583755736</v>
      </c>
      <c r="Y27" s="47" t="n">
        <f aca="false">PopActBIT!Y42-'Chôm_BIT_4,5%'!Y30</f>
        <v>1581.38919441279</v>
      </c>
      <c r="Z27" s="47" t="n">
        <f aca="false">PopActBIT!Z42-'Chôm_BIT_4,5%'!Z30</f>
        <v>1298.19848924347</v>
      </c>
      <c r="AA27" s="47" t="n">
        <f aca="false">PopActBIT!AA42-'Chôm_BIT_4,5%'!AA30</f>
        <v>374.303117077406</v>
      </c>
      <c r="AB27" s="47" t="n">
        <f aca="false">PopActBIT!AB42-'Chôm_BIT_4,5%'!AB30</f>
        <v>107.438617737648</v>
      </c>
      <c r="AC27" s="47"/>
      <c r="AD27" s="47" t="n">
        <f aca="false">E27+F27</f>
        <v>1152.40788893547</v>
      </c>
      <c r="AE27" s="47" t="n">
        <f aca="false">G27+H27</f>
        <v>3145.0250911976</v>
      </c>
      <c r="AF27" s="47" t="n">
        <f aca="false">I27+J27</f>
        <v>3363.7765812848</v>
      </c>
      <c r="AG27" s="47" t="n">
        <f aca="false">K27+L27</f>
        <v>3507.18139505221</v>
      </c>
      <c r="AH27" s="47" t="n">
        <f aca="false">M27+N27+O27+P27</f>
        <v>2982.95554960326</v>
      </c>
      <c r="AI27" s="47" t="n">
        <f aca="false">Q27+R27</f>
        <v>1408.51315511805</v>
      </c>
      <c r="AJ27" s="47" t="n">
        <f aca="false">S27+T27</f>
        <v>3538.7232099381</v>
      </c>
      <c r="AK27" s="47" t="n">
        <f aca="false">U27+V27</f>
        <v>3654.20549916785</v>
      </c>
      <c r="AL27" s="47" t="n">
        <f aca="false">W27+X27</f>
        <v>3596.16999194078</v>
      </c>
      <c r="AM27" s="47" t="n">
        <f aca="false">Y27+Z27+AA27+AB27</f>
        <v>3361.32941847131</v>
      </c>
      <c r="AO27" s="49" t="n">
        <f aca="false">SUM(E27:F27)</f>
        <v>1152.40788893547</v>
      </c>
      <c r="AP27" s="49" t="n">
        <f aca="false">SUM(G27:L27)</f>
        <v>10015.9830675346</v>
      </c>
      <c r="AQ27" s="49" t="n">
        <f aca="false">SUM(M27:N27)</f>
        <v>2713.70637714082</v>
      </c>
      <c r="AR27" s="49" t="n">
        <f aca="false">SUM(Q27:R27)</f>
        <v>1408.51315511805</v>
      </c>
      <c r="AS27" s="49" t="n">
        <f aca="false">SUM(S27:X27)</f>
        <v>10789.0987010467</v>
      </c>
      <c r="AT27" s="49" t="n">
        <f aca="false">SUM(Y27:Z27)</f>
        <v>2879.58768365626</v>
      </c>
      <c r="AU27" s="49" t="n">
        <f aca="false">AO27+AR27</f>
        <v>2560.92104405351</v>
      </c>
      <c r="AV27" s="49" t="n">
        <f aca="false">AP27+AS27</f>
        <v>20805.0817685813</v>
      </c>
      <c r="AW27" s="49" t="n">
        <f aca="false">AQ27+AT27</f>
        <v>5593.29406079708</v>
      </c>
    </row>
    <row r="28" customFormat="false" ht="15" hidden="false" customHeight="false" outlineLevel="0" collapsed="false">
      <c r="A28" s="0" t="n">
        <v>2040</v>
      </c>
      <c r="B28" s="47" t="n">
        <f aca="false">SUM(E28:AB28)</f>
        <v>29759.3116331102</v>
      </c>
      <c r="C28" s="47" t="n">
        <f aca="false">SUM(E28:P28)</f>
        <v>14191.7010189386</v>
      </c>
      <c r="D28" s="47" t="n">
        <f aca="false">SUM(Q28:AB28)</f>
        <v>15567.6106141716</v>
      </c>
      <c r="E28" s="47" t="n">
        <f aca="false">PopActBIT!E43-'Chôm_BIT_4,5%'!E31</f>
        <v>177.771802992902</v>
      </c>
      <c r="F28" s="47" t="n">
        <f aca="false">PopActBIT!F43-'Chôm_BIT_4,5%'!F31</f>
        <v>968.724620134013</v>
      </c>
      <c r="G28" s="47" t="n">
        <f aca="false">PopActBIT!G43-'Chôm_BIT_4,5%'!G31</f>
        <v>1522.67698912672</v>
      </c>
      <c r="H28" s="47" t="n">
        <f aca="false">PopActBIT!H43-'Chôm_BIT_4,5%'!H31</f>
        <v>1620.63812933303</v>
      </c>
      <c r="I28" s="47" t="n">
        <f aca="false">PopActBIT!I43-'Chôm_BIT_4,5%'!I31</f>
        <v>1693.72068969737</v>
      </c>
      <c r="J28" s="47" t="n">
        <f aca="false">PopActBIT!J43-'Chôm_BIT_4,5%'!J31</f>
        <v>1698.62772660231</v>
      </c>
      <c r="K28" s="47" t="n">
        <f aca="false">PopActBIT!K43-'Chôm_BIT_4,5%'!K31</f>
        <v>1723.41051606391</v>
      </c>
      <c r="L28" s="47" t="n">
        <f aca="false">PopActBIT!L43-'Chôm_BIT_4,5%'!L31</f>
        <v>1759.19138113867</v>
      </c>
      <c r="M28" s="47" t="n">
        <f aca="false">PopActBIT!M43-'Chôm_BIT_4,5%'!M31</f>
        <v>1578.07187128006</v>
      </c>
      <c r="N28" s="47" t="n">
        <f aca="false">PopActBIT!N43-'Chôm_BIT_4,5%'!N31</f>
        <v>1177.85060847125</v>
      </c>
      <c r="O28" s="47" t="n">
        <f aca="false">PopActBIT!O43-'Chôm_BIT_4,5%'!O31</f>
        <v>204.466024162369</v>
      </c>
      <c r="P28" s="47" t="n">
        <f aca="false">PopActBIT!P43-'Chôm_BIT_4,5%'!P31</f>
        <v>66.5506599359871</v>
      </c>
      <c r="Q28" s="47" t="n">
        <f aca="false">PopActBIT!Q43-'Chôm_BIT_4,5%'!Q31</f>
        <v>278.762729370366</v>
      </c>
      <c r="R28" s="47" t="n">
        <f aca="false">PopActBIT!R43-'Chôm_BIT_4,5%'!R31</f>
        <v>1122.5302840575</v>
      </c>
      <c r="S28" s="47" t="n">
        <f aca="false">PopActBIT!S43-'Chôm_BIT_4,5%'!S31</f>
        <v>1693.89398955396</v>
      </c>
      <c r="T28" s="47" t="n">
        <f aca="false">PopActBIT!T43-'Chôm_BIT_4,5%'!T31</f>
        <v>1845.27621471139</v>
      </c>
      <c r="U28" s="47" t="n">
        <f aca="false">PopActBIT!U43-'Chôm_BIT_4,5%'!U31</f>
        <v>1856.92601792271</v>
      </c>
      <c r="V28" s="47" t="n">
        <f aca="false">PopActBIT!V43-'Chôm_BIT_4,5%'!V31</f>
        <v>1831.6449231808</v>
      </c>
      <c r="W28" s="47" t="n">
        <f aca="false">PopActBIT!W43-'Chôm_BIT_4,5%'!W31</f>
        <v>1760.91602590621</v>
      </c>
      <c r="X28" s="47" t="n">
        <f aca="false">PopActBIT!X43-'Chôm_BIT_4,5%'!X31</f>
        <v>1811.3566986233</v>
      </c>
      <c r="Y28" s="47" t="n">
        <f aca="false">PopActBIT!Y43-'Chôm_BIT_4,5%'!Y31</f>
        <v>1577.25283251614</v>
      </c>
      <c r="Z28" s="47" t="n">
        <f aca="false">PopActBIT!Z43-'Chôm_BIT_4,5%'!Z31</f>
        <v>1306.57786503494</v>
      </c>
      <c r="AA28" s="47" t="n">
        <f aca="false">PopActBIT!AA43-'Chôm_BIT_4,5%'!AA31</f>
        <v>373.354275345407</v>
      </c>
      <c r="AB28" s="47" t="n">
        <f aca="false">PopActBIT!AB43-'Chôm_BIT_4,5%'!AB31</f>
        <v>109.118757948913</v>
      </c>
      <c r="AC28" s="47"/>
      <c r="AD28" s="47" t="n">
        <f aca="false">E28+F28</f>
        <v>1146.49642312691</v>
      </c>
      <c r="AE28" s="47" t="n">
        <f aca="false">G28+H28</f>
        <v>3143.31511845976</v>
      </c>
      <c r="AF28" s="47" t="n">
        <f aca="false">I28+J28</f>
        <v>3392.34841629969</v>
      </c>
      <c r="AG28" s="47" t="n">
        <f aca="false">K28+L28</f>
        <v>3482.60189720258</v>
      </c>
      <c r="AH28" s="47" t="n">
        <f aca="false">M28+N28+O28+P28</f>
        <v>3026.93916384967</v>
      </c>
      <c r="AI28" s="47" t="n">
        <f aca="false">Q28+R28</f>
        <v>1401.29301342787</v>
      </c>
      <c r="AJ28" s="47" t="n">
        <f aca="false">S28+T28</f>
        <v>3539.17020426535</v>
      </c>
      <c r="AK28" s="47" t="n">
        <f aca="false">U28+V28</f>
        <v>3688.5709411035</v>
      </c>
      <c r="AL28" s="47" t="n">
        <f aca="false">W28+X28</f>
        <v>3572.2727245295</v>
      </c>
      <c r="AM28" s="47" t="n">
        <f aca="false">Y28+Z28+AA28+AB28</f>
        <v>3366.3037308454</v>
      </c>
      <c r="AO28" s="49" t="n">
        <f aca="false">SUM(E28:F28)</f>
        <v>1146.49642312691</v>
      </c>
      <c r="AP28" s="49" t="n">
        <f aca="false">SUM(G28:L28)</f>
        <v>10018.265431962</v>
      </c>
      <c r="AQ28" s="49" t="n">
        <f aca="false">SUM(M28:N28)</f>
        <v>2755.92247975131</v>
      </c>
      <c r="AR28" s="49" t="n">
        <f aca="false">SUM(Q28:R28)</f>
        <v>1401.29301342787</v>
      </c>
      <c r="AS28" s="49" t="n">
        <f aca="false">SUM(S28:X28)</f>
        <v>10800.0138698984</v>
      </c>
      <c r="AT28" s="49" t="n">
        <f aca="false">SUM(Y28:Z28)</f>
        <v>2883.83069755108</v>
      </c>
      <c r="AU28" s="49" t="n">
        <f aca="false">AO28+AR28</f>
        <v>2547.78943655478</v>
      </c>
      <c r="AV28" s="49" t="n">
        <f aca="false">AP28+AS28</f>
        <v>20818.2793018604</v>
      </c>
      <c r="AW28" s="49" t="n">
        <f aca="false">AQ28+AT28</f>
        <v>5639.75317730239</v>
      </c>
    </row>
    <row r="29" customFormat="false" ht="15" hidden="false" customHeight="false" outlineLevel="0" collapsed="false">
      <c r="A29" s="0" t="n">
        <v>2041</v>
      </c>
      <c r="B29" s="47" t="n">
        <f aca="false">SUM(E29:AB29)</f>
        <v>29809.5701190546</v>
      </c>
      <c r="C29" s="47" t="n">
        <f aca="false">SUM(E29:P29)</f>
        <v>14230.3669509782</v>
      </c>
      <c r="D29" s="47" t="n">
        <f aca="false">SUM(Q29:AB29)</f>
        <v>15579.2031680765</v>
      </c>
      <c r="E29" s="47" t="n">
        <f aca="false">PopActBIT!E44-'Chôm_BIT_4,5%'!E32</f>
        <v>177.506288876395</v>
      </c>
      <c r="F29" s="47" t="n">
        <f aca="false">PopActBIT!F44-'Chôm_BIT_4,5%'!F32</f>
        <v>965.668127578353</v>
      </c>
      <c r="G29" s="47" t="n">
        <f aca="false">PopActBIT!G44-'Chôm_BIT_4,5%'!G32</f>
        <v>1506.79631392049</v>
      </c>
      <c r="H29" s="47" t="n">
        <f aca="false">PopActBIT!H44-'Chôm_BIT_4,5%'!H32</f>
        <v>1624.6241674605</v>
      </c>
      <c r="I29" s="47" t="n">
        <f aca="false">PopActBIT!I44-'Chôm_BIT_4,5%'!I32</f>
        <v>1697.12671879323</v>
      </c>
      <c r="J29" s="47" t="n">
        <f aca="false">PopActBIT!J44-'Chôm_BIT_4,5%'!J32</f>
        <v>1723.30509262767</v>
      </c>
      <c r="K29" s="47" t="n">
        <f aca="false">PopActBIT!K44-'Chôm_BIT_4,5%'!K32</f>
        <v>1711.4977412136</v>
      </c>
      <c r="L29" s="47" t="n">
        <f aca="false">PopActBIT!L44-'Chôm_BIT_4,5%'!L32</f>
        <v>1750.73486632642</v>
      </c>
      <c r="M29" s="47" t="n">
        <f aca="false">PopActBIT!M44-'Chôm_BIT_4,5%'!M32</f>
        <v>1569.18061566282</v>
      </c>
      <c r="N29" s="47" t="n">
        <f aca="false">PopActBIT!N44-'Chôm_BIT_4,5%'!N32</f>
        <v>1226.03800883706</v>
      </c>
      <c r="O29" s="47" t="n">
        <f aca="false">PopActBIT!O44-'Chôm_BIT_4,5%'!O32</f>
        <v>210.582972496486</v>
      </c>
      <c r="P29" s="47" t="n">
        <f aca="false">PopActBIT!P44-'Chôm_BIT_4,5%'!P32</f>
        <v>67.3060371851509</v>
      </c>
      <c r="Q29" s="47" t="n">
        <f aca="false">PopActBIT!Q44-'Chôm_BIT_4,5%'!Q32</f>
        <v>278.341155393681</v>
      </c>
      <c r="R29" s="47" t="n">
        <f aca="false">PopActBIT!R44-'Chôm_BIT_4,5%'!R32</f>
        <v>1118.65721895741</v>
      </c>
      <c r="S29" s="47" t="n">
        <f aca="false">PopActBIT!S44-'Chôm_BIT_4,5%'!S32</f>
        <v>1677.61147406001</v>
      </c>
      <c r="T29" s="47" t="n">
        <f aca="false">PopActBIT!T44-'Chôm_BIT_4,5%'!T32</f>
        <v>1849.83943021571</v>
      </c>
      <c r="U29" s="47" t="n">
        <f aca="false">PopActBIT!U44-'Chôm_BIT_4,5%'!U32</f>
        <v>1861.52597499682</v>
      </c>
      <c r="V29" s="47" t="n">
        <f aca="false">PopActBIT!V44-'Chôm_BIT_4,5%'!V32</f>
        <v>1860.56099415368</v>
      </c>
      <c r="W29" s="47" t="n">
        <f aca="false">PopActBIT!W44-'Chôm_BIT_4,5%'!W32</f>
        <v>1746.33844428873</v>
      </c>
      <c r="X29" s="47" t="n">
        <f aca="false">PopActBIT!X44-'Chôm_BIT_4,5%'!X32</f>
        <v>1806.27172094844</v>
      </c>
      <c r="Y29" s="47" t="n">
        <f aca="false">PopActBIT!Y44-'Chôm_BIT_4,5%'!Y32</f>
        <v>1569.18021834994</v>
      </c>
      <c r="Z29" s="47" t="n">
        <f aca="false">PopActBIT!Z44-'Chôm_BIT_4,5%'!Z32</f>
        <v>1329.17706087548</v>
      </c>
      <c r="AA29" s="47" t="n">
        <f aca="false">PopActBIT!AA44-'Chôm_BIT_4,5%'!AA32</f>
        <v>370.817393370674</v>
      </c>
      <c r="AB29" s="47" t="n">
        <f aca="false">PopActBIT!AB44-'Chôm_BIT_4,5%'!AB32</f>
        <v>110.882082465871</v>
      </c>
      <c r="AC29" s="47"/>
      <c r="AD29" s="47" t="n">
        <f aca="false">E29+F29</f>
        <v>1143.17441645475</v>
      </c>
      <c r="AE29" s="47" t="n">
        <f aca="false">G29+H29</f>
        <v>3131.420481381</v>
      </c>
      <c r="AF29" s="47" t="n">
        <f aca="false">I29+J29</f>
        <v>3420.43181142089</v>
      </c>
      <c r="AG29" s="47" t="n">
        <f aca="false">K29+L29</f>
        <v>3462.23260754002</v>
      </c>
      <c r="AH29" s="47" t="n">
        <f aca="false">M29+N29+O29+P29</f>
        <v>3073.10763418152</v>
      </c>
      <c r="AI29" s="47" t="n">
        <f aca="false">Q29+R29</f>
        <v>1396.99837435109</v>
      </c>
      <c r="AJ29" s="47" t="n">
        <f aca="false">S29+T29</f>
        <v>3527.45090427573</v>
      </c>
      <c r="AK29" s="47" t="n">
        <f aca="false">U29+V29</f>
        <v>3722.0869691505</v>
      </c>
      <c r="AL29" s="47" t="n">
        <f aca="false">W29+X29</f>
        <v>3552.61016523718</v>
      </c>
      <c r="AM29" s="47" t="n">
        <f aca="false">Y29+Z29+AA29+AB29</f>
        <v>3380.05675506196</v>
      </c>
      <c r="AO29" s="49" t="n">
        <f aca="false">SUM(E29:F29)</f>
        <v>1143.17441645475</v>
      </c>
      <c r="AP29" s="49" t="n">
        <f aca="false">SUM(G29:L29)</f>
        <v>10014.0849003419</v>
      </c>
      <c r="AQ29" s="49" t="n">
        <f aca="false">SUM(M29:N29)</f>
        <v>2795.21862449988</v>
      </c>
      <c r="AR29" s="49" t="n">
        <f aca="false">SUM(Q29:R29)</f>
        <v>1396.99837435109</v>
      </c>
      <c r="AS29" s="49" t="n">
        <f aca="false">SUM(S29:X29)</f>
        <v>10802.1480386634</v>
      </c>
      <c r="AT29" s="49" t="n">
        <f aca="false">SUM(Y29:Z29)</f>
        <v>2898.35727922542</v>
      </c>
      <c r="AU29" s="49" t="n">
        <f aca="false">AO29+AR29</f>
        <v>2540.17279080584</v>
      </c>
      <c r="AV29" s="49" t="n">
        <f aca="false">AP29+AS29</f>
        <v>20816.2329390053</v>
      </c>
      <c r="AW29" s="49" t="n">
        <f aca="false">AQ29+AT29</f>
        <v>5693.5759037253</v>
      </c>
    </row>
    <row r="30" customFormat="false" ht="15" hidden="false" customHeight="false" outlineLevel="0" collapsed="false">
      <c r="A30" s="0" t="n">
        <v>2042</v>
      </c>
      <c r="B30" s="47" t="n">
        <f aca="false">SUM(E30:AB30)</f>
        <v>29852.3541737196</v>
      </c>
      <c r="C30" s="47" t="n">
        <f aca="false">SUM(E30:P30)</f>
        <v>14264.1043083389</v>
      </c>
      <c r="D30" s="47" t="n">
        <f aca="false">SUM(Q30:AB30)</f>
        <v>15588.2498653807</v>
      </c>
      <c r="E30" s="47" t="n">
        <f aca="false">PopActBIT!E45-'Chôm_BIT_4,5%'!E33</f>
        <v>177.385925002337</v>
      </c>
      <c r="F30" s="47" t="n">
        <f aca="false">PopActBIT!F45-'Chôm_BIT_4,5%'!F33</f>
        <v>962.846841139996</v>
      </c>
      <c r="G30" s="47" t="n">
        <f aca="false">PopActBIT!G45-'Chôm_BIT_4,5%'!G33</f>
        <v>1495.75293114995</v>
      </c>
      <c r="H30" s="47" t="n">
        <f aca="false">PopActBIT!H45-'Chôm_BIT_4,5%'!H33</f>
        <v>1620.25364669211</v>
      </c>
      <c r="I30" s="47" t="n">
        <f aca="false">PopActBIT!I45-'Chôm_BIT_4,5%'!I33</f>
        <v>1707.89156221929</v>
      </c>
      <c r="J30" s="47" t="n">
        <f aca="false">PopActBIT!J45-'Chôm_BIT_4,5%'!J33</f>
        <v>1742.3291618446</v>
      </c>
      <c r="K30" s="47" t="n">
        <f aca="false">PopActBIT!K45-'Chôm_BIT_4,5%'!K33</f>
        <v>1706.89177084621</v>
      </c>
      <c r="L30" s="47" t="n">
        <f aca="false">PopActBIT!L45-'Chôm_BIT_4,5%'!L33</f>
        <v>1736.47926210366</v>
      </c>
      <c r="M30" s="47" t="n">
        <f aca="false">PopActBIT!M45-'Chôm_BIT_4,5%'!M33</f>
        <v>1562.42384077162</v>
      </c>
      <c r="N30" s="47" t="n">
        <f aca="false">PopActBIT!N45-'Chôm_BIT_4,5%'!N33</f>
        <v>1265.80340345025</v>
      </c>
      <c r="O30" s="47" t="n">
        <f aca="false">PopActBIT!O45-'Chôm_BIT_4,5%'!O33</f>
        <v>217.981392816123</v>
      </c>
      <c r="P30" s="47" t="n">
        <f aca="false">PopActBIT!P45-'Chôm_BIT_4,5%'!P33</f>
        <v>68.0645703027972</v>
      </c>
      <c r="Q30" s="47" t="n">
        <f aca="false">PopActBIT!Q45-'Chôm_BIT_4,5%'!Q33</f>
        <v>278.14110550247</v>
      </c>
      <c r="R30" s="47" t="n">
        <f aca="false">PopActBIT!R45-'Chôm_BIT_4,5%'!R33</f>
        <v>1115.33168041437</v>
      </c>
      <c r="S30" s="47" t="n">
        <f aca="false">PopActBIT!S45-'Chôm_BIT_4,5%'!S33</f>
        <v>1665.67276432352</v>
      </c>
      <c r="T30" s="47" t="n">
        <f aca="false">PopActBIT!T45-'Chôm_BIT_4,5%'!T33</f>
        <v>1845.24033073986</v>
      </c>
      <c r="U30" s="47" t="n">
        <f aca="false">PopActBIT!U45-'Chôm_BIT_4,5%'!U33</f>
        <v>1873.62266476333</v>
      </c>
      <c r="V30" s="47" t="n">
        <f aca="false">PopActBIT!V45-'Chôm_BIT_4,5%'!V33</f>
        <v>1882.23094021853</v>
      </c>
      <c r="W30" s="47" t="n">
        <f aca="false">PopActBIT!W45-'Chôm_BIT_4,5%'!W33</f>
        <v>1740.45319358626</v>
      </c>
      <c r="X30" s="47" t="n">
        <f aca="false">PopActBIT!X45-'Chôm_BIT_4,5%'!X33</f>
        <v>1795.36335677438</v>
      </c>
      <c r="Y30" s="47" t="n">
        <f aca="false">PopActBIT!Y45-'Chôm_BIT_4,5%'!Y33</f>
        <v>1563.0338398466</v>
      </c>
      <c r="Z30" s="47" t="n">
        <f aca="false">PopActBIT!Z45-'Chôm_BIT_4,5%'!Z33</f>
        <v>1349.18409990901</v>
      </c>
      <c r="AA30" s="47" t="n">
        <f aca="false">PopActBIT!AA45-'Chôm_BIT_4,5%'!AA33</f>
        <v>367.275104364689</v>
      </c>
      <c r="AB30" s="47" t="n">
        <f aca="false">PopActBIT!AB45-'Chôm_BIT_4,5%'!AB33</f>
        <v>112.700784937627</v>
      </c>
      <c r="AC30" s="47"/>
      <c r="AD30" s="47" t="n">
        <f aca="false">E30+F30</f>
        <v>1140.23276614233</v>
      </c>
      <c r="AE30" s="47" t="n">
        <f aca="false">G30+H30</f>
        <v>3116.00657784206</v>
      </c>
      <c r="AF30" s="47" t="n">
        <f aca="false">I30+J30</f>
        <v>3450.22072406389</v>
      </c>
      <c r="AG30" s="47" t="n">
        <f aca="false">K30+L30</f>
        <v>3443.37103294987</v>
      </c>
      <c r="AH30" s="47" t="n">
        <f aca="false">M30+N30+O30+P30</f>
        <v>3114.27320734079</v>
      </c>
      <c r="AI30" s="47" t="n">
        <f aca="false">Q30+R30</f>
        <v>1393.47278591684</v>
      </c>
      <c r="AJ30" s="47" t="n">
        <f aca="false">S30+T30</f>
        <v>3510.91309506338</v>
      </c>
      <c r="AK30" s="47" t="n">
        <f aca="false">U30+V30</f>
        <v>3755.85360498185</v>
      </c>
      <c r="AL30" s="47" t="n">
        <f aca="false">W30+X30</f>
        <v>3535.81655036065</v>
      </c>
      <c r="AM30" s="47" t="n">
        <f aca="false">Y30+Z30+AA30+AB30</f>
        <v>3392.19382905793</v>
      </c>
      <c r="AO30" s="49" t="n">
        <f aca="false">SUM(E30:F30)</f>
        <v>1140.23276614233</v>
      </c>
      <c r="AP30" s="49" t="n">
        <f aca="false">SUM(G30:L30)</f>
        <v>10009.5983348558</v>
      </c>
      <c r="AQ30" s="49" t="n">
        <f aca="false">SUM(M30:N30)</f>
        <v>2828.22724422187</v>
      </c>
      <c r="AR30" s="49" t="n">
        <f aca="false">SUM(Q30:R30)</f>
        <v>1393.47278591684</v>
      </c>
      <c r="AS30" s="49" t="n">
        <f aca="false">SUM(S30:X30)</f>
        <v>10802.5832504059</v>
      </c>
      <c r="AT30" s="49" t="n">
        <f aca="false">SUM(Y30:Z30)</f>
        <v>2912.21793975561</v>
      </c>
      <c r="AU30" s="49" t="n">
        <f aca="false">AO30+AR30</f>
        <v>2533.70555205918</v>
      </c>
      <c r="AV30" s="49" t="n">
        <f aca="false">AP30+AS30</f>
        <v>20812.1815852617</v>
      </c>
      <c r="AW30" s="49" t="n">
        <f aca="false">AQ30+AT30</f>
        <v>5740.44518397749</v>
      </c>
    </row>
    <row r="31" customFormat="false" ht="15" hidden="false" customHeight="false" outlineLevel="0" collapsed="false">
      <c r="A31" s="0" t="n">
        <v>2043</v>
      </c>
      <c r="B31" s="47" t="n">
        <f aca="false">SUM(E31:AB31)</f>
        <v>29882.0564038475</v>
      </c>
      <c r="C31" s="47" t="n">
        <f aca="false">SUM(E31:P31)</f>
        <v>14285.5165924592</v>
      </c>
      <c r="D31" s="47" t="n">
        <f aca="false">SUM(Q31:AB31)</f>
        <v>15596.5398113882</v>
      </c>
      <c r="E31" s="47" t="n">
        <f aca="false">PopActBIT!E46-'Chôm_BIT_4,5%'!E34</f>
        <v>177.441031983625</v>
      </c>
      <c r="F31" s="47" t="n">
        <f aca="false">PopActBIT!F46-'Chôm_BIT_4,5%'!F34</f>
        <v>960.055086175733</v>
      </c>
      <c r="G31" s="47" t="n">
        <f aca="false">PopActBIT!G46-'Chôm_BIT_4,5%'!G34</f>
        <v>1487.36087561499</v>
      </c>
      <c r="H31" s="47" t="n">
        <f aca="false">PopActBIT!H46-'Chôm_BIT_4,5%'!H34</f>
        <v>1612.59717845476</v>
      </c>
      <c r="I31" s="47" t="n">
        <f aca="false">PopActBIT!I46-'Chôm_BIT_4,5%'!I34</f>
        <v>1720.6217395905</v>
      </c>
      <c r="J31" s="47" t="n">
        <f aca="false">PopActBIT!J46-'Chôm_BIT_4,5%'!J34</f>
        <v>1756.08385740432</v>
      </c>
      <c r="K31" s="47" t="n">
        <f aca="false">PopActBIT!K46-'Chôm_BIT_4,5%'!K34</f>
        <v>1716.52624926411</v>
      </c>
      <c r="L31" s="47" t="n">
        <f aca="false">PopActBIT!L46-'Chôm_BIT_4,5%'!L34</f>
        <v>1713.09968936105</v>
      </c>
      <c r="M31" s="47" t="n">
        <f aca="false">PopActBIT!M46-'Chôm_BIT_4,5%'!M34</f>
        <v>1566.8259292251</v>
      </c>
      <c r="N31" s="47" t="n">
        <f aca="false">PopActBIT!N46-'Chôm_BIT_4,5%'!N34</f>
        <v>1278.44057714949</v>
      </c>
      <c r="O31" s="47" t="n">
        <f aca="false">PopActBIT!O46-'Chôm_BIT_4,5%'!O34</f>
        <v>227.70388597987</v>
      </c>
      <c r="P31" s="47" t="n">
        <f aca="false">PopActBIT!P46-'Chôm_BIT_4,5%'!P34</f>
        <v>68.7604922556793</v>
      </c>
      <c r="Q31" s="47" t="n">
        <f aca="false">PopActBIT!Q46-'Chôm_BIT_4,5%'!Q34</f>
        <v>278.208124303029</v>
      </c>
      <c r="R31" s="47" t="n">
        <f aca="false">PopActBIT!R46-'Chôm_BIT_4,5%'!R34</f>
        <v>1112.09564254872</v>
      </c>
      <c r="S31" s="47" t="n">
        <f aca="false">PopActBIT!S46-'Chôm_BIT_4,5%'!S34</f>
        <v>1655.5317430498</v>
      </c>
      <c r="T31" s="47" t="n">
        <f aca="false">PopActBIT!T46-'Chôm_BIT_4,5%'!T34</f>
        <v>1837.69409719136</v>
      </c>
      <c r="U31" s="47" t="n">
        <f aca="false">PopActBIT!U46-'Chôm_BIT_4,5%'!U34</f>
        <v>1888.05326882815</v>
      </c>
      <c r="V31" s="47" t="n">
        <f aca="false">PopActBIT!V46-'Chôm_BIT_4,5%'!V34</f>
        <v>1898.7052909112</v>
      </c>
      <c r="W31" s="47" t="n">
        <f aca="false">PopActBIT!W46-'Chôm_BIT_4,5%'!W34</f>
        <v>1749.38866269137</v>
      </c>
      <c r="X31" s="47" t="n">
        <f aca="false">PopActBIT!X46-'Chôm_BIT_4,5%'!X34</f>
        <v>1774.06786338223</v>
      </c>
      <c r="Y31" s="47" t="n">
        <f aca="false">PopActBIT!Y46-'Chôm_BIT_4,5%'!Y34</f>
        <v>1564.17507425744</v>
      </c>
      <c r="Z31" s="47" t="n">
        <f aca="false">PopActBIT!Z46-'Chôm_BIT_4,5%'!Z34</f>
        <v>1359.50468027121</v>
      </c>
      <c r="AA31" s="47" t="n">
        <f aca="false">PopActBIT!AA46-'Chôm_BIT_4,5%'!AA34</f>
        <v>364.689706092158</v>
      </c>
      <c r="AB31" s="47" t="n">
        <f aca="false">PopActBIT!AB46-'Chôm_BIT_4,5%'!AB34</f>
        <v>114.425657861563</v>
      </c>
      <c r="AC31" s="47"/>
      <c r="AD31" s="47" t="n">
        <f aca="false">E31+F31</f>
        <v>1137.49611815936</v>
      </c>
      <c r="AE31" s="47" t="n">
        <f aca="false">G31+H31</f>
        <v>3099.95805406975</v>
      </c>
      <c r="AF31" s="47" t="n">
        <f aca="false">I31+J31</f>
        <v>3476.70559699483</v>
      </c>
      <c r="AG31" s="47" t="n">
        <f aca="false">K31+L31</f>
        <v>3429.62593862516</v>
      </c>
      <c r="AH31" s="47" t="n">
        <f aca="false">M31+N31+O31+P31</f>
        <v>3141.73088461015</v>
      </c>
      <c r="AI31" s="47" t="n">
        <f aca="false">Q31+R31</f>
        <v>1390.30376685175</v>
      </c>
      <c r="AJ31" s="47" t="n">
        <f aca="false">S31+T31</f>
        <v>3493.22584024117</v>
      </c>
      <c r="AK31" s="47" t="n">
        <f aca="false">U31+V31</f>
        <v>3786.75855973935</v>
      </c>
      <c r="AL31" s="47" t="n">
        <f aca="false">W31+X31</f>
        <v>3523.4565260736</v>
      </c>
      <c r="AM31" s="47" t="n">
        <f aca="false">Y31+Z31+AA31+AB31</f>
        <v>3402.79511848236</v>
      </c>
      <c r="AO31" s="49" t="n">
        <f aca="false">SUM(E31:F31)</f>
        <v>1137.49611815936</v>
      </c>
      <c r="AP31" s="49" t="n">
        <f aca="false">SUM(G31:L31)</f>
        <v>10006.2895896897</v>
      </c>
      <c r="AQ31" s="49" t="n">
        <f aca="false">SUM(M31:N31)</f>
        <v>2845.2665063746</v>
      </c>
      <c r="AR31" s="49" t="n">
        <f aca="false">SUM(Q31:R31)</f>
        <v>1390.30376685175</v>
      </c>
      <c r="AS31" s="49" t="n">
        <f aca="false">SUM(S31:X31)</f>
        <v>10803.4409260541</v>
      </c>
      <c r="AT31" s="49" t="n">
        <f aca="false">SUM(Y31:Z31)</f>
        <v>2923.67975452864</v>
      </c>
      <c r="AU31" s="49" t="n">
        <f aca="false">AO31+AR31</f>
        <v>2527.79988501111</v>
      </c>
      <c r="AV31" s="49" t="n">
        <f aca="false">AP31+AS31</f>
        <v>20809.7305157439</v>
      </c>
      <c r="AW31" s="49" t="n">
        <f aca="false">AQ31+AT31</f>
        <v>5768.94626090324</v>
      </c>
    </row>
    <row r="32" customFormat="false" ht="15" hidden="false" customHeight="false" outlineLevel="0" collapsed="false">
      <c r="A32" s="0" t="n">
        <v>2044</v>
      </c>
      <c r="B32" s="47" t="n">
        <f aca="false">SUM(E32:AB32)</f>
        <v>29912.3269056007</v>
      </c>
      <c r="C32" s="47" t="n">
        <f aca="false">SUM(E32:P32)</f>
        <v>14305.6627202614</v>
      </c>
      <c r="D32" s="47" t="n">
        <f aca="false">SUM(Q32:AB32)</f>
        <v>15606.6641853394</v>
      </c>
      <c r="E32" s="47" t="n">
        <f aca="false">PopActBIT!E47-'Chôm_BIT_4,5%'!E35</f>
        <v>177.69789286342</v>
      </c>
      <c r="F32" s="47" t="n">
        <f aca="false">PopActBIT!F47-'Chôm_BIT_4,5%'!F35</f>
        <v>957.587911143994</v>
      </c>
      <c r="G32" s="47" t="n">
        <f aca="false">PopActBIT!G47-'Chôm_BIT_4,5%'!G35</f>
        <v>1477.03655014882</v>
      </c>
      <c r="H32" s="47" t="n">
        <f aca="false">PopActBIT!H47-'Chôm_BIT_4,5%'!H35</f>
        <v>1604.64744227539</v>
      </c>
      <c r="I32" s="47" t="n">
        <f aca="false">PopActBIT!I47-'Chôm_BIT_4,5%'!I35</f>
        <v>1733.28606454188</v>
      </c>
      <c r="J32" s="47" t="n">
        <f aca="false">PopActBIT!J47-'Chôm_BIT_4,5%'!J35</f>
        <v>1766.5758907641</v>
      </c>
      <c r="K32" s="47" t="n">
        <f aca="false">PopActBIT!K47-'Chôm_BIT_4,5%'!K35</f>
        <v>1738.18565864401</v>
      </c>
      <c r="L32" s="47" t="n">
        <f aca="false">PopActBIT!L47-'Chôm_BIT_4,5%'!L35</f>
        <v>1683.72843913507</v>
      </c>
      <c r="M32" s="47" t="n">
        <f aca="false">PopActBIT!M47-'Chôm_BIT_4,5%'!M35</f>
        <v>1575.40818586419</v>
      </c>
      <c r="N32" s="47" t="n">
        <f aca="false">PopActBIT!N47-'Chôm_BIT_4,5%'!N35</f>
        <v>1283.5621016429</v>
      </c>
      <c r="O32" s="47" t="n">
        <f aca="false">PopActBIT!O47-'Chôm_BIT_4,5%'!O35</f>
        <v>238.652681305034</v>
      </c>
      <c r="P32" s="47" t="n">
        <f aca="false">PopActBIT!P47-'Chôm_BIT_4,5%'!P35</f>
        <v>69.2939019325394</v>
      </c>
      <c r="Q32" s="47" t="n">
        <f aca="false">PopActBIT!Q47-'Chôm_BIT_4,5%'!Q35</f>
        <v>278.577873459172</v>
      </c>
      <c r="R32" s="47" t="n">
        <f aca="false">PopActBIT!R47-'Chôm_BIT_4,5%'!R35</f>
        <v>1109.21463584317</v>
      </c>
      <c r="S32" s="47" t="n">
        <f aca="false">PopActBIT!S47-'Chôm_BIT_4,5%'!S35</f>
        <v>1643.61833959494</v>
      </c>
      <c r="T32" s="47" t="n">
        <f aca="false">PopActBIT!T47-'Chôm_BIT_4,5%'!T35</f>
        <v>1828.8142817669</v>
      </c>
      <c r="U32" s="47" t="n">
        <f aca="false">PopActBIT!U47-'Chôm_BIT_4,5%'!U35</f>
        <v>1903.77241886001</v>
      </c>
      <c r="V32" s="47" t="n">
        <f aca="false">PopActBIT!V47-'Chôm_BIT_4,5%'!V35</f>
        <v>1910.37128069049</v>
      </c>
      <c r="W32" s="47" t="n">
        <f aca="false">PopActBIT!W47-'Chôm_BIT_4,5%'!W35</f>
        <v>1773.35587407031</v>
      </c>
      <c r="X32" s="47" t="n">
        <f aca="false">PopActBIT!X47-'Chôm_BIT_4,5%'!X35</f>
        <v>1745.09565510136</v>
      </c>
      <c r="Y32" s="47" t="n">
        <f aca="false">PopActBIT!Y47-'Chôm_BIT_4,5%'!Y35</f>
        <v>1570.35368010896</v>
      </c>
      <c r="Z32" s="47" t="n">
        <f aca="false">PopActBIT!Z47-'Chôm_BIT_4,5%'!Z35</f>
        <v>1363.27414088648</v>
      </c>
      <c r="AA32" s="47" t="n">
        <f aca="false">PopActBIT!AA47-'Chôm_BIT_4,5%'!AA35</f>
        <v>364.337426504904</v>
      </c>
      <c r="AB32" s="47" t="n">
        <f aca="false">PopActBIT!AB47-'Chôm_BIT_4,5%'!AB35</f>
        <v>115.878578452686</v>
      </c>
      <c r="AC32" s="47"/>
      <c r="AD32" s="47" t="n">
        <f aca="false">E32+F32</f>
        <v>1135.28580400741</v>
      </c>
      <c r="AE32" s="47" t="n">
        <f aca="false">G32+H32</f>
        <v>3081.6839924242</v>
      </c>
      <c r="AF32" s="47" t="n">
        <f aca="false">I32+J32</f>
        <v>3499.86195530598</v>
      </c>
      <c r="AG32" s="47" t="n">
        <f aca="false">K32+L32</f>
        <v>3421.91409777909</v>
      </c>
      <c r="AH32" s="47" t="n">
        <f aca="false">M32+N32+O32+P32</f>
        <v>3166.91687074466</v>
      </c>
      <c r="AI32" s="47" t="n">
        <f aca="false">Q32+R32</f>
        <v>1387.79250930234</v>
      </c>
      <c r="AJ32" s="47" t="n">
        <f aca="false">S32+T32</f>
        <v>3472.43262136185</v>
      </c>
      <c r="AK32" s="47" t="n">
        <f aca="false">U32+V32</f>
        <v>3814.1436995505</v>
      </c>
      <c r="AL32" s="47" t="n">
        <f aca="false">W32+X32</f>
        <v>3518.45152917166</v>
      </c>
      <c r="AM32" s="47" t="n">
        <f aca="false">Y32+Z32+AA32+AB32</f>
        <v>3413.84382595303</v>
      </c>
      <c r="AO32" s="49" t="n">
        <f aca="false">SUM(E32:F32)</f>
        <v>1135.28580400741</v>
      </c>
      <c r="AP32" s="49" t="n">
        <f aca="false">SUM(G32:L32)</f>
        <v>10003.4600455093</v>
      </c>
      <c r="AQ32" s="49" t="n">
        <f aca="false">SUM(M32:N32)</f>
        <v>2858.97028750709</v>
      </c>
      <c r="AR32" s="49" t="n">
        <f aca="false">SUM(Q32:R32)</f>
        <v>1387.79250930234</v>
      </c>
      <c r="AS32" s="49" t="n">
        <f aca="false">SUM(S32:X32)</f>
        <v>10805.027850084</v>
      </c>
      <c r="AT32" s="49" t="n">
        <f aca="false">SUM(Y32:Z32)</f>
        <v>2933.62782099544</v>
      </c>
      <c r="AU32" s="49" t="n">
        <f aca="false">AO32+AR32</f>
        <v>2523.07831330975</v>
      </c>
      <c r="AV32" s="49" t="n">
        <f aca="false">AP32+AS32</f>
        <v>20808.4878955933</v>
      </c>
      <c r="AW32" s="49" t="n">
        <f aca="false">AQ32+AT32</f>
        <v>5792.59810850253</v>
      </c>
    </row>
    <row r="33" customFormat="false" ht="15" hidden="false" customHeight="false" outlineLevel="0" collapsed="false">
      <c r="A33" s="0" t="n">
        <v>2045</v>
      </c>
      <c r="B33" s="47" t="n">
        <f aca="false">SUM(E33:AB33)</f>
        <v>29926.456275213</v>
      </c>
      <c r="C33" s="47" t="n">
        <f aca="false">SUM(E33:P33)</f>
        <v>14316.9222691629</v>
      </c>
      <c r="D33" s="47" t="n">
        <f aca="false">SUM(Q33:AB33)</f>
        <v>15609.5340060501</v>
      </c>
      <c r="E33" s="47" t="n">
        <f aca="false">PopActBIT!E48-'Chôm_BIT_4,5%'!E36</f>
        <v>178.116190742045</v>
      </c>
      <c r="F33" s="47" t="n">
        <f aca="false">PopActBIT!F48-'Chôm_BIT_4,5%'!F36</f>
        <v>955.573705733779</v>
      </c>
      <c r="G33" s="47" t="n">
        <f aca="false">PopActBIT!G48-'Chôm_BIT_4,5%'!G36</f>
        <v>1468.62008237549</v>
      </c>
      <c r="H33" s="47" t="n">
        <f aca="false">PopActBIT!H48-'Chôm_BIT_4,5%'!H36</f>
        <v>1592.55185020461</v>
      </c>
      <c r="I33" s="47" t="n">
        <f aca="false">PopActBIT!I48-'Chôm_BIT_4,5%'!I36</f>
        <v>1744.11606184196</v>
      </c>
      <c r="J33" s="47" t="n">
        <f aca="false">PopActBIT!J48-'Chôm_BIT_4,5%'!J36</f>
        <v>1770.34892464817</v>
      </c>
      <c r="K33" s="47" t="n">
        <f aca="false">PopActBIT!K48-'Chôm_BIT_4,5%'!K36</f>
        <v>1764.20567115603</v>
      </c>
      <c r="L33" s="47" t="n">
        <f aca="false">PopActBIT!L48-'Chôm_BIT_4,5%'!L36</f>
        <v>1662.12288493175</v>
      </c>
      <c r="M33" s="47" t="n">
        <f aca="false">PopActBIT!M48-'Chôm_BIT_4,5%'!M36</f>
        <v>1577.71979078825</v>
      </c>
      <c r="N33" s="47" t="n">
        <f aca="false">PopActBIT!N48-'Chôm_BIT_4,5%'!N36</f>
        <v>1281.6705031009</v>
      </c>
      <c r="O33" s="47" t="n">
        <f aca="false">PopActBIT!O48-'Chôm_BIT_4,5%'!O36</f>
        <v>252.245587452474</v>
      </c>
      <c r="P33" s="47" t="n">
        <f aca="false">PopActBIT!P48-'Chôm_BIT_4,5%'!P36</f>
        <v>69.6310161874469</v>
      </c>
      <c r="Q33" s="47" t="n">
        <f aca="false">PopActBIT!Q48-'Chôm_BIT_4,5%'!Q36</f>
        <v>279.204265716154</v>
      </c>
      <c r="R33" s="47" t="n">
        <f aca="false">PopActBIT!R48-'Chôm_BIT_4,5%'!R36</f>
        <v>1106.83670209557</v>
      </c>
      <c r="S33" s="47" t="n">
        <f aca="false">PopActBIT!S48-'Chôm_BIT_4,5%'!S36</f>
        <v>1633.70607322827</v>
      </c>
      <c r="T33" s="47" t="n">
        <f aca="false">PopActBIT!T48-'Chôm_BIT_4,5%'!T36</f>
        <v>1815.20949884687</v>
      </c>
      <c r="U33" s="47" t="n">
        <f aca="false">PopActBIT!U48-'Chôm_BIT_4,5%'!U36</f>
        <v>1917.50702556186</v>
      </c>
      <c r="V33" s="47" t="n">
        <f aca="false">PopActBIT!V48-'Chôm_BIT_4,5%'!V36</f>
        <v>1914.26125359194</v>
      </c>
      <c r="W33" s="47" t="n">
        <f aca="false">PopActBIT!W48-'Chôm_BIT_4,5%'!W36</f>
        <v>1803.55758209401</v>
      </c>
      <c r="X33" s="47" t="n">
        <f aca="false">PopActBIT!X48-'Chôm_BIT_4,5%'!X36</f>
        <v>1721.33100031049</v>
      </c>
      <c r="Y33" s="47" t="n">
        <f aca="false">PopActBIT!Y48-'Chôm_BIT_4,5%'!Y36</f>
        <v>1572.07645466936</v>
      </c>
      <c r="Z33" s="47" t="n">
        <f aca="false">PopActBIT!Z48-'Chôm_BIT_4,5%'!Z36</f>
        <v>1360.53924664639</v>
      </c>
      <c r="AA33" s="47" t="n">
        <f aca="false">PopActBIT!AA48-'Chôm_BIT_4,5%'!AA36</f>
        <v>368.322836572764</v>
      </c>
      <c r="AB33" s="47" t="n">
        <f aca="false">PopActBIT!AB48-'Chôm_BIT_4,5%'!AB36</f>
        <v>116.982066716441</v>
      </c>
      <c r="AC33" s="47"/>
      <c r="AD33" s="47" t="n">
        <f aca="false">E33+F33</f>
        <v>1133.68989647582</v>
      </c>
      <c r="AE33" s="47" t="n">
        <f aca="false">G33+H33</f>
        <v>3061.1719325801</v>
      </c>
      <c r="AF33" s="47" t="n">
        <f aca="false">I33+J33</f>
        <v>3514.46498649012</v>
      </c>
      <c r="AG33" s="47" t="n">
        <f aca="false">K33+L33</f>
        <v>3426.32855608778</v>
      </c>
      <c r="AH33" s="47" t="n">
        <f aca="false">M33+N33+O33+P33</f>
        <v>3181.26689752907</v>
      </c>
      <c r="AI33" s="47" t="n">
        <f aca="false">Q33+R33</f>
        <v>1386.04096781172</v>
      </c>
      <c r="AJ33" s="47" t="n">
        <f aca="false">S33+T33</f>
        <v>3448.91557207514</v>
      </c>
      <c r="AK33" s="47" t="n">
        <f aca="false">U33+V33</f>
        <v>3831.7682791538</v>
      </c>
      <c r="AL33" s="47" t="n">
        <f aca="false">W33+X33</f>
        <v>3524.8885824045</v>
      </c>
      <c r="AM33" s="47" t="n">
        <f aca="false">Y33+Z33+AA33+AB33</f>
        <v>3417.92060460496</v>
      </c>
      <c r="AO33" s="49" t="n">
        <f aca="false">SUM(E33:F33)</f>
        <v>1133.68989647582</v>
      </c>
      <c r="AP33" s="49" t="n">
        <f aca="false">SUM(G33:L33)</f>
        <v>10001.965475158</v>
      </c>
      <c r="AQ33" s="49" t="n">
        <f aca="false">SUM(M33:N33)</f>
        <v>2859.39029388915</v>
      </c>
      <c r="AR33" s="49" t="n">
        <f aca="false">SUM(Q33:R33)</f>
        <v>1386.04096781172</v>
      </c>
      <c r="AS33" s="49" t="n">
        <f aca="false">SUM(S33:X33)</f>
        <v>10805.5724336335</v>
      </c>
      <c r="AT33" s="49" t="n">
        <f aca="false">SUM(Y33:Z33)</f>
        <v>2932.61570131575</v>
      </c>
      <c r="AU33" s="49" t="n">
        <f aca="false">AO33+AR33</f>
        <v>2519.73086428754</v>
      </c>
      <c r="AV33" s="49" t="n">
        <f aca="false">AP33+AS33</f>
        <v>20807.5379087915</v>
      </c>
      <c r="AW33" s="49" t="n">
        <f aca="false">AQ33+AT33</f>
        <v>5792.0059952049</v>
      </c>
    </row>
    <row r="34" customFormat="false" ht="15" hidden="false" customHeight="false" outlineLevel="0" collapsed="false">
      <c r="A34" s="0" t="n">
        <v>2046</v>
      </c>
      <c r="B34" s="47" t="n">
        <f aca="false">SUM(E34:AB34)</f>
        <v>29929.6249021288</v>
      </c>
      <c r="C34" s="47" t="n">
        <f aca="false">SUM(E34:P34)</f>
        <v>14311.9976021495</v>
      </c>
      <c r="D34" s="47" t="n">
        <f aca="false">SUM(Q34:AB34)</f>
        <v>15617.6272999792</v>
      </c>
      <c r="E34" s="47" t="n">
        <f aca="false">PopActBIT!E49-'Chôm_BIT_4,5%'!E37</f>
        <v>178.690883752534</v>
      </c>
      <c r="F34" s="47" t="n">
        <f aca="false">PopActBIT!F49-'Chôm_BIT_4,5%'!F37</f>
        <v>954.283484505523</v>
      </c>
      <c r="G34" s="47" t="n">
        <f aca="false">PopActBIT!G49-'Chôm_BIT_4,5%'!G37</f>
        <v>1463.99797148298</v>
      </c>
      <c r="H34" s="47" t="n">
        <f aca="false">PopActBIT!H49-'Chôm_BIT_4,5%'!H37</f>
        <v>1576.64607822608</v>
      </c>
      <c r="I34" s="47" t="n">
        <f aca="false">PopActBIT!I49-'Chôm_BIT_4,5%'!I37</f>
        <v>1748.46046539529</v>
      </c>
      <c r="J34" s="47" t="n">
        <f aca="false">PopActBIT!J49-'Chôm_BIT_4,5%'!J37</f>
        <v>1773.95082878312</v>
      </c>
      <c r="K34" s="47" t="n">
        <f aca="false">PopActBIT!K49-'Chôm_BIT_4,5%'!K37</f>
        <v>1790.02512498025</v>
      </c>
      <c r="L34" s="47" t="n">
        <f aca="false">PopActBIT!L49-'Chôm_BIT_4,5%'!L37</f>
        <v>1650.70929641502</v>
      </c>
      <c r="M34" s="47" t="n">
        <f aca="false">PopActBIT!M49-'Chôm_BIT_4,5%'!M37</f>
        <v>1573.0698420401</v>
      </c>
      <c r="N34" s="47" t="n">
        <f aca="false">PopActBIT!N49-'Chôm_BIT_4,5%'!N37</f>
        <v>1275.01809919018</v>
      </c>
      <c r="O34" s="47" t="n">
        <f aca="false">PopActBIT!O49-'Chôm_BIT_4,5%'!O37</f>
        <v>257.3124056204</v>
      </c>
      <c r="P34" s="47" t="n">
        <f aca="false">PopActBIT!P49-'Chôm_BIT_4,5%'!P37</f>
        <v>69.8331217580256</v>
      </c>
      <c r="Q34" s="47" t="n">
        <f aca="false">PopActBIT!Q49-'Chôm_BIT_4,5%'!Q37</f>
        <v>280.076646070987</v>
      </c>
      <c r="R34" s="47" t="n">
        <f aca="false">PopActBIT!R49-'Chôm_BIT_4,5%'!R37</f>
        <v>1105.27911913072</v>
      </c>
      <c r="S34" s="47" t="n">
        <f aca="false">PopActBIT!S49-'Chôm_BIT_4,5%'!S37</f>
        <v>1628.10813767154</v>
      </c>
      <c r="T34" s="47" t="n">
        <f aca="false">PopActBIT!T49-'Chôm_BIT_4,5%'!T37</f>
        <v>1798.22652094977</v>
      </c>
      <c r="U34" s="47" t="n">
        <f aca="false">PopActBIT!U49-'Chôm_BIT_4,5%'!U37</f>
        <v>1922.40378624528</v>
      </c>
      <c r="V34" s="47" t="n">
        <f aca="false">PopActBIT!V49-'Chôm_BIT_4,5%'!V37</f>
        <v>1919.23430037578</v>
      </c>
      <c r="W34" s="47" t="n">
        <f aca="false">PopActBIT!W49-'Chôm_BIT_4,5%'!W37</f>
        <v>1831.99008370843</v>
      </c>
      <c r="X34" s="47" t="n">
        <f aca="false">PopActBIT!X49-'Chôm_BIT_4,5%'!X37</f>
        <v>1707.85141516555</v>
      </c>
      <c r="Y34" s="47" t="n">
        <f aca="false">PopActBIT!Y49-'Chôm_BIT_4,5%'!Y37</f>
        <v>1568.35423724754</v>
      </c>
      <c r="Z34" s="47" t="n">
        <f aca="false">PopActBIT!Z49-'Chôm_BIT_4,5%'!Z37</f>
        <v>1363.21508282508</v>
      </c>
      <c r="AA34" s="47" t="n">
        <f aca="false">PopActBIT!AA49-'Chôm_BIT_4,5%'!AA37</f>
        <v>375.060870571277</v>
      </c>
      <c r="AB34" s="47" t="n">
        <f aca="false">PopActBIT!AB49-'Chôm_BIT_4,5%'!AB37</f>
        <v>117.827100017303</v>
      </c>
      <c r="AC34" s="47"/>
      <c r="AD34" s="47" t="n">
        <f aca="false">E34+F34</f>
        <v>1132.97436825806</v>
      </c>
      <c r="AE34" s="47" t="n">
        <f aca="false">G34+H34</f>
        <v>3040.64404970907</v>
      </c>
      <c r="AF34" s="47" t="n">
        <f aca="false">I34+J34</f>
        <v>3522.41129417841</v>
      </c>
      <c r="AG34" s="47" t="n">
        <f aca="false">K34+L34</f>
        <v>3440.73442139527</v>
      </c>
      <c r="AH34" s="47" t="n">
        <f aca="false">M34+N34+O34+P34</f>
        <v>3175.23346860871</v>
      </c>
      <c r="AI34" s="47" t="n">
        <f aca="false">Q34+R34</f>
        <v>1385.35576520171</v>
      </c>
      <c r="AJ34" s="47" t="n">
        <f aca="false">S34+T34</f>
        <v>3426.3346586213</v>
      </c>
      <c r="AK34" s="47" t="n">
        <f aca="false">U34+V34</f>
        <v>3841.63808662106</v>
      </c>
      <c r="AL34" s="47" t="n">
        <f aca="false">W34+X34</f>
        <v>3539.84149887398</v>
      </c>
      <c r="AM34" s="47" t="n">
        <f aca="false">Y34+Z34+AA34+AB34</f>
        <v>3424.4572906612</v>
      </c>
      <c r="AO34" s="49" t="n">
        <f aca="false">SUM(E34:F34)</f>
        <v>1132.97436825806</v>
      </c>
      <c r="AP34" s="49" t="n">
        <f aca="false">SUM(G34:L34)</f>
        <v>10003.7897652827</v>
      </c>
      <c r="AQ34" s="49" t="n">
        <f aca="false">SUM(M34:N34)</f>
        <v>2848.08794123028</v>
      </c>
      <c r="AR34" s="49" t="n">
        <f aca="false">SUM(Q34:R34)</f>
        <v>1385.35576520171</v>
      </c>
      <c r="AS34" s="49" t="n">
        <f aca="false">SUM(S34:X34)</f>
        <v>10807.8142441163</v>
      </c>
      <c r="AT34" s="49" t="n">
        <f aca="false">SUM(Y34:Z34)</f>
        <v>2931.56932007262</v>
      </c>
      <c r="AU34" s="49" t="n">
        <f aca="false">AO34+AR34</f>
        <v>2518.33013345976</v>
      </c>
      <c r="AV34" s="49" t="n">
        <f aca="false">AP34+AS34</f>
        <v>20811.6040093991</v>
      </c>
      <c r="AW34" s="49" t="n">
        <f aca="false">AQ34+AT34</f>
        <v>5779.6572613029</v>
      </c>
    </row>
    <row r="35" customFormat="false" ht="15" hidden="false" customHeight="false" outlineLevel="0" collapsed="false">
      <c r="A35" s="0" t="n">
        <v>2047</v>
      </c>
      <c r="B35" s="47" t="n">
        <f aca="false">SUM(E35:AB35)</f>
        <v>29937.4849691604</v>
      </c>
      <c r="C35" s="47" t="n">
        <f aca="false">SUM(E35:P35)</f>
        <v>14308.8302536306</v>
      </c>
      <c r="D35" s="47" t="n">
        <f aca="false">SUM(Q35:AB35)</f>
        <v>15628.6547155298</v>
      </c>
      <c r="E35" s="47" t="n">
        <f aca="false">PopActBIT!E50-'Chôm_BIT_4,5%'!E38</f>
        <v>179.394151997267</v>
      </c>
      <c r="F35" s="47" t="n">
        <f aca="false">PopActBIT!F50-'Chôm_BIT_4,5%'!F38</f>
        <v>953.894159625947</v>
      </c>
      <c r="G35" s="47" t="n">
        <f aca="false">PopActBIT!G50-'Chôm_BIT_4,5%'!G38</f>
        <v>1459.97248867748</v>
      </c>
      <c r="H35" s="47" t="n">
        <f aca="false">PopActBIT!H50-'Chôm_BIT_4,5%'!H38</f>
        <v>1565.65867154522</v>
      </c>
      <c r="I35" s="47" t="n">
        <f aca="false">PopActBIT!I50-'Chôm_BIT_4,5%'!I38</f>
        <v>1744.18270891814</v>
      </c>
      <c r="J35" s="47" t="n">
        <f aca="false">PopActBIT!J50-'Chôm_BIT_4,5%'!J38</f>
        <v>1785.13051019414</v>
      </c>
      <c r="K35" s="47" t="n">
        <f aca="false">PopActBIT!K50-'Chôm_BIT_4,5%'!K38</f>
        <v>1810.0895206564</v>
      </c>
      <c r="L35" s="47" t="n">
        <f aca="false">PopActBIT!L50-'Chôm_BIT_4,5%'!L38</f>
        <v>1646.38276493282</v>
      </c>
      <c r="M35" s="47" t="n">
        <f aca="false">PopActBIT!M50-'Chôm_BIT_4,5%'!M38</f>
        <v>1562.86977845382</v>
      </c>
      <c r="N35" s="47" t="n">
        <f aca="false">PopActBIT!N50-'Chôm_BIT_4,5%'!N38</f>
        <v>1269.20029956651</v>
      </c>
      <c r="O35" s="47" t="n">
        <f aca="false">PopActBIT!O50-'Chôm_BIT_4,5%'!O38</f>
        <v>262.033329684379</v>
      </c>
      <c r="P35" s="47" t="n">
        <f aca="false">PopActBIT!P50-'Chôm_BIT_4,5%'!P38</f>
        <v>70.0218693785002</v>
      </c>
      <c r="Q35" s="47" t="n">
        <f aca="false">PopActBIT!Q50-'Chôm_BIT_4,5%'!Q38</f>
        <v>281.152504611076</v>
      </c>
      <c r="R35" s="47" t="n">
        <f aca="false">PopActBIT!R50-'Chôm_BIT_4,5%'!R38</f>
        <v>1104.75932630899</v>
      </c>
      <c r="S35" s="47" t="n">
        <f aca="false">PopActBIT!S50-'Chôm_BIT_4,5%'!S38</f>
        <v>1623.44515900601</v>
      </c>
      <c r="T35" s="47" t="n">
        <f aca="false">PopActBIT!T50-'Chôm_BIT_4,5%'!T38</f>
        <v>1785.855150928</v>
      </c>
      <c r="U35" s="47" t="n">
        <f aca="false">PopActBIT!U50-'Chôm_BIT_4,5%'!U38</f>
        <v>1918.14606679959</v>
      </c>
      <c r="V35" s="47" t="n">
        <f aca="false">PopActBIT!V50-'Chôm_BIT_4,5%'!V38</f>
        <v>1931.79367834958</v>
      </c>
      <c r="W35" s="47" t="n">
        <f aca="false">PopActBIT!W50-'Chôm_BIT_4,5%'!W38</f>
        <v>1853.41070841587</v>
      </c>
      <c r="X35" s="47" t="n">
        <f aca="false">PopActBIT!X50-'Chôm_BIT_4,5%'!X38</f>
        <v>1702.7819617454</v>
      </c>
      <c r="Y35" s="47" t="n">
        <f aca="false">PopActBIT!Y50-'Chôm_BIT_4,5%'!Y38</f>
        <v>1559.64308338366</v>
      </c>
      <c r="Z35" s="47" t="n">
        <f aca="false">PopActBIT!Z50-'Chôm_BIT_4,5%'!Z38</f>
        <v>1367.93450754951</v>
      </c>
      <c r="AA35" s="47" t="n">
        <f aca="false">PopActBIT!AA50-'Chôm_BIT_4,5%'!AA38</f>
        <v>381.052823598178</v>
      </c>
      <c r="AB35" s="47" t="n">
        <f aca="false">PopActBIT!AB50-'Chôm_BIT_4,5%'!AB38</f>
        <v>118.679744833908</v>
      </c>
      <c r="AC35" s="47"/>
      <c r="AD35" s="47" t="n">
        <f aca="false">E35+F35</f>
        <v>1133.28831162321</v>
      </c>
      <c r="AE35" s="47" t="n">
        <f aca="false">G35+H35</f>
        <v>3025.6311602227</v>
      </c>
      <c r="AF35" s="47" t="n">
        <f aca="false">I35+J35</f>
        <v>3529.31321911227</v>
      </c>
      <c r="AG35" s="47" t="n">
        <f aca="false">K35+L35</f>
        <v>3456.47228558922</v>
      </c>
      <c r="AH35" s="47" t="n">
        <f aca="false">M35+N35+O35+P35</f>
        <v>3164.12527708321</v>
      </c>
      <c r="AI35" s="47" t="n">
        <f aca="false">Q35+R35</f>
        <v>1385.91183092007</v>
      </c>
      <c r="AJ35" s="47" t="n">
        <f aca="false">S35+T35</f>
        <v>3409.30030993401</v>
      </c>
      <c r="AK35" s="47" t="n">
        <f aca="false">U35+V35</f>
        <v>3849.93974514917</v>
      </c>
      <c r="AL35" s="47" t="n">
        <f aca="false">W35+X35</f>
        <v>3556.19267016128</v>
      </c>
      <c r="AM35" s="47" t="n">
        <f aca="false">Y35+Z35+AA35+AB35</f>
        <v>3427.31015936525</v>
      </c>
      <c r="AO35" s="49" t="n">
        <f aca="false">SUM(E35:F35)</f>
        <v>1133.28831162321</v>
      </c>
      <c r="AP35" s="49" t="n">
        <f aca="false">SUM(G35:L35)</f>
        <v>10011.4166649242</v>
      </c>
      <c r="AQ35" s="49" t="n">
        <f aca="false">SUM(M35:N35)</f>
        <v>2832.07007802033</v>
      </c>
      <c r="AR35" s="49" t="n">
        <f aca="false">SUM(Q35:R35)</f>
        <v>1385.91183092007</v>
      </c>
      <c r="AS35" s="49" t="n">
        <f aca="false">SUM(S35:X35)</f>
        <v>10815.4327252445</v>
      </c>
      <c r="AT35" s="49" t="n">
        <f aca="false">SUM(Y35:Z35)</f>
        <v>2927.57759093317</v>
      </c>
      <c r="AU35" s="49" t="n">
        <f aca="false">AO35+AR35</f>
        <v>2519.20014254328</v>
      </c>
      <c r="AV35" s="49" t="n">
        <f aca="false">AP35+AS35</f>
        <v>20826.8493901687</v>
      </c>
      <c r="AW35" s="49" t="n">
        <f aca="false">AQ35+AT35</f>
        <v>5759.64766895349</v>
      </c>
    </row>
    <row r="36" customFormat="false" ht="15" hidden="false" customHeight="false" outlineLevel="0" collapsed="false">
      <c r="A36" s="0" t="n">
        <v>2048</v>
      </c>
      <c r="B36" s="47" t="n">
        <f aca="false">SUM(E36:AB36)</f>
        <v>29956.2447027096</v>
      </c>
      <c r="C36" s="47" t="n">
        <f aca="false">SUM(E36:P36)</f>
        <v>14311.8226588808</v>
      </c>
      <c r="D36" s="47" t="n">
        <f aca="false">SUM(Q36:AB36)</f>
        <v>15644.4220438288</v>
      </c>
      <c r="E36" s="47" t="n">
        <f aca="false">PopActBIT!E51-'Chôm_BIT_4,5%'!E39</f>
        <v>180.185346372104</v>
      </c>
      <c r="F36" s="47" t="n">
        <f aca="false">PopActBIT!F51-'Chôm_BIT_4,5%'!F39</f>
        <v>954.48428732468</v>
      </c>
      <c r="G36" s="47" t="n">
        <f aca="false">PopActBIT!G51-'Chôm_BIT_4,5%'!G39</f>
        <v>1456.03919167841</v>
      </c>
      <c r="H36" s="47" t="n">
        <f aca="false">PopActBIT!H51-'Chôm_BIT_4,5%'!H39</f>
        <v>1557.3729479029</v>
      </c>
      <c r="I36" s="47" t="n">
        <f aca="false">PopActBIT!I51-'Chôm_BIT_4,5%'!I39</f>
        <v>1736.46002160905</v>
      </c>
      <c r="J36" s="47" t="n">
        <f aca="false">PopActBIT!J51-'Chôm_BIT_4,5%'!J39</f>
        <v>1798.37793247614</v>
      </c>
      <c r="K36" s="47" t="n">
        <f aca="false">PopActBIT!K51-'Chôm_BIT_4,5%'!K39</f>
        <v>1824.72335127417</v>
      </c>
      <c r="L36" s="47" t="n">
        <f aca="false">PopActBIT!L51-'Chôm_BIT_4,5%'!L39</f>
        <v>1655.70506892421</v>
      </c>
      <c r="M36" s="47" t="n">
        <f aca="false">PopActBIT!M51-'Chôm_BIT_4,5%'!M39</f>
        <v>1544.15335643398</v>
      </c>
      <c r="N36" s="47" t="n">
        <f aca="false">PopActBIT!N51-'Chôm_BIT_4,5%'!N39</f>
        <v>1269.4798171977</v>
      </c>
      <c r="O36" s="47" t="n">
        <f aca="false">PopActBIT!O51-'Chôm_BIT_4,5%'!O39</f>
        <v>264.599955647526</v>
      </c>
      <c r="P36" s="47" t="n">
        <f aca="false">PopActBIT!P51-'Chôm_BIT_4,5%'!P39</f>
        <v>70.2413820398918</v>
      </c>
      <c r="Q36" s="47" t="n">
        <f aca="false">PopActBIT!Q51-'Chôm_BIT_4,5%'!Q39</f>
        <v>282.372167959879</v>
      </c>
      <c r="R36" s="47" t="n">
        <f aca="false">PopActBIT!R51-'Chôm_BIT_4,5%'!R39</f>
        <v>1105.37974812237</v>
      </c>
      <c r="S36" s="47" t="n">
        <f aca="false">PopActBIT!S51-'Chôm_BIT_4,5%'!S39</f>
        <v>1618.92901829176</v>
      </c>
      <c r="T36" s="47" t="n">
        <f aca="false">PopActBIT!T51-'Chôm_BIT_4,5%'!T39</f>
        <v>1775.38830567594</v>
      </c>
      <c r="U36" s="47" t="n">
        <f aca="false">PopActBIT!U51-'Chôm_BIT_4,5%'!U39</f>
        <v>1910.92974612045</v>
      </c>
      <c r="V36" s="47" t="n">
        <f aca="false">PopActBIT!V51-'Chôm_BIT_4,5%'!V39</f>
        <v>1946.70728125249</v>
      </c>
      <c r="W36" s="47" t="n">
        <f aca="false">PopActBIT!W51-'Chôm_BIT_4,5%'!W39</f>
        <v>1869.77878523708</v>
      </c>
      <c r="X36" s="47" t="n">
        <f aca="false">PopActBIT!X51-'Chôm_BIT_4,5%'!X39</f>
        <v>1712.02469450944</v>
      </c>
      <c r="Y36" s="47" t="n">
        <f aca="false">PopActBIT!Y51-'Chôm_BIT_4,5%'!Y39</f>
        <v>1541.9777217593</v>
      </c>
      <c r="Z36" s="47" t="n">
        <f aca="false">PopActBIT!Z51-'Chôm_BIT_4,5%'!Z39</f>
        <v>1377.06375925042</v>
      </c>
      <c r="AA36" s="47" t="n">
        <f aca="false">PopActBIT!AA51-'Chôm_BIT_4,5%'!AA39</f>
        <v>384.28578246855</v>
      </c>
      <c r="AB36" s="47" t="n">
        <f aca="false">PopActBIT!AB51-'Chôm_BIT_4,5%'!AB39</f>
        <v>119.585033181141</v>
      </c>
      <c r="AC36" s="47"/>
      <c r="AD36" s="47" t="n">
        <f aca="false">E36+F36</f>
        <v>1134.66963369678</v>
      </c>
      <c r="AE36" s="47" t="n">
        <f aca="false">G36+H36</f>
        <v>3013.4121395813</v>
      </c>
      <c r="AF36" s="47" t="n">
        <f aca="false">I36+J36</f>
        <v>3534.83795408519</v>
      </c>
      <c r="AG36" s="47" t="n">
        <f aca="false">K36+L36</f>
        <v>3480.42842019838</v>
      </c>
      <c r="AH36" s="47" t="n">
        <f aca="false">M36+N36+O36+P36</f>
        <v>3148.47451131909</v>
      </c>
      <c r="AI36" s="47" t="n">
        <f aca="false">Q36+R36</f>
        <v>1387.75191608225</v>
      </c>
      <c r="AJ36" s="47" t="n">
        <f aca="false">S36+T36</f>
        <v>3394.3173239677</v>
      </c>
      <c r="AK36" s="47" t="n">
        <f aca="false">U36+V36</f>
        <v>3857.63702737294</v>
      </c>
      <c r="AL36" s="47" t="n">
        <f aca="false">W36+X36</f>
        <v>3581.80347974652</v>
      </c>
      <c r="AM36" s="47" t="n">
        <f aca="false">Y36+Z36+AA36+AB36</f>
        <v>3422.91229665941</v>
      </c>
      <c r="AO36" s="49" t="n">
        <f aca="false">SUM(E36:F36)</f>
        <v>1134.66963369678</v>
      </c>
      <c r="AP36" s="49" t="n">
        <f aca="false">SUM(G36:L36)</f>
        <v>10028.6785138649</v>
      </c>
      <c r="AQ36" s="49" t="n">
        <f aca="false">SUM(M36:N36)</f>
        <v>2813.63317363168</v>
      </c>
      <c r="AR36" s="49" t="n">
        <f aca="false">SUM(Q36:R36)</f>
        <v>1387.75191608225</v>
      </c>
      <c r="AS36" s="49" t="n">
        <f aca="false">SUM(S36:X36)</f>
        <v>10833.7578310872</v>
      </c>
      <c r="AT36" s="49" t="n">
        <f aca="false">SUM(Y36:Z36)</f>
        <v>2919.04148100972</v>
      </c>
      <c r="AU36" s="49" t="n">
        <f aca="false">AO36+AR36</f>
        <v>2522.42154977903</v>
      </c>
      <c r="AV36" s="49" t="n">
        <f aca="false">AP36+AS36</f>
        <v>20862.436344952</v>
      </c>
      <c r="AW36" s="49" t="n">
        <f aca="false">AQ36+AT36</f>
        <v>5732.6746546414</v>
      </c>
    </row>
    <row r="37" customFormat="false" ht="15" hidden="false" customHeight="false" outlineLevel="0" collapsed="false">
      <c r="A37" s="0" t="n">
        <v>2049</v>
      </c>
      <c r="B37" s="47" t="n">
        <f aca="false">SUM(E37:AB37)</f>
        <v>29981.0385095072</v>
      </c>
      <c r="C37" s="47" t="n">
        <f aca="false">SUM(E37:P37)</f>
        <v>14318.2174508376</v>
      </c>
      <c r="D37" s="47" t="n">
        <f aca="false">SUM(Q37:AB37)</f>
        <v>15662.8210586696</v>
      </c>
      <c r="E37" s="47" t="n">
        <f aca="false">PopActBIT!E52-'Chôm_BIT_4,5%'!E40</f>
        <v>181.020448698133</v>
      </c>
      <c r="F37" s="47" t="n">
        <f aca="false">PopActBIT!F52-'Chôm_BIT_4,5%'!F40</f>
        <v>956.039702982102</v>
      </c>
      <c r="G37" s="47" t="n">
        <f aca="false">PopActBIT!G52-'Chôm_BIT_4,5%'!G40</f>
        <v>1452.46311595931</v>
      </c>
      <c r="H37" s="47" t="n">
        <f aca="false">PopActBIT!H52-'Chôm_BIT_4,5%'!H40</f>
        <v>1547.07976399134</v>
      </c>
      <c r="I37" s="47" t="n">
        <f aca="false">PopActBIT!I52-'Chôm_BIT_4,5%'!I40</f>
        <v>1728.32950152182</v>
      </c>
      <c r="J37" s="47" t="n">
        <f aca="false">PopActBIT!J52-'Chôm_BIT_4,5%'!J40</f>
        <v>1811.50284382428</v>
      </c>
      <c r="K37" s="47" t="n">
        <f aca="false">PopActBIT!K52-'Chôm_BIT_4,5%'!K40</f>
        <v>1835.90702168655</v>
      </c>
      <c r="L37" s="47" t="n">
        <f aca="false">PopActBIT!L52-'Chôm_BIT_4,5%'!L40</f>
        <v>1676.53895223473</v>
      </c>
      <c r="M37" s="47" t="n">
        <f aca="false">PopActBIT!M52-'Chôm_BIT_4,5%'!M40</f>
        <v>1520.04256418266</v>
      </c>
      <c r="N37" s="47" t="n">
        <f aca="false">PopActBIT!N52-'Chôm_BIT_4,5%'!N40</f>
        <v>1273.04638649877</v>
      </c>
      <c r="O37" s="47" t="n">
        <f aca="false">PopActBIT!O52-'Chôm_BIT_4,5%'!O40</f>
        <v>265.751515258665</v>
      </c>
      <c r="P37" s="47" t="n">
        <f aca="false">PopActBIT!P52-'Chôm_BIT_4,5%'!P40</f>
        <v>70.4956339992815</v>
      </c>
      <c r="Q37" s="47" t="n">
        <f aca="false">PopActBIT!Q52-'Chôm_BIT_4,5%'!Q40</f>
        <v>283.672124446867</v>
      </c>
      <c r="R37" s="47" t="n">
        <f aca="false">PopActBIT!R52-'Chôm_BIT_4,5%'!R40</f>
        <v>1107.13591792615</v>
      </c>
      <c r="S37" s="47" t="n">
        <f aca="false">PopActBIT!S52-'Chôm_BIT_4,5%'!S40</f>
        <v>1614.81229484583</v>
      </c>
      <c r="T37" s="47" t="n">
        <f aca="false">PopActBIT!T52-'Chôm_BIT_4,5%'!T40</f>
        <v>1762.99683365099</v>
      </c>
      <c r="U37" s="47" t="n">
        <f aca="false">PopActBIT!U52-'Chôm_BIT_4,5%'!U40</f>
        <v>1902.30532556354</v>
      </c>
      <c r="V37" s="47" t="n">
        <f aca="false">PopActBIT!V52-'Chôm_BIT_4,5%'!V40</f>
        <v>1962.85568392945</v>
      </c>
      <c r="W37" s="47" t="n">
        <f aca="false">PopActBIT!W52-'Chôm_BIT_4,5%'!W40</f>
        <v>1881.42092322644</v>
      </c>
      <c r="X37" s="47" t="n">
        <f aca="false">PopActBIT!X52-'Chôm_BIT_4,5%'!X40</f>
        <v>1735.73307925736</v>
      </c>
      <c r="Y37" s="47" t="n">
        <f aca="false">PopActBIT!Y52-'Chôm_BIT_4,5%'!Y40</f>
        <v>1517.65578723968</v>
      </c>
      <c r="Z37" s="47" t="n">
        <f aca="false">PopActBIT!Z52-'Chôm_BIT_4,5%'!Z40</f>
        <v>1388.07579663081</v>
      </c>
      <c r="AA37" s="47" t="n">
        <f aca="false">PopActBIT!AA52-'Chôm_BIT_4,5%'!AA40</f>
        <v>385.642898988633</v>
      </c>
      <c r="AB37" s="47" t="n">
        <f aca="false">PopActBIT!AB52-'Chôm_BIT_4,5%'!AB40</f>
        <v>120.514392963852</v>
      </c>
      <c r="AC37" s="47"/>
      <c r="AD37" s="47" t="n">
        <f aca="false">E37+F37</f>
        <v>1137.06015168024</v>
      </c>
      <c r="AE37" s="47" t="n">
        <f aca="false">G37+H37</f>
        <v>2999.54287995065</v>
      </c>
      <c r="AF37" s="47" t="n">
        <f aca="false">I37+J37</f>
        <v>3539.8323453461</v>
      </c>
      <c r="AG37" s="47" t="n">
        <f aca="false">K37+L37</f>
        <v>3512.44597392128</v>
      </c>
      <c r="AH37" s="47" t="n">
        <f aca="false">M37+N37+O37+P37</f>
        <v>3129.33609993937</v>
      </c>
      <c r="AI37" s="47" t="n">
        <f aca="false">Q37+R37</f>
        <v>1390.80804237302</v>
      </c>
      <c r="AJ37" s="47" t="n">
        <f aca="false">S37+T37</f>
        <v>3377.80912849682</v>
      </c>
      <c r="AK37" s="47" t="n">
        <f aca="false">U37+V37</f>
        <v>3865.16100949299</v>
      </c>
      <c r="AL37" s="47" t="n">
        <f aca="false">W37+X37</f>
        <v>3617.1540024838</v>
      </c>
      <c r="AM37" s="47" t="n">
        <f aca="false">Y37+Z37+AA37+AB37</f>
        <v>3411.88887582298</v>
      </c>
      <c r="AO37" s="49" t="n">
        <f aca="false">SUM(E37:F37)</f>
        <v>1137.06015168024</v>
      </c>
      <c r="AP37" s="49" t="n">
        <f aca="false">SUM(G37:L37)</f>
        <v>10051.821199218</v>
      </c>
      <c r="AQ37" s="49" t="n">
        <f aca="false">SUM(M37:N37)</f>
        <v>2793.08895068143</v>
      </c>
      <c r="AR37" s="49" t="n">
        <f aca="false">SUM(Q37:R37)</f>
        <v>1390.80804237302</v>
      </c>
      <c r="AS37" s="49" t="n">
        <f aca="false">SUM(S37:X37)</f>
        <v>10860.1241404736</v>
      </c>
      <c r="AT37" s="49" t="n">
        <f aca="false">SUM(Y37:Z37)</f>
        <v>2905.73158387049</v>
      </c>
      <c r="AU37" s="49" t="n">
        <f aca="false">AO37+AR37</f>
        <v>2527.86819405326</v>
      </c>
      <c r="AV37" s="49" t="n">
        <f aca="false">AP37+AS37</f>
        <v>20911.9453396916</v>
      </c>
      <c r="AW37" s="49" t="n">
        <f aca="false">AQ37+AT37</f>
        <v>5698.82053455192</v>
      </c>
    </row>
    <row r="38" customFormat="false" ht="15" hidden="false" customHeight="false" outlineLevel="0" collapsed="false">
      <c r="A38" s="0" t="n">
        <v>2050</v>
      </c>
      <c r="B38" s="47" t="n">
        <f aca="false">SUM(E38:AB38)</f>
        <v>29991.9592907868</v>
      </c>
      <c r="C38" s="47" t="n">
        <f aca="false">SUM(E38:P38)</f>
        <v>14321.024145481</v>
      </c>
      <c r="D38" s="47" t="n">
        <f aca="false">SUM(Q38:AB38)</f>
        <v>15670.9351453058</v>
      </c>
      <c r="E38" s="47" t="n">
        <f aca="false">PopActBIT!E53-'Chôm_BIT_4,5%'!E41</f>
        <v>181.862865288936</v>
      </c>
      <c r="F38" s="47" t="n">
        <f aca="false">PopActBIT!F53-'Chôm_BIT_4,5%'!F41</f>
        <v>958.479312324123</v>
      </c>
      <c r="G38" s="47" t="n">
        <f aca="false">PopActBIT!G53-'Chôm_BIT_4,5%'!G41</f>
        <v>1449.54938896871</v>
      </c>
      <c r="H38" s="47" t="n">
        <f aca="false">PopActBIT!H53-'Chôm_BIT_4,5%'!H41</f>
        <v>1538.67757353129</v>
      </c>
      <c r="I38" s="47" t="n">
        <f aca="false">PopActBIT!I53-'Chôm_BIT_4,5%'!I41</f>
        <v>1715.88232721904</v>
      </c>
      <c r="J38" s="47" t="n">
        <f aca="false">PopActBIT!J53-'Chôm_BIT_4,5%'!J41</f>
        <v>1822.74527416609</v>
      </c>
      <c r="K38" s="47" t="n">
        <f aca="false">PopActBIT!K53-'Chôm_BIT_4,5%'!K41</f>
        <v>1840.15608757277</v>
      </c>
      <c r="L38" s="47" t="n">
        <f aca="false">PopActBIT!L53-'Chôm_BIT_4,5%'!L41</f>
        <v>1701.61208485607</v>
      </c>
      <c r="M38" s="47" t="n">
        <f aca="false">PopActBIT!M53-'Chôm_BIT_4,5%'!M41</f>
        <v>1503.72205772623</v>
      </c>
      <c r="N38" s="47" t="n">
        <f aca="false">PopActBIT!N53-'Chôm_BIT_4,5%'!N41</f>
        <v>1271.99906579391</v>
      </c>
      <c r="O38" s="47" t="n">
        <f aca="false">PopActBIT!O53-'Chôm_BIT_4,5%'!O41</f>
        <v>265.456562593645</v>
      </c>
      <c r="P38" s="47" t="n">
        <f aca="false">PopActBIT!P53-'Chôm_BIT_4,5%'!P41</f>
        <v>70.8815454401634</v>
      </c>
      <c r="Q38" s="47" t="n">
        <f aca="false">PopActBIT!Q53-'Chôm_BIT_4,5%'!Q41</f>
        <v>284.996360182857</v>
      </c>
      <c r="R38" s="47" t="n">
        <f aca="false">PopActBIT!R53-'Chôm_BIT_4,5%'!R41</f>
        <v>1109.94647107682</v>
      </c>
      <c r="S38" s="47" t="n">
        <f aca="false">PopActBIT!S53-'Chôm_BIT_4,5%'!S41</f>
        <v>1611.45149891724</v>
      </c>
      <c r="T38" s="47" t="n">
        <f aca="false">PopActBIT!T53-'Chôm_BIT_4,5%'!T41</f>
        <v>1752.69362615927</v>
      </c>
      <c r="U38" s="47" t="n">
        <f aca="false">PopActBIT!U53-'Chôm_BIT_4,5%'!U41</f>
        <v>1888.90609569596</v>
      </c>
      <c r="V38" s="47" t="n">
        <f aca="false">PopActBIT!V53-'Chôm_BIT_4,5%'!V41</f>
        <v>1976.98355535285</v>
      </c>
      <c r="W38" s="47" t="n">
        <f aca="false">PopActBIT!W53-'Chôm_BIT_4,5%'!W41</f>
        <v>1885.48978032871</v>
      </c>
      <c r="X38" s="47" t="n">
        <f aca="false">PopActBIT!X53-'Chôm_BIT_4,5%'!X41</f>
        <v>1765.46917564988</v>
      </c>
      <c r="Y38" s="47" t="n">
        <f aca="false">PopActBIT!Y53-'Chôm_BIT_4,5%'!Y41</f>
        <v>1497.80196333094</v>
      </c>
      <c r="Z38" s="47" t="n">
        <f aca="false">PopActBIT!Z53-'Chôm_BIT_4,5%'!Z41</f>
        <v>1390.34498491685</v>
      </c>
      <c r="AA38" s="47" t="n">
        <f aca="false">PopActBIT!AA53-'Chôm_BIT_4,5%'!AA41</f>
        <v>385.169300812453</v>
      </c>
      <c r="AB38" s="47" t="n">
        <f aca="false">PopActBIT!AB53-'Chôm_BIT_4,5%'!AB41</f>
        <v>121.682332881992</v>
      </c>
      <c r="AC38" s="47"/>
      <c r="AD38" s="47" t="n">
        <f aca="false">E38+F38</f>
        <v>1140.34217761306</v>
      </c>
      <c r="AE38" s="47" t="n">
        <f aca="false">G38+H38</f>
        <v>2988.22696250001</v>
      </c>
      <c r="AF38" s="47" t="n">
        <f aca="false">I38+J38</f>
        <v>3538.62760138512</v>
      </c>
      <c r="AG38" s="47" t="n">
        <f aca="false">K38+L38</f>
        <v>3541.76817242884</v>
      </c>
      <c r="AH38" s="47" t="n">
        <f aca="false">M38+N38+O38+P38</f>
        <v>3112.05923155395</v>
      </c>
      <c r="AI38" s="47" t="n">
        <f aca="false">Q38+R38</f>
        <v>1394.94283125968</v>
      </c>
      <c r="AJ38" s="47" t="n">
        <f aca="false">S38+T38</f>
        <v>3364.14512507651</v>
      </c>
      <c r="AK38" s="47" t="n">
        <f aca="false">U38+V38</f>
        <v>3865.88965104881</v>
      </c>
      <c r="AL38" s="47" t="n">
        <f aca="false">W38+X38</f>
        <v>3650.95895597859</v>
      </c>
      <c r="AM38" s="47" t="n">
        <f aca="false">Y38+Z38+AA38+AB38</f>
        <v>3394.99858194224</v>
      </c>
      <c r="AO38" s="49" t="n">
        <f aca="false">SUM(E38:F38)</f>
        <v>1140.34217761306</v>
      </c>
      <c r="AP38" s="49" t="n">
        <f aca="false">SUM(G38:L38)</f>
        <v>10068.622736314</v>
      </c>
      <c r="AQ38" s="49" t="n">
        <f aca="false">SUM(M38:N38)</f>
        <v>2775.72112352014</v>
      </c>
      <c r="AR38" s="49" t="n">
        <f aca="false">SUM(Q38:R38)</f>
        <v>1394.94283125968</v>
      </c>
      <c r="AS38" s="49" t="n">
        <f aca="false">SUM(S38:X38)</f>
        <v>10880.9937321039</v>
      </c>
      <c r="AT38" s="49" t="n">
        <f aca="false">SUM(Y38:Z38)</f>
        <v>2888.1469482478</v>
      </c>
      <c r="AU38" s="49" t="n">
        <f aca="false">AO38+AR38</f>
        <v>2535.28500887274</v>
      </c>
      <c r="AV38" s="49" t="n">
        <f aca="false">AP38+AS38</f>
        <v>20949.6164684179</v>
      </c>
      <c r="AW38" s="49" t="n">
        <f aca="false">AQ38+AT38</f>
        <v>5663.86807176793</v>
      </c>
    </row>
    <row r="39" customFormat="false" ht="15" hidden="false" customHeight="false" outlineLevel="0" collapsed="false">
      <c r="A39" s="0" t="n">
        <v>2051</v>
      </c>
      <c r="B39" s="47" t="n">
        <f aca="false">SUM(E39:AB39)</f>
        <v>29998.3401147607</v>
      </c>
      <c r="C39" s="47" t="n">
        <f aca="false">SUM(E39:P39)</f>
        <v>14322.241446656</v>
      </c>
      <c r="D39" s="47" t="n">
        <f aca="false">SUM(Q39:AB39)</f>
        <v>15676.0986681047</v>
      </c>
      <c r="E39" s="47" t="n">
        <f aca="false">PopActBIT!E54-'Chôm_BIT_4,5%'!E42</f>
        <v>182.716399983549</v>
      </c>
      <c r="F39" s="47" t="n">
        <f aca="false">PopActBIT!F54-'Chôm_BIT_4,5%'!F42</f>
        <v>961.773026420151</v>
      </c>
      <c r="G39" s="47" t="n">
        <f aca="false">PopActBIT!G54-'Chôm_BIT_4,5%'!G42</f>
        <v>1447.70411715783</v>
      </c>
      <c r="H39" s="47" t="n">
        <f aca="false">PopActBIT!H54-'Chôm_BIT_4,5%'!H42</f>
        <v>1534.1056583653</v>
      </c>
      <c r="I39" s="47" t="n">
        <f aca="false">PopActBIT!I54-'Chôm_BIT_4,5%'!I42</f>
        <v>1699.4633359815</v>
      </c>
      <c r="J39" s="47" t="n">
        <f aca="false">PopActBIT!J54-'Chôm_BIT_4,5%'!J42</f>
        <v>1827.3660418483</v>
      </c>
      <c r="K39" s="47" t="n">
        <f aca="false">PopActBIT!K54-'Chôm_BIT_4,5%'!K42</f>
        <v>1844.1910246036</v>
      </c>
      <c r="L39" s="47" t="n">
        <f aca="false">PopActBIT!L54-'Chôm_BIT_4,5%'!L42</f>
        <v>1726.5356441831</v>
      </c>
      <c r="M39" s="47" t="n">
        <f aca="false">PopActBIT!M54-'Chôm_BIT_4,5%'!M42</f>
        <v>1496.4086461886</v>
      </c>
      <c r="N39" s="47" t="n">
        <f aca="false">PopActBIT!N54-'Chôm_BIT_4,5%'!N42</f>
        <v>1266.44272216591</v>
      </c>
      <c r="O39" s="47" t="n">
        <f aca="false">PopActBIT!O54-'Chôm_BIT_4,5%'!O42</f>
        <v>264.181131498126</v>
      </c>
      <c r="P39" s="47" t="n">
        <f aca="false">PopActBIT!P54-'Chôm_BIT_4,5%'!P42</f>
        <v>71.3536982600331</v>
      </c>
      <c r="Q39" s="47" t="n">
        <f aca="false">PopActBIT!Q54-'Chôm_BIT_4,5%'!Q42</f>
        <v>286.338540730465</v>
      </c>
      <c r="R39" s="47" t="n">
        <f aca="false">PopActBIT!R54-'Chôm_BIT_4,5%'!R42</f>
        <v>1113.77802621502</v>
      </c>
      <c r="S39" s="47" t="n">
        <f aca="false">PopActBIT!S54-'Chôm_BIT_4,5%'!S42</f>
        <v>1609.31331507086</v>
      </c>
      <c r="T39" s="47" t="n">
        <f aca="false">PopActBIT!T54-'Chôm_BIT_4,5%'!T42</f>
        <v>1746.90415484754</v>
      </c>
      <c r="U39" s="47" t="n">
        <f aca="false">PopActBIT!U54-'Chôm_BIT_4,5%'!U42</f>
        <v>1872.10535106116</v>
      </c>
      <c r="V39" s="47" t="n">
        <f aca="false">PopActBIT!V54-'Chôm_BIT_4,5%'!V42</f>
        <v>1982.20078290852</v>
      </c>
      <c r="W39" s="47" t="n">
        <f aca="false">PopActBIT!W54-'Chôm_BIT_4,5%'!W42</f>
        <v>1890.62758890389</v>
      </c>
      <c r="X39" s="47" t="n">
        <f aca="false">PopActBIT!X54-'Chôm_BIT_4,5%'!X42</f>
        <v>1793.49718213566</v>
      </c>
      <c r="Y39" s="47" t="n">
        <f aca="false">PopActBIT!Y54-'Chôm_BIT_4,5%'!Y42</f>
        <v>1486.79225069965</v>
      </c>
      <c r="Z39" s="47" t="n">
        <f aca="false">PopActBIT!Z54-'Chôm_BIT_4,5%'!Z42</f>
        <v>1387.7992010706</v>
      </c>
      <c r="AA39" s="47" t="n">
        <f aca="false">PopActBIT!AA54-'Chôm_BIT_4,5%'!AA42</f>
        <v>383.760001261504</v>
      </c>
      <c r="AB39" s="47" t="n">
        <f aca="false">PopActBIT!AB54-'Chôm_BIT_4,5%'!AB42</f>
        <v>122.982273199818</v>
      </c>
      <c r="AC39" s="47"/>
      <c r="AD39" s="47" t="n">
        <f aca="false">E39+F39</f>
        <v>1144.4894264037</v>
      </c>
      <c r="AE39" s="47" t="n">
        <f aca="false">G39+H39</f>
        <v>2981.80977552312</v>
      </c>
      <c r="AF39" s="47" t="n">
        <f aca="false">I39+J39</f>
        <v>3526.8293778298</v>
      </c>
      <c r="AG39" s="47" t="n">
        <f aca="false">K39+L39</f>
        <v>3570.7266687867</v>
      </c>
      <c r="AH39" s="47" t="n">
        <f aca="false">M39+N39+O39+P39</f>
        <v>3098.38619811267</v>
      </c>
      <c r="AI39" s="47" t="n">
        <f aca="false">Q39+R39</f>
        <v>1400.11656694548</v>
      </c>
      <c r="AJ39" s="47" t="n">
        <f aca="false">S39+T39</f>
        <v>3356.2174699184</v>
      </c>
      <c r="AK39" s="47" t="n">
        <f aca="false">U39+V39</f>
        <v>3854.30613396968</v>
      </c>
      <c r="AL39" s="47" t="n">
        <f aca="false">W39+X39</f>
        <v>3684.12477103956</v>
      </c>
      <c r="AM39" s="47" t="n">
        <f aca="false">Y39+Z39+AA39+AB39</f>
        <v>3381.33372623157</v>
      </c>
      <c r="AO39" s="49" t="n">
        <f aca="false">SUM(E39:F39)</f>
        <v>1144.4894264037</v>
      </c>
      <c r="AP39" s="49" t="n">
        <f aca="false">SUM(G39:L39)</f>
        <v>10079.3658221396</v>
      </c>
      <c r="AQ39" s="49" t="n">
        <f aca="false">SUM(M39:N39)</f>
        <v>2762.85136835451</v>
      </c>
      <c r="AR39" s="49" t="n">
        <f aca="false">SUM(Q39:R39)</f>
        <v>1400.11656694548</v>
      </c>
      <c r="AS39" s="49" t="n">
        <f aca="false">SUM(S39:X39)</f>
        <v>10894.6483749276</v>
      </c>
      <c r="AT39" s="49" t="n">
        <f aca="false">SUM(Y39:Z39)</f>
        <v>2874.59145177025</v>
      </c>
      <c r="AU39" s="49" t="n">
        <f aca="false">AO39+AR39</f>
        <v>2544.60599334918</v>
      </c>
      <c r="AV39" s="49" t="n">
        <f aca="false">AP39+AS39</f>
        <v>20974.0141970673</v>
      </c>
      <c r="AW39" s="49" t="n">
        <f aca="false">AQ39+AT39</f>
        <v>5637.44282012476</v>
      </c>
    </row>
    <row r="40" customFormat="false" ht="15" hidden="false" customHeight="false" outlineLevel="0" collapsed="false">
      <c r="A40" s="0" t="n">
        <v>2052</v>
      </c>
      <c r="B40" s="47" t="n">
        <f aca="false">SUM(E40:AB40)</f>
        <v>30011.117873043</v>
      </c>
      <c r="C40" s="47" t="n">
        <f aca="false">SUM(E40:P40)</f>
        <v>14327.5052555713</v>
      </c>
      <c r="D40" s="47" t="n">
        <f aca="false">SUM(Q40:AB40)</f>
        <v>15683.6126174717</v>
      </c>
      <c r="E40" s="47" t="n">
        <f aca="false">PopActBIT!E55-'Chôm_BIT_4,5%'!E43</f>
        <v>183.556770182136</v>
      </c>
      <c r="F40" s="47" t="n">
        <f aca="false">PopActBIT!F55-'Chôm_BIT_4,5%'!F43</f>
        <v>965.740037325076</v>
      </c>
      <c r="G40" s="47" t="n">
        <f aca="false">PopActBIT!G55-'Chôm_BIT_4,5%'!G43</f>
        <v>1447.17539128031</v>
      </c>
      <c r="H40" s="47" t="n">
        <f aca="false">PopActBIT!H55-'Chôm_BIT_4,5%'!H43</f>
        <v>1530.13523682192</v>
      </c>
      <c r="I40" s="47" t="n">
        <f aca="false">PopActBIT!I55-'Chôm_BIT_4,5%'!I43</f>
        <v>1688.0911517744</v>
      </c>
      <c r="J40" s="47" t="n">
        <f aca="false">PopActBIT!J55-'Chôm_BIT_4,5%'!J43</f>
        <v>1823.13387156948</v>
      </c>
      <c r="K40" s="47" t="n">
        <f aca="false">PopActBIT!K55-'Chôm_BIT_4,5%'!K43</f>
        <v>1855.96920415052</v>
      </c>
      <c r="L40" s="47" t="n">
        <f aca="false">PopActBIT!L55-'Chôm_BIT_4,5%'!L43</f>
        <v>1745.95075906437</v>
      </c>
      <c r="M40" s="47" t="n">
        <f aca="false">PopActBIT!M55-'Chôm_BIT_4,5%'!M43</f>
        <v>1496.13273722324</v>
      </c>
      <c r="N40" s="47" t="n">
        <f aca="false">PopActBIT!N55-'Chôm_BIT_4,5%'!N43</f>
        <v>1256.73696089663</v>
      </c>
      <c r="O40" s="47" t="n">
        <f aca="false">PopActBIT!O55-'Chôm_BIT_4,5%'!O43</f>
        <v>263.074279102314</v>
      </c>
      <c r="P40" s="47" t="n">
        <f aca="false">PopActBIT!P55-'Chôm_BIT_4,5%'!P43</f>
        <v>71.8088561809113</v>
      </c>
      <c r="Q40" s="47" t="n">
        <f aca="false">PopActBIT!Q55-'Chôm_BIT_4,5%'!Q43</f>
        <v>287.661586142026</v>
      </c>
      <c r="R40" s="47" t="n">
        <f aca="false">PopActBIT!R55-'Chôm_BIT_4,5%'!R43</f>
        <v>1118.42412095481</v>
      </c>
      <c r="S40" s="47" t="n">
        <f aca="false">PopActBIT!S55-'Chôm_BIT_4,5%'!S43</f>
        <v>1608.69783024304</v>
      </c>
      <c r="T40" s="47" t="n">
        <f aca="false">PopActBIT!T55-'Chôm_BIT_4,5%'!T43</f>
        <v>1742.0742246872</v>
      </c>
      <c r="U40" s="47" t="n">
        <f aca="false">PopActBIT!U55-'Chôm_BIT_4,5%'!U43</f>
        <v>1859.91689129878</v>
      </c>
      <c r="V40" s="47" t="n">
        <f aca="false">PopActBIT!V55-'Chôm_BIT_4,5%'!V43</f>
        <v>1978.16710710951</v>
      </c>
      <c r="W40" s="47" t="n">
        <f aca="false">PopActBIT!W55-'Chôm_BIT_4,5%'!W43</f>
        <v>1903.13589285993</v>
      </c>
      <c r="X40" s="47" t="n">
        <f aca="false">PopActBIT!X55-'Chôm_BIT_4,5%'!X43</f>
        <v>1814.70452337942</v>
      </c>
      <c r="Y40" s="47" t="n">
        <f aca="false">PopActBIT!Y55-'Chôm_BIT_4,5%'!Y43</f>
        <v>1482.98468884244</v>
      </c>
      <c r="Z40" s="47" t="n">
        <f aca="false">PopActBIT!Z55-'Chôm_BIT_4,5%'!Z43</f>
        <v>1380.81755273786</v>
      </c>
      <c r="AA40" s="47" t="n">
        <f aca="false">PopActBIT!AA55-'Chôm_BIT_4,5%'!AA43</f>
        <v>382.806816847303</v>
      </c>
      <c r="AB40" s="47" t="n">
        <f aca="false">PopActBIT!AB55-'Chôm_BIT_4,5%'!AB43</f>
        <v>124.221382369406</v>
      </c>
      <c r="AC40" s="47"/>
      <c r="AD40" s="47" t="n">
        <f aca="false">E40+F40</f>
        <v>1149.29680750721</v>
      </c>
      <c r="AE40" s="47" t="n">
        <f aca="false">G40+H40</f>
        <v>2977.31062810222</v>
      </c>
      <c r="AF40" s="47" t="n">
        <f aca="false">I40+J40</f>
        <v>3511.22502334388</v>
      </c>
      <c r="AG40" s="47" t="n">
        <f aca="false">K40+L40</f>
        <v>3601.91996321489</v>
      </c>
      <c r="AH40" s="47" t="n">
        <f aca="false">M40+N40+O40+P40</f>
        <v>3087.7528334031</v>
      </c>
      <c r="AI40" s="47" t="n">
        <f aca="false">Q40+R40</f>
        <v>1406.08570709683</v>
      </c>
      <c r="AJ40" s="47" t="n">
        <f aca="false">S40+T40</f>
        <v>3350.77205493024</v>
      </c>
      <c r="AK40" s="47" t="n">
        <f aca="false">U40+V40</f>
        <v>3838.08399840829</v>
      </c>
      <c r="AL40" s="47" t="n">
        <f aca="false">W40+X40</f>
        <v>3717.84041623935</v>
      </c>
      <c r="AM40" s="47" t="n">
        <f aca="false">Y40+Z40+AA40+AB40</f>
        <v>3370.830440797</v>
      </c>
      <c r="AO40" s="49" t="n">
        <f aca="false">SUM(E40:F40)</f>
        <v>1149.29680750721</v>
      </c>
      <c r="AP40" s="49" t="n">
        <f aca="false">SUM(G40:L40)</f>
        <v>10090.455614661</v>
      </c>
      <c r="AQ40" s="49" t="n">
        <f aca="false">SUM(M40:N40)</f>
        <v>2752.86969811987</v>
      </c>
      <c r="AR40" s="49" t="n">
        <f aca="false">SUM(Q40:R40)</f>
        <v>1406.08570709683</v>
      </c>
      <c r="AS40" s="49" t="n">
        <f aca="false">SUM(S40:X40)</f>
        <v>10906.6964695779</v>
      </c>
      <c r="AT40" s="49" t="n">
        <f aca="false">SUM(Y40:Z40)</f>
        <v>2863.80224158029</v>
      </c>
      <c r="AU40" s="49" t="n">
        <f aca="false">AO40+AR40</f>
        <v>2555.38251460404</v>
      </c>
      <c r="AV40" s="49" t="n">
        <f aca="false">AP40+AS40</f>
        <v>20997.1520842389</v>
      </c>
      <c r="AW40" s="49" t="n">
        <f aca="false">AQ40+AT40</f>
        <v>5616.67193970017</v>
      </c>
    </row>
    <row r="41" customFormat="false" ht="15" hidden="false" customHeight="false" outlineLevel="0" collapsed="false">
      <c r="A41" s="0" t="n">
        <v>2053</v>
      </c>
      <c r="B41" s="47" t="n">
        <f aca="false">SUM(E41:AB41)</f>
        <v>30032.3749850657</v>
      </c>
      <c r="C41" s="47" t="n">
        <f aca="false">SUM(E41:P41)</f>
        <v>14336.7540192922</v>
      </c>
      <c r="D41" s="47" t="n">
        <f aca="false">SUM(Q41:AB41)</f>
        <v>15695.6209657735</v>
      </c>
      <c r="E41" s="47" t="n">
        <f aca="false">PopActBIT!E56-'Chôm_BIT_4,5%'!E44</f>
        <v>184.356805791708</v>
      </c>
      <c r="F41" s="47" t="n">
        <f aca="false">PopActBIT!F56-'Chôm_BIT_4,5%'!F44</f>
        <v>970.173557180574</v>
      </c>
      <c r="G41" s="47" t="n">
        <f aca="false">PopActBIT!G56-'Chôm_BIT_4,5%'!G44</f>
        <v>1448.10228526202</v>
      </c>
      <c r="H41" s="47" t="n">
        <f aca="false">PopActBIT!H56-'Chôm_BIT_4,5%'!H44</f>
        <v>1526.25103691998</v>
      </c>
      <c r="I41" s="47" t="n">
        <f aca="false">PopActBIT!I56-'Chôm_BIT_4,5%'!I44</f>
        <v>1679.53497901112</v>
      </c>
      <c r="J41" s="47" t="n">
        <f aca="false">PopActBIT!J56-'Chôm_BIT_4,5%'!J44</f>
        <v>1815.32373849947</v>
      </c>
      <c r="K41" s="47" t="n">
        <f aca="false">PopActBIT!K56-'Chôm_BIT_4,5%'!K44</f>
        <v>1869.89199101015</v>
      </c>
      <c r="L41" s="47" t="n">
        <f aca="false">PopActBIT!L56-'Chôm_BIT_4,5%'!L44</f>
        <v>1760.13919291985</v>
      </c>
      <c r="M41" s="47" t="n">
        <f aca="false">PopActBIT!M56-'Chôm_BIT_4,5%'!M44</f>
        <v>1507.03520725145</v>
      </c>
      <c r="N41" s="47" t="n">
        <f aca="false">PopActBIT!N56-'Chôm_BIT_4,5%'!N44</f>
        <v>1240.55010586687</v>
      </c>
      <c r="O41" s="47" t="n">
        <f aca="false">PopActBIT!O56-'Chôm_BIT_4,5%'!O44</f>
        <v>263.224210428199</v>
      </c>
      <c r="P41" s="47" t="n">
        <f aca="false">PopActBIT!P56-'Chôm_BIT_4,5%'!P44</f>
        <v>72.1709091508364</v>
      </c>
      <c r="Q41" s="47" t="n">
        <f aca="false">PopActBIT!Q56-'Chôm_BIT_4,5%'!Q44</f>
        <v>288.925145949719</v>
      </c>
      <c r="R41" s="47" t="n">
        <f aca="false">PopActBIT!R56-'Chôm_BIT_4,5%'!R44</f>
        <v>1123.64604968788</v>
      </c>
      <c r="S41" s="47" t="n">
        <f aca="false">PopActBIT!S56-'Chôm_BIT_4,5%'!S44</f>
        <v>1609.78133696245</v>
      </c>
      <c r="T41" s="47" t="n">
        <f aca="false">PopActBIT!T56-'Chôm_BIT_4,5%'!T44</f>
        <v>1737.38780341773</v>
      </c>
      <c r="U41" s="47" t="n">
        <f aca="false">PopActBIT!U56-'Chôm_BIT_4,5%'!U44</f>
        <v>1849.62047932058</v>
      </c>
      <c r="V41" s="47" t="n">
        <f aca="false">PopActBIT!V56-'Chôm_BIT_4,5%'!V44</f>
        <v>1971.13102310977</v>
      </c>
      <c r="W41" s="47" t="n">
        <f aca="false">PopActBIT!W56-'Chôm_BIT_4,5%'!W44</f>
        <v>1917.91886614459</v>
      </c>
      <c r="X41" s="47" t="n">
        <f aca="false">PopActBIT!X56-'Chôm_BIT_4,5%'!X44</f>
        <v>1830.99153425858</v>
      </c>
      <c r="Y41" s="47" t="n">
        <f aca="false">PopActBIT!Y56-'Chôm_BIT_4,5%'!Y44</f>
        <v>1491.45416882335</v>
      </c>
      <c r="Z41" s="47" t="n">
        <f aca="false">PopActBIT!Z56-'Chôm_BIT_4,5%'!Z44</f>
        <v>1365.8890370857</v>
      </c>
      <c r="AA41" s="47" t="n">
        <f aca="false">PopActBIT!AA56-'Chôm_BIT_4,5%'!AA44</f>
        <v>383.605400999822</v>
      </c>
      <c r="AB41" s="47" t="n">
        <f aca="false">PopActBIT!AB56-'Chôm_BIT_4,5%'!AB44</f>
        <v>125.270120013299</v>
      </c>
      <c r="AC41" s="47"/>
      <c r="AD41" s="47" t="n">
        <f aca="false">E41+F41</f>
        <v>1154.53036297228</v>
      </c>
      <c r="AE41" s="47" t="n">
        <f aca="false">G41+H41</f>
        <v>2974.353322182</v>
      </c>
      <c r="AF41" s="47" t="n">
        <f aca="false">I41+J41</f>
        <v>3494.85871751059</v>
      </c>
      <c r="AG41" s="47" t="n">
        <f aca="false">K41+L41</f>
        <v>3630.03118393</v>
      </c>
      <c r="AH41" s="47" t="n">
        <f aca="false">M41+N41+O41+P41</f>
        <v>3082.98043269735</v>
      </c>
      <c r="AI41" s="47" t="n">
        <f aca="false">Q41+R41</f>
        <v>1412.5711956376</v>
      </c>
      <c r="AJ41" s="47" t="n">
        <f aca="false">S41+T41</f>
        <v>3347.16914038019</v>
      </c>
      <c r="AK41" s="47" t="n">
        <f aca="false">U41+V41</f>
        <v>3820.75150243035</v>
      </c>
      <c r="AL41" s="47" t="n">
        <f aca="false">W41+X41</f>
        <v>3748.91040040317</v>
      </c>
      <c r="AM41" s="47" t="n">
        <f aca="false">Y41+Z41+AA41+AB41</f>
        <v>3366.21872692218</v>
      </c>
      <c r="AO41" s="49" t="n">
        <f aca="false">SUM(E41:F41)</f>
        <v>1154.53036297228</v>
      </c>
      <c r="AP41" s="49" t="n">
        <f aca="false">SUM(G41:L41)</f>
        <v>10099.2432236226</v>
      </c>
      <c r="AQ41" s="49" t="n">
        <f aca="false">SUM(M41:N41)</f>
        <v>2747.58531311831</v>
      </c>
      <c r="AR41" s="49" t="n">
        <f aca="false">SUM(Q41:R41)</f>
        <v>1412.5711956376</v>
      </c>
      <c r="AS41" s="49" t="n">
        <f aca="false">SUM(S41:X41)</f>
        <v>10916.8310432137</v>
      </c>
      <c r="AT41" s="49" t="n">
        <f aca="false">SUM(Y41:Z41)</f>
        <v>2857.34320590905</v>
      </c>
      <c r="AU41" s="49" t="n">
        <f aca="false">AO41+AR41</f>
        <v>2567.10155860988</v>
      </c>
      <c r="AV41" s="49" t="n">
        <f aca="false">AP41+AS41</f>
        <v>21016.0742668363</v>
      </c>
      <c r="AW41" s="49" t="n">
        <f aca="false">AQ41+AT41</f>
        <v>5604.92851902737</v>
      </c>
    </row>
    <row r="42" customFormat="false" ht="15" hidden="false" customHeight="false" outlineLevel="0" collapsed="false">
      <c r="A42" s="0" t="n">
        <v>2054</v>
      </c>
      <c r="B42" s="47" t="n">
        <f aca="false">SUM(E42:AB42)</f>
        <v>30057.2980754829</v>
      </c>
      <c r="C42" s="47" t="n">
        <f aca="false">SUM(E42:P42)</f>
        <v>14346.4095064295</v>
      </c>
      <c r="D42" s="47" t="n">
        <f aca="false">SUM(Q42:AB42)</f>
        <v>15710.8885690534</v>
      </c>
      <c r="E42" s="47" t="n">
        <f aca="false">PopActBIT!E57-'Chôm_BIT_4,5%'!E45</f>
        <v>185.089715977093</v>
      </c>
      <c r="F42" s="47" t="n">
        <f aca="false">PopActBIT!F57-'Chôm_BIT_4,5%'!F45</f>
        <v>974.883947374183</v>
      </c>
      <c r="G42" s="47" t="n">
        <f aca="false">PopActBIT!G57-'Chôm_BIT_4,5%'!G45</f>
        <v>1450.51155215106</v>
      </c>
      <c r="H42" s="47" t="n">
        <f aca="false">PopActBIT!H57-'Chôm_BIT_4,5%'!H45</f>
        <v>1522.73393708255</v>
      </c>
      <c r="I42" s="47" t="n">
        <f aca="false">PopActBIT!I57-'Chôm_BIT_4,5%'!I45</f>
        <v>1668.92741768725</v>
      </c>
      <c r="J42" s="47" t="n">
        <f aca="false">PopActBIT!J57-'Chôm_BIT_4,5%'!J45</f>
        <v>1807.08584941401</v>
      </c>
      <c r="K42" s="47" t="n">
        <f aca="false">PopActBIT!K57-'Chôm_BIT_4,5%'!K45</f>
        <v>1883.70195766421</v>
      </c>
      <c r="L42" s="47" t="n">
        <f aca="false">PopActBIT!L57-'Chôm_BIT_4,5%'!L45</f>
        <v>1771.018170937</v>
      </c>
      <c r="M42" s="47" t="n">
        <f aca="false">PopActBIT!M57-'Chôm_BIT_4,5%'!M45</f>
        <v>1525.95721196796</v>
      </c>
      <c r="N42" s="47" t="n">
        <f aca="false">PopActBIT!N57-'Chôm_BIT_4,5%'!N45</f>
        <v>1219.96535717514</v>
      </c>
      <c r="O42" s="47" t="n">
        <f aca="false">PopActBIT!O57-'Chôm_BIT_4,5%'!O45</f>
        <v>264.049306095746</v>
      </c>
      <c r="P42" s="47" t="n">
        <f aca="false">PopActBIT!P57-'Chôm_BIT_4,5%'!P45</f>
        <v>72.4850829033246</v>
      </c>
      <c r="Q42" s="47" t="n">
        <f aca="false">PopActBIT!Q57-'Chôm_BIT_4,5%'!Q45</f>
        <v>290.089304015259</v>
      </c>
      <c r="R42" s="47" t="n">
        <f aca="false">PopActBIT!R57-'Chôm_BIT_4,5%'!R45</f>
        <v>1129.21934076448</v>
      </c>
      <c r="S42" s="47" t="n">
        <f aca="false">PopActBIT!S57-'Chôm_BIT_4,5%'!S45</f>
        <v>1612.60465936568</v>
      </c>
      <c r="T42" s="47" t="n">
        <f aca="false">PopActBIT!T57-'Chôm_BIT_4,5%'!T45</f>
        <v>1733.13086680046</v>
      </c>
      <c r="U42" s="47" t="n">
        <f aca="false">PopActBIT!U57-'Chôm_BIT_4,5%'!U45</f>
        <v>1837.38586261933</v>
      </c>
      <c r="V42" s="47" t="n">
        <f aca="false">PopActBIT!V57-'Chôm_BIT_4,5%'!V45</f>
        <v>1962.67287478702</v>
      </c>
      <c r="W42" s="47" t="n">
        <f aca="false">PopActBIT!W57-'Chôm_BIT_4,5%'!W45</f>
        <v>1933.90702522882</v>
      </c>
      <c r="X42" s="47" t="n">
        <f aca="false">PopActBIT!X57-'Chôm_BIT_4,5%'!X45</f>
        <v>1842.70029452558</v>
      </c>
      <c r="Y42" s="47" t="n">
        <f aca="false">PopActBIT!Y57-'Chôm_BIT_4,5%'!Y45</f>
        <v>1512.3465686008</v>
      </c>
      <c r="Z42" s="47" t="n">
        <f aca="false">PopActBIT!Z57-'Chôm_BIT_4,5%'!Z45</f>
        <v>1345.06295389033</v>
      </c>
      <c r="AA42" s="47" t="n">
        <f aca="false">PopActBIT!AA57-'Chôm_BIT_4,5%'!AA45</f>
        <v>385.592956476065</v>
      </c>
      <c r="AB42" s="47" t="n">
        <f aca="false">PopActBIT!AB57-'Chôm_BIT_4,5%'!AB45</f>
        <v>126.175861979579</v>
      </c>
      <c r="AC42" s="47"/>
      <c r="AD42" s="47" t="n">
        <f aca="false">E42+F42</f>
        <v>1159.97366335128</v>
      </c>
      <c r="AE42" s="47" t="n">
        <f aca="false">G42+H42</f>
        <v>2973.24548923361</v>
      </c>
      <c r="AF42" s="47" t="n">
        <f aca="false">I42+J42</f>
        <v>3476.01326710126</v>
      </c>
      <c r="AG42" s="47" t="n">
        <f aca="false">K42+L42</f>
        <v>3654.72012860121</v>
      </c>
      <c r="AH42" s="47" t="n">
        <f aca="false">M42+N42+O42+P42</f>
        <v>3082.45695814218</v>
      </c>
      <c r="AI42" s="47" t="n">
        <f aca="false">Q42+R42</f>
        <v>1419.30864477974</v>
      </c>
      <c r="AJ42" s="47" t="n">
        <f aca="false">S42+T42</f>
        <v>3345.73552616614</v>
      </c>
      <c r="AK42" s="47" t="n">
        <f aca="false">U42+V42</f>
        <v>3800.05873740635</v>
      </c>
      <c r="AL42" s="47" t="n">
        <f aca="false">W42+X42</f>
        <v>3776.6073197544</v>
      </c>
      <c r="AM42" s="47" t="n">
        <f aca="false">Y42+Z42+AA42+AB42</f>
        <v>3369.17834094677</v>
      </c>
      <c r="AO42" s="49" t="n">
        <f aca="false">SUM(E42:F42)</f>
        <v>1159.97366335128</v>
      </c>
      <c r="AP42" s="49" t="n">
        <f aca="false">SUM(G42:L42)</f>
        <v>10103.9788849361</v>
      </c>
      <c r="AQ42" s="49" t="n">
        <f aca="false">SUM(M42:N42)</f>
        <v>2745.92256914311</v>
      </c>
      <c r="AR42" s="49" t="n">
        <f aca="false">SUM(Q42:R42)</f>
        <v>1419.30864477974</v>
      </c>
      <c r="AS42" s="49" t="n">
        <f aca="false">SUM(S42:X42)</f>
        <v>10922.4015833269</v>
      </c>
      <c r="AT42" s="49" t="n">
        <f aca="false">SUM(Y42:Z42)</f>
        <v>2857.40952249113</v>
      </c>
      <c r="AU42" s="49" t="n">
        <f aca="false">AO42+AR42</f>
        <v>2579.28230813102</v>
      </c>
      <c r="AV42" s="49" t="n">
        <f aca="false">AP42+AS42</f>
        <v>21026.380468263</v>
      </c>
      <c r="AW42" s="49" t="n">
        <f aca="false">AQ42+AT42</f>
        <v>5603.33209163424</v>
      </c>
    </row>
    <row r="43" customFormat="false" ht="15" hidden="false" customHeight="false" outlineLevel="0" collapsed="false">
      <c r="A43" s="0" t="n">
        <v>2055</v>
      </c>
      <c r="B43" s="47" t="n">
        <f aca="false">SUM(E43:AB43)</f>
        <v>30080.419946472</v>
      </c>
      <c r="C43" s="47" t="n">
        <f aca="false">SUM(E43:P43)</f>
        <v>14355.5816187217</v>
      </c>
      <c r="D43" s="47" t="n">
        <f aca="false">SUM(Q43:AB43)</f>
        <v>15724.8383277503</v>
      </c>
      <c r="E43" s="47" t="n">
        <f aca="false">PopActBIT!E58-'Chôm_BIT_4,5%'!E46</f>
        <v>185.725837359746</v>
      </c>
      <c r="F43" s="47" t="n">
        <f aca="false">PopActBIT!F58-'Chôm_BIT_4,5%'!F46</f>
        <v>979.70992507043</v>
      </c>
      <c r="G43" s="47" t="n">
        <f aca="false">PopActBIT!G58-'Chôm_BIT_4,5%'!G46</f>
        <v>1454.32342865138</v>
      </c>
      <c r="H43" s="47" t="n">
        <f aca="false">PopActBIT!H58-'Chôm_BIT_4,5%'!H46</f>
        <v>1519.91384832597</v>
      </c>
      <c r="I43" s="47" t="n">
        <f aca="false">PopActBIT!I58-'Chôm_BIT_4,5%'!I46</f>
        <v>1660.29450588821</v>
      </c>
      <c r="J43" s="47" t="n">
        <f aca="false">PopActBIT!J58-'Chôm_BIT_4,5%'!J46</f>
        <v>1794.46769777912</v>
      </c>
      <c r="K43" s="47" t="n">
        <f aca="false">PopActBIT!K58-'Chôm_BIT_4,5%'!K46</f>
        <v>1895.6002513608</v>
      </c>
      <c r="L43" s="47" t="n">
        <f aca="false">PopActBIT!L58-'Chôm_BIT_4,5%'!L46</f>
        <v>1775.28854197822</v>
      </c>
      <c r="M43" s="47" t="n">
        <f aca="false">PopActBIT!M58-'Chôm_BIT_4,5%'!M46</f>
        <v>1548.84833402014</v>
      </c>
      <c r="N43" s="47" t="n">
        <f aca="false">PopActBIT!N58-'Chôm_BIT_4,5%'!N46</f>
        <v>1204.65058515227</v>
      </c>
      <c r="O43" s="47" t="n">
        <f aca="false">PopActBIT!O58-'Chôm_BIT_4,5%'!O46</f>
        <v>263.918479160667</v>
      </c>
      <c r="P43" s="47" t="n">
        <f aca="false">PopActBIT!P58-'Chôm_BIT_4,5%'!P46</f>
        <v>72.840183974787</v>
      </c>
      <c r="Q43" s="47" t="n">
        <f aca="false">PopActBIT!Q58-'Chôm_BIT_4,5%'!Q46</f>
        <v>291.109142011238</v>
      </c>
      <c r="R43" s="47" t="n">
        <f aca="false">PopActBIT!R58-'Chôm_BIT_4,5%'!R46</f>
        <v>1134.94903688797</v>
      </c>
      <c r="S43" s="47" t="n">
        <f aca="false">PopActBIT!S58-'Chôm_BIT_4,5%'!S46</f>
        <v>1617.08733708624</v>
      </c>
      <c r="T43" s="47" t="n">
        <f aca="false">PopActBIT!T58-'Chôm_BIT_4,5%'!T46</f>
        <v>1729.69906149253</v>
      </c>
      <c r="U43" s="47" t="n">
        <f aca="false">PopActBIT!U58-'Chôm_BIT_4,5%'!U46</f>
        <v>1827.26386932297</v>
      </c>
      <c r="V43" s="47" t="n">
        <f aca="false">PopActBIT!V58-'Chôm_BIT_4,5%'!V46</f>
        <v>1949.412660342</v>
      </c>
      <c r="W43" s="47" t="n">
        <f aca="false">PopActBIT!W58-'Chôm_BIT_4,5%'!W46</f>
        <v>1947.94458541737</v>
      </c>
      <c r="X43" s="47" t="n">
        <f aca="false">PopActBIT!X58-'Chôm_BIT_4,5%'!X46</f>
        <v>1847.09074275705</v>
      </c>
      <c r="Y43" s="47" t="n">
        <f aca="false">PopActBIT!Y58-'Chôm_BIT_4,5%'!Y46</f>
        <v>1538.45394268721</v>
      </c>
      <c r="Z43" s="47" t="n">
        <f aca="false">PopActBIT!Z58-'Chôm_BIT_4,5%'!Z46</f>
        <v>1328.1901984938</v>
      </c>
      <c r="AA43" s="47" t="n">
        <f aca="false">PopActBIT!AA58-'Chôm_BIT_4,5%'!AA46</f>
        <v>386.486142830579</v>
      </c>
      <c r="AB43" s="47" t="n">
        <f aca="false">PopActBIT!AB58-'Chôm_BIT_4,5%'!AB46</f>
        <v>127.151608421346</v>
      </c>
      <c r="AC43" s="47"/>
      <c r="AD43" s="47" t="n">
        <f aca="false">E43+F43</f>
        <v>1165.43576243018</v>
      </c>
      <c r="AE43" s="47" t="n">
        <f aca="false">G43+H43</f>
        <v>2974.23727697734</v>
      </c>
      <c r="AF43" s="47" t="n">
        <f aca="false">I43+J43</f>
        <v>3454.76220366733</v>
      </c>
      <c r="AG43" s="47" t="n">
        <f aca="false">K43+L43</f>
        <v>3670.88879333902</v>
      </c>
      <c r="AH43" s="47" t="n">
        <f aca="false">M43+N43+O43+P43</f>
        <v>3090.25758230786</v>
      </c>
      <c r="AI43" s="47" t="n">
        <f aca="false">Q43+R43</f>
        <v>1426.05817889921</v>
      </c>
      <c r="AJ43" s="47" t="n">
        <f aca="false">S43+T43</f>
        <v>3346.78639857877</v>
      </c>
      <c r="AK43" s="47" t="n">
        <f aca="false">U43+V43</f>
        <v>3776.67652966497</v>
      </c>
      <c r="AL43" s="47" t="n">
        <f aca="false">W43+X43</f>
        <v>3795.03532817442</v>
      </c>
      <c r="AM43" s="47" t="n">
        <f aca="false">Y43+Z43+AA43+AB43</f>
        <v>3380.28189243294</v>
      </c>
      <c r="AO43" s="49" t="n">
        <f aca="false">SUM(E43:F43)</f>
        <v>1165.43576243018</v>
      </c>
      <c r="AP43" s="49" t="n">
        <f aca="false">SUM(G43:L43)</f>
        <v>10099.8882739837</v>
      </c>
      <c r="AQ43" s="49" t="n">
        <f aca="false">SUM(M43:N43)</f>
        <v>2753.49891917241</v>
      </c>
      <c r="AR43" s="49" t="n">
        <f aca="false">SUM(Q43:R43)</f>
        <v>1426.05817889921</v>
      </c>
      <c r="AS43" s="49" t="n">
        <f aca="false">SUM(S43:X43)</f>
        <v>10918.4982564182</v>
      </c>
      <c r="AT43" s="49" t="n">
        <f aca="false">SUM(Y43:Z43)</f>
        <v>2866.64414118102</v>
      </c>
      <c r="AU43" s="49" t="n">
        <f aca="false">AO43+AR43</f>
        <v>2591.49394132938</v>
      </c>
      <c r="AV43" s="49" t="n">
        <f aca="false">AP43+AS43</f>
        <v>21018.3865304019</v>
      </c>
      <c r="AW43" s="49" t="n">
        <f aca="false">AQ43+AT43</f>
        <v>5620.14306035342</v>
      </c>
    </row>
    <row r="44" customFormat="false" ht="15" hidden="false" customHeight="false" outlineLevel="0" collapsed="false">
      <c r="A44" s="0" t="n">
        <v>2056</v>
      </c>
      <c r="B44" s="47" t="n">
        <f aca="false">SUM(E44:AB44)</f>
        <v>30110.3302719821</v>
      </c>
      <c r="C44" s="47" t="n">
        <f aca="false">SUM(E44:P44)</f>
        <v>14370.6661154464</v>
      </c>
      <c r="D44" s="47" t="n">
        <f aca="false">SUM(Q44:AB44)</f>
        <v>15739.6641565358</v>
      </c>
      <c r="E44" s="47" t="n">
        <f aca="false">PopActBIT!E59-'Chôm_BIT_4,5%'!E47</f>
        <v>186.226716578345</v>
      </c>
      <c r="F44" s="47" t="n">
        <f aca="false">PopActBIT!F59-'Chôm_BIT_4,5%'!F47</f>
        <v>984.529282068329</v>
      </c>
      <c r="G44" s="47" t="n">
        <f aca="false">PopActBIT!G59-'Chôm_BIT_4,5%'!G47</f>
        <v>1459.38086948066</v>
      </c>
      <c r="H44" s="47" t="n">
        <f aca="false">PopActBIT!H59-'Chôm_BIT_4,5%'!H47</f>
        <v>1518.13624081571</v>
      </c>
      <c r="I44" s="47" t="n">
        <f aca="false">PopActBIT!I59-'Chôm_BIT_4,5%'!I47</f>
        <v>1655.60243289916</v>
      </c>
      <c r="J44" s="47" t="n">
        <f aca="false">PopActBIT!J59-'Chôm_BIT_4,5%'!J47</f>
        <v>1777.73444758922</v>
      </c>
      <c r="K44" s="47" t="n">
        <f aca="false">PopActBIT!K59-'Chôm_BIT_4,5%'!K47</f>
        <v>1900.65307541228</v>
      </c>
      <c r="L44" s="47" t="n">
        <f aca="false">PopActBIT!L59-'Chôm_BIT_4,5%'!L47</f>
        <v>1779.30179804827</v>
      </c>
      <c r="M44" s="47" t="n">
        <f aca="false">PopActBIT!M59-'Chôm_BIT_4,5%'!M47</f>
        <v>1571.60649035694</v>
      </c>
      <c r="N44" s="47" t="n">
        <f aca="false">PopActBIT!N59-'Chôm_BIT_4,5%'!N47</f>
        <v>1201.42986093221</v>
      </c>
      <c r="O44" s="47" t="n">
        <f aca="false">PopActBIT!O59-'Chôm_BIT_4,5%'!O47</f>
        <v>262.847820013993</v>
      </c>
      <c r="P44" s="47" t="n">
        <f aca="false">PopActBIT!P59-'Chôm_BIT_4,5%'!P47</f>
        <v>73.2170812512516</v>
      </c>
      <c r="Q44" s="47" t="n">
        <f aca="false">PopActBIT!Q59-'Chôm_BIT_4,5%'!Q47</f>
        <v>291.92689190364</v>
      </c>
      <c r="R44" s="47" t="n">
        <f aca="false">PopActBIT!R59-'Chôm_BIT_4,5%'!R47</f>
        <v>1140.68732975356</v>
      </c>
      <c r="S44" s="47" t="n">
        <f aca="false">PopActBIT!S59-'Chôm_BIT_4,5%'!S47</f>
        <v>1623.04801585963</v>
      </c>
      <c r="T44" s="47" t="n">
        <f aca="false">PopActBIT!T59-'Chôm_BIT_4,5%'!T47</f>
        <v>1727.5110119556</v>
      </c>
      <c r="U44" s="47" t="n">
        <f aca="false">PopActBIT!U59-'Chôm_BIT_4,5%'!U47</f>
        <v>1821.64342263885</v>
      </c>
      <c r="V44" s="47" t="n">
        <f aca="false">PopActBIT!V59-'Chôm_BIT_4,5%'!V47</f>
        <v>1932.68423539232</v>
      </c>
      <c r="W44" s="47" t="n">
        <f aca="false">PopActBIT!W59-'Chôm_BIT_4,5%'!W47</f>
        <v>1953.27428592829</v>
      </c>
      <c r="X44" s="47" t="n">
        <f aca="false">PopActBIT!X59-'Chôm_BIT_4,5%'!X47</f>
        <v>1852.50538264802</v>
      </c>
      <c r="Y44" s="47" t="n">
        <f aca="false">PopActBIT!Y59-'Chôm_BIT_4,5%'!Y47</f>
        <v>1563.07528410791</v>
      </c>
      <c r="Z44" s="47" t="n">
        <f aca="false">PopActBIT!Z59-'Chôm_BIT_4,5%'!Z47</f>
        <v>1319.1077119215</v>
      </c>
      <c r="AA44" s="47" t="n">
        <f aca="false">PopActBIT!AA59-'Chôm_BIT_4,5%'!AA47</f>
        <v>386.028825510884</v>
      </c>
      <c r="AB44" s="47" t="n">
        <f aca="false">PopActBIT!AB59-'Chôm_BIT_4,5%'!AB47</f>
        <v>128.171758915557</v>
      </c>
      <c r="AC44" s="47"/>
      <c r="AD44" s="47" t="n">
        <f aca="false">E44+F44</f>
        <v>1170.75599864667</v>
      </c>
      <c r="AE44" s="47" t="n">
        <f aca="false">G44+H44</f>
        <v>2977.51711029637</v>
      </c>
      <c r="AF44" s="47" t="n">
        <f aca="false">I44+J44</f>
        <v>3433.33688048838</v>
      </c>
      <c r="AG44" s="47" t="n">
        <f aca="false">K44+L44</f>
        <v>3679.95487346055</v>
      </c>
      <c r="AH44" s="47" t="n">
        <f aca="false">M44+N44+O44+P44</f>
        <v>3109.10125255439</v>
      </c>
      <c r="AI44" s="47" t="n">
        <f aca="false">Q44+R44</f>
        <v>1432.6142216572</v>
      </c>
      <c r="AJ44" s="47" t="n">
        <f aca="false">S44+T44</f>
        <v>3350.55902781523</v>
      </c>
      <c r="AK44" s="47" t="n">
        <f aca="false">U44+V44</f>
        <v>3754.32765803118</v>
      </c>
      <c r="AL44" s="47" t="n">
        <f aca="false">W44+X44</f>
        <v>3805.77966857631</v>
      </c>
      <c r="AM44" s="47" t="n">
        <f aca="false">Y44+Z44+AA44+AB44</f>
        <v>3396.38358045585</v>
      </c>
      <c r="AO44" s="49" t="n">
        <f aca="false">SUM(E44:F44)</f>
        <v>1170.75599864667</v>
      </c>
      <c r="AP44" s="49" t="n">
        <f aca="false">SUM(G44:L44)</f>
        <v>10090.8088642453</v>
      </c>
      <c r="AQ44" s="49" t="n">
        <f aca="false">SUM(M44:N44)</f>
        <v>2773.03635128915</v>
      </c>
      <c r="AR44" s="49" t="n">
        <f aca="false">SUM(Q44:R44)</f>
        <v>1432.6142216572</v>
      </c>
      <c r="AS44" s="49" t="n">
        <f aca="false">SUM(S44:X44)</f>
        <v>10910.6663544227</v>
      </c>
      <c r="AT44" s="49" t="n">
        <f aca="false">SUM(Y44:Z44)</f>
        <v>2882.18299602941</v>
      </c>
      <c r="AU44" s="49" t="n">
        <f aca="false">AO44+AR44</f>
        <v>2603.37022030387</v>
      </c>
      <c r="AV44" s="49" t="n">
        <f aca="false">AP44+AS44</f>
        <v>21001.475218668</v>
      </c>
      <c r="AW44" s="49" t="n">
        <f aca="false">AQ44+AT44</f>
        <v>5655.21934731856</v>
      </c>
    </row>
    <row r="45" customFormat="false" ht="15" hidden="false" customHeight="false" outlineLevel="0" collapsed="false">
      <c r="A45" s="0" t="n">
        <v>2057</v>
      </c>
      <c r="B45" s="47" t="n">
        <f aca="false">SUM(E45:AB45)</f>
        <v>30150.8349775986</v>
      </c>
      <c r="C45" s="47" t="n">
        <f aca="false">SUM(E45:P45)</f>
        <v>14391.3736762373</v>
      </c>
      <c r="D45" s="47" t="n">
        <f aca="false">SUM(Q45:AB45)</f>
        <v>15759.4613013613</v>
      </c>
      <c r="E45" s="47" t="n">
        <f aca="false">PopActBIT!E60-'Chôm_BIT_4,5%'!E48</f>
        <v>186.545498443634</v>
      </c>
      <c r="F45" s="47" t="n">
        <f aca="false">PopActBIT!F60-'Chôm_BIT_4,5%'!F48</f>
        <v>989.197225347689</v>
      </c>
      <c r="G45" s="47" t="n">
        <f aca="false">PopActBIT!G60-'Chôm_BIT_4,5%'!G48</f>
        <v>1465.40406683641</v>
      </c>
      <c r="H45" s="47" t="n">
        <f aca="false">PopActBIT!H60-'Chôm_BIT_4,5%'!H48</f>
        <v>1517.63796929136</v>
      </c>
      <c r="I45" s="47" t="n">
        <f aca="false">PopActBIT!I60-'Chôm_BIT_4,5%'!I48</f>
        <v>1651.5123159792</v>
      </c>
      <c r="J45" s="47" t="n">
        <f aca="false">PopActBIT!J60-'Chôm_BIT_4,5%'!J48</f>
        <v>1766.08070974074</v>
      </c>
      <c r="K45" s="47" t="n">
        <f aca="false">PopActBIT!K60-'Chôm_BIT_4,5%'!K48</f>
        <v>1896.52378474166</v>
      </c>
      <c r="L45" s="47" t="n">
        <f aca="false">PopActBIT!L60-'Chôm_BIT_4,5%'!L48</f>
        <v>1790.67219293494</v>
      </c>
      <c r="M45" s="47" t="n">
        <f aca="false">PopActBIT!M60-'Chôm_BIT_4,5%'!M48</f>
        <v>1589.35704348649</v>
      </c>
      <c r="N45" s="47" t="n">
        <f aca="false">PopActBIT!N60-'Chôm_BIT_4,5%'!N48</f>
        <v>1203.94802564734</v>
      </c>
      <c r="O45" s="47" t="n">
        <f aca="false">PopActBIT!O60-'Chôm_BIT_4,5%'!O48</f>
        <v>260.910461367642</v>
      </c>
      <c r="P45" s="47" t="n">
        <f aca="false">PopActBIT!P60-'Chôm_BIT_4,5%'!P48</f>
        <v>73.5843824202177</v>
      </c>
      <c r="Q45" s="47" t="n">
        <f aca="false">PopActBIT!Q60-'Chôm_BIT_4,5%'!Q48</f>
        <v>292.472177729863</v>
      </c>
      <c r="R45" s="47" t="n">
        <f aca="false">PopActBIT!R60-'Chôm_BIT_4,5%'!R48</f>
        <v>1146.26199399349</v>
      </c>
      <c r="S45" s="47" t="n">
        <f aca="false">PopActBIT!S60-'Chôm_BIT_4,5%'!S48</f>
        <v>1630.1663005166</v>
      </c>
      <c r="T45" s="47" t="n">
        <f aca="false">PopActBIT!T60-'Chôm_BIT_4,5%'!T48</f>
        <v>1726.87295151698</v>
      </c>
      <c r="U45" s="47" t="n">
        <f aca="false">PopActBIT!U60-'Chôm_BIT_4,5%'!U48</f>
        <v>1816.94591334873</v>
      </c>
      <c r="V45" s="47" t="n">
        <f aca="false">PopActBIT!V60-'Chôm_BIT_4,5%'!V48</f>
        <v>1920.56145081571</v>
      </c>
      <c r="W45" s="47" t="n">
        <f aca="false">PopActBIT!W60-'Chôm_BIT_4,5%'!W48</f>
        <v>1949.54999077675</v>
      </c>
      <c r="X45" s="47" t="n">
        <f aca="false">PopActBIT!X60-'Chôm_BIT_4,5%'!X48</f>
        <v>1865.01595385898</v>
      </c>
      <c r="Y45" s="47" t="n">
        <f aca="false">PopActBIT!Y60-'Chôm_BIT_4,5%'!Y48</f>
        <v>1581.77879640294</v>
      </c>
      <c r="Z45" s="47" t="n">
        <f aca="false">PopActBIT!Z60-'Chôm_BIT_4,5%'!Z48</f>
        <v>1316.34486375095</v>
      </c>
      <c r="AA45" s="47" t="n">
        <f aca="false">PopActBIT!AA60-'Chôm_BIT_4,5%'!AA48</f>
        <v>384.321158584459</v>
      </c>
      <c r="AB45" s="47" t="n">
        <f aca="false">PopActBIT!AB60-'Chôm_BIT_4,5%'!AB48</f>
        <v>129.169750065808</v>
      </c>
      <c r="AC45" s="47"/>
      <c r="AD45" s="47" t="n">
        <f aca="false">E45+F45</f>
        <v>1175.74272379132</v>
      </c>
      <c r="AE45" s="47" t="n">
        <f aca="false">G45+H45</f>
        <v>2983.04203612776</v>
      </c>
      <c r="AF45" s="47" t="n">
        <f aca="false">I45+J45</f>
        <v>3417.59302571994</v>
      </c>
      <c r="AG45" s="47" t="n">
        <f aca="false">K45+L45</f>
        <v>3687.1959776766</v>
      </c>
      <c r="AH45" s="47" t="n">
        <f aca="false">M45+N45+O45+P45</f>
        <v>3127.79991292169</v>
      </c>
      <c r="AI45" s="47" t="n">
        <f aca="false">Q45+R45</f>
        <v>1438.73417172336</v>
      </c>
      <c r="AJ45" s="47" t="n">
        <f aca="false">S45+T45</f>
        <v>3357.03925203359</v>
      </c>
      <c r="AK45" s="47" t="n">
        <f aca="false">U45+V45</f>
        <v>3737.50736416445</v>
      </c>
      <c r="AL45" s="47" t="n">
        <f aca="false">W45+X45</f>
        <v>3814.56594463573</v>
      </c>
      <c r="AM45" s="47" t="n">
        <f aca="false">Y45+Z45+AA45+AB45</f>
        <v>3411.61456880415</v>
      </c>
      <c r="AO45" s="49" t="n">
        <f aca="false">SUM(E45:F45)</f>
        <v>1175.74272379132</v>
      </c>
      <c r="AP45" s="49" t="n">
        <f aca="false">SUM(G45:L45)</f>
        <v>10087.8310395243</v>
      </c>
      <c r="AQ45" s="49" t="n">
        <f aca="false">SUM(M45:N45)</f>
        <v>2793.30506913383</v>
      </c>
      <c r="AR45" s="49" t="n">
        <f aca="false">SUM(Q45:R45)</f>
        <v>1438.73417172336</v>
      </c>
      <c r="AS45" s="49" t="n">
        <f aca="false">SUM(S45:X45)</f>
        <v>10909.1125608338</v>
      </c>
      <c r="AT45" s="49" t="n">
        <f aca="false">SUM(Y45:Z45)</f>
        <v>2898.12366015389</v>
      </c>
      <c r="AU45" s="49" t="n">
        <f aca="false">AO45+AR45</f>
        <v>2614.47689551468</v>
      </c>
      <c r="AV45" s="49" t="n">
        <f aca="false">AP45+AS45</f>
        <v>20996.9436003581</v>
      </c>
      <c r="AW45" s="49" t="n">
        <f aca="false">AQ45+AT45</f>
        <v>5691.42872928772</v>
      </c>
    </row>
    <row r="46" customFormat="false" ht="15" hidden="false" customHeight="false" outlineLevel="0" collapsed="false">
      <c r="A46" s="0" t="n">
        <v>2058</v>
      </c>
      <c r="B46" s="47" t="n">
        <f aca="false">SUM(E46:AB46)</f>
        <v>30204.480585652</v>
      </c>
      <c r="C46" s="47" t="n">
        <f aca="false">SUM(E46:P46)</f>
        <v>14414.5453133822</v>
      </c>
      <c r="D46" s="47" t="n">
        <f aca="false">SUM(Q46:AB46)</f>
        <v>15789.9352722698</v>
      </c>
      <c r="E46" s="47" t="n">
        <f aca="false">PopActBIT!E61-'Chôm_BIT_4,5%'!E49</f>
        <v>186.672704135912</v>
      </c>
      <c r="F46" s="47" t="n">
        <f aca="false">PopActBIT!F61-'Chôm_BIT_4,5%'!F49</f>
        <v>993.608617826237</v>
      </c>
      <c r="G46" s="47" t="n">
        <f aca="false">PopActBIT!G61-'Chôm_BIT_4,5%'!G49</f>
        <v>1472.11604122261</v>
      </c>
      <c r="H46" s="47" t="n">
        <f aca="false">PopActBIT!H61-'Chôm_BIT_4,5%'!H49</f>
        <v>1518.58900040528</v>
      </c>
      <c r="I46" s="47" t="n">
        <f aca="false">PopActBIT!I61-'Chôm_BIT_4,5%'!I49</f>
        <v>1647.49048378332</v>
      </c>
      <c r="J46" s="47" t="n">
        <f aca="false">PopActBIT!J61-'Chôm_BIT_4,5%'!J49</f>
        <v>1757.30706579214</v>
      </c>
      <c r="K46" s="47" t="n">
        <f aca="false">PopActBIT!K61-'Chôm_BIT_4,5%'!K49</f>
        <v>1888.63095348227</v>
      </c>
      <c r="L46" s="47" t="n">
        <f aca="false">PopActBIT!L61-'Chôm_BIT_4,5%'!L49</f>
        <v>1804.11648539208</v>
      </c>
      <c r="M46" s="47" t="n">
        <f aca="false">PopActBIT!M61-'Chôm_BIT_4,5%'!M49</f>
        <v>1602.35954655275</v>
      </c>
      <c r="N46" s="47" t="n">
        <f aca="false">PopActBIT!N61-'Chôm_BIT_4,5%'!N49</f>
        <v>1212.09906982247</v>
      </c>
      <c r="O46" s="47" t="n">
        <f aca="false">PopActBIT!O61-'Chôm_BIT_4,5%'!O49</f>
        <v>257.620285687792</v>
      </c>
      <c r="P46" s="47" t="n">
        <f aca="false">PopActBIT!P61-'Chôm_BIT_4,5%'!P49</f>
        <v>73.9350592793337</v>
      </c>
      <c r="Q46" s="47" t="n">
        <f aca="false">PopActBIT!Q61-'Chôm_BIT_4,5%'!Q49</f>
        <v>292.721987804871</v>
      </c>
      <c r="R46" s="47" t="n">
        <f aca="false">PopActBIT!R61-'Chôm_BIT_4,5%'!R49</f>
        <v>1151.54880036976</v>
      </c>
      <c r="S46" s="47" t="n">
        <f aca="false">PopActBIT!S61-'Chôm_BIT_4,5%'!S49</f>
        <v>1638.12121880573</v>
      </c>
      <c r="T46" s="47" t="n">
        <f aca="false">PopActBIT!T61-'Chôm_BIT_4,5%'!T49</f>
        <v>1727.99304969879</v>
      </c>
      <c r="U46" s="47" t="n">
        <f aca="false">PopActBIT!U61-'Chôm_BIT_4,5%'!U49</f>
        <v>1812.3669906569</v>
      </c>
      <c r="V46" s="47" t="n">
        <f aca="false">PopActBIT!V61-'Chôm_BIT_4,5%'!V49</f>
        <v>1910.32245829248</v>
      </c>
      <c r="W46" s="47" t="n">
        <f aca="false">PopActBIT!W61-'Chôm_BIT_4,5%'!W49</f>
        <v>1942.87565418972</v>
      </c>
      <c r="X46" s="47" t="n">
        <f aca="false">PopActBIT!X61-'Chôm_BIT_4,5%'!X49</f>
        <v>1879.70122136738</v>
      </c>
      <c r="Y46" s="47" t="n">
        <f aca="false">PopActBIT!Y61-'Chôm_BIT_4,5%'!Y49</f>
        <v>1596.21671257301</v>
      </c>
      <c r="Z46" s="47" t="n">
        <f aca="false">PopActBIT!Z61-'Chôm_BIT_4,5%'!Z49</f>
        <v>1327.55669997728</v>
      </c>
      <c r="AA46" s="47" t="n">
        <f aca="false">PopActBIT!AA61-'Chôm_BIT_4,5%'!AA49</f>
        <v>380.377970110594</v>
      </c>
      <c r="AB46" s="47" t="n">
        <f aca="false">PopActBIT!AB61-'Chôm_BIT_4,5%'!AB49</f>
        <v>130.132508423249</v>
      </c>
      <c r="AC46" s="47"/>
      <c r="AD46" s="47" t="n">
        <f aca="false">E46+F46</f>
        <v>1180.28132196215</v>
      </c>
      <c r="AE46" s="47" t="n">
        <f aca="false">G46+H46</f>
        <v>2990.70504162789</v>
      </c>
      <c r="AF46" s="47" t="n">
        <f aca="false">I46+J46</f>
        <v>3404.79754957546</v>
      </c>
      <c r="AG46" s="47" t="n">
        <f aca="false">K46+L46</f>
        <v>3692.74743887435</v>
      </c>
      <c r="AH46" s="47" t="n">
        <f aca="false">M46+N46+O46+P46</f>
        <v>3146.01396134235</v>
      </c>
      <c r="AI46" s="47" t="n">
        <f aca="false">Q46+R46</f>
        <v>1444.27078817463</v>
      </c>
      <c r="AJ46" s="47" t="n">
        <f aca="false">S46+T46</f>
        <v>3366.11426850452</v>
      </c>
      <c r="AK46" s="47" t="n">
        <f aca="false">U46+V46</f>
        <v>3722.68944894938</v>
      </c>
      <c r="AL46" s="47" t="n">
        <f aca="false">W46+X46</f>
        <v>3822.5768755571</v>
      </c>
      <c r="AM46" s="47" t="n">
        <f aca="false">Y46+Z46+AA46+AB46</f>
        <v>3434.28389108413</v>
      </c>
      <c r="AO46" s="49" t="n">
        <f aca="false">SUM(E46:F46)</f>
        <v>1180.28132196215</v>
      </c>
      <c r="AP46" s="49" t="n">
        <f aca="false">SUM(G46:L46)</f>
        <v>10088.2500300777</v>
      </c>
      <c r="AQ46" s="49" t="n">
        <f aca="false">SUM(M46:N46)</f>
        <v>2814.45861637523</v>
      </c>
      <c r="AR46" s="49" t="n">
        <f aca="false">SUM(Q46:R46)</f>
        <v>1444.27078817463</v>
      </c>
      <c r="AS46" s="49" t="n">
        <f aca="false">SUM(S46:X46)</f>
        <v>10911.380593011</v>
      </c>
      <c r="AT46" s="49" t="n">
        <f aca="false">SUM(Y46:Z46)</f>
        <v>2923.77341255029</v>
      </c>
      <c r="AU46" s="49" t="n">
        <f aca="false">AO46+AR46</f>
        <v>2624.55211013678</v>
      </c>
      <c r="AV46" s="49" t="n">
        <f aca="false">AP46+AS46</f>
        <v>20999.6306230887</v>
      </c>
      <c r="AW46" s="49" t="n">
        <f aca="false">AQ46+AT46</f>
        <v>5738.23202892551</v>
      </c>
    </row>
    <row r="47" customFormat="false" ht="15" hidden="false" customHeight="false" outlineLevel="0" collapsed="false">
      <c r="A47" s="0" t="n">
        <v>2059</v>
      </c>
      <c r="B47" s="47" t="n">
        <f aca="false">SUM(E47:AB47)</f>
        <v>30275.187615184</v>
      </c>
      <c r="C47" s="47" t="n">
        <f aca="false">SUM(E47:P47)</f>
        <v>14439.7598970235</v>
      </c>
      <c r="D47" s="47" t="n">
        <f aca="false">SUM(Q47:AB47)</f>
        <v>15835.4277181605</v>
      </c>
      <c r="E47" s="47" t="n">
        <f aca="false">PopActBIT!E62-'Chôm_BIT_4,5%'!E50</f>
        <v>186.603985196641</v>
      </c>
      <c r="F47" s="47" t="n">
        <f aca="false">PopActBIT!F62-'Chôm_BIT_4,5%'!F50</f>
        <v>997.624570459712</v>
      </c>
      <c r="G47" s="47" t="n">
        <f aca="false">PopActBIT!G62-'Chôm_BIT_4,5%'!G50</f>
        <v>1479.23294968397</v>
      </c>
      <c r="H47" s="47" t="n">
        <f aca="false">PopActBIT!H62-'Chôm_BIT_4,5%'!H50</f>
        <v>1521.01157875719</v>
      </c>
      <c r="I47" s="47" t="n">
        <f aca="false">PopActBIT!I62-'Chôm_BIT_4,5%'!I50</f>
        <v>1643.82615922926</v>
      </c>
      <c r="J47" s="47" t="n">
        <f aca="false">PopActBIT!J62-'Chôm_BIT_4,5%'!J50</f>
        <v>1746.43632812633</v>
      </c>
      <c r="K47" s="47" t="n">
        <f aca="false">PopActBIT!K62-'Chôm_BIT_4,5%'!K50</f>
        <v>1880.24768456098</v>
      </c>
      <c r="L47" s="47" t="n">
        <f aca="false">PopActBIT!L62-'Chôm_BIT_4,5%'!L50</f>
        <v>1817.45275240676</v>
      </c>
      <c r="M47" s="47" t="n">
        <f aca="false">PopActBIT!M62-'Chôm_BIT_4,5%'!M50</f>
        <v>1612.34975989136</v>
      </c>
      <c r="N47" s="47" t="n">
        <f aca="false">PopActBIT!N62-'Chôm_BIT_4,5%'!N50</f>
        <v>1227.2824952849</v>
      </c>
      <c r="O47" s="47" t="n">
        <f aca="false">PopActBIT!O62-'Chôm_BIT_4,5%'!O50</f>
        <v>253.414032890778</v>
      </c>
      <c r="P47" s="47" t="n">
        <f aca="false">PopActBIT!P62-'Chôm_BIT_4,5%'!P50</f>
        <v>74.277600535636</v>
      </c>
      <c r="Q47" s="47" t="n">
        <f aca="false">PopActBIT!Q62-'Chôm_BIT_4,5%'!Q50</f>
        <v>292.66729849673</v>
      </c>
      <c r="R47" s="47" t="n">
        <f aca="false">PopActBIT!R62-'Chôm_BIT_4,5%'!R50</f>
        <v>1156.38215204987</v>
      </c>
      <c r="S47" s="47" t="n">
        <f aca="false">PopActBIT!S62-'Chôm_BIT_4,5%'!S50</f>
        <v>1646.57808989289</v>
      </c>
      <c r="T47" s="47" t="n">
        <f aca="false">PopActBIT!T62-'Chôm_BIT_4,5%'!T50</f>
        <v>1730.91346188049</v>
      </c>
      <c r="U47" s="47" t="n">
        <f aca="false">PopActBIT!U62-'Chôm_BIT_4,5%'!U50</f>
        <v>1808.19612420842</v>
      </c>
      <c r="V47" s="47" t="n">
        <f aca="false">PopActBIT!V62-'Chôm_BIT_4,5%'!V50</f>
        <v>1898.10689583801</v>
      </c>
      <c r="W47" s="47" t="n">
        <f aca="false">PopActBIT!W62-'Chôm_BIT_4,5%'!W50</f>
        <v>1934.7992043363</v>
      </c>
      <c r="X47" s="47" t="n">
        <f aca="false">PopActBIT!X62-'Chôm_BIT_4,5%'!X50</f>
        <v>1895.52641007748</v>
      </c>
      <c r="Y47" s="47" t="n">
        <f aca="false">PopActBIT!Y62-'Chôm_BIT_4,5%'!Y50</f>
        <v>1606.6913684296</v>
      </c>
      <c r="Z47" s="47" t="n">
        <f aca="false">PopActBIT!Z62-'Chôm_BIT_4,5%'!Z50</f>
        <v>1359.72745222682</v>
      </c>
      <c r="AA47" s="47" t="n">
        <f aca="false">PopActBIT!AA62-'Chôm_BIT_4,5%'!AA50</f>
        <v>374.777668927736</v>
      </c>
      <c r="AB47" s="47" t="n">
        <f aca="false">PopActBIT!AB62-'Chôm_BIT_4,5%'!AB50</f>
        <v>131.061591796144</v>
      </c>
      <c r="AC47" s="47"/>
      <c r="AD47" s="47" t="n">
        <f aca="false">E47+F47</f>
        <v>1184.22855565635</v>
      </c>
      <c r="AE47" s="47" t="n">
        <f aca="false">G47+H47</f>
        <v>3000.24452844116</v>
      </c>
      <c r="AF47" s="47" t="n">
        <f aca="false">I47+J47</f>
        <v>3390.26248735559</v>
      </c>
      <c r="AG47" s="47" t="n">
        <f aca="false">K47+L47</f>
        <v>3697.70043696774</v>
      </c>
      <c r="AH47" s="47" t="n">
        <f aca="false">M47+N47+O47+P47</f>
        <v>3167.32388860267</v>
      </c>
      <c r="AI47" s="47" t="n">
        <f aca="false">Q47+R47</f>
        <v>1449.0494505466</v>
      </c>
      <c r="AJ47" s="47" t="n">
        <f aca="false">S47+T47</f>
        <v>3377.49155177338</v>
      </c>
      <c r="AK47" s="47" t="n">
        <f aca="false">U47+V47</f>
        <v>3706.30302004643</v>
      </c>
      <c r="AL47" s="47" t="n">
        <f aca="false">W47+X47</f>
        <v>3830.32561441378</v>
      </c>
      <c r="AM47" s="47" t="n">
        <f aca="false">Y47+Z47+AA47+AB47</f>
        <v>3472.2580813803</v>
      </c>
      <c r="AO47" s="49" t="n">
        <f aca="false">SUM(E47:F47)</f>
        <v>1184.22855565635</v>
      </c>
      <c r="AP47" s="49" t="n">
        <f aca="false">SUM(G47:L47)</f>
        <v>10088.2074527645</v>
      </c>
      <c r="AQ47" s="49" t="n">
        <f aca="false">SUM(M47:N47)</f>
        <v>2839.63225517626</v>
      </c>
      <c r="AR47" s="49" t="n">
        <f aca="false">SUM(Q47:R47)</f>
        <v>1449.0494505466</v>
      </c>
      <c r="AS47" s="49" t="n">
        <f aca="false">SUM(S47:X47)</f>
        <v>10914.1201862336</v>
      </c>
      <c r="AT47" s="49" t="n">
        <f aca="false">SUM(Y47:Z47)</f>
        <v>2966.41882065642</v>
      </c>
      <c r="AU47" s="49" t="n">
        <f aca="false">AO47+AR47</f>
        <v>2633.27800620296</v>
      </c>
      <c r="AV47" s="49" t="n">
        <f aca="false">AP47+AS47</f>
        <v>21002.3276389981</v>
      </c>
      <c r="AW47" s="49" t="n">
        <f aca="false">AQ47+AT47</f>
        <v>5806.05107583268</v>
      </c>
    </row>
    <row r="48" customFormat="false" ht="15" hidden="false" customHeight="false" outlineLevel="0" collapsed="false">
      <c r="A48" s="0" t="n">
        <v>2060</v>
      </c>
      <c r="B48" s="47" t="n">
        <f aca="false">SUM(E48:AB48)</f>
        <v>30339.7455131895</v>
      </c>
      <c r="C48" s="47" t="n">
        <f aca="false">SUM(E48:P48)</f>
        <v>14460.0870103123</v>
      </c>
      <c r="D48" s="47" t="n">
        <f aca="false">SUM(Q48:AB48)</f>
        <v>15879.6585028772</v>
      </c>
      <c r="E48" s="47" t="n">
        <f aca="false">PopActBIT!E63-'Chôm_BIT_4,5%'!E51</f>
        <v>186.328518599919</v>
      </c>
      <c r="F48" s="47" t="n">
        <f aca="false">PopActBIT!F63-'Chôm_BIT_4,5%'!F51</f>
        <v>1001.02364338468</v>
      </c>
      <c r="G48" s="47" t="n">
        <f aca="false">PopActBIT!G63-'Chôm_BIT_4,5%'!G51</f>
        <v>1486.4589403933</v>
      </c>
      <c r="H48" s="47" t="n">
        <f aca="false">PopActBIT!H63-'Chôm_BIT_4,5%'!H51</f>
        <v>1524.77740312381</v>
      </c>
      <c r="I48" s="47" t="n">
        <f aca="false">PopActBIT!I63-'Chôm_BIT_4,5%'!I51</f>
        <v>1640.81610238148</v>
      </c>
      <c r="J48" s="47" t="n">
        <f aca="false">PopActBIT!J63-'Chôm_BIT_4,5%'!J51</f>
        <v>1737.50391506164</v>
      </c>
      <c r="K48" s="47" t="n">
        <f aca="false">PopActBIT!K63-'Chôm_BIT_4,5%'!K51</f>
        <v>1867.29341800116</v>
      </c>
      <c r="L48" s="47" t="n">
        <f aca="false">PopActBIT!L63-'Chôm_BIT_4,5%'!L51</f>
        <v>1828.91533924649</v>
      </c>
      <c r="M48" s="47" t="n">
        <f aca="false">PopActBIT!M63-'Chôm_BIT_4,5%'!M51</f>
        <v>1616.32693077821</v>
      </c>
      <c r="N48" s="47" t="n">
        <f aca="false">PopActBIT!N63-'Chôm_BIT_4,5%'!N51</f>
        <v>1245.74298484366</v>
      </c>
      <c r="O48" s="47" t="n">
        <f aca="false">PopActBIT!O63-'Chôm_BIT_4,5%'!O51</f>
        <v>250.301747539499</v>
      </c>
      <c r="P48" s="47" t="n">
        <f aca="false">PopActBIT!P63-'Chôm_BIT_4,5%'!P51</f>
        <v>74.5980669584578</v>
      </c>
      <c r="Q48" s="47" t="n">
        <f aca="false">PopActBIT!Q63-'Chôm_BIT_4,5%'!Q51</f>
        <v>292.29767234113</v>
      </c>
      <c r="R48" s="47" t="n">
        <f aca="false">PopActBIT!R63-'Chôm_BIT_4,5%'!R51</f>
        <v>1160.50704213494</v>
      </c>
      <c r="S48" s="47" t="n">
        <f aca="false">PopActBIT!S63-'Chôm_BIT_4,5%'!S51</f>
        <v>1655.19132783696</v>
      </c>
      <c r="T48" s="47" t="n">
        <f aca="false">PopActBIT!T63-'Chôm_BIT_4,5%'!T51</f>
        <v>1735.51649553058</v>
      </c>
      <c r="U48" s="47" t="n">
        <f aca="false">PopActBIT!U63-'Chôm_BIT_4,5%'!U51</f>
        <v>1804.79446921847</v>
      </c>
      <c r="V48" s="47" t="n">
        <f aca="false">PopActBIT!V63-'Chôm_BIT_4,5%'!V51</f>
        <v>1887.96424271213</v>
      </c>
      <c r="W48" s="47" t="n">
        <f aca="false">PopActBIT!W63-'Chôm_BIT_4,5%'!W51</f>
        <v>1921.99123811282</v>
      </c>
      <c r="X48" s="47" t="n">
        <f aca="false">PopActBIT!X63-'Chôm_BIT_4,5%'!X51</f>
        <v>1909.40307794175</v>
      </c>
      <c r="Y48" s="47" t="n">
        <f aca="false">PopActBIT!Y63-'Chôm_BIT_4,5%'!Y51</f>
        <v>1610.82883373857</v>
      </c>
      <c r="Z48" s="47" t="n">
        <f aca="false">PopActBIT!Z63-'Chôm_BIT_4,5%'!Z51</f>
        <v>1398.91036132652</v>
      </c>
      <c r="AA48" s="47" t="n">
        <f aca="false">PopActBIT!AA63-'Chôm_BIT_4,5%'!AA51</f>
        <v>370.28059365897</v>
      </c>
      <c r="AB48" s="47" t="n">
        <f aca="false">PopActBIT!AB63-'Chôm_BIT_4,5%'!AB51</f>
        <v>131.973148324364</v>
      </c>
      <c r="AC48" s="47"/>
      <c r="AD48" s="47" t="n">
        <f aca="false">E48+F48</f>
        <v>1187.3521619846</v>
      </c>
      <c r="AE48" s="47" t="n">
        <f aca="false">G48+H48</f>
        <v>3011.2363435171</v>
      </c>
      <c r="AF48" s="47" t="n">
        <f aca="false">I48+J48</f>
        <v>3378.32001744313</v>
      </c>
      <c r="AG48" s="47" t="n">
        <f aca="false">K48+L48</f>
        <v>3696.20875724765</v>
      </c>
      <c r="AH48" s="47" t="n">
        <f aca="false">M48+N48+O48+P48</f>
        <v>3186.96973011983</v>
      </c>
      <c r="AI48" s="47" t="n">
        <f aca="false">Q48+R48</f>
        <v>1452.80471447607</v>
      </c>
      <c r="AJ48" s="47" t="n">
        <f aca="false">S48+T48</f>
        <v>3390.70782336754</v>
      </c>
      <c r="AK48" s="47" t="n">
        <f aca="false">U48+V48</f>
        <v>3692.7587119306</v>
      </c>
      <c r="AL48" s="47" t="n">
        <f aca="false">W48+X48</f>
        <v>3831.39431605457</v>
      </c>
      <c r="AM48" s="47" t="n">
        <f aca="false">Y48+Z48+AA48+AB48</f>
        <v>3511.99293704842</v>
      </c>
      <c r="AO48" s="49" t="n">
        <f aca="false">SUM(E48:F48)</f>
        <v>1187.3521619846</v>
      </c>
      <c r="AP48" s="49" t="n">
        <f aca="false">SUM(G48:L48)</f>
        <v>10085.7651182079</v>
      </c>
      <c r="AQ48" s="49" t="n">
        <f aca="false">SUM(M48:N48)</f>
        <v>2862.06991562187</v>
      </c>
      <c r="AR48" s="49" t="n">
        <f aca="false">SUM(Q48:R48)</f>
        <v>1452.80471447607</v>
      </c>
      <c r="AS48" s="49" t="n">
        <f aca="false">SUM(S48:X48)</f>
        <v>10914.8608513527</v>
      </c>
      <c r="AT48" s="49" t="n">
        <f aca="false">SUM(Y48:Z48)</f>
        <v>3009.73919506509</v>
      </c>
      <c r="AU48" s="49" t="n">
        <f aca="false">AO48+AR48</f>
        <v>2640.15687646066</v>
      </c>
      <c r="AV48" s="49" t="n">
        <f aca="false">AP48+AS48</f>
        <v>21000.6259695606</v>
      </c>
      <c r="AW48" s="49" t="n">
        <f aca="false">AQ48+AT48</f>
        <v>5871.80911068696</v>
      </c>
    </row>
    <row r="49" customFormat="false" ht="15" hidden="false" customHeight="false" outlineLevel="0" collapsed="false">
      <c r="A49" s="0" t="n">
        <v>2061</v>
      </c>
      <c r="B49" s="47" t="n">
        <f aca="false">SUM(E49:AB49)</f>
        <v>30383.3130608417</v>
      </c>
      <c r="C49" s="47" t="n">
        <f aca="false">SUM(E49:P49)</f>
        <v>14475.939844217</v>
      </c>
      <c r="D49" s="47" t="n">
        <f aca="false">SUM(Q49:AB49)</f>
        <v>15907.3732166246</v>
      </c>
      <c r="E49" s="47" t="n">
        <f aca="false">PopActBIT!E64-'Chôm_BIT_4,5%'!E52</f>
        <v>185.890506851897</v>
      </c>
      <c r="F49" s="47" t="n">
        <f aca="false">PopActBIT!F64-'Chôm_BIT_4,5%'!F52</f>
        <v>1003.62083078052</v>
      </c>
      <c r="G49" s="47" t="n">
        <f aca="false">PopActBIT!G64-'Chôm_BIT_4,5%'!G52</f>
        <v>1493.62236234195</v>
      </c>
      <c r="H49" s="47" t="n">
        <f aca="false">PopActBIT!H64-'Chôm_BIT_4,5%'!H52</f>
        <v>1529.75211507229</v>
      </c>
      <c r="I49" s="47" t="n">
        <f aca="false">PopActBIT!I64-'Chôm_BIT_4,5%'!I52</f>
        <v>1638.84281861</v>
      </c>
      <c r="J49" s="47" t="n">
        <f aca="false">PopActBIT!J64-'Chôm_BIT_4,5%'!J52</f>
        <v>1732.56464059671</v>
      </c>
      <c r="K49" s="47" t="n">
        <f aca="false">PopActBIT!K64-'Chôm_BIT_4,5%'!K52</f>
        <v>1850.03941235195</v>
      </c>
      <c r="L49" s="47" t="n">
        <f aca="false">PopActBIT!L64-'Chôm_BIT_4,5%'!L52</f>
        <v>1833.79545459781</v>
      </c>
      <c r="M49" s="47" t="n">
        <f aca="false">PopActBIT!M64-'Chôm_BIT_4,5%'!M52</f>
        <v>1620.04367971417</v>
      </c>
      <c r="N49" s="47" t="n">
        <f aca="false">PopActBIT!N64-'Chôm_BIT_4,5%'!N52</f>
        <v>1264.19088518925</v>
      </c>
      <c r="O49" s="47" t="n">
        <f aca="false">PopActBIT!O64-'Chôm_BIT_4,5%'!O52</f>
        <v>248.696916809562</v>
      </c>
      <c r="P49" s="47" t="n">
        <f aca="false">PopActBIT!P64-'Chôm_BIT_4,5%'!P52</f>
        <v>74.880221300923</v>
      </c>
      <c r="Q49" s="47" t="n">
        <f aca="false">PopActBIT!Q64-'Chôm_BIT_4,5%'!Q52</f>
        <v>291.671109221105</v>
      </c>
      <c r="R49" s="47" t="n">
        <f aca="false">PopActBIT!R64-'Chôm_BIT_4,5%'!R52</f>
        <v>1163.70981900061</v>
      </c>
      <c r="S49" s="47" t="n">
        <f aca="false">PopActBIT!S64-'Chôm_BIT_4,5%'!S52</f>
        <v>1663.74881096296</v>
      </c>
      <c r="T49" s="47" t="n">
        <f aca="false">PopActBIT!T64-'Chôm_BIT_4,5%'!T52</f>
        <v>1741.62547203228</v>
      </c>
      <c r="U49" s="47" t="n">
        <f aca="false">PopActBIT!U64-'Chôm_BIT_4,5%'!U52</f>
        <v>1802.60238576322</v>
      </c>
      <c r="V49" s="47" t="n">
        <f aca="false">PopActBIT!V64-'Chôm_BIT_4,5%'!V52</f>
        <v>1882.32155174639</v>
      </c>
      <c r="W49" s="47" t="n">
        <f aca="false">PopActBIT!W64-'Chôm_BIT_4,5%'!W52</f>
        <v>1905.76417355176</v>
      </c>
      <c r="X49" s="47" t="n">
        <f aca="false">PopActBIT!X64-'Chôm_BIT_4,5%'!X52</f>
        <v>1914.79145047891</v>
      </c>
      <c r="Y49" s="47" t="n">
        <f aca="false">PopActBIT!Y64-'Chôm_BIT_4,5%'!Y52</f>
        <v>1615.83688648388</v>
      </c>
      <c r="Z49" s="47" t="n">
        <f aca="false">PopActBIT!Z64-'Chôm_BIT_4,5%'!Z52</f>
        <v>1423.57571092678</v>
      </c>
      <c r="AA49" s="47" t="n">
        <f aca="false">PopActBIT!AA64-'Chôm_BIT_4,5%'!AA52</f>
        <v>368.903123972236</v>
      </c>
      <c r="AB49" s="47" t="n">
        <f aca="false">PopActBIT!AB64-'Chôm_BIT_4,5%'!AB52</f>
        <v>132.822722484494</v>
      </c>
      <c r="AC49" s="47"/>
      <c r="AD49" s="47" t="n">
        <f aca="false">E49+F49</f>
        <v>1189.51133763242</v>
      </c>
      <c r="AE49" s="47" t="n">
        <f aca="false">G49+H49</f>
        <v>3023.37447741424</v>
      </c>
      <c r="AF49" s="47" t="n">
        <f aca="false">I49+J49</f>
        <v>3371.40745920671</v>
      </c>
      <c r="AG49" s="47" t="n">
        <f aca="false">K49+L49</f>
        <v>3683.83486694975</v>
      </c>
      <c r="AH49" s="47" t="n">
        <f aca="false">M49+N49+O49+P49</f>
        <v>3207.81170301391</v>
      </c>
      <c r="AI49" s="47" t="n">
        <f aca="false">Q49+R49</f>
        <v>1455.38092822171</v>
      </c>
      <c r="AJ49" s="47" t="n">
        <f aca="false">S49+T49</f>
        <v>3405.37428299524</v>
      </c>
      <c r="AK49" s="47" t="n">
        <f aca="false">U49+V49</f>
        <v>3684.92393750961</v>
      </c>
      <c r="AL49" s="47" t="n">
        <f aca="false">W49+X49</f>
        <v>3820.55562403067</v>
      </c>
      <c r="AM49" s="47" t="n">
        <f aca="false">Y49+Z49+AA49+AB49</f>
        <v>3541.1384438674</v>
      </c>
      <c r="AO49" s="49" t="n">
        <f aca="false">SUM(E49:F49)</f>
        <v>1189.51133763242</v>
      </c>
      <c r="AP49" s="49" t="n">
        <f aca="false">SUM(G49:L49)</f>
        <v>10078.6168035707</v>
      </c>
      <c r="AQ49" s="49" t="n">
        <f aca="false">SUM(M49:N49)</f>
        <v>2884.23456490342</v>
      </c>
      <c r="AR49" s="49" t="n">
        <f aca="false">SUM(Q49:R49)</f>
        <v>1455.38092822171</v>
      </c>
      <c r="AS49" s="49" t="n">
        <f aca="false">SUM(S49:X49)</f>
        <v>10910.8538445355</v>
      </c>
      <c r="AT49" s="49" t="n">
        <f aca="false">SUM(Y49:Z49)</f>
        <v>3039.41259741067</v>
      </c>
      <c r="AU49" s="49" t="n">
        <f aca="false">AO49+AR49</f>
        <v>2644.89226585413</v>
      </c>
      <c r="AV49" s="49" t="n">
        <f aca="false">AP49+AS49</f>
        <v>20989.4706481062</v>
      </c>
      <c r="AW49" s="49" t="n">
        <f aca="false">AQ49+AT49</f>
        <v>5923.64716231409</v>
      </c>
    </row>
    <row r="50" customFormat="false" ht="15" hidden="false" customHeight="false" outlineLevel="0" collapsed="false">
      <c r="A50" s="0" t="n">
        <v>2062</v>
      </c>
      <c r="B50" s="47" t="n">
        <f aca="false">SUM(E50:AB50)</f>
        <v>30427.6268045109</v>
      </c>
      <c r="C50" s="47" t="n">
        <f aca="false">SUM(E50:P50)</f>
        <v>14493.9585399075</v>
      </c>
      <c r="D50" s="47" t="n">
        <f aca="false">SUM(Q50:AB50)</f>
        <v>15933.6682646034</v>
      </c>
      <c r="E50" s="47" t="n">
        <f aca="false">PopActBIT!E65-'Chôm_BIT_4,5%'!E53</f>
        <v>185.360858464255</v>
      </c>
      <c r="F50" s="47" t="n">
        <f aca="false">PopActBIT!F65-'Chôm_BIT_4,5%'!F53</f>
        <v>1005.30526084617</v>
      </c>
      <c r="G50" s="47" t="n">
        <f aca="false">PopActBIT!G65-'Chôm_BIT_4,5%'!G53</f>
        <v>1500.6251027535</v>
      </c>
      <c r="H50" s="47" t="n">
        <f aca="false">PopActBIT!H65-'Chôm_BIT_4,5%'!H53</f>
        <v>1535.75479146857</v>
      </c>
      <c r="I50" s="47" t="n">
        <f aca="false">PopActBIT!I65-'Chôm_BIT_4,5%'!I53</f>
        <v>1638.25109578635</v>
      </c>
      <c r="J50" s="47" t="n">
        <f aca="false">PopActBIT!J65-'Chôm_BIT_4,5%'!J53</f>
        <v>1728.30953604226</v>
      </c>
      <c r="K50" s="47" t="n">
        <f aca="false">PopActBIT!K65-'Chôm_BIT_4,5%'!K53</f>
        <v>1838.01082329572</v>
      </c>
      <c r="L50" s="47" t="n">
        <f aca="false">PopActBIT!L65-'Chôm_BIT_4,5%'!L53</f>
        <v>1829.89753977557</v>
      </c>
      <c r="M50" s="47" t="n">
        <f aca="false">PopActBIT!M65-'Chôm_BIT_4,5%'!M53</f>
        <v>1630.43595558019</v>
      </c>
      <c r="N50" s="47" t="n">
        <f aca="false">PopActBIT!N65-'Chôm_BIT_4,5%'!N53</f>
        <v>1278.74836578785</v>
      </c>
      <c r="O50" s="47" t="n">
        <f aca="false">PopActBIT!O65-'Chôm_BIT_4,5%'!O53</f>
        <v>248.159262198448</v>
      </c>
      <c r="P50" s="47" t="n">
        <f aca="false">PopActBIT!P65-'Chôm_BIT_4,5%'!P53</f>
        <v>75.0999479086377</v>
      </c>
      <c r="Q50" s="47" t="n">
        <f aca="false">PopActBIT!Q65-'Chôm_BIT_4,5%'!Q53</f>
        <v>290.882800989687</v>
      </c>
      <c r="R50" s="47" t="n">
        <f aca="false">PopActBIT!R65-'Chôm_BIT_4,5%'!R53</f>
        <v>1165.85030780856</v>
      </c>
      <c r="S50" s="47" t="n">
        <f aca="false">PopActBIT!S65-'Chôm_BIT_4,5%'!S53</f>
        <v>1672.12264649925</v>
      </c>
      <c r="T50" s="47" t="n">
        <f aca="false">PopActBIT!T65-'Chôm_BIT_4,5%'!T53</f>
        <v>1748.98914886963</v>
      </c>
      <c r="U50" s="47" t="n">
        <f aca="false">PopActBIT!U65-'Chôm_BIT_4,5%'!U53</f>
        <v>1802.00303161465</v>
      </c>
      <c r="V50" s="47" t="n">
        <f aca="false">PopActBIT!V65-'Chôm_BIT_4,5%'!V53</f>
        <v>1877.63785383672</v>
      </c>
      <c r="W50" s="47" t="n">
        <f aca="false">PopActBIT!W65-'Chôm_BIT_4,5%'!W53</f>
        <v>1894.05130948999</v>
      </c>
      <c r="X50" s="47" t="n">
        <f aca="false">PopActBIT!X65-'Chôm_BIT_4,5%'!X53</f>
        <v>1911.41508603806</v>
      </c>
      <c r="Y50" s="47" t="n">
        <f aca="false">PopActBIT!Y65-'Chôm_BIT_4,5%'!Y53</f>
        <v>1626.97083947924</v>
      </c>
      <c r="Z50" s="47" t="n">
        <f aca="false">PopActBIT!Z65-'Chôm_BIT_4,5%'!Z53</f>
        <v>1441.30792901637</v>
      </c>
      <c r="AA50" s="47" t="n">
        <f aca="false">PopActBIT!AA65-'Chôm_BIT_4,5%'!AA53</f>
        <v>368.880483810732</v>
      </c>
      <c r="AB50" s="47" t="n">
        <f aca="false">PopActBIT!AB65-'Chôm_BIT_4,5%'!AB53</f>
        <v>133.556827150472</v>
      </c>
      <c r="AC50" s="47"/>
      <c r="AD50" s="47" t="n">
        <f aca="false">E50+F50</f>
        <v>1190.66611931042</v>
      </c>
      <c r="AE50" s="47" t="n">
        <f aca="false">G50+H50</f>
        <v>3036.37989422206</v>
      </c>
      <c r="AF50" s="47" t="n">
        <f aca="false">I50+J50</f>
        <v>3366.56063182861</v>
      </c>
      <c r="AG50" s="47" t="n">
        <f aca="false">K50+L50</f>
        <v>3667.90836307129</v>
      </c>
      <c r="AH50" s="47" t="n">
        <f aca="false">M50+N50+O50+P50</f>
        <v>3232.44353147513</v>
      </c>
      <c r="AI50" s="47" t="n">
        <f aca="false">Q50+R50</f>
        <v>1456.73310879825</v>
      </c>
      <c r="AJ50" s="47" t="n">
        <f aca="false">S50+T50</f>
        <v>3421.11179536889</v>
      </c>
      <c r="AK50" s="47" t="n">
        <f aca="false">U50+V50</f>
        <v>3679.64088545137</v>
      </c>
      <c r="AL50" s="47" t="n">
        <f aca="false">W50+X50</f>
        <v>3805.46639552805</v>
      </c>
      <c r="AM50" s="47" t="n">
        <f aca="false">Y50+Z50+AA50+AB50</f>
        <v>3570.71607945682</v>
      </c>
      <c r="AO50" s="49" t="n">
        <f aca="false">SUM(E50:F50)</f>
        <v>1190.66611931042</v>
      </c>
      <c r="AP50" s="49" t="n">
        <f aca="false">SUM(G50:L50)</f>
        <v>10070.848889122</v>
      </c>
      <c r="AQ50" s="49" t="n">
        <f aca="false">SUM(M50:N50)</f>
        <v>2909.18432136804</v>
      </c>
      <c r="AR50" s="49" t="n">
        <f aca="false">SUM(Q50:R50)</f>
        <v>1456.73310879825</v>
      </c>
      <c r="AS50" s="49" t="n">
        <f aca="false">SUM(S50:X50)</f>
        <v>10906.2190763483</v>
      </c>
      <c r="AT50" s="49" t="n">
        <f aca="false">SUM(Y50:Z50)</f>
        <v>3068.27876849561</v>
      </c>
      <c r="AU50" s="49" t="n">
        <f aca="false">AO50+AR50</f>
        <v>2647.39922810867</v>
      </c>
      <c r="AV50" s="49" t="n">
        <f aca="false">AP50+AS50</f>
        <v>20977.0679654703</v>
      </c>
      <c r="AW50" s="49" t="n">
        <f aca="false">AQ50+AT50</f>
        <v>5977.46308986365</v>
      </c>
    </row>
    <row r="51" customFormat="false" ht="15" hidden="false" customHeight="false" outlineLevel="0" collapsed="false">
      <c r="A51" s="0" t="n">
        <v>2063</v>
      </c>
      <c r="B51" s="47" t="n">
        <f aca="false">SUM(E51:AB51)</f>
        <v>30476.0280334659</v>
      </c>
      <c r="C51" s="47" t="n">
        <f aca="false">SUM(E51:P51)</f>
        <v>14514.7977036265</v>
      </c>
      <c r="D51" s="47" t="n">
        <f aca="false">SUM(Q51:AB51)</f>
        <v>15961.2303298394</v>
      </c>
      <c r="E51" s="47" t="n">
        <f aca="false">PopActBIT!E66-'Chôm_BIT_4,5%'!E54</f>
        <v>184.759872360176</v>
      </c>
      <c r="F51" s="47" t="n">
        <f aca="false">PopActBIT!F66-'Chôm_BIT_4,5%'!F54</f>
        <v>1005.94814240206</v>
      </c>
      <c r="G51" s="47" t="n">
        <f aca="false">PopActBIT!G66-'Chôm_BIT_4,5%'!G54</f>
        <v>1507.25415998471</v>
      </c>
      <c r="H51" s="47" t="n">
        <f aca="false">PopActBIT!H66-'Chôm_BIT_4,5%'!H54</f>
        <v>1542.45862770769</v>
      </c>
      <c r="I51" s="47" t="n">
        <f aca="false">PopActBIT!I66-'Chôm_BIT_4,5%'!I54</f>
        <v>1639.17245163273</v>
      </c>
      <c r="J51" s="47" t="n">
        <f aca="false">PopActBIT!J66-'Chôm_BIT_4,5%'!J54</f>
        <v>1724.13217408679</v>
      </c>
      <c r="K51" s="47" t="n">
        <f aca="false">PopActBIT!K66-'Chôm_BIT_4,5%'!K54</f>
        <v>1828.96433577525</v>
      </c>
      <c r="L51" s="47" t="n">
        <f aca="false">PopActBIT!L66-'Chôm_BIT_4,5%'!L54</f>
        <v>1822.35535341704</v>
      </c>
      <c r="M51" s="47" t="n">
        <f aca="false">PopActBIT!M66-'Chôm_BIT_4,5%'!M54</f>
        <v>1645.42626739431</v>
      </c>
      <c r="N51" s="47" t="n">
        <f aca="false">PopActBIT!N66-'Chôm_BIT_4,5%'!N54</f>
        <v>1289.48378239663</v>
      </c>
      <c r="O51" s="47" t="n">
        <f aca="false">PopActBIT!O66-'Chôm_BIT_4,5%'!O54</f>
        <v>249.621405694908</v>
      </c>
      <c r="P51" s="47" t="n">
        <f aca="false">PopActBIT!P66-'Chôm_BIT_4,5%'!P54</f>
        <v>75.221130774172</v>
      </c>
      <c r="Q51" s="47" t="n">
        <f aca="false">PopActBIT!Q66-'Chôm_BIT_4,5%'!Q54</f>
        <v>289.971671222907</v>
      </c>
      <c r="R51" s="47" t="n">
        <f aca="false">PopActBIT!R66-'Chôm_BIT_4,5%'!R54</f>
        <v>1166.7623643844</v>
      </c>
      <c r="S51" s="47" t="n">
        <f aca="false">PopActBIT!S66-'Chôm_BIT_4,5%'!S54</f>
        <v>1680.0658633583</v>
      </c>
      <c r="T51" s="47" t="n">
        <f aca="false">PopActBIT!T66-'Chôm_BIT_4,5%'!T54</f>
        <v>1757.23448182749</v>
      </c>
      <c r="U51" s="47" t="n">
        <f aca="false">PopActBIT!U66-'Chôm_BIT_4,5%'!U54</f>
        <v>1803.16821301837</v>
      </c>
      <c r="V51" s="47" t="n">
        <f aca="false">PopActBIT!V66-'Chôm_BIT_4,5%'!V54</f>
        <v>1873.072980224</v>
      </c>
      <c r="W51" s="47" t="n">
        <f aca="false">PopActBIT!W66-'Chôm_BIT_4,5%'!W54</f>
        <v>1884.17116026195</v>
      </c>
      <c r="X51" s="47" t="n">
        <f aca="false">PopActBIT!X66-'Chôm_BIT_4,5%'!X54</f>
        <v>1905.16333119146</v>
      </c>
      <c r="Y51" s="47" t="n">
        <f aca="false">PopActBIT!Y66-'Chôm_BIT_4,5%'!Y54</f>
        <v>1639.9647167188</v>
      </c>
      <c r="Z51" s="47" t="n">
        <f aca="false">PopActBIT!Z66-'Chôm_BIT_4,5%'!Z54</f>
        <v>1454.85412375898</v>
      </c>
      <c r="AA51" s="47" t="n">
        <f aca="false">PopActBIT!AA66-'Chôm_BIT_4,5%'!AA54</f>
        <v>372.721961670959</v>
      </c>
      <c r="AB51" s="47" t="n">
        <f aca="false">PopActBIT!AB66-'Chôm_BIT_4,5%'!AB54</f>
        <v>134.079462201821</v>
      </c>
      <c r="AC51" s="47"/>
      <c r="AD51" s="47" t="n">
        <f aca="false">E51+F51</f>
        <v>1190.70801476223</v>
      </c>
      <c r="AE51" s="47" t="n">
        <f aca="false">G51+H51</f>
        <v>3049.7127876924</v>
      </c>
      <c r="AF51" s="47" t="n">
        <f aca="false">I51+J51</f>
        <v>3363.30462571952</v>
      </c>
      <c r="AG51" s="47" t="n">
        <f aca="false">K51+L51</f>
        <v>3651.31968919229</v>
      </c>
      <c r="AH51" s="47" t="n">
        <f aca="false">M51+N51+O51+P51</f>
        <v>3259.75258626002</v>
      </c>
      <c r="AI51" s="47" t="n">
        <f aca="false">Q51+R51</f>
        <v>1456.7340356073</v>
      </c>
      <c r="AJ51" s="47" t="n">
        <f aca="false">S51+T51</f>
        <v>3437.30034518579</v>
      </c>
      <c r="AK51" s="47" t="n">
        <f aca="false">U51+V51</f>
        <v>3676.24119324237</v>
      </c>
      <c r="AL51" s="47" t="n">
        <f aca="false">W51+X51</f>
        <v>3789.33449145341</v>
      </c>
      <c r="AM51" s="47" t="n">
        <f aca="false">Y51+Z51+AA51+AB51</f>
        <v>3601.62026435055</v>
      </c>
      <c r="AO51" s="49" t="n">
        <f aca="false">SUM(E51:F51)</f>
        <v>1190.70801476223</v>
      </c>
      <c r="AP51" s="49" t="n">
        <f aca="false">SUM(G51:L51)</f>
        <v>10064.3371026042</v>
      </c>
      <c r="AQ51" s="49" t="n">
        <f aca="false">SUM(M51:N51)</f>
        <v>2934.91004979094</v>
      </c>
      <c r="AR51" s="49" t="n">
        <f aca="false">SUM(Q51:R51)</f>
        <v>1456.7340356073</v>
      </c>
      <c r="AS51" s="49" t="n">
        <f aca="false">SUM(S51:X51)</f>
        <v>10902.8760298816</v>
      </c>
      <c r="AT51" s="49" t="n">
        <f aca="false">SUM(Y51:Z51)</f>
        <v>3094.81884047777</v>
      </c>
      <c r="AU51" s="49" t="n">
        <f aca="false">AO51+AR51</f>
        <v>2647.44205036954</v>
      </c>
      <c r="AV51" s="49" t="n">
        <f aca="false">AP51+AS51</f>
        <v>20967.2131324858</v>
      </c>
      <c r="AW51" s="49" t="n">
        <f aca="false">AQ51+AT51</f>
        <v>6029.72889026871</v>
      </c>
    </row>
    <row r="52" customFormat="false" ht="15" hidden="false" customHeight="false" outlineLevel="0" collapsed="false">
      <c r="A52" s="0" t="n">
        <v>2064</v>
      </c>
      <c r="B52" s="47" t="n">
        <f aca="false">SUM(E52:AB52)</f>
        <v>30521.9358896857</v>
      </c>
      <c r="C52" s="47" t="n">
        <f aca="false">SUM(E52:P52)</f>
        <v>14533.5202506922</v>
      </c>
      <c r="D52" s="47" t="n">
        <f aca="false">SUM(Q52:AB52)</f>
        <v>15988.4156389936</v>
      </c>
      <c r="E52" s="47" t="n">
        <f aca="false">PopActBIT!E67-'Chôm_BIT_4,5%'!E55</f>
        <v>184.115275013575</v>
      </c>
      <c r="F52" s="47" t="n">
        <f aca="false">PopActBIT!F67-'Chôm_BIT_4,5%'!F55</f>
        <v>1005.52805218933</v>
      </c>
      <c r="G52" s="47" t="n">
        <f aca="false">PopActBIT!G67-'Chôm_BIT_4,5%'!G55</f>
        <v>1513.30045015956</v>
      </c>
      <c r="H52" s="47" t="n">
        <f aca="false">PopActBIT!H67-'Chôm_BIT_4,5%'!H55</f>
        <v>1549.57403867242</v>
      </c>
      <c r="I52" s="47" t="n">
        <f aca="false">PopActBIT!I67-'Chôm_BIT_4,5%'!I55</f>
        <v>1641.63238046702</v>
      </c>
      <c r="J52" s="47" t="n">
        <f aca="false">PopActBIT!J67-'Chôm_BIT_4,5%'!J55</f>
        <v>1720.32316100564</v>
      </c>
      <c r="K52" s="47" t="n">
        <f aca="false">PopActBIT!K67-'Chôm_BIT_4,5%'!K55</f>
        <v>1817.78333639847</v>
      </c>
      <c r="L52" s="47" t="n">
        <f aca="false">PopActBIT!L67-'Chôm_BIT_4,5%'!L55</f>
        <v>1814.32923336694</v>
      </c>
      <c r="M52" s="47" t="n">
        <f aca="false">PopActBIT!M67-'Chôm_BIT_4,5%'!M55</f>
        <v>1661.08472305302</v>
      </c>
      <c r="N52" s="47" t="n">
        <f aca="false">PopActBIT!N67-'Chôm_BIT_4,5%'!N55</f>
        <v>1297.76056912781</v>
      </c>
      <c r="O52" s="47" t="n">
        <f aca="false">PopActBIT!O67-'Chôm_BIT_4,5%'!O55</f>
        <v>252.808099518998</v>
      </c>
      <c r="P52" s="47" t="n">
        <f aca="false">PopActBIT!P67-'Chôm_BIT_4,5%'!P55</f>
        <v>75.2809317193963</v>
      </c>
      <c r="Q52" s="47" t="n">
        <f aca="false">PopActBIT!Q67-'Chôm_BIT_4,5%'!Q55</f>
        <v>288.983691066323</v>
      </c>
      <c r="R52" s="47" t="n">
        <f aca="false">PopActBIT!R67-'Chôm_BIT_4,5%'!R55</f>
        <v>1166.41339575054</v>
      </c>
      <c r="S52" s="47" t="n">
        <f aca="false">PopActBIT!S67-'Chôm_BIT_4,5%'!S55</f>
        <v>1687.33540387108</v>
      </c>
      <c r="T52" s="47" t="n">
        <f aca="false">PopActBIT!T67-'Chôm_BIT_4,5%'!T55</f>
        <v>1766.01136232904</v>
      </c>
      <c r="U52" s="47" t="n">
        <f aca="false">PopActBIT!U67-'Chôm_BIT_4,5%'!U55</f>
        <v>1806.14067961019</v>
      </c>
      <c r="V52" s="47" t="n">
        <f aca="false">PopActBIT!V67-'Chôm_BIT_4,5%'!V55</f>
        <v>1868.9164157266</v>
      </c>
      <c r="W52" s="47" t="n">
        <f aca="false">PopActBIT!W67-'Chôm_BIT_4,5%'!W55</f>
        <v>1872.36377577168</v>
      </c>
      <c r="X52" s="47" t="n">
        <f aca="false">PopActBIT!X67-'Chôm_BIT_4,5%'!X55</f>
        <v>1897.54886124383</v>
      </c>
      <c r="Y52" s="47" t="n">
        <f aca="false">PopActBIT!Y67-'Chôm_BIT_4,5%'!Y55</f>
        <v>1656.47756817882</v>
      </c>
      <c r="Z52" s="47" t="n">
        <f aca="false">PopActBIT!Z67-'Chôm_BIT_4,5%'!Z55</f>
        <v>1464.80405155744</v>
      </c>
      <c r="AA52" s="47" t="n">
        <f aca="false">PopActBIT!AA67-'Chôm_BIT_4,5%'!AA55</f>
        <v>378.978116140352</v>
      </c>
      <c r="AB52" s="47" t="n">
        <f aca="false">PopActBIT!AB67-'Chôm_BIT_4,5%'!AB55</f>
        <v>134.442317747651</v>
      </c>
      <c r="AC52" s="47"/>
      <c r="AD52" s="47" t="n">
        <f aca="false">E52+F52</f>
        <v>1189.6433272029</v>
      </c>
      <c r="AE52" s="47" t="n">
        <f aca="false">G52+H52</f>
        <v>3062.87448883197</v>
      </c>
      <c r="AF52" s="47" t="n">
        <f aca="false">I52+J52</f>
        <v>3361.95554147265</v>
      </c>
      <c r="AG52" s="47" t="n">
        <f aca="false">K52+L52</f>
        <v>3632.11256976541</v>
      </c>
      <c r="AH52" s="47" t="n">
        <f aca="false">M52+N52+O52+P52</f>
        <v>3286.93432341923</v>
      </c>
      <c r="AI52" s="47" t="n">
        <f aca="false">Q52+R52</f>
        <v>1455.39708681687</v>
      </c>
      <c r="AJ52" s="47" t="n">
        <f aca="false">S52+T52</f>
        <v>3453.34676620012</v>
      </c>
      <c r="AK52" s="47" t="n">
        <f aca="false">U52+V52</f>
        <v>3675.0570953368</v>
      </c>
      <c r="AL52" s="47" t="n">
        <f aca="false">W52+X52</f>
        <v>3769.91263701551</v>
      </c>
      <c r="AM52" s="47" t="n">
        <f aca="false">Y52+Z52+AA52+AB52</f>
        <v>3634.70205362426</v>
      </c>
      <c r="AO52" s="49" t="n">
        <f aca="false">SUM(E52:F52)</f>
        <v>1189.6433272029</v>
      </c>
      <c r="AP52" s="49" t="n">
        <f aca="false">SUM(G52:L52)</f>
        <v>10056.94260007</v>
      </c>
      <c r="AQ52" s="49" t="n">
        <f aca="false">SUM(M52:N52)</f>
        <v>2958.84529218083</v>
      </c>
      <c r="AR52" s="49" t="n">
        <f aca="false">SUM(Q52:R52)</f>
        <v>1455.39708681687</v>
      </c>
      <c r="AS52" s="49" t="n">
        <f aca="false">SUM(S52:X52)</f>
        <v>10898.3164985524</v>
      </c>
      <c r="AT52" s="49" t="n">
        <f aca="false">SUM(Y52:Z52)</f>
        <v>3121.28161973626</v>
      </c>
      <c r="AU52" s="49" t="n">
        <f aca="false">AO52+AR52</f>
        <v>2645.04041401977</v>
      </c>
      <c r="AV52" s="49" t="n">
        <f aca="false">AP52+AS52</f>
        <v>20955.2590986225</v>
      </c>
      <c r="AW52" s="49" t="n">
        <f aca="false">AQ52+AT52</f>
        <v>6080.12691191709</v>
      </c>
    </row>
    <row r="53" customFormat="false" ht="15" hidden="false" customHeight="false" outlineLevel="0" collapsed="false">
      <c r="A53" s="0" t="n">
        <v>2065</v>
      </c>
      <c r="B53" s="47" t="n">
        <f aca="false">SUM(E53:AB53)</f>
        <v>30550.096733311</v>
      </c>
      <c r="C53" s="47" t="n">
        <f aca="false">SUM(E53:P53)</f>
        <v>14545.1375697165</v>
      </c>
      <c r="D53" s="47" t="n">
        <f aca="false">SUM(Q53:AB53)</f>
        <v>16004.9591635946</v>
      </c>
      <c r="E53" s="47" t="n">
        <f aca="false">PopActBIT!E68-'Chôm_BIT_4,5%'!E56</f>
        <v>183.448081852565</v>
      </c>
      <c r="F53" s="47" t="n">
        <f aca="false">PopActBIT!F68-'Chôm_BIT_4,5%'!F56</f>
        <v>1004.07658619864</v>
      </c>
      <c r="G53" s="47" t="n">
        <f aca="false">PopActBIT!G68-'Chôm_BIT_4,5%'!G56</f>
        <v>1518.51385805437</v>
      </c>
      <c r="H53" s="47" t="n">
        <f aca="false">PopActBIT!H68-'Chôm_BIT_4,5%'!H56</f>
        <v>1556.8393411457</v>
      </c>
      <c r="I53" s="47" t="n">
        <f aca="false">PopActBIT!I68-'Chôm_BIT_4,5%'!I56</f>
        <v>1645.53417908202</v>
      </c>
      <c r="J53" s="47" t="n">
        <f aca="false">PopActBIT!J68-'Chôm_BIT_4,5%'!J56</f>
        <v>1717.22363144505</v>
      </c>
      <c r="K53" s="47" t="n">
        <f aca="false">PopActBIT!K68-'Chôm_BIT_4,5%'!K56</f>
        <v>1808.6164664994</v>
      </c>
      <c r="L53" s="47" t="n">
        <f aca="false">PopActBIT!L68-'Chôm_BIT_4,5%'!L56</f>
        <v>1801.96440248602</v>
      </c>
      <c r="M53" s="47" t="n">
        <f aca="false">PopActBIT!M68-'Chôm_BIT_4,5%'!M56</f>
        <v>1675.54364395571</v>
      </c>
      <c r="N53" s="47" t="n">
        <f aca="false">PopActBIT!N68-'Chôm_BIT_4,5%'!N56</f>
        <v>1301.30921499932</v>
      </c>
      <c r="O53" s="47" t="n">
        <f aca="false">PopActBIT!O68-'Chôm_BIT_4,5%'!O56</f>
        <v>256.674833473822</v>
      </c>
      <c r="P53" s="47" t="n">
        <f aca="false">PopActBIT!P68-'Chôm_BIT_4,5%'!P56</f>
        <v>75.3933305238776</v>
      </c>
      <c r="Q53" s="47" t="n">
        <f aca="false">PopActBIT!Q68-'Chôm_BIT_4,5%'!Q56</f>
        <v>287.956207990925</v>
      </c>
      <c r="R53" s="47" t="n">
        <f aca="false">PopActBIT!R68-'Chôm_BIT_4,5%'!R56</f>
        <v>1164.83862804887</v>
      </c>
      <c r="S53" s="47" t="n">
        <f aca="false">PopActBIT!S68-'Chôm_BIT_4,5%'!S56</f>
        <v>1693.6385460711</v>
      </c>
      <c r="T53" s="47" t="n">
        <f aca="false">PopActBIT!T68-'Chôm_BIT_4,5%'!T56</f>
        <v>1775.00200858691</v>
      </c>
      <c r="U53" s="47" t="n">
        <f aca="false">PopActBIT!U68-'Chôm_BIT_4,5%'!U56</f>
        <v>1810.83142351017</v>
      </c>
      <c r="V53" s="47" t="n">
        <f aca="false">PopActBIT!V68-'Chôm_BIT_4,5%'!V56</f>
        <v>1865.55974526028</v>
      </c>
      <c r="W53" s="47" t="n">
        <f aca="false">PopActBIT!W68-'Chôm_BIT_4,5%'!W56</f>
        <v>1862.59747858252</v>
      </c>
      <c r="X53" s="47" t="n">
        <f aca="false">PopActBIT!X68-'Chôm_BIT_4,5%'!X56</f>
        <v>1885.35153842062</v>
      </c>
      <c r="Y53" s="47" t="n">
        <f aca="false">PopActBIT!Y68-'Chôm_BIT_4,5%'!Y56</f>
        <v>1669.41249737552</v>
      </c>
      <c r="Z53" s="47" t="n">
        <f aca="false">PopActBIT!Z68-'Chôm_BIT_4,5%'!Z56</f>
        <v>1469.03291204345</v>
      </c>
      <c r="AA53" s="47" t="n">
        <f aca="false">PopActBIT!AA68-'Chôm_BIT_4,5%'!AA56</f>
        <v>385.841413707244</v>
      </c>
      <c r="AB53" s="47" t="n">
        <f aca="false">PopActBIT!AB68-'Chôm_BIT_4,5%'!AB56</f>
        <v>134.896763996943</v>
      </c>
      <c r="AC53" s="47"/>
      <c r="AD53" s="47" t="n">
        <f aca="false">E53+F53</f>
        <v>1187.52466805121</v>
      </c>
      <c r="AE53" s="47" t="n">
        <f aca="false">G53+H53</f>
        <v>3075.35319920007</v>
      </c>
      <c r="AF53" s="47" t="n">
        <f aca="false">I53+J53</f>
        <v>3362.75781052707</v>
      </c>
      <c r="AG53" s="47" t="n">
        <f aca="false">K53+L53</f>
        <v>3610.58086898541</v>
      </c>
      <c r="AH53" s="47" t="n">
        <f aca="false">M53+N53+O53+P53</f>
        <v>3308.92102295273</v>
      </c>
      <c r="AI53" s="47" t="n">
        <f aca="false">Q53+R53</f>
        <v>1452.79483603979</v>
      </c>
      <c r="AJ53" s="47" t="n">
        <f aca="false">S53+T53</f>
        <v>3468.64055465801</v>
      </c>
      <c r="AK53" s="47" t="n">
        <f aca="false">U53+V53</f>
        <v>3676.39116877045</v>
      </c>
      <c r="AL53" s="47" t="n">
        <f aca="false">W53+X53</f>
        <v>3747.94901700314</v>
      </c>
      <c r="AM53" s="47" t="n">
        <f aca="false">Y53+Z53+AA53+AB53</f>
        <v>3659.18358712316</v>
      </c>
      <c r="AO53" s="49" t="n">
        <f aca="false">SUM(E53:F53)</f>
        <v>1187.52466805121</v>
      </c>
      <c r="AP53" s="49" t="n">
        <f aca="false">SUM(G53:L53)</f>
        <v>10048.6918787126</v>
      </c>
      <c r="AQ53" s="49" t="n">
        <f aca="false">SUM(M53:N53)</f>
        <v>2976.85285895503</v>
      </c>
      <c r="AR53" s="49" t="n">
        <f aca="false">SUM(Q53:R53)</f>
        <v>1452.79483603979</v>
      </c>
      <c r="AS53" s="49" t="n">
        <f aca="false">SUM(S53:X53)</f>
        <v>10892.9807404316</v>
      </c>
      <c r="AT53" s="49" t="n">
        <f aca="false">SUM(Y53:Z53)</f>
        <v>3138.44540941898</v>
      </c>
      <c r="AU53" s="49" t="n">
        <f aca="false">AO53+AR53</f>
        <v>2640.319504091</v>
      </c>
      <c r="AV53" s="49" t="n">
        <f aca="false">AP53+AS53</f>
        <v>20941.6726191442</v>
      </c>
      <c r="AW53" s="49" t="n">
        <f aca="false">AQ53+AT53</f>
        <v>6115.298268374</v>
      </c>
    </row>
    <row r="54" customFormat="false" ht="15" hidden="false" customHeight="false" outlineLevel="0" collapsed="false">
      <c r="A54" s="0" t="n">
        <v>2066</v>
      </c>
      <c r="B54" s="47" t="n">
        <f aca="false">SUM(E54:AB54)</f>
        <v>30566.2759662481</v>
      </c>
      <c r="C54" s="47" t="n">
        <f aca="false">SUM(E54:P54)</f>
        <v>14550.4129039946</v>
      </c>
      <c r="D54" s="47" t="n">
        <f aca="false">SUM(Q54:AB54)</f>
        <v>16015.8630622535</v>
      </c>
      <c r="E54" s="47" t="n">
        <f aca="false">PopActBIT!E69-'Chôm_BIT_4,5%'!E57</f>
        <v>182.803664909312</v>
      </c>
      <c r="F54" s="47" t="n">
        <f aca="false">PopActBIT!F69-'Chôm_BIT_4,5%'!F57</f>
        <v>1001.8225650263</v>
      </c>
      <c r="G54" s="47" t="n">
        <f aca="false">PopActBIT!G69-'Chôm_BIT_4,5%'!G57</f>
        <v>1522.61130091265</v>
      </c>
      <c r="H54" s="47" t="n">
        <f aca="false">PopActBIT!H69-'Chôm_BIT_4,5%'!H57</f>
        <v>1564.10346765087</v>
      </c>
      <c r="I54" s="47" t="n">
        <f aca="false">PopActBIT!I69-'Chôm_BIT_4,5%'!I57</f>
        <v>1650.75960736673</v>
      </c>
      <c r="J54" s="47" t="n">
        <f aca="false">PopActBIT!J69-'Chôm_BIT_4,5%'!J57</f>
        <v>1715.24062690918</v>
      </c>
      <c r="K54" s="47" t="n">
        <f aca="false">PopActBIT!K69-'Chôm_BIT_4,5%'!K57</f>
        <v>1803.60544583562</v>
      </c>
      <c r="L54" s="47" t="n">
        <f aca="false">PopActBIT!L69-'Chôm_BIT_4,5%'!L57</f>
        <v>1785.51076398535</v>
      </c>
      <c r="M54" s="47" t="n">
        <f aca="false">PopActBIT!M69-'Chôm_BIT_4,5%'!M57</f>
        <v>1683.30489642795</v>
      </c>
      <c r="N54" s="47" t="n">
        <f aca="false">PopActBIT!N69-'Chôm_BIT_4,5%'!N57</f>
        <v>1304.53886889898</v>
      </c>
      <c r="O54" s="47" t="n">
        <f aca="false">PopActBIT!O69-'Chôm_BIT_4,5%'!O57</f>
        <v>260.542883362576</v>
      </c>
      <c r="P54" s="47" t="n">
        <f aca="false">PopActBIT!P69-'Chôm_BIT_4,5%'!P57</f>
        <v>75.5688127090954</v>
      </c>
      <c r="Q54" s="47" t="n">
        <f aca="false">PopActBIT!Q69-'Chôm_BIT_4,5%'!Q57</f>
        <v>286.95267667977</v>
      </c>
      <c r="R54" s="47" t="n">
        <f aca="false">PopActBIT!R69-'Chôm_BIT_4,5%'!R57</f>
        <v>1162.29204692878</v>
      </c>
      <c r="S54" s="47" t="n">
        <f aca="false">PopActBIT!S69-'Chôm_BIT_4,5%'!S57</f>
        <v>1698.63814321551</v>
      </c>
      <c r="T54" s="47" t="n">
        <f aca="false">PopActBIT!T69-'Chôm_BIT_4,5%'!T57</f>
        <v>1783.99496066147</v>
      </c>
      <c r="U54" s="47" t="n">
        <f aca="false">PopActBIT!U69-'Chôm_BIT_4,5%'!U57</f>
        <v>1817.0794483764</v>
      </c>
      <c r="V54" s="47" t="n">
        <f aca="false">PopActBIT!V69-'Chôm_BIT_4,5%'!V57</f>
        <v>1863.46204668216</v>
      </c>
      <c r="W54" s="47" t="n">
        <f aca="false">PopActBIT!W69-'Chôm_BIT_4,5%'!W57</f>
        <v>1857.24748170119</v>
      </c>
      <c r="X54" s="47" t="n">
        <f aca="false">PopActBIT!X69-'Chôm_BIT_4,5%'!X57</f>
        <v>1869.86010993709</v>
      </c>
      <c r="Y54" s="47" t="n">
        <f aca="false">PopActBIT!Y69-'Chôm_BIT_4,5%'!Y57</f>
        <v>1674.42279241662</v>
      </c>
      <c r="Z54" s="47" t="n">
        <f aca="false">PopActBIT!Z69-'Chôm_BIT_4,5%'!Z57</f>
        <v>1474.08968571251</v>
      </c>
      <c r="AA54" s="47" t="n">
        <f aca="false">PopActBIT!AA69-'Chôm_BIT_4,5%'!AA57</f>
        <v>392.333258297607</v>
      </c>
      <c r="AB54" s="47" t="n">
        <f aca="false">PopActBIT!AB69-'Chôm_BIT_4,5%'!AB57</f>
        <v>135.490411644401</v>
      </c>
      <c r="AC54" s="47"/>
      <c r="AD54" s="47" t="n">
        <f aca="false">E54+F54</f>
        <v>1184.62622993562</v>
      </c>
      <c r="AE54" s="47" t="n">
        <f aca="false">G54+H54</f>
        <v>3086.71476856351</v>
      </c>
      <c r="AF54" s="47" t="n">
        <f aca="false">I54+J54</f>
        <v>3366.00023427592</v>
      </c>
      <c r="AG54" s="47" t="n">
        <f aca="false">K54+L54</f>
        <v>3589.11620982097</v>
      </c>
      <c r="AH54" s="47" t="n">
        <f aca="false">M54+N54+O54+P54</f>
        <v>3323.9554613986</v>
      </c>
      <c r="AI54" s="47" t="n">
        <f aca="false">Q54+R54</f>
        <v>1449.24472360855</v>
      </c>
      <c r="AJ54" s="47" t="n">
        <f aca="false">S54+T54</f>
        <v>3482.63310387698</v>
      </c>
      <c r="AK54" s="47" t="n">
        <f aca="false">U54+V54</f>
        <v>3680.54149505856</v>
      </c>
      <c r="AL54" s="47" t="n">
        <f aca="false">W54+X54</f>
        <v>3727.10759163827</v>
      </c>
      <c r="AM54" s="47" t="n">
        <f aca="false">Y54+Z54+AA54+AB54</f>
        <v>3676.33614807113</v>
      </c>
      <c r="AO54" s="49" t="n">
        <f aca="false">SUM(E54:F54)</f>
        <v>1184.62622993562</v>
      </c>
      <c r="AP54" s="49" t="n">
        <f aca="false">SUM(G54:L54)</f>
        <v>10041.8312126604</v>
      </c>
      <c r="AQ54" s="49" t="n">
        <f aca="false">SUM(M54:N54)</f>
        <v>2987.84376532693</v>
      </c>
      <c r="AR54" s="49" t="n">
        <f aca="false">SUM(Q54:R54)</f>
        <v>1449.24472360855</v>
      </c>
      <c r="AS54" s="49" t="n">
        <f aca="false">SUM(S54:X54)</f>
        <v>10890.2821905738</v>
      </c>
      <c r="AT54" s="49" t="n">
        <f aca="false">SUM(Y54:Z54)</f>
        <v>3148.51247812913</v>
      </c>
      <c r="AU54" s="49" t="n">
        <f aca="false">AO54+AR54</f>
        <v>2633.87095354416</v>
      </c>
      <c r="AV54" s="49" t="n">
        <f aca="false">AP54+AS54</f>
        <v>20932.1134032342</v>
      </c>
      <c r="AW54" s="49" t="n">
        <f aca="false">AQ54+AT54</f>
        <v>6136.35624345606</v>
      </c>
    </row>
    <row r="55" customFormat="false" ht="15" hidden="false" customHeight="false" outlineLevel="0" collapsed="false">
      <c r="A55" s="0" t="n">
        <v>2067</v>
      </c>
      <c r="B55" s="47" t="n">
        <f aca="false">SUM(E55:AB55)</f>
        <v>30588.8876738867</v>
      </c>
      <c r="C55" s="47" t="n">
        <f aca="false">SUM(E55:P55)</f>
        <v>14560.0173770406</v>
      </c>
      <c r="D55" s="47" t="n">
        <f aca="false">SUM(Q55:AB55)</f>
        <v>16028.8702968461</v>
      </c>
      <c r="E55" s="47" t="n">
        <f aca="false">PopActBIT!E70-'Chôm_BIT_4,5%'!E58</f>
        <v>182.205666896236</v>
      </c>
      <c r="F55" s="47" t="n">
        <f aca="false">PopActBIT!F70-'Chôm_BIT_4,5%'!F58</f>
        <v>998.998006624381</v>
      </c>
      <c r="G55" s="47" t="n">
        <f aca="false">PopActBIT!G70-'Chôm_BIT_4,5%'!G58</f>
        <v>1525.29520604937</v>
      </c>
      <c r="H55" s="47" t="n">
        <f aca="false">PopActBIT!H70-'Chôm_BIT_4,5%'!H58</f>
        <v>1571.19736203954</v>
      </c>
      <c r="I55" s="47" t="n">
        <f aca="false">PopActBIT!I70-'Chôm_BIT_4,5%'!I58</f>
        <v>1657.04689484673</v>
      </c>
      <c r="J55" s="47" t="n">
        <f aca="false">PopActBIT!J70-'Chôm_BIT_4,5%'!J58</f>
        <v>1714.66535028242</v>
      </c>
      <c r="K55" s="47" t="n">
        <f aca="false">PopActBIT!K70-'Chôm_BIT_4,5%'!K58</f>
        <v>1799.30664109702</v>
      </c>
      <c r="L55" s="47" t="n">
        <f aca="false">PopActBIT!L70-'Chôm_BIT_4,5%'!L58</f>
        <v>1774.01344220025</v>
      </c>
      <c r="M55" s="47" t="n">
        <f aca="false">PopActBIT!M70-'Chôm_BIT_4,5%'!M58</f>
        <v>1681.18482042614</v>
      </c>
      <c r="N55" s="47" t="n">
        <f aca="false">PopActBIT!N70-'Chôm_BIT_4,5%'!N58</f>
        <v>1316.74363026984</v>
      </c>
      <c r="O55" s="47" t="n">
        <f aca="false">PopActBIT!O70-'Chôm_BIT_4,5%'!O58</f>
        <v>263.604665823075</v>
      </c>
      <c r="P55" s="47" t="n">
        <f aca="false">PopActBIT!P70-'Chôm_BIT_4,5%'!P58</f>
        <v>75.7556904855831</v>
      </c>
      <c r="Q55" s="47" t="n">
        <f aca="false">PopActBIT!Q70-'Chôm_BIT_4,5%'!Q58</f>
        <v>286.009242514024</v>
      </c>
      <c r="R55" s="47" t="n">
        <f aca="false">PopActBIT!R70-'Chôm_BIT_4,5%'!R58</f>
        <v>1159.03725349105</v>
      </c>
      <c r="S55" s="47" t="n">
        <f aca="false">PopActBIT!S70-'Chôm_BIT_4,5%'!S58</f>
        <v>1701.9722950858</v>
      </c>
      <c r="T55" s="47" t="n">
        <f aca="false">PopActBIT!T70-'Chôm_BIT_4,5%'!T58</f>
        <v>1792.77848105996</v>
      </c>
      <c r="U55" s="47" t="n">
        <f aca="false">PopActBIT!U70-'Chôm_BIT_4,5%'!U58</f>
        <v>1824.58033652572</v>
      </c>
      <c r="V55" s="47" t="n">
        <f aca="false">PopActBIT!V70-'Chôm_BIT_4,5%'!V58</f>
        <v>1862.95885732884</v>
      </c>
      <c r="W55" s="47" t="n">
        <f aca="false">PopActBIT!W70-'Chôm_BIT_4,5%'!W58</f>
        <v>1852.82081750172</v>
      </c>
      <c r="X55" s="47" t="n">
        <f aca="false">PopActBIT!X70-'Chôm_BIT_4,5%'!X58</f>
        <v>1858.73156688749</v>
      </c>
      <c r="Y55" s="47" t="n">
        <f aca="false">PopActBIT!Y70-'Chôm_BIT_4,5%'!Y58</f>
        <v>1671.83562882371</v>
      </c>
      <c r="Z55" s="47" t="n">
        <f aca="false">PopActBIT!Z70-'Chôm_BIT_4,5%'!Z58</f>
        <v>1484.68077027629</v>
      </c>
      <c r="AA55" s="47" t="n">
        <f aca="false">PopActBIT!AA70-'Chôm_BIT_4,5%'!AA58</f>
        <v>397.331208281795</v>
      </c>
      <c r="AB55" s="47" t="n">
        <f aca="false">PopActBIT!AB70-'Chôm_BIT_4,5%'!AB58</f>
        <v>136.133839069684</v>
      </c>
      <c r="AC55" s="47"/>
      <c r="AD55" s="47" t="n">
        <f aca="false">E55+F55</f>
        <v>1181.20367352062</v>
      </c>
      <c r="AE55" s="47" t="n">
        <f aca="false">G55+H55</f>
        <v>3096.49256808891</v>
      </c>
      <c r="AF55" s="47" t="n">
        <f aca="false">I55+J55</f>
        <v>3371.71224512914</v>
      </c>
      <c r="AG55" s="47" t="n">
        <f aca="false">K55+L55</f>
        <v>3573.32008329727</v>
      </c>
      <c r="AH55" s="47" t="n">
        <f aca="false">M55+N55+O55+P55</f>
        <v>3337.28880700464</v>
      </c>
      <c r="AI55" s="47" t="n">
        <f aca="false">Q55+R55</f>
        <v>1445.04649600507</v>
      </c>
      <c r="AJ55" s="47" t="n">
        <f aca="false">S55+T55</f>
        <v>3494.75077614576</v>
      </c>
      <c r="AK55" s="47" t="n">
        <f aca="false">U55+V55</f>
        <v>3687.53919385455</v>
      </c>
      <c r="AL55" s="47" t="n">
        <f aca="false">W55+X55</f>
        <v>3711.55238438921</v>
      </c>
      <c r="AM55" s="47" t="n">
        <f aca="false">Y55+Z55+AA55+AB55</f>
        <v>3689.98144645148</v>
      </c>
      <c r="AO55" s="49" t="n">
        <f aca="false">SUM(E55:F55)</f>
        <v>1181.20367352062</v>
      </c>
      <c r="AP55" s="49" t="n">
        <f aca="false">SUM(G55:L55)</f>
        <v>10041.5248965153</v>
      </c>
      <c r="AQ55" s="49" t="n">
        <f aca="false">SUM(M55:N55)</f>
        <v>2997.92845069598</v>
      </c>
      <c r="AR55" s="49" t="n">
        <f aca="false">SUM(Q55:R55)</f>
        <v>1445.04649600507</v>
      </c>
      <c r="AS55" s="49" t="n">
        <f aca="false">SUM(S55:X55)</f>
        <v>10893.8423543895</v>
      </c>
      <c r="AT55" s="49" t="n">
        <f aca="false">SUM(Y55:Z55)</f>
        <v>3156.5163991</v>
      </c>
      <c r="AU55" s="49" t="n">
        <f aca="false">AO55+AR55</f>
        <v>2626.25016952569</v>
      </c>
      <c r="AV55" s="49" t="n">
        <f aca="false">AP55+AS55</f>
        <v>20935.3672509048</v>
      </c>
      <c r="AW55" s="49" t="n">
        <f aca="false">AQ55+AT55</f>
        <v>6154.44484979598</v>
      </c>
    </row>
    <row r="56" customFormat="false" ht="15" hidden="false" customHeight="false" outlineLevel="0" collapsed="false">
      <c r="A56" s="0" t="n">
        <v>2068</v>
      </c>
      <c r="B56" s="47" t="n">
        <f aca="false">SUM(E56:AB56)</f>
        <v>30610.660406742</v>
      </c>
      <c r="C56" s="47" t="n">
        <f aca="false">SUM(E56:P56)</f>
        <v>14569.058859682</v>
      </c>
      <c r="D56" s="47" t="n">
        <f aca="false">SUM(Q56:AB56)</f>
        <v>16041.60154706</v>
      </c>
      <c r="E56" s="47" t="n">
        <f aca="false">PopActBIT!E71-'Chôm_BIT_4,5%'!E59</f>
        <v>181.645785087142</v>
      </c>
      <c r="F56" s="47" t="n">
        <f aca="false">PopActBIT!F71-'Chôm_BIT_4,5%'!F59</f>
        <v>995.724499935239</v>
      </c>
      <c r="G56" s="47" t="n">
        <f aca="false">PopActBIT!G71-'Chôm_BIT_4,5%'!G59</f>
        <v>1526.36531395069</v>
      </c>
      <c r="H56" s="47" t="n">
        <f aca="false">PopActBIT!H71-'Chôm_BIT_4,5%'!H59</f>
        <v>1577.88396870031</v>
      </c>
      <c r="I56" s="47" t="n">
        <f aca="false">PopActBIT!I71-'Chôm_BIT_4,5%'!I59</f>
        <v>1664.03621983027</v>
      </c>
      <c r="J56" s="47" t="n">
        <f aca="false">PopActBIT!J71-'Chôm_BIT_4,5%'!J59</f>
        <v>1715.61848541087</v>
      </c>
      <c r="K56" s="47" t="n">
        <f aca="false">PopActBIT!K71-'Chôm_BIT_4,5%'!K59</f>
        <v>1795.06303156855</v>
      </c>
      <c r="L56" s="47" t="n">
        <f aca="false">PopActBIT!L71-'Chôm_BIT_4,5%'!L59</f>
        <v>1765.37419480785</v>
      </c>
      <c r="M56" s="47" t="n">
        <f aca="false">PopActBIT!M71-'Chôm_BIT_4,5%'!M59</f>
        <v>1674.78394365186</v>
      </c>
      <c r="N56" s="47" t="n">
        <f aca="false">PopActBIT!N71-'Chôm_BIT_4,5%'!N59</f>
        <v>1330.7113495651</v>
      </c>
      <c r="O56" s="47" t="n">
        <f aca="false">PopActBIT!O71-'Chôm_BIT_4,5%'!O59</f>
        <v>265.874962832178</v>
      </c>
      <c r="P56" s="47" t="n">
        <f aca="false">PopActBIT!P71-'Chôm_BIT_4,5%'!P59</f>
        <v>75.9771043419389</v>
      </c>
      <c r="Q56" s="47" t="n">
        <f aca="false">PopActBIT!Q71-'Chôm_BIT_4,5%'!Q59</f>
        <v>285.125455087777</v>
      </c>
      <c r="R56" s="47" t="n">
        <f aca="false">PopActBIT!R71-'Chôm_BIT_4,5%'!R59</f>
        <v>1155.22809185025</v>
      </c>
      <c r="S56" s="47" t="n">
        <f aca="false">PopActBIT!S71-'Chôm_BIT_4,5%'!S59</f>
        <v>1703.40555818795</v>
      </c>
      <c r="T56" s="47" t="n">
        <f aca="false">PopActBIT!T71-'Chôm_BIT_4,5%'!T59</f>
        <v>1801.08907374611</v>
      </c>
      <c r="U56" s="47" t="n">
        <f aca="false">PopActBIT!U71-'Chôm_BIT_4,5%'!U59</f>
        <v>1832.94139800066</v>
      </c>
      <c r="V56" s="47" t="n">
        <f aca="false">PopActBIT!V71-'Chôm_BIT_4,5%'!V59</f>
        <v>1864.21343051895</v>
      </c>
      <c r="W56" s="47" t="n">
        <f aca="false">PopActBIT!W71-'Chôm_BIT_4,5%'!W59</f>
        <v>1848.48704367214</v>
      </c>
      <c r="X56" s="47" t="n">
        <f aca="false">PopActBIT!X71-'Chôm_BIT_4,5%'!X59</f>
        <v>1849.35271250518</v>
      </c>
      <c r="Y56" s="47" t="n">
        <f aca="false">PopActBIT!Y71-'Chôm_BIT_4,5%'!Y59</f>
        <v>1666.73401505818</v>
      </c>
      <c r="Z56" s="47" t="n">
        <f aca="false">PopActBIT!Z71-'Chôm_BIT_4,5%'!Z59</f>
        <v>1496.93625353784</v>
      </c>
      <c r="AA56" s="47" t="n">
        <f aca="false">PopActBIT!AA71-'Chôm_BIT_4,5%'!AA59</f>
        <v>401.248096032768</v>
      </c>
      <c r="AB56" s="47" t="n">
        <f aca="false">PopActBIT!AB71-'Chôm_BIT_4,5%'!AB59</f>
        <v>136.840418862223</v>
      </c>
      <c r="AC56" s="47"/>
      <c r="AD56" s="47" t="n">
        <f aca="false">E56+F56</f>
        <v>1177.37028502238</v>
      </c>
      <c r="AE56" s="47" t="n">
        <f aca="false">G56+H56</f>
        <v>3104.24928265099</v>
      </c>
      <c r="AF56" s="47" t="n">
        <f aca="false">I56+J56</f>
        <v>3379.65470524114</v>
      </c>
      <c r="AG56" s="47" t="n">
        <f aca="false">K56+L56</f>
        <v>3560.4372263764</v>
      </c>
      <c r="AH56" s="47" t="n">
        <f aca="false">M56+N56+O56+P56</f>
        <v>3347.34736039107</v>
      </c>
      <c r="AI56" s="47" t="n">
        <f aca="false">Q56+R56</f>
        <v>1440.35354693803</v>
      </c>
      <c r="AJ56" s="47" t="n">
        <f aca="false">S56+T56</f>
        <v>3504.49463193406</v>
      </c>
      <c r="AK56" s="47" t="n">
        <f aca="false">U56+V56</f>
        <v>3697.15482851961</v>
      </c>
      <c r="AL56" s="47" t="n">
        <f aca="false">W56+X56</f>
        <v>3697.83975617732</v>
      </c>
      <c r="AM56" s="47" t="n">
        <f aca="false">Y56+Z56+AA56+AB56</f>
        <v>3701.75878349101</v>
      </c>
      <c r="AO56" s="49" t="n">
        <f aca="false">SUM(E56:F56)</f>
        <v>1177.37028502238</v>
      </c>
      <c r="AP56" s="49" t="n">
        <f aca="false">SUM(G56:L56)</f>
        <v>10044.3412142685</v>
      </c>
      <c r="AQ56" s="49" t="n">
        <f aca="false">SUM(M56:N56)</f>
        <v>3005.49529321695</v>
      </c>
      <c r="AR56" s="49" t="n">
        <f aca="false">SUM(Q56:R56)</f>
        <v>1440.35354693803</v>
      </c>
      <c r="AS56" s="49" t="n">
        <f aca="false">SUM(S56:X56)</f>
        <v>10899.489216631</v>
      </c>
      <c r="AT56" s="49" t="n">
        <f aca="false">SUM(Y56:Z56)</f>
        <v>3163.67026859602</v>
      </c>
      <c r="AU56" s="49" t="n">
        <f aca="false">AO56+AR56</f>
        <v>2617.72383196041</v>
      </c>
      <c r="AV56" s="49" t="n">
        <f aca="false">AP56+AS56</f>
        <v>20943.8304308995</v>
      </c>
      <c r="AW56" s="49" t="n">
        <f aca="false">AQ56+AT56</f>
        <v>6169.16556181297</v>
      </c>
    </row>
    <row r="57" customFormat="false" ht="15" hidden="false" customHeight="false" outlineLevel="0" collapsed="false">
      <c r="A57" s="0" t="n">
        <v>2069</v>
      </c>
      <c r="B57" s="47" t="n">
        <f aca="false">SUM(E57:AB57)</f>
        <v>30625.7672664386</v>
      </c>
      <c r="C57" s="47" t="n">
        <f aca="false">SUM(E57:P57)</f>
        <v>14574.5680805969</v>
      </c>
      <c r="D57" s="47" t="n">
        <f aca="false">SUM(Q57:AB57)</f>
        <v>16051.1991858417</v>
      </c>
      <c r="E57" s="47" t="n">
        <f aca="false">PopActBIT!E72-'Chôm_BIT_4,5%'!E60</f>
        <v>181.144656278192</v>
      </c>
      <c r="F57" s="47" t="n">
        <f aca="false">PopActBIT!F72-'Chôm_BIT_4,5%'!F60</f>
        <v>992.210860537122</v>
      </c>
      <c r="G57" s="47" t="n">
        <f aca="false">PopActBIT!G72-'Chôm_BIT_4,5%'!G60</f>
        <v>1525.82875675549</v>
      </c>
      <c r="H57" s="47" t="n">
        <f aca="false">PopActBIT!H72-'Chôm_BIT_4,5%'!H60</f>
        <v>1583.98368105717</v>
      </c>
      <c r="I57" s="47" t="n">
        <f aca="false">PopActBIT!I72-'Chôm_BIT_4,5%'!I60</f>
        <v>1671.46150085629</v>
      </c>
      <c r="J57" s="47" t="n">
        <f aca="false">PopActBIT!J72-'Chôm_BIT_4,5%'!J60</f>
        <v>1718.15287068544</v>
      </c>
      <c r="K57" s="47" t="n">
        <f aca="false">PopActBIT!K72-'Chôm_BIT_4,5%'!K60</f>
        <v>1791.19930825343</v>
      </c>
      <c r="L57" s="47" t="n">
        <f aca="false">PopActBIT!L72-'Chôm_BIT_4,5%'!L60</f>
        <v>1754.71519832848</v>
      </c>
      <c r="M57" s="47" t="n">
        <f aca="false">PopActBIT!M72-'Chôm_BIT_4,5%'!M60</f>
        <v>1667.55887102714</v>
      </c>
      <c r="N57" s="47" t="n">
        <f aca="false">PopActBIT!N72-'Chôm_BIT_4,5%'!N60</f>
        <v>1344.42141140645</v>
      </c>
      <c r="O57" s="47" t="n">
        <f aca="false">PopActBIT!O72-'Chôm_BIT_4,5%'!O60</f>
        <v>267.63857691166</v>
      </c>
      <c r="P57" s="47" t="n">
        <f aca="false">PopActBIT!P72-'Chôm_BIT_4,5%'!P60</f>
        <v>76.2523885000491</v>
      </c>
      <c r="Q57" s="47" t="n">
        <f aca="false">PopActBIT!Q72-'Chôm_BIT_4,5%'!Q60</f>
        <v>284.331687197741</v>
      </c>
      <c r="R57" s="47" t="n">
        <f aca="false">PopActBIT!R72-'Chôm_BIT_4,5%'!R60</f>
        <v>1151.10877542774</v>
      </c>
      <c r="S57" s="47" t="n">
        <f aca="false">PopActBIT!S72-'Chôm_BIT_4,5%'!S60</f>
        <v>1702.93426742269</v>
      </c>
      <c r="T57" s="47" t="n">
        <f aca="false">PopActBIT!T72-'Chôm_BIT_4,5%'!T60</f>
        <v>1808.703509775</v>
      </c>
      <c r="U57" s="47" t="n">
        <f aca="false">PopActBIT!U72-'Chôm_BIT_4,5%'!U60</f>
        <v>1841.83405755174</v>
      </c>
      <c r="V57" s="47" t="n">
        <f aca="false">PopActBIT!V72-'Chôm_BIT_4,5%'!V60</f>
        <v>1867.29030708759</v>
      </c>
      <c r="W57" s="47" t="n">
        <f aca="false">PopActBIT!W72-'Chôm_BIT_4,5%'!W60</f>
        <v>1844.54885093137</v>
      </c>
      <c r="X57" s="47" t="n">
        <f aca="false">PopActBIT!X72-'Chôm_BIT_4,5%'!X60</f>
        <v>1838.09664554434</v>
      </c>
      <c r="Y57" s="47" t="n">
        <f aca="false">PopActBIT!Y72-'Chôm_BIT_4,5%'!Y60</f>
        <v>1660.44838061904</v>
      </c>
      <c r="Z57" s="47" t="n">
        <f aca="false">PopActBIT!Z72-'Chôm_BIT_4,5%'!Z60</f>
        <v>1510.06675347787</v>
      </c>
      <c r="AA57" s="47" t="n">
        <f aca="false">PopActBIT!AA72-'Chôm_BIT_4,5%'!AA60</f>
        <v>404.171459752515</v>
      </c>
      <c r="AB57" s="47" t="n">
        <f aca="false">PopActBIT!AB72-'Chôm_BIT_4,5%'!AB60</f>
        <v>137.664491054054</v>
      </c>
      <c r="AC57" s="47"/>
      <c r="AD57" s="47" t="n">
        <f aca="false">E57+F57</f>
        <v>1173.35551681531</v>
      </c>
      <c r="AE57" s="47" t="n">
        <f aca="false">G57+H57</f>
        <v>3109.81243781266</v>
      </c>
      <c r="AF57" s="47" t="n">
        <f aca="false">I57+J57</f>
        <v>3389.61437154173</v>
      </c>
      <c r="AG57" s="47" t="n">
        <f aca="false">K57+L57</f>
        <v>3545.91450658191</v>
      </c>
      <c r="AH57" s="47" t="n">
        <f aca="false">M57+N57+O57+P57</f>
        <v>3355.8712478453</v>
      </c>
      <c r="AI57" s="47" t="n">
        <f aca="false">Q57+R57</f>
        <v>1435.44046262549</v>
      </c>
      <c r="AJ57" s="47" t="n">
        <f aca="false">S57+T57</f>
        <v>3511.63777719769</v>
      </c>
      <c r="AK57" s="47" t="n">
        <f aca="false">U57+V57</f>
        <v>3709.12436463933</v>
      </c>
      <c r="AL57" s="47" t="n">
        <f aca="false">W57+X57</f>
        <v>3682.6454964757</v>
      </c>
      <c r="AM57" s="47" t="n">
        <f aca="false">Y57+Z57+AA57+AB57</f>
        <v>3712.35108490348</v>
      </c>
      <c r="AO57" s="49" t="n">
        <f aca="false">SUM(E57:F57)</f>
        <v>1173.35551681531</v>
      </c>
      <c r="AP57" s="49" t="n">
        <f aca="false">SUM(G57:L57)</f>
        <v>10045.3413159363</v>
      </c>
      <c r="AQ57" s="49" t="n">
        <f aca="false">SUM(M57:N57)</f>
        <v>3011.98028243359</v>
      </c>
      <c r="AR57" s="49" t="n">
        <f aca="false">SUM(Q57:R57)</f>
        <v>1435.44046262549</v>
      </c>
      <c r="AS57" s="49" t="n">
        <f aca="false">SUM(S57:X57)</f>
        <v>10903.4076383127</v>
      </c>
      <c r="AT57" s="49" t="n">
        <f aca="false">SUM(Y57:Z57)</f>
        <v>3170.51513409691</v>
      </c>
      <c r="AU57" s="49" t="n">
        <f aca="false">AO57+AR57</f>
        <v>2608.7959794408</v>
      </c>
      <c r="AV57" s="49" t="n">
        <f aca="false">AP57+AS57</f>
        <v>20948.748954249</v>
      </c>
      <c r="AW57" s="49" t="n">
        <f aca="false">AQ57+AT57</f>
        <v>6182.4954165305</v>
      </c>
    </row>
    <row r="58" customFormat="false" ht="15" hidden="false" customHeight="false" outlineLevel="0" collapsed="false">
      <c r="A58" s="0" t="n">
        <v>2070</v>
      </c>
      <c r="B58" s="47" t="n">
        <f aca="false">SUM(E58:AB58)</f>
        <v>30631.870845802</v>
      </c>
      <c r="C58" s="47" t="n">
        <f aca="false">SUM(E58:P58)</f>
        <v>14575.8865225737</v>
      </c>
      <c r="D58" s="47" t="n">
        <f aca="false">SUM(Q58:AB58)</f>
        <v>16055.9843232284</v>
      </c>
      <c r="E58" s="47" t="n">
        <f aca="false">PopActBIT!E73-'Chôm_BIT_4,5%'!E61</f>
        <v>180.719715318217</v>
      </c>
      <c r="F58" s="47" t="n">
        <f aca="false">PopActBIT!F73-'Chôm_BIT_4,5%'!F61</f>
        <v>988.626718751487</v>
      </c>
      <c r="G58" s="47" t="n">
        <f aca="false">PopActBIT!G73-'Chôm_BIT_4,5%'!G61</f>
        <v>1523.77383662736</v>
      </c>
      <c r="H58" s="47" t="n">
        <f aca="false">PopActBIT!H73-'Chôm_BIT_4,5%'!H61</f>
        <v>1589.27553190737</v>
      </c>
      <c r="I58" s="47" t="n">
        <f aca="false">PopActBIT!I73-'Chôm_BIT_4,5%'!I61</f>
        <v>1679.07622991556</v>
      </c>
      <c r="J58" s="47" t="n">
        <f aca="false">PopActBIT!J73-'Chôm_BIT_4,5%'!J61</f>
        <v>1722.19849203115</v>
      </c>
      <c r="K58" s="47" t="n">
        <f aca="false">PopActBIT!K73-'Chôm_BIT_4,5%'!K61</f>
        <v>1788.08959003379</v>
      </c>
      <c r="L58" s="47" t="n">
        <f aca="false">PopActBIT!L73-'Chôm_BIT_4,5%'!L61</f>
        <v>1745.99250274057</v>
      </c>
      <c r="M58" s="47" t="n">
        <f aca="false">PopActBIT!M73-'Chôm_BIT_4,5%'!M61</f>
        <v>1656.40316873766</v>
      </c>
      <c r="N58" s="47" t="n">
        <f aca="false">PopActBIT!N73-'Chôm_BIT_4,5%'!N61</f>
        <v>1356.67209397411</v>
      </c>
      <c r="O58" s="47" t="n">
        <f aca="false">PopActBIT!O73-'Chôm_BIT_4,5%'!O61</f>
        <v>268.430768065516</v>
      </c>
      <c r="P58" s="47" t="n">
        <f aca="false">PopActBIT!P73-'Chôm_BIT_4,5%'!P61</f>
        <v>76.6278744708619</v>
      </c>
      <c r="Q58" s="47" t="n">
        <f aca="false">PopActBIT!Q73-'Chôm_BIT_4,5%'!Q61</f>
        <v>283.653301314781</v>
      </c>
      <c r="R58" s="47" t="n">
        <f aca="false">PopActBIT!R73-'Chôm_BIT_4,5%'!R61</f>
        <v>1146.88280968256</v>
      </c>
      <c r="S58" s="47" t="n">
        <f aca="false">PopActBIT!S73-'Chôm_BIT_4,5%'!S61</f>
        <v>1700.663707328</v>
      </c>
      <c r="T58" s="47" t="n">
        <f aca="false">PopActBIT!T73-'Chôm_BIT_4,5%'!T61</f>
        <v>1815.34177668972</v>
      </c>
      <c r="U58" s="47" t="n">
        <f aca="false">PopActBIT!U73-'Chôm_BIT_4,5%'!U61</f>
        <v>1850.96324217502</v>
      </c>
      <c r="V58" s="47" t="n">
        <f aca="false">PopActBIT!V73-'Chôm_BIT_4,5%'!V61</f>
        <v>1872.12023112665</v>
      </c>
      <c r="W58" s="47" t="n">
        <f aca="false">PopActBIT!W73-'Chôm_BIT_4,5%'!W61</f>
        <v>1841.40783399409</v>
      </c>
      <c r="X58" s="47" t="n">
        <f aca="false">PopActBIT!X73-'Chôm_BIT_4,5%'!X61</f>
        <v>1828.83299674155</v>
      </c>
      <c r="Y58" s="47" t="n">
        <f aca="false">PopActBIT!Y73-'Chôm_BIT_4,5%'!Y61</f>
        <v>1650.20404096847</v>
      </c>
      <c r="Z58" s="47" t="n">
        <f aca="false">PopActBIT!Z73-'Chôm_BIT_4,5%'!Z61</f>
        <v>1521.69163631618</v>
      </c>
      <c r="AA58" s="47" t="n">
        <f aca="false">PopActBIT!AA73-'Chôm_BIT_4,5%'!AA61</f>
        <v>405.520052419065</v>
      </c>
      <c r="AB58" s="47" t="n">
        <f aca="false">PopActBIT!AB73-'Chôm_BIT_4,5%'!AB61</f>
        <v>138.702694472283</v>
      </c>
      <c r="AC58" s="47"/>
      <c r="AD58" s="47" t="n">
        <f aca="false">E58+F58</f>
        <v>1169.3464340697</v>
      </c>
      <c r="AE58" s="47" t="n">
        <f aca="false">G58+H58</f>
        <v>3113.04936853473</v>
      </c>
      <c r="AF58" s="47" t="n">
        <f aca="false">I58+J58</f>
        <v>3401.27472194671</v>
      </c>
      <c r="AG58" s="47" t="n">
        <f aca="false">K58+L58</f>
        <v>3534.08209277436</v>
      </c>
      <c r="AH58" s="47" t="n">
        <f aca="false">M58+N58+O58+P58</f>
        <v>3358.13390524815</v>
      </c>
      <c r="AI58" s="47" t="n">
        <f aca="false">Q58+R58</f>
        <v>1430.53611099734</v>
      </c>
      <c r="AJ58" s="47" t="n">
        <f aca="false">S58+T58</f>
        <v>3516.00548401772</v>
      </c>
      <c r="AK58" s="47" t="n">
        <f aca="false">U58+V58</f>
        <v>3723.08347330166</v>
      </c>
      <c r="AL58" s="47" t="n">
        <f aca="false">W58+X58</f>
        <v>3670.24083073564</v>
      </c>
      <c r="AM58" s="47" t="n">
        <f aca="false">Y58+Z58+AA58+AB58</f>
        <v>3716.11842417599</v>
      </c>
      <c r="AO58" s="49" t="n">
        <f aca="false">SUM(E58:F58)</f>
        <v>1169.3464340697</v>
      </c>
      <c r="AP58" s="49" t="n">
        <f aca="false">SUM(G58:L58)</f>
        <v>10048.4061832558</v>
      </c>
      <c r="AQ58" s="49" t="n">
        <f aca="false">SUM(M58:N58)</f>
        <v>3013.07526271177</v>
      </c>
      <c r="AR58" s="49" t="n">
        <f aca="false">SUM(Q58:R58)</f>
        <v>1430.53611099734</v>
      </c>
      <c r="AS58" s="49" t="n">
        <f aca="false">SUM(S58:X58)</f>
        <v>10909.329788055</v>
      </c>
      <c r="AT58" s="49" t="n">
        <f aca="false">SUM(Y58:Z58)</f>
        <v>3171.89567728465</v>
      </c>
      <c r="AU58" s="49" t="n">
        <f aca="false">AO58+AR58</f>
        <v>2599.88254506704</v>
      </c>
      <c r="AV58" s="49" t="n">
        <f aca="false">AP58+AS58</f>
        <v>20957.7359713108</v>
      </c>
      <c r="AW58" s="49" t="n">
        <f aca="false">AQ58+AT58</f>
        <v>6184.97093999641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AB2" activeCellId="1" sqref="A1:N6 AB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47" t="n">
        <f aca="false">SUM(E2:AB2)</f>
        <v>26476.4924966602</v>
      </c>
      <c r="C2" s="47" t="n">
        <f aca="false">SUM(E2:P2)</f>
        <v>12550.2540735782</v>
      </c>
      <c r="D2" s="47" t="n">
        <f aca="false">SUM(Q2:AB2)</f>
        <v>13926.238423082</v>
      </c>
      <c r="E2" s="47" t="n">
        <f aca="false">PopActBIT!E17-'Chôm_BIT_10%'!E5</f>
        <v>130.579126225137</v>
      </c>
      <c r="F2" s="47" t="n">
        <f aca="false">PopActBIT!F17-'Chôm_BIT_10%'!F5</f>
        <v>803.378014587689</v>
      </c>
      <c r="G2" s="47" t="n">
        <f aca="false">PopActBIT!G17-'Chôm_BIT_10%'!G5</f>
        <v>1378.08548665862</v>
      </c>
      <c r="H2" s="47" t="n">
        <f aca="false">PopActBIT!H17-'Chôm_BIT_10%'!H5</f>
        <v>1468.59734330035</v>
      </c>
      <c r="I2" s="47" t="n">
        <f aca="false">PopActBIT!I17-'Chôm_BIT_10%'!I5</f>
        <v>1501.83222594731</v>
      </c>
      <c r="J2" s="47" t="n">
        <f aca="false">PopActBIT!J17-'Chôm_BIT_10%'!J5</f>
        <v>1748.80636747775</v>
      </c>
      <c r="K2" s="47" t="n">
        <f aca="false">PopActBIT!K17-'Chôm_BIT_10%'!K5</f>
        <v>1773.756078494</v>
      </c>
      <c r="L2" s="47" t="n">
        <f aca="false">PopActBIT!L17-'Chôm_BIT_10%'!L5</f>
        <v>1694.83063562972</v>
      </c>
      <c r="M2" s="47" t="n">
        <f aca="false">PopActBIT!M17-'Chôm_BIT_10%'!M5</f>
        <v>1398.95114385337</v>
      </c>
      <c r="N2" s="47" t="n">
        <f aca="false">PopActBIT!N17-'Chôm_BIT_10%'!N5</f>
        <v>542.399321927055</v>
      </c>
      <c r="O2" s="47" t="n">
        <f aca="false">PopActBIT!O17-'Chôm_BIT_10%'!O5</f>
        <v>83.8212565262207</v>
      </c>
      <c r="P2" s="47" t="n">
        <f aca="false">PopActBIT!P17-'Chôm_BIT_10%'!P5</f>
        <v>25.2170729509772</v>
      </c>
      <c r="Q2" s="47" t="n">
        <f aca="false">PopActBIT!Q17-'Chôm_BIT_10%'!Q5</f>
        <v>222.266207697698</v>
      </c>
      <c r="R2" s="47" t="n">
        <f aca="false">PopActBIT!R17-'Chôm_BIT_10%'!R5</f>
        <v>935.15246739675</v>
      </c>
      <c r="S2" s="47" t="n">
        <f aca="false">PopActBIT!S17-'Chôm_BIT_10%'!S5</f>
        <v>1525.07823729379</v>
      </c>
      <c r="T2" s="47" t="n">
        <f aca="false">PopActBIT!T17-'Chôm_BIT_10%'!T5</f>
        <v>1717.82329525678</v>
      </c>
      <c r="U2" s="47" t="n">
        <f aca="false">PopActBIT!U17-'Chôm_BIT_10%'!U5</f>
        <v>1726.53955397867</v>
      </c>
      <c r="V2" s="47" t="n">
        <f aca="false">PopActBIT!V17-'Chôm_BIT_10%'!V5</f>
        <v>1965.59409704557</v>
      </c>
      <c r="W2" s="47" t="n">
        <f aca="false">PopActBIT!W17-'Chôm_BIT_10%'!W5</f>
        <v>1897.91983358813</v>
      </c>
      <c r="X2" s="47" t="n">
        <f aca="false">PopActBIT!X17-'Chôm_BIT_10%'!X5</f>
        <v>1797.3104127724</v>
      </c>
      <c r="Y2" s="47" t="n">
        <f aca="false">PopActBIT!Y17-'Chôm_BIT_10%'!Y5</f>
        <v>1462.16755551076</v>
      </c>
      <c r="Z2" s="47" t="n">
        <f aca="false">PopActBIT!Z17-'Chôm_BIT_10%'!Z5</f>
        <v>518.803791594508</v>
      </c>
      <c r="AA2" s="47" t="n">
        <f aca="false">PopActBIT!AA17-'Chôm_BIT_10%'!AA5</f>
        <v>116.969334791565</v>
      </c>
      <c r="AB2" s="47" t="n">
        <f aca="false">PopActBIT!AB17-'Chôm_BIT_10%'!AB5</f>
        <v>40.613636155417</v>
      </c>
      <c r="AC2" s="47"/>
      <c r="AD2" s="47" t="n">
        <f aca="false">E2+F2</f>
        <v>933.957140812827</v>
      </c>
      <c r="AE2" s="47" t="n">
        <f aca="false">G2+H2</f>
        <v>2846.68282995897</v>
      </c>
      <c r="AF2" s="47" t="n">
        <f aca="false">I2+J2</f>
        <v>3250.63859342506</v>
      </c>
      <c r="AG2" s="47" t="n">
        <f aca="false">K2+L2</f>
        <v>3468.58671412372</v>
      </c>
      <c r="AH2" s="47" t="n">
        <f aca="false">M2+N2+O2+P2</f>
        <v>2050.38879525762</v>
      </c>
      <c r="AI2" s="47" t="n">
        <f aca="false">Q2+R2</f>
        <v>1157.41867509445</v>
      </c>
      <c r="AJ2" s="47" t="n">
        <f aca="false">S2+T2</f>
        <v>3242.90153255057</v>
      </c>
      <c r="AK2" s="47" t="n">
        <f aca="false">U2+V2</f>
        <v>3692.13365102424</v>
      </c>
      <c r="AL2" s="47" t="n">
        <f aca="false">W2+X2</f>
        <v>3695.23024636053</v>
      </c>
      <c r="AM2" s="47" t="n">
        <f aca="false">Y2+Z2+AA2+AB2</f>
        <v>2138.55431805225</v>
      </c>
      <c r="AO2" s="49" t="n">
        <f aca="false">SUM(E2:F2)</f>
        <v>933.957140812827</v>
      </c>
      <c r="AP2" s="49" t="n">
        <f aca="false">SUM(G2:L2)</f>
        <v>9565.90813750775</v>
      </c>
      <c r="AQ2" s="49" t="n">
        <f aca="false">SUM(M2:N2)</f>
        <v>1941.35046578042</v>
      </c>
      <c r="AR2" s="49" t="n">
        <f aca="false">SUM(Q2:R2)</f>
        <v>1157.41867509445</v>
      </c>
      <c r="AS2" s="49" t="n">
        <f aca="false">SUM(S2:X2)</f>
        <v>10630.2654299353</v>
      </c>
      <c r="AT2" s="49" t="n">
        <f aca="false">SUM(Y2:Z2)</f>
        <v>1980.97134710527</v>
      </c>
      <c r="AU2" s="49" t="n">
        <f aca="false">AO2+AR2</f>
        <v>2091.37581590727</v>
      </c>
      <c r="AV2" s="49" t="n">
        <f aca="false">AP2+AS2</f>
        <v>20196.1735674431</v>
      </c>
      <c r="AW2" s="49" t="n">
        <f aca="false">AQ2+AT2</f>
        <v>3922.32181288569</v>
      </c>
    </row>
    <row r="3" customFormat="false" ht="15" hidden="false" customHeight="false" outlineLevel="0" collapsed="false">
      <c r="A3" s="0" t="n">
        <v>2015</v>
      </c>
      <c r="B3" s="47" t="n">
        <f aca="false">SUM(E3:AB3)</f>
        <v>26552.7473770723</v>
      </c>
      <c r="C3" s="47" t="n">
        <f aca="false">SUM(E3:P3)</f>
        <v>12614.5779070516</v>
      </c>
      <c r="D3" s="47" t="n">
        <f aca="false">SUM(Q3:AB3)</f>
        <v>13938.1694700207</v>
      </c>
      <c r="E3" s="47" t="n">
        <f aca="false">PopActBIT!E18-'Chôm_BIT_10%'!E6</f>
        <v>131.296749532729</v>
      </c>
      <c r="F3" s="47" t="n">
        <f aca="false">PopActBIT!F18-'Chôm_BIT_10%'!F6</f>
        <v>792.207632821462</v>
      </c>
      <c r="G3" s="47" t="n">
        <f aca="false">PopActBIT!G18-'Chôm_BIT_10%'!G6</f>
        <v>1370.20512128319</v>
      </c>
      <c r="H3" s="47" t="n">
        <f aca="false">PopActBIT!H18-'Chôm_BIT_10%'!H6</f>
        <v>1459.65561092142</v>
      </c>
      <c r="I3" s="47" t="n">
        <f aca="false">PopActBIT!I18-'Chôm_BIT_10%'!I6</f>
        <v>1509.0647303796</v>
      </c>
      <c r="J3" s="47" t="n">
        <f aca="false">PopActBIT!J18-'Chôm_BIT_10%'!J6</f>
        <v>1723.49080874304</v>
      </c>
      <c r="K3" s="47" t="n">
        <f aca="false">PopActBIT!K18-'Chôm_BIT_10%'!K6</f>
        <v>1766.44137997986</v>
      </c>
      <c r="L3" s="47" t="n">
        <f aca="false">PopActBIT!L18-'Chôm_BIT_10%'!L6</f>
        <v>1710.86978140593</v>
      </c>
      <c r="M3" s="47" t="n">
        <f aca="false">PopActBIT!M18-'Chôm_BIT_10%'!M6</f>
        <v>1421.89038723939</v>
      </c>
      <c r="N3" s="47" t="n">
        <f aca="false">PopActBIT!N18-'Chôm_BIT_10%'!N6</f>
        <v>615.191718986443</v>
      </c>
      <c r="O3" s="47" t="n">
        <f aca="false">PopActBIT!O18-'Chôm_BIT_10%'!O6</f>
        <v>88.8966440611101</v>
      </c>
      <c r="P3" s="47" t="n">
        <f aca="false">PopActBIT!P18-'Chôm_BIT_10%'!P6</f>
        <v>25.3673416974483</v>
      </c>
      <c r="Q3" s="47" t="n">
        <f aca="false">PopActBIT!Q18-'Chôm_BIT_10%'!Q6</f>
        <v>223.807821632062</v>
      </c>
      <c r="R3" s="47" t="n">
        <f aca="false">PopActBIT!R18-'Chôm_BIT_10%'!R6</f>
        <v>918.73544199025</v>
      </c>
      <c r="S3" s="47" t="n">
        <f aca="false">PopActBIT!S18-'Chôm_BIT_10%'!S6</f>
        <v>1526.97551791624</v>
      </c>
      <c r="T3" s="47" t="n">
        <f aca="false">PopActBIT!T18-'Chôm_BIT_10%'!T6</f>
        <v>1704.26001421497</v>
      </c>
      <c r="U3" s="47" t="n">
        <f aca="false">PopActBIT!U18-'Chôm_BIT_10%'!U6</f>
        <v>1718.79206172732</v>
      </c>
      <c r="V3" s="47" t="n">
        <f aca="false">PopActBIT!V18-'Chôm_BIT_10%'!V6</f>
        <v>1938.49644313788</v>
      </c>
      <c r="W3" s="47" t="n">
        <f aca="false">PopActBIT!W18-'Chôm_BIT_10%'!W6</f>
        <v>1894.27618194963</v>
      </c>
      <c r="X3" s="47" t="n">
        <f aca="false">PopActBIT!X18-'Chôm_BIT_10%'!X6</f>
        <v>1809.22948580403</v>
      </c>
      <c r="Y3" s="47" t="n">
        <f aca="false">PopActBIT!Y18-'Chôm_BIT_10%'!Y6</f>
        <v>1476.88408225627</v>
      </c>
      <c r="Z3" s="47" t="n">
        <f aca="false">PopActBIT!Z18-'Chôm_BIT_10%'!Z6</f>
        <v>561.697089383183</v>
      </c>
      <c r="AA3" s="47" t="n">
        <f aca="false">PopActBIT!AA18-'Chôm_BIT_10%'!AA6</f>
        <v>123.686973246425</v>
      </c>
      <c r="AB3" s="47" t="n">
        <f aca="false">PopActBIT!AB18-'Chôm_BIT_10%'!AB6</f>
        <v>41.3283567624278</v>
      </c>
      <c r="AC3" s="47"/>
      <c r="AD3" s="47" t="n">
        <f aca="false">E3+F3</f>
        <v>923.504382354191</v>
      </c>
      <c r="AE3" s="47" t="n">
        <f aca="false">G3+H3</f>
        <v>2829.86073220461</v>
      </c>
      <c r="AF3" s="47" t="n">
        <f aca="false">I3+J3</f>
        <v>3232.55553912264</v>
      </c>
      <c r="AG3" s="47" t="n">
        <f aca="false">K3+L3</f>
        <v>3477.31116138579</v>
      </c>
      <c r="AH3" s="47" t="n">
        <f aca="false">M3+N3+O3+P3</f>
        <v>2151.34609198439</v>
      </c>
      <c r="AI3" s="47" t="n">
        <f aca="false">Q3+R3</f>
        <v>1142.54326362231</v>
      </c>
      <c r="AJ3" s="47" t="n">
        <f aca="false">S3+T3</f>
        <v>3231.2355321312</v>
      </c>
      <c r="AK3" s="47" t="n">
        <f aca="false">U3+V3</f>
        <v>3657.2885048652</v>
      </c>
      <c r="AL3" s="47" t="n">
        <f aca="false">W3+X3</f>
        <v>3703.50566775366</v>
      </c>
      <c r="AM3" s="47" t="n">
        <f aca="false">Y3+Z3+AA3+AB3</f>
        <v>2203.5965016483</v>
      </c>
      <c r="AO3" s="49" t="n">
        <f aca="false">SUM(E3:F3)</f>
        <v>923.504382354191</v>
      </c>
      <c r="AP3" s="49" t="n">
        <f aca="false">SUM(G3:L3)</f>
        <v>9539.72743271304</v>
      </c>
      <c r="AQ3" s="49" t="n">
        <f aca="false">SUM(M3:N3)</f>
        <v>2037.08210622583</v>
      </c>
      <c r="AR3" s="49" t="n">
        <f aca="false">SUM(Q3:R3)</f>
        <v>1142.54326362231</v>
      </c>
      <c r="AS3" s="49" t="n">
        <f aca="false">SUM(S3:X3)</f>
        <v>10592.0297047501</v>
      </c>
      <c r="AT3" s="49" t="n">
        <f aca="false">SUM(Y3:Z3)</f>
        <v>2038.58117163945</v>
      </c>
      <c r="AU3" s="49" t="n">
        <f aca="false">AO3+AR3</f>
        <v>2066.0476459765</v>
      </c>
      <c r="AV3" s="49" t="n">
        <f aca="false">AP3+AS3</f>
        <v>20131.7571374631</v>
      </c>
      <c r="AW3" s="49" t="n">
        <f aca="false">AQ3+AT3</f>
        <v>4075.66327786528</v>
      </c>
    </row>
    <row r="4" customFormat="false" ht="15" hidden="false" customHeight="false" outlineLevel="0" collapsed="false">
      <c r="A4" s="0" t="n">
        <v>2016</v>
      </c>
      <c r="B4" s="47" t="n">
        <f aca="false">SUM(E4:AB4)</f>
        <v>26732.0504376186</v>
      </c>
      <c r="C4" s="47" t="n">
        <f aca="false">SUM(E4:P4)</f>
        <v>12723.216172162</v>
      </c>
      <c r="D4" s="47" t="n">
        <f aca="false">SUM(Q4:AB4)</f>
        <v>14008.8342654565</v>
      </c>
      <c r="E4" s="47" t="n">
        <f aca="false">PopActBIT!E19-'Chôm_BIT_10%'!E7</f>
        <v>135.363581715116</v>
      </c>
      <c r="F4" s="47" t="n">
        <f aca="false">PopActBIT!F19-'Chôm_BIT_10%'!F7</f>
        <v>791.642676568061</v>
      </c>
      <c r="G4" s="47" t="n">
        <f aca="false">PopActBIT!G19-'Chôm_BIT_10%'!G7</f>
        <v>1368.29251381045</v>
      </c>
      <c r="H4" s="47" t="n">
        <f aca="false">PopActBIT!H19-'Chôm_BIT_10%'!H7</f>
        <v>1456.14832606809</v>
      </c>
      <c r="I4" s="47" t="n">
        <f aca="false">PopActBIT!I19-'Chôm_BIT_10%'!I7</f>
        <v>1544.36588709729</v>
      </c>
      <c r="J4" s="47" t="n">
        <f aca="false">PopActBIT!J19-'Chôm_BIT_10%'!J7</f>
        <v>1689.71952377205</v>
      </c>
      <c r="K4" s="47" t="n">
        <f aca="false">PopActBIT!K19-'Chôm_BIT_10%'!K7</f>
        <v>1776.67350067429</v>
      </c>
      <c r="L4" s="47" t="n">
        <f aca="false">PopActBIT!L19-'Chôm_BIT_10%'!L7</f>
        <v>1727.55073053657</v>
      </c>
      <c r="M4" s="47" t="n">
        <f aca="false">PopActBIT!M19-'Chôm_BIT_10%'!M7</f>
        <v>1439.33762202536</v>
      </c>
      <c r="N4" s="47" t="n">
        <f aca="false">PopActBIT!N19-'Chôm_BIT_10%'!N7</f>
        <v>676.528597780132</v>
      </c>
      <c r="O4" s="47" t="n">
        <f aca="false">PopActBIT!O19-'Chôm_BIT_10%'!O7</f>
        <v>91.8465655013361</v>
      </c>
      <c r="P4" s="47" t="n">
        <f aca="false">PopActBIT!P19-'Chôm_BIT_10%'!P7</f>
        <v>25.7466466133</v>
      </c>
      <c r="Q4" s="47" t="n">
        <f aca="false">PopActBIT!Q19-'Chôm_BIT_10%'!Q7</f>
        <v>229.623066276997</v>
      </c>
      <c r="R4" s="47" t="n">
        <f aca="false">PopActBIT!R19-'Chôm_BIT_10%'!R7</f>
        <v>916.936871465661</v>
      </c>
      <c r="S4" s="47" t="n">
        <f aca="false">PopActBIT!S19-'Chôm_BIT_10%'!S7</f>
        <v>1525.95691181108</v>
      </c>
      <c r="T4" s="47" t="n">
        <f aca="false">PopActBIT!T19-'Chôm_BIT_10%'!T7</f>
        <v>1695.22354827146</v>
      </c>
      <c r="U4" s="47" t="n">
        <f aca="false">PopActBIT!U19-'Chôm_BIT_10%'!U7</f>
        <v>1749.26199328347</v>
      </c>
      <c r="V4" s="47" t="n">
        <f aca="false">PopActBIT!V19-'Chôm_BIT_10%'!V7</f>
        <v>1893.93597294437</v>
      </c>
      <c r="W4" s="47" t="n">
        <f aca="false">PopActBIT!W19-'Chôm_BIT_10%'!W7</f>
        <v>1902.95284681704</v>
      </c>
      <c r="X4" s="47" t="n">
        <f aca="false">PopActBIT!X19-'Chôm_BIT_10%'!X7</f>
        <v>1824.77478883808</v>
      </c>
      <c r="Y4" s="47" t="n">
        <f aca="false">PopActBIT!Y19-'Chôm_BIT_10%'!Y7</f>
        <v>1492.04777572078</v>
      </c>
      <c r="Z4" s="47" t="n">
        <f aca="false">PopActBIT!Z19-'Chôm_BIT_10%'!Z7</f>
        <v>605.158418183698</v>
      </c>
      <c r="AA4" s="47" t="n">
        <f aca="false">PopActBIT!AA19-'Chôm_BIT_10%'!AA7</f>
        <v>129.970464764638</v>
      </c>
      <c r="AB4" s="47" t="n">
        <f aca="false">PopActBIT!AB19-'Chôm_BIT_10%'!AB7</f>
        <v>42.9916070792753</v>
      </c>
      <c r="AC4" s="47"/>
      <c r="AD4" s="47" t="n">
        <f aca="false">E4+F4</f>
        <v>927.006258283177</v>
      </c>
      <c r="AE4" s="47" t="n">
        <f aca="false">G4+H4</f>
        <v>2824.44083987854</v>
      </c>
      <c r="AF4" s="47" t="n">
        <f aca="false">I4+J4</f>
        <v>3234.08541086934</v>
      </c>
      <c r="AG4" s="47" t="n">
        <f aca="false">K4+L4</f>
        <v>3504.22423121086</v>
      </c>
      <c r="AH4" s="47" t="n">
        <f aca="false">M4+N4+O4+P4</f>
        <v>2233.45943192013</v>
      </c>
      <c r="AI4" s="47" t="n">
        <f aca="false">Q4+R4</f>
        <v>1146.55993774266</v>
      </c>
      <c r="AJ4" s="47" t="n">
        <f aca="false">S4+T4</f>
        <v>3221.18046008255</v>
      </c>
      <c r="AK4" s="47" t="n">
        <f aca="false">U4+V4</f>
        <v>3643.19796622784</v>
      </c>
      <c r="AL4" s="47" t="n">
        <f aca="false">W4+X4</f>
        <v>3727.72763565511</v>
      </c>
      <c r="AM4" s="47" t="n">
        <f aca="false">Y4+Z4+AA4+AB4</f>
        <v>2270.16826574839</v>
      </c>
      <c r="AO4" s="49" t="n">
        <f aca="false">SUM(E4:F4)</f>
        <v>927.006258283177</v>
      </c>
      <c r="AP4" s="49" t="n">
        <f aca="false">SUM(G4:L4)</f>
        <v>9562.75048195874</v>
      </c>
      <c r="AQ4" s="49" t="n">
        <f aca="false">SUM(M4:N4)</f>
        <v>2115.86621980549</v>
      </c>
      <c r="AR4" s="49" t="n">
        <f aca="false">SUM(Q4:R4)</f>
        <v>1146.55993774266</v>
      </c>
      <c r="AS4" s="49" t="n">
        <f aca="false">SUM(S4:X4)</f>
        <v>10592.1060619655</v>
      </c>
      <c r="AT4" s="49" t="n">
        <f aca="false">SUM(Y4:Z4)</f>
        <v>2097.20619390448</v>
      </c>
      <c r="AU4" s="49" t="n">
        <f aca="false">AO4+AR4</f>
        <v>2073.56619602583</v>
      </c>
      <c r="AV4" s="49" t="n">
        <f aca="false">AP4+AS4</f>
        <v>20154.8565439242</v>
      </c>
      <c r="AW4" s="49" t="n">
        <f aca="false">AQ4+AT4</f>
        <v>4213.07241370997</v>
      </c>
    </row>
    <row r="5" customFormat="false" ht="15" hidden="false" customHeight="false" outlineLevel="0" collapsed="false">
      <c r="A5" s="0" t="n">
        <v>2017</v>
      </c>
      <c r="B5" s="47" t="n">
        <f aca="false">SUM(E5:AB5)</f>
        <v>27021.2085824565</v>
      </c>
      <c r="C5" s="47" t="n">
        <f aca="false">SUM(E5:P5)</f>
        <v>12879.3868128701</v>
      </c>
      <c r="D5" s="47" t="n">
        <f aca="false">SUM(Q5:AB5)</f>
        <v>14141.8217695864</v>
      </c>
      <c r="E5" s="47" t="n">
        <f aca="false">PopActBIT!E20-'Chôm_BIT_10%'!E8</f>
        <v>142.328966813028</v>
      </c>
      <c r="F5" s="47" t="n">
        <f aca="false">PopActBIT!F20-'Chôm_BIT_10%'!F8</f>
        <v>804.234406891284</v>
      </c>
      <c r="G5" s="47" t="n">
        <f aca="false">PopActBIT!G20-'Chôm_BIT_10%'!G8</f>
        <v>1369.99077634291</v>
      </c>
      <c r="H5" s="47" t="n">
        <f aca="false">PopActBIT!H20-'Chôm_BIT_10%'!H8</f>
        <v>1462.09445949943</v>
      </c>
      <c r="I5" s="47" t="n">
        <f aca="false">PopActBIT!I20-'Chôm_BIT_10%'!I8</f>
        <v>1585.91210524442</v>
      </c>
      <c r="J5" s="47" t="n">
        <f aca="false">PopActBIT!J20-'Chôm_BIT_10%'!J8</f>
        <v>1658.3062150493</v>
      </c>
      <c r="K5" s="47" t="n">
        <f aca="false">PopActBIT!K20-'Chôm_BIT_10%'!K8</f>
        <v>1803.43538688583</v>
      </c>
      <c r="L5" s="47" t="n">
        <f aca="false">PopActBIT!L20-'Chôm_BIT_10%'!L8</f>
        <v>1744.81184822824</v>
      </c>
      <c r="M5" s="47" t="n">
        <f aca="false">PopActBIT!M20-'Chôm_BIT_10%'!M8</f>
        <v>1455.94359944617</v>
      </c>
      <c r="N5" s="47" t="n">
        <f aca="false">PopActBIT!N20-'Chôm_BIT_10%'!N8</f>
        <v>733.555532617223</v>
      </c>
      <c r="O5" s="47" t="n">
        <f aca="false">PopActBIT!O20-'Chôm_BIT_10%'!O8</f>
        <v>92.3044656943752</v>
      </c>
      <c r="P5" s="47" t="n">
        <f aca="false">PopActBIT!P20-'Chôm_BIT_10%'!P8</f>
        <v>26.4690501579005</v>
      </c>
      <c r="Q5" s="47" t="n">
        <f aca="false">PopActBIT!Q20-'Chôm_BIT_10%'!Q8</f>
        <v>238.402310081555</v>
      </c>
      <c r="R5" s="47" t="n">
        <f aca="false">PopActBIT!R20-'Chôm_BIT_10%'!R8</f>
        <v>930.410336200256</v>
      </c>
      <c r="S5" s="47" t="n">
        <f aca="false">PopActBIT!S20-'Chôm_BIT_10%'!S8</f>
        <v>1528.16968065795</v>
      </c>
      <c r="T5" s="47" t="n">
        <f aca="false">PopActBIT!T20-'Chôm_BIT_10%'!T8</f>
        <v>1695.22383037697</v>
      </c>
      <c r="U5" s="47" t="n">
        <f aca="false">PopActBIT!U20-'Chôm_BIT_10%'!U8</f>
        <v>1782.7103569194</v>
      </c>
      <c r="V5" s="47" t="n">
        <f aca="false">PopActBIT!V20-'Chôm_BIT_10%'!V8</f>
        <v>1850.41125483755</v>
      </c>
      <c r="W5" s="47" t="n">
        <f aca="false">PopActBIT!W20-'Chôm_BIT_10%'!W8</f>
        <v>1928.46694386323</v>
      </c>
      <c r="X5" s="47" t="n">
        <f aca="false">PopActBIT!X20-'Chôm_BIT_10%'!X8</f>
        <v>1839.85969863759</v>
      </c>
      <c r="Y5" s="47" t="n">
        <f aca="false">PopActBIT!Y20-'Chôm_BIT_10%'!Y8</f>
        <v>1509.99345545109</v>
      </c>
      <c r="Z5" s="47" t="n">
        <f aca="false">PopActBIT!Z20-'Chôm_BIT_10%'!Z8</f>
        <v>653.13701641916</v>
      </c>
      <c r="AA5" s="47" t="n">
        <f aca="false">PopActBIT!AA20-'Chôm_BIT_10%'!AA8</f>
        <v>138.47911172018</v>
      </c>
      <c r="AB5" s="47" t="n">
        <f aca="false">PopActBIT!AB20-'Chôm_BIT_10%'!AB8</f>
        <v>46.5577744215184</v>
      </c>
      <c r="AC5" s="47"/>
      <c r="AD5" s="47" t="n">
        <f aca="false">E5+F5</f>
        <v>946.563373704312</v>
      </c>
      <c r="AE5" s="47" t="n">
        <f aca="false">G5+H5</f>
        <v>2832.08523584234</v>
      </c>
      <c r="AF5" s="47" t="n">
        <f aca="false">I5+J5</f>
        <v>3244.21832029371</v>
      </c>
      <c r="AG5" s="47" t="n">
        <f aca="false">K5+L5</f>
        <v>3548.24723511407</v>
      </c>
      <c r="AH5" s="47" t="n">
        <f aca="false">M5+N5+O5+P5</f>
        <v>2308.27264791567</v>
      </c>
      <c r="AI5" s="47" t="n">
        <f aca="false">Q5+R5</f>
        <v>1168.81264628181</v>
      </c>
      <c r="AJ5" s="47" t="n">
        <f aca="false">S5+T5</f>
        <v>3223.39351103492</v>
      </c>
      <c r="AK5" s="47" t="n">
        <f aca="false">U5+V5</f>
        <v>3633.12161175694</v>
      </c>
      <c r="AL5" s="47" t="n">
        <f aca="false">W5+X5</f>
        <v>3768.32664250082</v>
      </c>
      <c r="AM5" s="47" t="n">
        <f aca="false">Y5+Z5+AA5+AB5</f>
        <v>2348.16735801195</v>
      </c>
      <c r="AO5" s="49" t="n">
        <f aca="false">SUM(E5:F5)</f>
        <v>946.563373704312</v>
      </c>
      <c r="AP5" s="49" t="n">
        <f aca="false">SUM(G5:L5)</f>
        <v>9624.55079125012</v>
      </c>
      <c r="AQ5" s="49" t="n">
        <f aca="false">SUM(M5:N5)</f>
        <v>2189.49913206339</v>
      </c>
      <c r="AR5" s="49" t="n">
        <f aca="false">SUM(Q5:R5)</f>
        <v>1168.81264628181</v>
      </c>
      <c r="AS5" s="49" t="n">
        <f aca="false">SUM(S5:X5)</f>
        <v>10624.8417652927</v>
      </c>
      <c r="AT5" s="49" t="n">
        <f aca="false">SUM(Y5:Z5)</f>
        <v>2163.13047187025</v>
      </c>
      <c r="AU5" s="49" t="n">
        <f aca="false">AO5+AR5</f>
        <v>2115.37601998612</v>
      </c>
      <c r="AV5" s="49" t="n">
        <f aca="false">AP5+AS5</f>
        <v>20249.3925565428</v>
      </c>
      <c r="AW5" s="49" t="n">
        <f aca="false">AQ5+AT5</f>
        <v>4352.62960393365</v>
      </c>
    </row>
    <row r="6" customFormat="false" ht="15" hidden="false" customHeight="false" outlineLevel="0" collapsed="false">
      <c r="A6" s="0" t="n">
        <v>2018</v>
      </c>
      <c r="B6" s="47" t="n">
        <f aca="false">SUM(E6:AB6)</f>
        <v>27274.1475793956</v>
      </c>
      <c r="C6" s="47" t="n">
        <f aca="false">SUM(E6:P6)</f>
        <v>13011.8846957151</v>
      </c>
      <c r="D6" s="47" t="n">
        <f aca="false">SUM(Q6:AB6)</f>
        <v>14262.2628836805</v>
      </c>
      <c r="E6" s="47" t="n">
        <f aca="false">PopActBIT!E21-'Chôm_BIT_10%'!E9</f>
        <v>148.216573188848</v>
      </c>
      <c r="F6" s="47" t="n">
        <f aca="false">PopActBIT!F21-'Chôm_BIT_10%'!F9</f>
        <v>822.032209206137</v>
      </c>
      <c r="G6" s="47" t="n">
        <f aca="false">PopActBIT!G21-'Chôm_BIT_10%'!G9</f>
        <v>1361.63166043915</v>
      </c>
      <c r="H6" s="47" t="n">
        <f aca="false">PopActBIT!H21-'Chôm_BIT_10%'!H9</f>
        <v>1473.62920467564</v>
      </c>
      <c r="I6" s="47" t="n">
        <f aca="false">PopActBIT!I21-'Chôm_BIT_10%'!I9</f>
        <v>1612.56837104526</v>
      </c>
      <c r="J6" s="47" t="n">
        <f aca="false">PopActBIT!J21-'Chôm_BIT_10%'!J9</f>
        <v>1631.11702185965</v>
      </c>
      <c r="K6" s="47" t="n">
        <f aca="false">PopActBIT!K21-'Chôm_BIT_10%'!K9</f>
        <v>1829.07347451937</v>
      </c>
      <c r="L6" s="47" t="n">
        <f aca="false">PopActBIT!L21-'Chôm_BIT_10%'!L9</f>
        <v>1752.54594488879</v>
      </c>
      <c r="M6" s="47" t="n">
        <f aca="false">PopActBIT!M21-'Chôm_BIT_10%'!M9</f>
        <v>1483.79503201926</v>
      </c>
      <c r="N6" s="47" t="n">
        <f aca="false">PopActBIT!N21-'Chôm_BIT_10%'!N9</f>
        <v>766.774609485816</v>
      </c>
      <c r="O6" s="47" t="n">
        <f aca="false">PopActBIT!O21-'Chôm_BIT_10%'!O9</f>
        <v>101.426088915006</v>
      </c>
      <c r="P6" s="47" t="n">
        <f aca="false">PopActBIT!P21-'Chôm_BIT_10%'!P9</f>
        <v>29.0745054721954</v>
      </c>
      <c r="Q6" s="47" t="n">
        <f aca="false">PopActBIT!Q21-'Chôm_BIT_10%'!Q9</f>
        <v>245.808736363844</v>
      </c>
      <c r="R6" s="47" t="n">
        <f aca="false">PopActBIT!R21-'Chôm_BIT_10%'!R9</f>
        <v>949.979927828829</v>
      </c>
      <c r="S6" s="47" t="n">
        <f aca="false">PopActBIT!S21-'Chôm_BIT_10%'!S9</f>
        <v>1518.50519441957</v>
      </c>
      <c r="T6" s="47" t="n">
        <f aca="false">PopActBIT!T21-'Chôm_BIT_10%'!T9</f>
        <v>1702.59491693456</v>
      </c>
      <c r="U6" s="47" t="n">
        <f aca="false">PopActBIT!U21-'Chôm_BIT_10%'!U9</f>
        <v>1801.6340816022</v>
      </c>
      <c r="V6" s="47" t="n">
        <f aca="false">PopActBIT!V21-'Chôm_BIT_10%'!V9</f>
        <v>1812.45184877359</v>
      </c>
      <c r="W6" s="47" t="n">
        <f aca="false">PopActBIT!W21-'Chôm_BIT_10%'!W9</f>
        <v>1952.83496763112</v>
      </c>
      <c r="X6" s="47" t="n">
        <f aca="false">PopActBIT!X21-'Chôm_BIT_10%'!X9</f>
        <v>1844.29458263134</v>
      </c>
      <c r="Y6" s="47" t="n">
        <f aca="false">PopActBIT!Y21-'Chôm_BIT_10%'!Y9</f>
        <v>1531.52202132569</v>
      </c>
      <c r="Z6" s="47" t="n">
        <f aca="false">PopActBIT!Z21-'Chôm_BIT_10%'!Z9</f>
        <v>701.812663090899</v>
      </c>
      <c r="AA6" s="47" t="n">
        <f aca="false">PopActBIT!AA21-'Chôm_BIT_10%'!AA9</f>
        <v>149.699595880968</v>
      </c>
      <c r="AB6" s="47" t="n">
        <f aca="false">PopActBIT!AB21-'Chôm_BIT_10%'!AB9</f>
        <v>51.1243471978787</v>
      </c>
      <c r="AC6" s="47"/>
      <c r="AD6" s="47" t="n">
        <f aca="false">E6+F6</f>
        <v>970.248782394985</v>
      </c>
      <c r="AE6" s="47" t="n">
        <f aca="false">G6+H6</f>
        <v>2835.26086511479</v>
      </c>
      <c r="AF6" s="47" t="n">
        <f aca="false">I6+J6</f>
        <v>3243.68539290491</v>
      </c>
      <c r="AG6" s="47" t="n">
        <f aca="false">K6+L6</f>
        <v>3581.61941940816</v>
      </c>
      <c r="AH6" s="47" t="n">
        <f aca="false">M6+N6+O6+P6</f>
        <v>2381.07023589228</v>
      </c>
      <c r="AI6" s="47" t="n">
        <f aca="false">Q6+R6</f>
        <v>1195.78866419267</v>
      </c>
      <c r="AJ6" s="47" t="n">
        <f aca="false">S6+T6</f>
        <v>3221.10011135413</v>
      </c>
      <c r="AK6" s="47" t="n">
        <f aca="false">U6+V6</f>
        <v>3614.08593037579</v>
      </c>
      <c r="AL6" s="47" t="n">
        <f aca="false">W6+X6</f>
        <v>3797.12955026247</v>
      </c>
      <c r="AM6" s="47" t="n">
        <f aca="false">Y6+Z6+AA6+AB6</f>
        <v>2434.15862749544</v>
      </c>
      <c r="AO6" s="49" t="n">
        <f aca="false">SUM(E6:F6)</f>
        <v>970.248782394985</v>
      </c>
      <c r="AP6" s="49" t="n">
        <f aca="false">SUM(G6:L6)</f>
        <v>9660.56567742787</v>
      </c>
      <c r="AQ6" s="49" t="n">
        <f aca="false">SUM(M6:N6)</f>
        <v>2250.56964150508</v>
      </c>
      <c r="AR6" s="49" t="n">
        <f aca="false">SUM(Q6:R6)</f>
        <v>1195.78866419267</v>
      </c>
      <c r="AS6" s="49" t="n">
        <f aca="false">SUM(S6:X6)</f>
        <v>10632.3155919924</v>
      </c>
      <c r="AT6" s="49" t="n">
        <f aca="false">SUM(Y6:Z6)</f>
        <v>2233.33468441659</v>
      </c>
      <c r="AU6" s="49" t="n">
        <f aca="false">AO6+AR6</f>
        <v>2166.03744658766</v>
      </c>
      <c r="AV6" s="49" t="n">
        <f aca="false">AP6+AS6</f>
        <v>20292.8812694203</v>
      </c>
      <c r="AW6" s="49" t="n">
        <f aca="false">AQ6+AT6</f>
        <v>4483.90432592167</v>
      </c>
    </row>
    <row r="7" customFormat="false" ht="15" hidden="false" customHeight="false" outlineLevel="0" collapsed="false">
      <c r="A7" s="0" t="n">
        <v>2019</v>
      </c>
      <c r="B7" s="47" t="n">
        <f aca="false">SUM(E7:AB7)</f>
        <v>27486.4391750206</v>
      </c>
      <c r="C7" s="47" t="n">
        <f aca="false">SUM(E7:P7)</f>
        <v>13121.4299157805</v>
      </c>
      <c r="D7" s="47" t="n">
        <f aca="false">SUM(Q7:AB7)</f>
        <v>14365.00925924</v>
      </c>
      <c r="E7" s="47" t="n">
        <f aca="false">PopActBIT!E22-'Chôm_BIT_10%'!E10</f>
        <v>153.1182604996</v>
      </c>
      <c r="F7" s="47" t="n">
        <f aca="false">PopActBIT!F22-'Chôm_BIT_10%'!F10</f>
        <v>844.293617312141</v>
      </c>
      <c r="G7" s="47" t="n">
        <f aca="false">PopActBIT!G22-'Chôm_BIT_10%'!G10</f>
        <v>1345.57640700028</v>
      </c>
      <c r="H7" s="47" t="n">
        <f aca="false">PopActBIT!H22-'Chôm_BIT_10%'!H10</f>
        <v>1487.39925163819</v>
      </c>
      <c r="I7" s="47" t="n">
        <f aca="false">PopActBIT!I22-'Chôm_BIT_10%'!I10</f>
        <v>1628.58870452899</v>
      </c>
      <c r="J7" s="47" t="n">
        <f aca="false">PopActBIT!J22-'Chôm_BIT_10%'!J10</f>
        <v>1619.28168664592</v>
      </c>
      <c r="K7" s="47" t="n">
        <f aca="false">PopActBIT!K22-'Chôm_BIT_10%'!K10</f>
        <v>1837.50565231566</v>
      </c>
      <c r="L7" s="47" t="n">
        <f aca="false">PopActBIT!L22-'Chôm_BIT_10%'!L10</f>
        <v>1752.86729952927</v>
      </c>
      <c r="M7" s="47" t="n">
        <f aca="false">PopActBIT!M22-'Chôm_BIT_10%'!M10</f>
        <v>1514.96519855564</v>
      </c>
      <c r="N7" s="47" t="n">
        <f aca="false">PopActBIT!N22-'Chôm_BIT_10%'!N10</f>
        <v>792.481720039461</v>
      </c>
      <c r="O7" s="47" t="n">
        <f aca="false">PopActBIT!O22-'Chôm_BIT_10%'!O10</f>
        <v>113.002335491728</v>
      </c>
      <c r="P7" s="47" t="n">
        <f aca="false">PopActBIT!P22-'Chôm_BIT_10%'!P10</f>
        <v>32.3497822236648</v>
      </c>
      <c r="Q7" s="47" t="n">
        <f aca="false">PopActBIT!Q22-'Chôm_BIT_10%'!Q10</f>
        <v>251.802995824893</v>
      </c>
      <c r="R7" s="47" t="n">
        <f aca="false">PopActBIT!R22-'Chôm_BIT_10%'!R10</f>
        <v>976.065523072329</v>
      </c>
      <c r="S7" s="47" t="n">
        <f aca="false">PopActBIT!S22-'Chôm_BIT_10%'!S10</f>
        <v>1499.31168335525</v>
      </c>
      <c r="T7" s="47" t="n">
        <f aca="false">PopActBIT!T22-'Chôm_BIT_10%'!T10</f>
        <v>1714.7257824874</v>
      </c>
      <c r="U7" s="47" t="n">
        <f aca="false">PopActBIT!U22-'Chôm_BIT_10%'!U10</f>
        <v>1810.2045767361</v>
      </c>
      <c r="V7" s="47" t="n">
        <f aca="false">PopActBIT!V22-'Chôm_BIT_10%'!V10</f>
        <v>1789.58422338093</v>
      </c>
      <c r="W7" s="47" t="n">
        <f aca="false">PopActBIT!W22-'Chôm_BIT_10%'!W10</f>
        <v>1958.55606146909</v>
      </c>
      <c r="X7" s="47" t="n">
        <f aca="false">PopActBIT!X22-'Chôm_BIT_10%'!X10</f>
        <v>1842.99025218618</v>
      </c>
      <c r="Y7" s="47" t="n">
        <f aca="false">PopActBIT!Y22-'Chôm_BIT_10%'!Y10</f>
        <v>1555.91232775186</v>
      </c>
      <c r="Z7" s="47" t="n">
        <f aca="false">PopActBIT!Z22-'Chôm_BIT_10%'!Z10</f>
        <v>747.462779914531</v>
      </c>
      <c r="AA7" s="47" t="n">
        <f aca="false">PopActBIT!AA22-'Chôm_BIT_10%'!AA10</f>
        <v>162.212215065684</v>
      </c>
      <c r="AB7" s="47" t="n">
        <f aca="false">PopActBIT!AB22-'Chôm_BIT_10%'!AB10</f>
        <v>56.1808379958015</v>
      </c>
      <c r="AC7" s="47"/>
      <c r="AD7" s="47" t="n">
        <f aca="false">E7+F7</f>
        <v>997.411877811742</v>
      </c>
      <c r="AE7" s="47" t="n">
        <f aca="false">G7+H7</f>
        <v>2832.97565863846</v>
      </c>
      <c r="AF7" s="47" t="n">
        <f aca="false">I7+J7</f>
        <v>3247.87039117491</v>
      </c>
      <c r="AG7" s="47" t="n">
        <f aca="false">K7+L7</f>
        <v>3590.37295184494</v>
      </c>
      <c r="AH7" s="47" t="n">
        <f aca="false">M7+N7+O7+P7</f>
        <v>2452.7990363105</v>
      </c>
      <c r="AI7" s="47" t="n">
        <f aca="false">Q7+R7</f>
        <v>1227.86851889722</v>
      </c>
      <c r="AJ7" s="47" t="n">
        <f aca="false">S7+T7</f>
        <v>3214.03746584265</v>
      </c>
      <c r="AK7" s="47" t="n">
        <f aca="false">U7+V7</f>
        <v>3599.78880011703</v>
      </c>
      <c r="AL7" s="47" t="n">
        <f aca="false">W7+X7</f>
        <v>3801.54631365527</v>
      </c>
      <c r="AM7" s="47" t="n">
        <f aca="false">Y7+Z7+AA7+AB7</f>
        <v>2521.76816072787</v>
      </c>
      <c r="AO7" s="49" t="n">
        <f aca="false">SUM(E7:F7)</f>
        <v>997.411877811742</v>
      </c>
      <c r="AP7" s="49" t="n">
        <f aca="false">SUM(G7:L7)</f>
        <v>9671.21900165831</v>
      </c>
      <c r="AQ7" s="49" t="n">
        <f aca="false">SUM(M7:N7)</f>
        <v>2307.4469185951</v>
      </c>
      <c r="AR7" s="49" t="n">
        <f aca="false">SUM(Q7:R7)</f>
        <v>1227.86851889722</v>
      </c>
      <c r="AS7" s="49" t="n">
        <f aca="false">SUM(S7:X7)</f>
        <v>10615.3725796149</v>
      </c>
      <c r="AT7" s="49" t="n">
        <f aca="false">SUM(Y7:Z7)</f>
        <v>2303.37510766639</v>
      </c>
      <c r="AU7" s="49" t="n">
        <f aca="false">AO7+AR7</f>
        <v>2225.28039670896</v>
      </c>
      <c r="AV7" s="49" t="n">
        <f aca="false">AP7+AS7</f>
        <v>20286.5915812733</v>
      </c>
      <c r="AW7" s="49" t="n">
        <f aca="false">AQ7+AT7</f>
        <v>4610.82202626149</v>
      </c>
    </row>
    <row r="8" customFormat="false" ht="15" hidden="false" customHeight="false" outlineLevel="0" collapsed="false">
      <c r="A8" s="0" t="n">
        <v>2020</v>
      </c>
      <c r="B8" s="47" t="n">
        <f aca="false">SUM(E8:AB8)</f>
        <v>27688.5960477327</v>
      </c>
      <c r="C8" s="47" t="n">
        <f aca="false">SUM(E8:P8)</f>
        <v>13227.0761255822</v>
      </c>
      <c r="D8" s="47" t="n">
        <f aca="false">SUM(Q8:AB8)</f>
        <v>14461.5199221505</v>
      </c>
      <c r="E8" s="47" t="n">
        <f aca="false">PopActBIT!E23-'Chôm_BIT_10%'!E11</f>
        <v>157.519315999546</v>
      </c>
      <c r="F8" s="47" t="n">
        <f aca="false">PopActBIT!F23-'Chôm_BIT_10%'!F11</f>
        <v>869.575142512831</v>
      </c>
      <c r="G8" s="47" t="n">
        <f aca="false">PopActBIT!G23-'Chôm_BIT_10%'!G11</f>
        <v>1335.79203153471</v>
      </c>
      <c r="H8" s="47" t="n">
        <f aca="false">PopActBIT!H23-'Chôm_BIT_10%'!H11</f>
        <v>1495.54706993296</v>
      </c>
      <c r="I8" s="47" t="n">
        <f aca="false">PopActBIT!I23-'Chôm_BIT_10%'!I11</f>
        <v>1635.41055220988</v>
      </c>
      <c r="J8" s="47" t="n">
        <f aca="false">PopActBIT!J23-'Chôm_BIT_10%'!J11</f>
        <v>1638.91651306784</v>
      </c>
      <c r="K8" s="47" t="n">
        <f aca="false">PopActBIT!K23-'Chôm_BIT_10%'!K11</f>
        <v>1825.42591766</v>
      </c>
      <c r="L8" s="47" t="n">
        <f aca="false">PopActBIT!L23-'Chôm_BIT_10%'!L11</f>
        <v>1756.42924391598</v>
      </c>
      <c r="M8" s="47" t="n">
        <f aca="false">PopActBIT!M23-'Chôm_BIT_10%'!M11</f>
        <v>1543.00977512847</v>
      </c>
      <c r="N8" s="47" t="n">
        <f aca="false">PopActBIT!N23-'Chôm_BIT_10%'!N11</f>
        <v>813.60498958985</v>
      </c>
      <c r="O8" s="47" t="n">
        <f aca="false">PopActBIT!O23-'Chôm_BIT_10%'!O11</f>
        <v>120.870103193806</v>
      </c>
      <c r="P8" s="47" t="n">
        <f aca="false">PopActBIT!P23-'Chôm_BIT_10%'!P11</f>
        <v>34.9754708363538</v>
      </c>
      <c r="Q8" s="47" t="n">
        <f aca="false">PopActBIT!Q23-'Chôm_BIT_10%'!Q11</f>
        <v>256.888952722965</v>
      </c>
      <c r="R8" s="47" t="n">
        <f aca="false">PopActBIT!R23-'Chôm_BIT_10%'!R11</f>
        <v>1006.38820253562</v>
      </c>
      <c r="S8" s="47" t="n">
        <f aca="false">PopActBIT!S23-'Chôm_BIT_10%'!S11</f>
        <v>1484.98902235982</v>
      </c>
      <c r="T8" s="47" t="n">
        <f aca="false">PopActBIT!T23-'Chôm_BIT_10%'!T11</f>
        <v>1721.73953531068</v>
      </c>
      <c r="U8" s="47" t="n">
        <f aca="false">PopActBIT!U23-'Chôm_BIT_10%'!U11</f>
        <v>1809.60652612618</v>
      </c>
      <c r="V8" s="47" t="n">
        <f aca="false">PopActBIT!V23-'Chôm_BIT_10%'!V11</f>
        <v>1801.17052748744</v>
      </c>
      <c r="W8" s="47" t="n">
        <f aca="false">PopActBIT!W23-'Chôm_BIT_10%'!W11</f>
        <v>1939.52472618787</v>
      </c>
      <c r="X8" s="47" t="n">
        <f aca="false">PopActBIT!X23-'Chôm_BIT_10%'!X11</f>
        <v>1847.27914520188</v>
      </c>
      <c r="Y8" s="47" t="n">
        <f aca="false">PopActBIT!Y23-'Chôm_BIT_10%'!Y11</f>
        <v>1576.35228149413</v>
      </c>
      <c r="Z8" s="47" t="n">
        <f aca="false">PopActBIT!Z23-'Chôm_BIT_10%'!Z11</f>
        <v>780.796962711343</v>
      </c>
      <c r="AA8" s="47" t="n">
        <f aca="false">PopActBIT!AA23-'Chôm_BIT_10%'!AA11</f>
        <v>175.241880221826</v>
      </c>
      <c r="AB8" s="47" t="n">
        <f aca="false">PopActBIT!AB23-'Chôm_BIT_10%'!AB11</f>
        <v>61.5421597907121</v>
      </c>
      <c r="AC8" s="47"/>
      <c r="AD8" s="47" t="n">
        <f aca="false">E8+F8</f>
        <v>1027.09445851238</v>
      </c>
      <c r="AE8" s="47" t="n">
        <f aca="false">G8+H8</f>
        <v>2831.33910146767</v>
      </c>
      <c r="AF8" s="47" t="n">
        <f aca="false">I8+J8</f>
        <v>3274.32706527772</v>
      </c>
      <c r="AG8" s="47" t="n">
        <f aca="false">K8+L8</f>
        <v>3581.85516157598</v>
      </c>
      <c r="AH8" s="47" t="n">
        <f aca="false">M8+N8+O8+P8</f>
        <v>2512.46033874848</v>
      </c>
      <c r="AI8" s="47" t="n">
        <f aca="false">Q8+R8</f>
        <v>1263.27715525858</v>
      </c>
      <c r="AJ8" s="47" t="n">
        <f aca="false">S8+T8</f>
        <v>3206.72855767049</v>
      </c>
      <c r="AK8" s="47" t="n">
        <f aca="false">U8+V8</f>
        <v>3610.77705361362</v>
      </c>
      <c r="AL8" s="47" t="n">
        <f aca="false">W8+X8</f>
        <v>3786.80387138975</v>
      </c>
      <c r="AM8" s="47" t="n">
        <f aca="false">Y8+Z8+AA8+AB8</f>
        <v>2593.93328421801</v>
      </c>
      <c r="AO8" s="49" t="n">
        <f aca="false">SUM(E8:F8)</f>
        <v>1027.09445851238</v>
      </c>
      <c r="AP8" s="49" t="n">
        <f aca="false">SUM(G8:L8)</f>
        <v>9687.52132832136</v>
      </c>
      <c r="AQ8" s="49" t="n">
        <f aca="false">SUM(M8:N8)</f>
        <v>2356.61476471832</v>
      </c>
      <c r="AR8" s="49" t="n">
        <f aca="false">SUM(Q8:R8)</f>
        <v>1263.27715525858</v>
      </c>
      <c r="AS8" s="49" t="n">
        <f aca="false">SUM(S8:X8)</f>
        <v>10604.3094826739</v>
      </c>
      <c r="AT8" s="49" t="n">
        <f aca="false">SUM(Y8:Z8)</f>
        <v>2357.14924420547</v>
      </c>
      <c r="AU8" s="49" t="n">
        <f aca="false">AO8+AR8</f>
        <v>2290.37161377096</v>
      </c>
      <c r="AV8" s="49" t="n">
        <f aca="false">AP8+AS8</f>
        <v>20291.8308109952</v>
      </c>
      <c r="AW8" s="49" t="n">
        <f aca="false">AQ8+AT8</f>
        <v>4713.76400892378</v>
      </c>
    </row>
    <row r="9" customFormat="false" ht="15" hidden="false" customHeight="false" outlineLevel="0" collapsed="false">
      <c r="A9" s="0" t="n">
        <v>2021</v>
      </c>
      <c r="B9" s="47" t="n">
        <f aca="false">SUM(E9:AB9)</f>
        <v>27863.6571902486</v>
      </c>
      <c r="C9" s="47" t="n">
        <f aca="false">SUM(E9:P9)</f>
        <v>13317.9609171042</v>
      </c>
      <c r="D9" s="47" t="n">
        <f aca="false">SUM(Q9:AB9)</f>
        <v>14545.6962731444</v>
      </c>
      <c r="E9" s="47" t="n">
        <f aca="false">PopActBIT!E24-'Chôm_BIT_10%'!E12</f>
        <v>161.121402954702</v>
      </c>
      <c r="F9" s="47" t="n">
        <f aca="false">PopActBIT!F24-'Chôm_BIT_10%'!F12</f>
        <v>892.943921760934</v>
      </c>
      <c r="G9" s="47" t="n">
        <f aca="false">PopActBIT!G24-'Chôm_BIT_10%'!G12</f>
        <v>1332.86474400027</v>
      </c>
      <c r="H9" s="47" t="n">
        <f aca="false">PopActBIT!H24-'Chôm_BIT_10%'!H12</f>
        <v>1495.97355145317</v>
      </c>
      <c r="I9" s="47" t="n">
        <f aca="false">PopActBIT!I24-'Chôm_BIT_10%'!I12</f>
        <v>1633.83046281461</v>
      </c>
      <c r="J9" s="47" t="n">
        <f aca="false">PopActBIT!J24-'Chôm_BIT_10%'!J12</f>
        <v>1677.98435281438</v>
      </c>
      <c r="K9" s="47" t="n">
        <f aca="false">PopActBIT!K24-'Chôm_BIT_10%'!K12</f>
        <v>1793.15918643786</v>
      </c>
      <c r="L9" s="47" t="n">
        <f aca="false">PopActBIT!L24-'Chôm_BIT_10%'!L12</f>
        <v>1767.50289639719</v>
      </c>
      <c r="M9" s="47" t="n">
        <f aca="false">PopActBIT!M24-'Chôm_BIT_10%'!M12</f>
        <v>1564.57245534567</v>
      </c>
      <c r="N9" s="47" t="n">
        <f aca="false">PopActBIT!N24-'Chôm_BIT_10%'!N12</f>
        <v>833.082200787118</v>
      </c>
      <c r="O9" s="47" t="n">
        <f aca="false">PopActBIT!O24-'Chôm_BIT_10%'!O12</f>
        <v>127.6180259457</v>
      </c>
      <c r="P9" s="47" t="n">
        <f aca="false">PopActBIT!P24-'Chôm_BIT_10%'!P12</f>
        <v>37.307716392554</v>
      </c>
      <c r="Q9" s="47" t="n">
        <f aca="false">PopActBIT!Q24-'Chôm_BIT_10%'!Q12</f>
        <v>261.246561290248</v>
      </c>
      <c r="R9" s="47" t="n">
        <f aca="false">PopActBIT!R24-'Chôm_BIT_10%'!R12</f>
        <v>1033.54521764659</v>
      </c>
      <c r="S9" s="47" t="n">
        <f aca="false">PopActBIT!S24-'Chôm_BIT_10%'!S12</f>
        <v>1478.50749334563</v>
      </c>
      <c r="T9" s="47" t="n">
        <f aca="false">PopActBIT!T24-'Chôm_BIT_10%'!T12</f>
        <v>1720.758000069</v>
      </c>
      <c r="U9" s="47" t="n">
        <f aca="false">PopActBIT!U24-'Chôm_BIT_10%'!U12</f>
        <v>1802.74271052093</v>
      </c>
      <c r="V9" s="47" t="n">
        <f aca="false">PopActBIT!V24-'Chôm_BIT_10%'!V12</f>
        <v>1835.01955900261</v>
      </c>
      <c r="W9" s="47" t="n">
        <f aca="false">PopActBIT!W24-'Chôm_BIT_10%'!W12</f>
        <v>1897.18703609198</v>
      </c>
      <c r="X9" s="47" t="n">
        <f aca="false">PopActBIT!X24-'Chôm_BIT_10%'!X12</f>
        <v>1860.23023270794</v>
      </c>
      <c r="Y9" s="47" t="n">
        <f aca="false">PopActBIT!Y24-'Chôm_BIT_10%'!Y12</f>
        <v>1592.16308140655</v>
      </c>
      <c r="Z9" s="47" t="n">
        <f aca="false">PopActBIT!Z24-'Chôm_BIT_10%'!Z12</f>
        <v>809.335961405329</v>
      </c>
      <c r="AA9" s="47" t="n">
        <f aca="false">PopActBIT!AA24-'Chôm_BIT_10%'!AA12</f>
        <v>188.14562821743</v>
      </c>
      <c r="AB9" s="47" t="n">
        <f aca="false">PopActBIT!AB24-'Chôm_BIT_10%'!AB12</f>
        <v>66.8147914401787</v>
      </c>
      <c r="AC9" s="47"/>
      <c r="AD9" s="47" t="n">
        <f aca="false">E9+F9</f>
        <v>1054.06532471564</v>
      </c>
      <c r="AE9" s="47" t="n">
        <f aca="false">G9+H9</f>
        <v>2828.83829545344</v>
      </c>
      <c r="AF9" s="47" t="n">
        <f aca="false">I9+J9</f>
        <v>3311.81481562899</v>
      </c>
      <c r="AG9" s="47" t="n">
        <f aca="false">K9+L9</f>
        <v>3560.66208283505</v>
      </c>
      <c r="AH9" s="47" t="n">
        <f aca="false">M9+N9+O9+P9</f>
        <v>2562.58039847104</v>
      </c>
      <c r="AI9" s="47" t="n">
        <f aca="false">Q9+R9</f>
        <v>1294.79177893684</v>
      </c>
      <c r="AJ9" s="47" t="n">
        <f aca="false">S9+T9</f>
        <v>3199.26549341462</v>
      </c>
      <c r="AK9" s="47" t="n">
        <f aca="false">U9+V9</f>
        <v>3637.76226952354</v>
      </c>
      <c r="AL9" s="47" t="n">
        <f aca="false">W9+X9</f>
        <v>3757.41726879992</v>
      </c>
      <c r="AM9" s="47" t="n">
        <f aca="false">Y9+Z9+AA9+AB9</f>
        <v>2656.45946246948</v>
      </c>
      <c r="AO9" s="49" t="n">
        <f aca="false">SUM(E9:F9)</f>
        <v>1054.06532471564</v>
      </c>
      <c r="AP9" s="49" t="n">
        <f aca="false">SUM(G9:L9)</f>
        <v>9701.31519391748</v>
      </c>
      <c r="AQ9" s="49" t="n">
        <f aca="false">SUM(M9:N9)</f>
        <v>2397.65465613279</v>
      </c>
      <c r="AR9" s="49" t="n">
        <f aca="false">SUM(Q9:R9)</f>
        <v>1294.79177893684</v>
      </c>
      <c r="AS9" s="49" t="n">
        <f aca="false">SUM(S9:X9)</f>
        <v>10594.4450317381</v>
      </c>
      <c r="AT9" s="49" t="n">
        <f aca="false">SUM(Y9:Z9)</f>
        <v>2401.49904281187</v>
      </c>
      <c r="AU9" s="49" t="n">
        <f aca="false">AO9+AR9</f>
        <v>2348.85710365248</v>
      </c>
      <c r="AV9" s="49" t="n">
        <f aca="false">AP9+AS9</f>
        <v>20295.7602256556</v>
      </c>
      <c r="AW9" s="49" t="n">
        <f aca="false">AQ9+AT9</f>
        <v>4799.15369894466</v>
      </c>
    </row>
    <row r="10" customFormat="false" ht="15" hidden="false" customHeight="false" outlineLevel="0" collapsed="false">
      <c r="A10" s="0" t="n">
        <v>2022</v>
      </c>
      <c r="B10" s="47" t="n">
        <f aca="false">SUM(E10:AB10)</f>
        <v>28018.7438998264</v>
      </c>
      <c r="C10" s="47" t="n">
        <f aca="false">SUM(E10:P10)</f>
        <v>13404.6092680098</v>
      </c>
      <c r="D10" s="47" t="n">
        <f aca="false">SUM(Q10:AB10)</f>
        <v>14614.1346318166</v>
      </c>
      <c r="E10" s="47" t="n">
        <f aca="false">PopActBIT!E25-'Chôm_BIT_10%'!E13</f>
        <v>165.419442196343</v>
      </c>
      <c r="F10" s="47" t="n">
        <f aca="false">PopActBIT!F25-'Chôm_BIT_10%'!F13</f>
        <v>913.497537635388</v>
      </c>
      <c r="G10" s="47" t="n">
        <f aca="false">PopActBIT!G25-'Chôm_BIT_10%'!G13</f>
        <v>1336.2386391094</v>
      </c>
      <c r="H10" s="47" t="n">
        <f aca="false">PopActBIT!H25-'Chôm_BIT_10%'!H13</f>
        <v>1490.98057152638</v>
      </c>
      <c r="I10" s="47" t="n">
        <f aca="false">PopActBIT!I25-'Chôm_BIT_10%'!I13</f>
        <v>1633.16953653449</v>
      </c>
      <c r="J10" s="47" t="n">
        <f aca="false">PopActBIT!J25-'Chôm_BIT_10%'!J13</f>
        <v>1715.14069044573</v>
      </c>
      <c r="K10" s="47" t="n">
        <f aca="false">PopActBIT!K25-'Chôm_BIT_10%'!K13</f>
        <v>1755.3247434209</v>
      </c>
      <c r="L10" s="47" t="n">
        <f aca="false">PopActBIT!L25-'Chôm_BIT_10%'!L13</f>
        <v>1787.99397325462</v>
      </c>
      <c r="M10" s="47" t="n">
        <f aca="false">PopActBIT!M25-'Chôm_BIT_10%'!M13</f>
        <v>1577.62318156408</v>
      </c>
      <c r="N10" s="47" t="n">
        <f aca="false">PopActBIT!N25-'Chôm_BIT_10%'!N13</f>
        <v>858.790040372871</v>
      </c>
      <c r="O10" s="47" t="n">
        <f aca="false">PopActBIT!O25-'Chôm_BIT_10%'!O13</f>
        <v>131.489361131743</v>
      </c>
      <c r="P10" s="47" t="n">
        <f aca="false">PopActBIT!P25-'Chôm_BIT_10%'!P13</f>
        <v>38.9415508178219</v>
      </c>
      <c r="Q10" s="47" t="n">
        <f aca="false">PopActBIT!Q25-'Chôm_BIT_10%'!Q13</f>
        <v>266.635536459299</v>
      </c>
      <c r="R10" s="47" t="n">
        <f aca="false">PopActBIT!R25-'Chôm_BIT_10%'!R13</f>
        <v>1056.75281108584</v>
      </c>
      <c r="S10" s="47" t="n">
        <f aca="false">PopActBIT!S25-'Chôm_BIT_10%'!S13</f>
        <v>1480.0902782654</v>
      </c>
      <c r="T10" s="47" t="n">
        <f aca="false">PopActBIT!T25-'Chôm_BIT_10%'!T13</f>
        <v>1713.77459614822</v>
      </c>
      <c r="U10" s="47" t="n">
        <f aca="false">PopActBIT!U25-'Chôm_BIT_10%'!U13</f>
        <v>1798.28375917957</v>
      </c>
      <c r="V10" s="47" t="n">
        <f aca="false">PopActBIT!V25-'Chôm_BIT_10%'!V13</f>
        <v>1865.50487767863</v>
      </c>
      <c r="W10" s="47" t="n">
        <f aca="false">PopActBIT!W25-'Chôm_BIT_10%'!W13</f>
        <v>1850.03825800846</v>
      </c>
      <c r="X10" s="47" t="n">
        <f aca="false">PopActBIT!X25-'Chôm_BIT_10%'!X13</f>
        <v>1883.91895829928</v>
      </c>
      <c r="Y10" s="47" t="n">
        <f aca="false">PopActBIT!Y25-'Chôm_BIT_10%'!Y13</f>
        <v>1603.08912175188</v>
      </c>
      <c r="Z10" s="47" t="n">
        <f aca="false">PopActBIT!Z25-'Chôm_BIT_10%'!Z13</f>
        <v>826.167951458702</v>
      </c>
      <c r="AA10" s="47" t="n">
        <f aca="false">PopActBIT!AA25-'Chôm_BIT_10%'!AA13</f>
        <v>198.615138309852</v>
      </c>
      <c r="AB10" s="47" t="n">
        <f aca="false">PopActBIT!AB25-'Chôm_BIT_10%'!AB13</f>
        <v>71.2633451714674</v>
      </c>
      <c r="AC10" s="47"/>
      <c r="AD10" s="47" t="n">
        <f aca="false">E10+F10</f>
        <v>1078.91697983173</v>
      </c>
      <c r="AE10" s="47" t="n">
        <f aca="false">G10+H10</f>
        <v>2827.21921063577</v>
      </c>
      <c r="AF10" s="47" t="n">
        <f aca="false">I10+J10</f>
        <v>3348.31022698022</v>
      </c>
      <c r="AG10" s="47" t="n">
        <f aca="false">K10+L10</f>
        <v>3543.31871667552</v>
      </c>
      <c r="AH10" s="47" t="n">
        <f aca="false">M10+N10+O10+P10</f>
        <v>2606.84413388651</v>
      </c>
      <c r="AI10" s="47" t="n">
        <f aca="false">Q10+R10</f>
        <v>1323.38834754514</v>
      </c>
      <c r="AJ10" s="47" t="n">
        <f aca="false">S10+T10</f>
        <v>3193.86487441362</v>
      </c>
      <c r="AK10" s="47" t="n">
        <f aca="false">U10+V10</f>
        <v>3663.7886368582</v>
      </c>
      <c r="AL10" s="47" t="n">
        <f aca="false">W10+X10</f>
        <v>3733.95721630774</v>
      </c>
      <c r="AM10" s="47" t="n">
        <f aca="false">Y10+Z10+AA10+AB10</f>
        <v>2699.1355566919</v>
      </c>
      <c r="AO10" s="49" t="n">
        <f aca="false">SUM(E10:F10)</f>
        <v>1078.91697983173</v>
      </c>
      <c r="AP10" s="49" t="n">
        <f aca="false">SUM(G10:L10)</f>
        <v>9718.84815429152</v>
      </c>
      <c r="AQ10" s="49" t="n">
        <f aca="false">SUM(M10:N10)</f>
        <v>2436.41322193695</v>
      </c>
      <c r="AR10" s="49" t="n">
        <f aca="false">SUM(Q10:R10)</f>
        <v>1323.38834754514</v>
      </c>
      <c r="AS10" s="49" t="n">
        <f aca="false">SUM(S10:X10)</f>
        <v>10591.6107275796</v>
      </c>
      <c r="AT10" s="49" t="n">
        <f aca="false">SUM(Y10:Z10)</f>
        <v>2429.25707321058</v>
      </c>
      <c r="AU10" s="49" t="n">
        <f aca="false">AO10+AR10</f>
        <v>2402.30532737687</v>
      </c>
      <c r="AV10" s="49" t="n">
        <f aca="false">AP10+AS10</f>
        <v>20310.4588818711</v>
      </c>
      <c r="AW10" s="49" t="n">
        <f aca="false">AQ10+AT10</f>
        <v>4865.67029514753</v>
      </c>
    </row>
    <row r="11" customFormat="false" ht="15" hidden="false" customHeight="false" outlineLevel="0" collapsed="false">
      <c r="A11" s="0" t="n">
        <v>2023</v>
      </c>
      <c r="B11" s="47" t="n">
        <f aca="false">SUM(E11:AB11)</f>
        <v>27914.9070474569</v>
      </c>
      <c r="C11" s="47" t="n">
        <f aca="false">SUM(E11:P11)</f>
        <v>13354.764756644</v>
      </c>
      <c r="D11" s="47" t="n">
        <f aca="false">SUM(Q11:AB11)</f>
        <v>14560.142290813</v>
      </c>
      <c r="E11" s="47" t="n">
        <f aca="false">PopActBIT!E26-'Chôm_BIT_10%'!E14</f>
        <v>163.059918409567</v>
      </c>
      <c r="F11" s="47" t="n">
        <f aca="false">PopActBIT!F26-'Chôm_BIT_10%'!F14</f>
        <v>910.65449510821</v>
      </c>
      <c r="G11" s="47" t="n">
        <f aca="false">PopActBIT!G26-'Chôm_BIT_10%'!G14</f>
        <v>1334.97235704543</v>
      </c>
      <c r="H11" s="47" t="n">
        <f aca="false">PopActBIT!H26-'Chôm_BIT_10%'!H14</f>
        <v>1460.67950316916</v>
      </c>
      <c r="I11" s="47" t="n">
        <f aca="false">PopActBIT!I26-'Chôm_BIT_10%'!I14</f>
        <v>1624.18012280748</v>
      </c>
      <c r="J11" s="47" t="n">
        <f aca="false">PopActBIT!J26-'Chôm_BIT_10%'!J14</f>
        <v>1722.88917981318</v>
      </c>
      <c r="K11" s="47" t="n">
        <f aca="false">PopActBIT!K26-'Chôm_BIT_10%'!K14</f>
        <v>1710.65744497444</v>
      </c>
      <c r="L11" s="47" t="n">
        <f aca="false">PopActBIT!L26-'Chôm_BIT_10%'!L14</f>
        <v>1797.11629117197</v>
      </c>
      <c r="M11" s="47" t="n">
        <f aca="false">PopActBIT!M26-'Chôm_BIT_10%'!M14</f>
        <v>1571.75933547686</v>
      </c>
      <c r="N11" s="47" t="n">
        <f aca="false">PopActBIT!N26-'Chôm_BIT_10%'!N14</f>
        <v>884.632218292025</v>
      </c>
      <c r="O11" s="47" t="n">
        <f aca="false">PopActBIT!O26-'Chôm_BIT_10%'!O14</f>
        <v>133.885307483838</v>
      </c>
      <c r="P11" s="47" t="n">
        <f aca="false">PopActBIT!P26-'Chôm_BIT_10%'!P14</f>
        <v>40.2785828918122</v>
      </c>
      <c r="Q11" s="47" t="n">
        <f aca="false">PopActBIT!Q26-'Chôm_BIT_10%'!Q14</f>
        <v>264.431714274939</v>
      </c>
      <c r="R11" s="47" t="n">
        <f aca="false">PopActBIT!R26-'Chôm_BIT_10%'!R14</f>
        <v>1054.10319212989</v>
      </c>
      <c r="S11" s="47" t="n">
        <f aca="false">PopActBIT!S26-'Chôm_BIT_10%'!S14</f>
        <v>1479.13968052997</v>
      </c>
      <c r="T11" s="47" t="n">
        <f aca="false">PopActBIT!T26-'Chôm_BIT_10%'!T14</f>
        <v>1683.04800659291</v>
      </c>
      <c r="U11" s="47" t="n">
        <f aca="false">PopActBIT!U26-'Chôm_BIT_10%'!U14</f>
        <v>1790.46334552501</v>
      </c>
      <c r="V11" s="47" t="n">
        <f aca="false">PopActBIT!V26-'Chôm_BIT_10%'!V14</f>
        <v>1870.8061478081</v>
      </c>
      <c r="W11" s="47" t="n">
        <f aca="false">PopActBIT!W26-'Chôm_BIT_10%'!W14</f>
        <v>1799.65580049732</v>
      </c>
      <c r="X11" s="47" t="n">
        <f aca="false">PopActBIT!X26-'Chôm_BIT_10%'!X14</f>
        <v>1896.41182708234</v>
      </c>
      <c r="Y11" s="47" t="n">
        <f aca="false">PopActBIT!Y26-'Chôm_BIT_10%'!Y14</f>
        <v>1597.01011530626</v>
      </c>
      <c r="Z11" s="47" t="n">
        <f aca="false">PopActBIT!Z26-'Chôm_BIT_10%'!Z14</f>
        <v>843.202744509438</v>
      </c>
      <c r="AA11" s="47" t="n">
        <f aca="false">PopActBIT!AA26-'Chôm_BIT_10%'!AA14</f>
        <v>206.811503288456</v>
      </c>
      <c r="AB11" s="47" t="n">
        <f aca="false">PopActBIT!AB26-'Chôm_BIT_10%'!AB14</f>
        <v>75.0582132683162</v>
      </c>
      <c r="AC11" s="47"/>
      <c r="AD11" s="47" t="n">
        <f aca="false">E11+F11</f>
        <v>1073.71441351778</v>
      </c>
      <c r="AE11" s="47" t="n">
        <f aca="false">G11+H11</f>
        <v>2795.65186021459</v>
      </c>
      <c r="AF11" s="47" t="n">
        <f aca="false">I11+J11</f>
        <v>3347.06930262067</v>
      </c>
      <c r="AG11" s="47" t="n">
        <f aca="false">K11+L11</f>
        <v>3507.7737361464</v>
      </c>
      <c r="AH11" s="47" t="n">
        <f aca="false">M11+N11+O11+P11</f>
        <v>2630.55544414453</v>
      </c>
      <c r="AI11" s="47" t="n">
        <f aca="false">Q11+R11</f>
        <v>1318.53490640483</v>
      </c>
      <c r="AJ11" s="47" t="n">
        <f aca="false">S11+T11</f>
        <v>3162.18768712288</v>
      </c>
      <c r="AK11" s="47" t="n">
        <f aca="false">U11+V11</f>
        <v>3661.26949333311</v>
      </c>
      <c r="AL11" s="47" t="n">
        <f aca="false">W11+X11</f>
        <v>3696.06762757966</v>
      </c>
      <c r="AM11" s="47" t="n">
        <f aca="false">Y11+Z11+AA11+AB11</f>
        <v>2722.08257637247</v>
      </c>
      <c r="AO11" s="49" t="n">
        <f aca="false">SUM(E11:F11)</f>
        <v>1073.71441351778</v>
      </c>
      <c r="AP11" s="49" t="n">
        <f aca="false">SUM(G11:L11)</f>
        <v>9650.49489898166</v>
      </c>
      <c r="AQ11" s="49" t="n">
        <f aca="false">SUM(M11:N11)</f>
        <v>2456.39155376888</v>
      </c>
      <c r="AR11" s="49" t="n">
        <f aca="false">SUM(Q11:R11)</f>
        <v>1318.53490640483</v>
      </c>
      <c r="AS11" s="49" t="n">
        <f aca="false">SUM(S11:X11)</f>
        <v>10519.5248080357</v>
      </c>
      <c r="AT11" s="49" t="n">
        <f aca="false">SUM(Y11:Z11)</f>
        <v>2440.2128598157</v>
      </c>
      <c r="AU11" s="49" t="n">
        <f aca="false">AO11+AR11</f>
        <v>2392.2493199226</v>
      </c>
      <c r="AV11" s="49" t="n">
        <f aca="false">AP11+AS11</f>
        <v>20170.0197070173</v>
      </c>
      <c r="AW11" s="49" t="n">
        <f aca="false">AQ11+AT11</f>
        <v>4896.60441358458</v>
      </c>
    </row>
    <row r="12" customFormat="false" ht="15" hidden="false" customHeight="false" outlineLevel="0" collapsed="false">
      <c r="A12" s="0" t="n">
        <v>2024</v>
      </c>
      <c r="B12" s="47" t="n">
        <f aca="false">SUM(E12:AB12)</f>
        <v>27811.9074398582</v>
      </c>
      <c r="C12" s="47" t="n">
        <f aca="false">SUM(E12:P12)</f>
        <v>13300.7341886987</v>
      </c>
      <c r="D12" s="47" t="n">
        <f aca="false">SUM(Q12:AB12)</f>
        <v>14511.1732511595</v>
      </c>
      <c r="E12" s="47" t="n">
        <f aca="false">PopActBIT!E27-'Chôm_BIT_10%'!E15</f>
        <v>160.51413988708</v>
      </c>
      <c r="F12" s="47" t="n">
        <f aca="false">PopActBIT!F27-'Chôm_BIT_10%'!F15</f>
        <v>905.341553085058</v>
      </c>
      <c r="G12" s="47" t="n">
        <f aca="false">PopActBIT!G27-'Chôm_BIT_10%'!G15</f>
        <v>1343.61950221088</v>
      </c>
      <c r="H12" s="47" t="n">
        <f aca="false">PopActBIT!H27-'Chôm_BIT_10%'!H15</f>
        <v>1424.79504126107</v>
      </c>
      <c r="I12" s="47" t="n">
        <f aca="false">PopActBIT!I27-'Chôm_BIT_10%'!I15</f>
        <v>1619.26281899533</v>
      </c>
      <c r="J12" s="47" t="n">
        <f aca="false">PopActBIT!J27-'Chôm_BIT_10%'!J15</f>
        <v>1720.88019089178</v>
      </c>
      <c r="K12" s="47" t="n">
        <f aca="false">PopActBIT!K27-'Chôm_BIT_10%'!K15</f>
        <v>1683.87085035924</v>
      </c>
      <c r="L12" s="47" t="n">
        <f aca="false">PopActBIT!L27-'Chôm_BIT_10%'!L15</f>
        <v>1790.55194423469</v>
      </c>
      <c r="M12" s="47" t="n">
        <f aca="false">PopActBIT!M27-'Chôm_BIT_10%'!M15</f>
        <v>1557.45876439589</v>
      </c>
      <c r="N12" s="47" t="n">
        <f aca="false">PopActBIT!N27-'Chôm_BIT_10%'!N15</f>
        <v>916.981713434047</v>
      </c>
      <c r="O12" s="47" t="n">
        <f aca="false">PopActBIT!O27-'Chôm_BIT_10%'!O15</f>
        <v>135.991098307015</v>
      </c>
      <c r="P12" s="47" t="n">
        <f aca="false">PopActBIT!P27-'Chôm_BIT_10%'!P15</f>
        <v>41.4665716366462</v>
      </c>
      <c r="Q12" s="47" t="n">
        <f aca="false">PopActBIT!Q27-'Chôm_BIT_10%'!Q15</f>
        <v>262.181508054507</v>
      </c>
      <c r="R12" s="47" t="n">
        <f aca="false">PopActBIT!R27-'Chôm_BIT_10%'!R15</f>
        <v>1048.0297196165</v>
      </c>
      <c r="S12" s="47" t="n">
        <f aca="false">PopActBIT!S27-'Chôm_BIT_10%'!S15</f>
        <v>1491.81246757007</v>
      </c>
      <c r="T12" s="47" t="n">
        <f aca="false">PopActBIT!T27-'Chôm_BIT_10%'!T15</f>
        <v>1644.47164984284</v>
      </c>
      <c r="U12" s="47" t="n">
        <f aca="false">PopActBIT!U27-'Chôm_BIT_10%'!U15</f>
        <v>1788.68684198114</v>
      </c>
      <c r="V12" s="47" t="n">
        <f aca="false">PopActBIT!V27-'Chôm_BIT_10%'!V15</f>
        <v>1866.64988246608</v>
      </c>
      <c r="W12" s="47" t="n">
        <f aca="false">PopActBIT!W27-'Chôm_BIT_10%'!W15</f>
        <v>1765.65758778377</v>
      </c>
      <c r="X12" s="47" t="n">
        <f aca="false">PopActBIT!X27-'Chôm_BIT_10%'!X15</f>
        <v>1891.68185954639</v>
      </c>
      <c r="Y12" s="47" t="n">
        <f aca="false">PopActBIT!Y27-'Chôm_BIT_10%'!Y15</f>
        <v>1586.95920826027</v>
      </c>
      <c r="Z12" s="47" t="n">
        <f aca="false">PopActBIT!Z27-'Chôm_BIT_10%'!Z15</f>
        <v>877.7920764391</v>
      </c>
      <c r="AA12" s="47" t="n">
        <f aca="false">PopActBIT!AA27-'Chôm_BIT_10%'!AA15</f>
        <v>209.893582446353</v>
      </c>
      <c r="AB12" s="47" t="n">
        <f aca="false">PopActBIT!AB27-'Chôm_BIT_10%'!AB15</f>
        <v>77.3568671524821</v>
      </c>
      <c r="AC12" s="47"/>
      <c r="AD12" s="47" t="n">
        <f aca="false">E12+F12</f>
        <v>1065.85569297214</v>
      </c>
      <c r="AE12" s="47" t="n">
        <f aca="false">G12+H12</f>
        <v>2768.41454347195</v>
      </c>
      <c r="AF12" s="47" t="n">
        <f aca="false">I12+J12</f>
        <v>3340.14300988711</v>
      </c>
      <c r="AG12" s="47" t="n">
        <f aca="false">K12+L12</f>
        <v>3474.42279459393</v>
      </c>
      <c r="AH12" s="47" t="n">
        <f aca="false">M12+N12+O12+P12</f>
        <v>2651.89814777359</v>
      </c>
      <c r="AI12" s="47" t="n">
        <f aca="false">Q12+R12</f>
        <v>1310.21122767101</v>
      </c>
      <c r="AJ12" s="47" t="n">
        <f aca="false">S12+T12</f>
        <v>3136.28411741291</v>
      </c>
      <c r="AK12" s="47" t="n">
        <f aca="false">U12+V12</f>
        <v>3655.33672444723</v>
      </c>
      <c r="AL12" s="47" t="n">
        <f aca="false">W12+X12</f>
        <v>3657.33944733016</v>
      </c>
      <c r="AM12" s="47" t="n">
        <f aca="false">Y12+Z12+AA12+AB12</f>
        <v>2752.0017342982</v>
      </c>
      <c r="AO12" s="49" t="n">
        <f aca="false">SUM(E12:F12)</f>
        <v>1065.85569297214</v>
      </c>
      <c r="AP12" s="49" t="n">
        <f aca="false">SUM(G12:L12)</f>
        <v>9582.98034795299</v>
      </c>
      <c r="AQ12" s="49" t="n">
        <f aca="false">SUM(M12:N12)</f>
        <v>2474.44047782993</v>
      </c>
      <c r="AR12" s="49" t="n">
        <f aca="false">SUM(Q12:R12)</f>
        <v>1310.21122767101</v>
      </c>
      <c r="AS12" s="49" t="n">
        <f aca="false">SUM(S12:X12)</f>
        <v>10448.9602891903</v>
      </c>
      <c r="AT12" s="49" t="n">
        <f aca="false">SUM(Y12:Z12)</f>
        <v>2464.75128469937</v>
      </c>
      <c r="AU12" s="49" t="n">
        <f aca="false">AO12+AR12</f>
        <v>2376.06692064315</v>
      </c>
      <c r="AV12" s="49" t="n">
        <f aca="false">AP12+AS12</f>
        <v>20031.9406371433</v>
      </c>
      <c r="AW12" s="49" t="n">
        <f aca="false">AQ12+AT12</f>
        <v>4939.1917625293</v>
      </c>
    </row>
    <row r="13" customFormat="false" ht="15" hidden="false" customHeight="false" outlineLevel="0" collapsed="false">
      <c r="A13" s="0" t="n">
        <v>2025</v>
      </c>
      <c r="B13" s="47" t="n">
        <f aca="false">SUM(E13:AB13)</f>
        <v>27721.3804990582</v>
      </c>
      <c r="C13" s="47" t="n">
        <f aca="false">SUM(E13:P13)</f>
        <v>13250.7875913241</v>
      </c>
      <c r="D13" s="47" t="n">
        <f aca="false">SUM(Q13:AB13)</f>
        <v>14470.592907734</v>
      </c>
      <c r="E13" s="47" t="n">
        <f aca="false">PopActBIT!E28-'Chôm_BIT_10%'!E16</f>
        <v>157.74235180812</v>
      </c>
      <c r="F13" s="47" t="n">
        <f aca="false">PopActBIT!F28-'Chôm_BIT_10%'!F16</f>
        <v>896.257335980765</v>
      </c>
      <c r="G13" s="47" t="n">
        <f aca="false">PopActBIT!G28-'Chôm_BIT_10%'!G16</f>
        <v>1355.96997472582</v>
      </c>
      <c r="H13" s="47" t="n">
        <f aca="false">PopActBIT!H28-'Chôm_BIT_10%'!H16</f>
        <v>1395.76566757065</v>
      </c>
      <c r="I13" s="47" t="n">
        <f aca="false">PopActBIT!I28-'Chôm_BIT_10%'!I16</f>
        <v>1608.20317164732</v>
      </c>
      <c r="J13" s="47" t="n">
        <f aca="false">PopActBIT!J28-'Chôm_BIT_10%'!J16</f>
        <v>1709.14960147099</v>
      </c>
      <c r="K13" s="47" t="n">
        <f aca="false">PopActBIT!K28-'Chôm_BIT_10%'!K16</f>
        <v>1689.38824138751</v>
      </c>
      <c r="L13" s="47" t="n">
        <f aca="false">PopActBIT!L28-'Chôm_BIT_10%'!L16</f>
        <v>1764.085148993</v>
      </c>
      <c r="M13" s="47" t="n">
        <f aca="false">PopActBIT!M28-'Chôm_BIT_10%'!M16</f>
        <v>1546.46510283352</v>
      </c>
      <c r="N13" s="47" t="n">
        <f aca="false">PopActBIT!N28-'Chôm_BIT_10%'!N16</f>
        <v>947.012679746466</v>
      </c>
      <c r="O13" s="47" t="n">
        <f aca="false">PopActBIT!O28-'Chôm_BIT_10%'!O16</f>
        <v>138.106778312258</v>
      </c>
      <c r="P13" s="47" t="n">
        <f aca="false">PopActBIT!P28-'Chôm_BIT_10%'!P16</f>
        <v>42.641536847728</v>
      </c>
      <c r="Q13" s="47" t="n">
        <f aca="false">PopActBIT!Q28-'Chôm_BIT_10%'!Q16</f>
        <v>259.594056526466</v>
      </c>
      <c r="R13" s="47" t="n">
        <f aca="false">PopActBIT!R28-'Chôm_BIT_10%'!R16</f>
        <v>1037.38405076408</v>
      </c>
      <c r="S13" s="47" t="n">
        <f aca="false">PopActBIT!S28-'Chôm_BIT_10%'!S16</f>
        <v>1509.97805034594</v>
      </c>
      <c r="T13" s="47" t="n">
        <f aca="false">PopActBIT!T28-'Chôm_BIT_10%'!T16</f>
        <v>1611.53802728966</v>
      </c>
      <c r="U13" s="47" t="n">
        <f aca="false">PopActBIT!U28-'Chôm_BIT_10%'!U16</f>
        <v>1781.57854193711</v>
      </c>
      <c r="V13" s="47" t="n">
        <f aca="false">PopActBIT!V28-'Chôm_BIT_10%'!V16</f>
        <v>1853.13930948767</v>
      </c>
      <c r="W13" s="47" t="n">
        <f aca="false">PopActBIT!W28-'Chôm_BIT_10%'!W16</f>
        <v>1765.29499585847</v>
      </c>
      <c r="X13" s="47" t="n">
        <f aca="false">PopActBIT!X28-'Chôm_BIT_10%'!X16</f>
        <v>1863.14575309977</v>
      </c>
      <c r="Y13" s="47" t="n">
        <f aca="false">PopActBIT!Y28-'Chôm_BIT_10%'!Y16</f>
        <v>1581.61404635288</v>
      </c>
      <c r="Z13" s="47" t="n">
        <f aca="false">PopActBIT!Z28-'Chôm_BIT_10%'!Z16</f>
        <v>916.050346791426</v>
      </c>
      <c r="AA13" s="47" t="n">
        <f aca="false">PopActBIT!AA28-'Chôm_BIT_10%'!AA16</f>
        <v>212.009860371565</v>
      </c>
      <c r="AB13" s="47" t="n">
        <f aca="false">PopActBIT!AB28-'Chôm_BIT_10%'!AB16</f>
        <v>79.265868908978</v>
      </c>
      <c r="AC13" s="47"/>
      <c r="AD13" s="47" t="n">
        <f aca="false">E13+F13</f>
        <v>1053.99968778888</v>
      </c>
      <c r="AE13" s="47" t="n">
        <f aca="false">G13+H13</f>
        <v>2751.73564229648</v>
      </c>
      <c r="AF13" s="47" t="n">
        <f aca="false">I13+J13</f>
        <v>3317.3527731183</v>
      </c>
      <c r="AG13" s="47" t="n">
        <f aca="false">K13+L13</f>
        <v>3453.47339038051</v>
      </c>
      <c r="AH13" s="47" t="n">
        <f aca="false">M13+N13+O13+P13</f>
        <v>2674.22609773997</v>
      </c>
      <c r="AI13" s="47" t="n">
        <f aca="false">Q13+R13</f>
        <v>1296.97810729055</v>
      </c>
      <c r="AJ13" s="47" t="n">
        <f aca="false">S13+T13</f>
        <v>3121.51607763561</v>
      </c>
      <c r="AK13" s="47" t="n">
        <f aca="false">U13+V13</f>
        <v>3634.71785142478</v>
      </c>
      <c r="AL13" s="47" t="n">
        <f aca="false">W13+X13</f>
        <v>3628.44074895825</v>
      </c>
      <c r="AM13" s="47" t="n">
        <f aca="false">Y13+Z13+AA13+AB13</f>
        <v>2788.94012242485</v>
      </c>
      <c r="AO13" s="49" t="n">
        <f aca="false">SUM(E13:F13)</f>
        <v>1053.99968778888</v>
      </c>
      <c r="AP13" s="49" t="n">
        <f aca="false">SUM(G13:L13)</f>
        <v>9522.56180579529</v>
      </c>
      <c r="AQ13" s="49" t="n">
        <f aca="false">SUM(M13:N13)</f>
        <v>2493.47778257998</v>
      </c>
      <c r="AR13" s="49" t="n">
        <f aca="false">SUM(Q13:R13)</f>
        <v>1296.97810729055</v>
      </c>
      <c r="AS13" s="49" t="n">
        <f aca="false">SUM(S13:X13)</f>
        <v>10384.6746780186</v>
      </c>
      <c r="AT13" s="49" t="n">
        <f aca="false">SUM(Y13:Z13)</f>
        <v>2497.66439314431</v>
      </c>
      <c r="AU13" s="49" t="n">
        <f aca="false">AO13+AR13</f>
        <v>2350.97779507943</v>
      </c>
      <c r="AV13" s="49" t="n">
        <f aca="false">AP13+AS13</f>
        <v>19907.2364838139</v>
      </c>
      <c r="AW13" s="49" t="n">
        <f aca="false">AQ13+AT13</f>
        <v>4991.14217572429</v>
      </c>
    </row>
    <row r="14" customFormat="false" ht="15" hidden="false" customHeight="false" outlineLevel="0" collapsed="false">
      <c r="A14" s="0" t="n">
        <v>2026</v>
      </c>
      <c r="B14" s="47" t="n">
        <f aca="false">SUM(E14:AB14)</f>
        <v>27650.782337553</v>
      </c>
      <c r="C14" s="47" t="n">
        <f aca="false">SUM(E14:P14)</f>
        <v>13204.2967823254</v>
      </c>
      <c r="D14" s="47" t="n">
        <f aca="false">SUM(Q14:AB14)</f>
        <v>14446.4855552276</v>
      </c>
      <c r="E14" s="47" t="n">
        <f aca="false">PopActBIT!E29-'Chôm_BIT_10%'!E17</f>
        <v>154.343359373728</v>
      </c>
      <c r="F14" s="47" t="n">
        <f aca="false">PopActBIT!F29-'Chôm_BIT_10%'!F17</f>
        <v>886.83469321462</v>
      </c>
      <c r="G14" s="47" t="n">
        <f aca="false">PopActBIT!G29-'Chôm_BIT_10%'!G17</f>
        <v>1367.98848171907</v>
      </c>
      <c r="H14" s="47" t="n">
        <f aca="false">PopActBIT!H29-'Chôm_BIT_10%'!H17</f>
        <v>1375.95080313397</v>
      </c>
      <c r="I14" s="47" t="n">
        <f aca="false">PopActBIT!I29-'Chôm_BIT_10%'!I17</f>
        <v>1591.25089603814</v>
      </c>
      <c r="J14" s="47" t="n">
        <f aca="false">PopActBIT!J29-'Chôm_BIT_10%'!J17</f>
        <v>1690.88318158034</v>
      </c>
      <c r="K14" s="47" t="n">
        <f aca="false">PopActBIT!K29-'Chôm_BIT_10%'!K17</f>
        <v>1716.00298190458</v>
      </c>
      <c r="L14" s="47" t="n">
        <f aca="false">PopActBIT!L29-'Chôm_BIT_10%'!L17</f>
        <v>1720.16766822734</v>
      </c>
      <c r="M14" s="47" t="n">
        <f aca="false">PopActBIT!M29-'Chôm_BIT_10%'!M17</f>
        <v>1543.57295013961</v>
      </c>
      <c r="N14" s="47" t="n">
        <f aca="false">PopActBIT!N29-'Chôm_BIT_10%'!N17</f>
        <v>972.11142295426</v>
      </c>
      <c r="O14" s="47" t="n">
        <f aca="false">PopActBIT!O29-'Chôm_BIT_10%'!O17</f>
        <v>141.163147305337</v>
      </c>
      <c r="P14" s="47" t="n">
        <f aca="false">PopActBIT!P29-'Chôm_BIT_10%'!P17</f>
        <v>44.0271967344408</v>
      </c>
      <c r="Q14" s="47" t="n">
        <f aca="false">PopActBIT!Q29-'Chôm_BIT_10%'!Q17</f>
        <v>255.79687488251</v>
      </c>
      <c r="R14" s="47" t="n">
        <f aca="false">PopActBIT!R29-'Chôm_BIT_10%'!R17</f>
        <v>1027.26255425486</v>
      </c>
      <c r="S14" s="47" t="n">
        <f aca="false">PopActBIT!S29-'Chôm_BIT_10%'!S17</f>
        <v>1526.15523172994</v>
      </c>
      <c r="T14" s="47" t="n">
        <f aca="false">PopActBIT!T29-'Chôm_BIT_10%'!T17</f>
        <v>1589.30449193849</v>
      </c>
      <c r="U14" s="47" t="n">
        <f aca="false">PopActBIT!U29-'Chôm_BIT_10%'!U17</f>
        <v>1768.02752435803</v>
      </c>
      <c r="V14" s="47" t="n">
        <f aca="false">PopActBIT!V29-'Chôm_BIT_10%'!V17</f>
        <v>1834.8820229423</v>
      </c>
      <c r="W14" s="47" t="n">
        <f aca="false">PopActBIT!W29-'Chôm_BIT_10%'!W17</f>
        <v>1787.48273147786</v>
      </c>
      <c r="X14" s="47" t="n">
        <f aca="false">PopActBIT!X29-'Chôm_BIT_10%'!X17</f>
        <v>1813.89192159693</v>
      </c>
      <c r="Y14" s="47" t="n">
        <f aca="false">PopActBIT!Y29-'Chôm_BIT_10%'!Y17</f>
        <v>1584.57754291558</v>
      </c>
      <c r="Z14" s="47" t="n">
        <f aca="false">PopActBIT!Z29-'Chôm_BIT_10%'!Z17</f>
        <v>963.322270467035</v>
      </c>
      <c r="AA14" s="47" t="n">
        <f aca="false">PopActBIT!AA29-'Chôm_BIT_10%'!AA17</f>
        <v>214.592061585024</v>
      </c>
      <c r="AB14" s="47" t="n">
        <f aca="false">PopActBIT!AB29-'Chôm_BIT_10%'!AB17</f>
        <v>81.1903270790255</v>
      </c>
      <c r="AC14" s="47"/>
      <c r="AD14" s="47" t="n">
        <f aca="false">E14+F14</f>
        <v>1041.17805258835</v>
      </c>
      <c r="AE14" s="47" t="n">
        <f aca="false">G14+H14</f>
        <v>2743.93928485304</v>
      </c>
      <c r="AF14" s="47" t="n">
        <f aca="false">I14+J14</f>
        <v>3282.13407761848</v>
      </c>
      <c r="AG14" s="47" t="n">
        <f aca="false">K14+L14</f>
        <v>3436.17065013192</v>
      </c>
      <c r="AH14" s="47" t="n">
        <f aca="false">M14+N14+O14+P14</f>
        <v>2700.87471713365</v>
      </c>
      <c r="AI14" s="47" t="n">
        <f aca="false">Q14+R14</f>
        <v>1283.05942913737</v>
      </c>
      <c r="AJ14" s="47" t="n">
        <f aca="false">S14+T14</f>
        <v>3115.45972366844</v>
      </c>
      <c r="AK14" s="47" t="n">
        <f aca="false">U14+V14</f>
        <v>3602.90954730033</v>
      </c>
      <c r="AL14" s="47" t="n">
        <f aca="false">W14+X14</f>
        <v>3601.3746530748</v>
      </c>
      <c r="AM14" s="47" t="n">
        <f aca="false">Y14+Z14+AA14+AB14</f>
        <v>2843.68220204666</v>
      </c>
      <c r="AO14" s="49" t="n">
        <f aca="false">SUM(E14:F14)</f>
        <v>1041.17805258835</v>
      </c>
      <c r="AP14" s="49" t="n">
        <f aca="false">SUM(G14:L14)</f>
        <v>9462.24401260344</v>
      </c>
      <c r="AQ14" s="49" t="n">
        <f aca="false">SUM(M14:N14)</f>
        <v>2515.68437309387</v>
      </c>
      <c r="AR14" s="49" t="n">
        <f aca="false">SUM(Q14:R14)</f>
        <v>1283.05942913737</v>
      </c>
      <c r="AS14" s="49" t="n">
        <f aca="false">SUM(S14:X14)</f>
        <v>10319.7439240436</v>
      </c>
      <c r="AT14" s="49" t="n">
        <f aca="false">SUM(Y14:Z14)</f>
        <v>2547.89981338261</v>
      </c>
      <c r="AU14" s="49" t="n">
        <f aca="false">AO14+AR14</f>
        <v>2324.23748172571</v>
      </c>
      <c r="AV14" s="49" t="n">
        <f aca="false">AP14+AS14</f>
        <v>19781.987936647</v>
      </c>
      <c r="AW14" s="49" t="n">
        <f aca="false">AQ14+AT14</f>
        <v>5063.58418647649</v>
      </c>
    </row>
    <row r="15" customFormat="false" ht="15" hidden="false" customHeight="false" outlineLevel="0" collapsed="false">
      <c r="A15" s="0" t="n">
        <v>2027</v>
      </c>
      <c r="B15" s="47" t="n">
        <f aca="false">SUM(E15:AB15)</f>
        <v>27580.196857991</v>
      </c>
      <c r="C15" s="47" t="n">
        <f aca="false">SUM(E15:P15)</f>
        <v>13154.753094936</v>
      </c>
      <c r="D15" s="47" t="n">
        <f aca="false">SUM(Q15:AB15)</f>
        <v>14425.4437630551</v>
      </c>
      <c r="E15" s="47" t="n">
        <f aca="false">PopActBIT!E30-'Chôm_BIT_10%'!E18</f>
        <v>150.121455488202</v>
      </c>
      <c r="F15" s="47" t="n">
        <f aca="false">PopActBIT!F30-'Chôm_BIT_10%'!F18</f>
        <v>881.089549516193</v>
      </c>
      <c r="G15" s="47" t="n">
        <f aca="false">PopActBIT!G30-'Chôm_BIT_10%'!G18</f>
        <v>1374.98194088334</v>
      </c>
      <c r="H15" s="47" t="n">
        <f aca="false">PopActBIT!H30-'Chôm_BIT_10%'!H18</f>
        <v>1362.54490081762</v>
      </c>
      <c r="I15" s="47" t="n">
        <f aca="false">PopActBIT!I30-'Chôm_BIT_10%'!I18</f>
        <v>1568.917427966</v>
      </c>
      <c r="J15" s="47" t="n">
        <f aca="false">PopActBIT!J30-'Chôm_BIT_10%'!J18</f>
        <v>1673.72647395868</v>
      </c>
      <c r="K15" s="47" t="n">
        <f aca="false">PopActBIT!K30-'Chôm_BIT_10%'!K18</f>
        <v>1740.0456173644</v>
      </c>
      <c r="L15" s="47" t="n">
        <f aca="false">PopActBIT!L30-'Chôm_BIT_10%'!L18</f>
        <v>1671.55512442171</v>
      </c>
      <c r="M15" s="47" t="n">
        <f aca="false">PopActBIT!M30-'Chôm_BIT_10%'!M18</f>
        <v>1549.06063395309</v>
      </c>
      <c r="N15" s="47" t="n">
        <f aca="false">PopActBIT!N30-'Chôm_BIT_10%'!N18</f>
        <v>992.239959039629</v>
      </c>
      <c r="O15" s="47" t="n">
        <f aca="false">PopActBIT!O30-'Chôm_BIT_10%'!O18</f>
        <v>144.862831770727</v>
      </c>
      <c r="P15" s="47" t="n">
        <f aca="false">PopActBIT!P30-'Chôm_BIT_10%'!P18</f>
        <v>45.6071797563782</v>
      </c>
      <c r="Q15" s="47" t="n">
        <f aca="false">PopActBIT!Q30-'Chôm_BIT_10%'!Q18</f>
        <v>250.767404411001</v>
      </c>
      <c r="R15" s="47" t="n">
        <f aca="false">PopActBIT!R30-'Chôm_BIT_10%'!R18</f>
        <v>1021.11930312449</v>
      </c>
      <c r="S15" s="47" t="n">
        <f aca="false">PopActBIT!S30-'Chôm_BIT_10%'!S18</f>
        <v>1535.51452191263</v>
      </c>
      <c r="T15" s="47" t="n">
        <f aca="false">PopActBIT!T30-'Chôm_BIT_10%'!T18</f>
        <v>1575.70602786998</v>
      </c>
      <c r="U15" s="47" t="n">
        <f aca="false">PopActBIT!U30-'Chôm_BIT_10%'!U18</f>
        <v>1748.62984498846</v>
      </c>
      <c r="V15" s="47" t="n">
        <f aca="false">PopActBIT!V30-'Chôm_BIT_10%'!V18</f>
        <v>1819.08566461136</v>
      </c>
      <c r="W15" s="47" t="n">
        <f aca="false">PopActBIT!W30-'Chôm_BIT_10%'!W18</f>
        <v>1806.07986414878</v>
      </c>
      <c r="X15" s="47" t="n">
        <f aca="false">PopActBIT!X30-'Chôm_BIT_10%'!X18</f>
        <v>1760.50336020258</v>
      </c>
      <c r="Y15" s="47" t="n">
        <f aca="false">PopActBIT!Y30-'Chôm_BIT_10%'!Y18</f>
        <v>1596.38425708876</v>
      </c>
      <c r="Z15" s="47" t="n">
        <f aca="false">PopActBIT!Z30-'Chôm_BIT_10%'!Z18</f>
        <v>1010.76727550438</v>
      </c>
      <c r="AA15" s="47" t="n">
        <f aca="false">PopActBIT!AA30-'Chôm_BIT_10%'!AA18</f>
        <v>217.57628501115</v>
      </c>
      <c r="AB15" s="47" t="n">
        <f aca="false">PopActBIT!AB30-'Chôm_BIT_10%'!AB18</f>
        <v>83.3099541814974</v>
      </c>
      <c r="AC15" s="47"/>
      <c r="AD15" s="47" t="n">
        <f aca="false">E15+F15</f>
        <v>1031.2110050044</v>
      </c>
      <c r="AE15" s="47" t="n">
        <f aca="false">G15+H15</f>
        <v>2737.52684170096</v>
      </c>
      <c r="AF15" s="47" t="n">
        <f aca="false">I15+J15</f>
        <v>3242.64390192469</v>
      </c>
      <c r="AG15" s="47" t="n">
        <f aca="false">K15+L15</f>
        <v>3411.6007417861</v>
      </c>
      <c r="AH15" s="47" t="n">
        <f aca="false">M15+N15+O15+P15</f>
        <v>2731.77060451982</v>
      </c>
      <c r="AI15" s="47" t="n">
        <f aca="false">Q15+R15</f>
        <v>1271.88670753549</v>
      </c>
      <c r="AJ15" s="47" t="n">
        <f aca="false">S15+T15</f>
        <v>3111.22054978261</v>
      </c>
      <c r="AK15" s="47" t="n">
        <f aca="false">U15+V15</f>
        <v>3567.71550959983</v>
      </c>
      <c r="AL15" s="47" t="n">
        <f aca="false">W15+X15</f>
        <v>3566.58322435136</v>
      </c>
      <c r="AM15" s="47" t="n">
        <f aca="false">Y15+Z15+AA15+AB15</f>
        <v>2908.03777178579</v>
      </c>
      <c r="AO15" s="49" t="n">
        <f aca="false">SUM(E15:F15)</f>
        <v>1031.2110050044</v>
      </c>
      <c r="AP15" s="49" t="n">
        <f aca="false">SUM(G15:L15)</f>
        <v>9391.77148541176</v>
      </c>
      <c r="AQ15" s="49" t="n">
        <f aca="false">SUM(M15:N15)</f>
        <v>2541.30059299272</v>
      </c>
      <c r="AR15" s="49" t="n">
        <f aca="false">SUM(Q15:R15)</f>
        <v>1271.88670753549</v>
      </c>
      <c r="AS15" s="49" t="n">
        <f aca="false">SUM(S15:X15)</f>
        <v>10245.5192837338</v>
      </c>
      <c r="AT15" s="49" t="n">
        <f aca="false">SUM(Y15:Z15)</f>
        <v>2607.15153259314</v>
      </c>
      <c r="AU15" s="49" t="n">
        <f aca="false">AO15+AR15</f>
        <v>2303.09771253988</v>
      </c>
      <c r="AV15" s="49" t="n">
        <f aca="false">AP15+AS15</f>
        <v>19637.2907691455</v>
      </c>
      <c r="AW15" s="49" t="n">
        <f aca="false">AQ15+AT15</f>
        <v>5148.45212558585</v>
      </c>
    </row>
    <row r="16" customFormat="false" ht="15" hidden="false" customHeight="false" outlineLevel="0" collapsed="false">
      <c r="A16" s="0" t="n">
        <v>2028</v>
      </c>
      <c r="B16" s="47" t="n">
        <f aca="false">SUM(E16:AB16)</f>
        <v>27500.9189772393</v>
      </c>
      <c r="C16" s="47" t="n">
        <f aca="false">SUM(E16:P16)</f>
        <v>13097.0243937393</v>
      </c>
      <c r="D16" s="47" t="n">
        <f aca="false">SUM(Q16:AB16)</f>
        <v>14403.8945835</v>
      </c>
      <c r="E16" s="47" t="n">
        <f aca="false">PopActBIT!E31-'Chôm_BIT_10%'!E19</f>
        <v>145.57809529231</v>
      </c>
      <c r="F16" s="47" t="n">
        <f aca="false">PopActBIT!F31-'Chôm_BIT_10%'!F19</f>
        <v>876.359605715724</v>
      </c>
      <c r="G16" s="47" t="n">
        <f aca="false">PopActBIT!G31-'Chôm_BIT_10%'!G19</f>
        <v>1377.18646515013</v>
      </c>
      <c r="H16" s="47" t="n">
        <f aca="false">PopActBIT!H31-'Chôm_BIT_10%'!H19</f>
        <v>1360.97885093857</v>
      </c>
      <c r="I16" s="47" t="n">
        <f aca="false">PopActBIT!I31-'Chôm_BIT_10%'!I19</f>
        <v>1538.3859219029</v>
      </c>
      <c r="J16" s="47" t="n">
        <f aca="false">PopActBIT!J31-'Chôm_BIT_10%'!J19</f>
        <v>1664.80468393147</v>
      </c>
      <c r="K16" s="47" t="n">
        <f aca="false">PopActBIT!K31-'Chôm_BIT_10%'!K19</f>
        <v>1749.40259336157</v>
      </c>
      <c r="L16" s="47" t="n">
        <f aca="false">PopActBIT!L31-'Chôm_BIT_10%'!L19</f>
        <v>1629.50518987703</v>
      </c>
      <c r="M16" s="47" t="n">
        <f aca="false">PopActBIT!M31-'Chôm_BIT_10%'!M19</f>
        <v>1554.85385287694</v>
      </c>
      <c r="N16" s="47" t="n">
        <f aca="false">PopActBIT!N31-'Chôm_BIT_10%'!N19</f>
        <v>1001.36575780179</v>
      </c>
      <c r="O16" s="47" t="n">
        <f aca="false">PopActBIT!O31-'Chôm_BIT_10%'!O19</f>
        <v>150.930442805478</v>
      </c>
      <c r="P16" s="47" t="n">
        <f aca="false">PopActBIT!P31-'Chôm_BIT_10%'!P19</f>
        <v>47.6729340853772</v>
      </c>
      <c r="Q16" s="47" t="n">
        <f aca="false">PopActBIT!Q31-'Chôm_BIT_10%'!Q19</f>
        <v>245.369992524897</v>
      </c>
      <c r="R16" s="47" t="n">
        <f aca="false">PopActBIT!R31-'Chôm_BIT_10%'!R19</f>
        <v>1016.03331433288</v>
      </c>
      <c r="S16" s="47" t="n">
        <f aca="false">PopActBIT!S31-'Chôm_BIT_10%'!S19</f>
        <v>1540.02460871258</v>
      </c>
      <c r="T16" s="47" t="n">
        <f aca="false">PopActBIT!T31-'Chôm_BIT_10%'!T19</f>
        <v>1576.62037631505</v>
      </c>
      <c r="U16" s="47" t="n">
        <f aca="false">PopActBIT!U31-'Chôm_BIT_10%'!U19</f>
        <v>1718.87416636255</v>
      </c>
      <c r="V16" s="47" t="n">
        <f aca="false">PopActBIT!V31-'Chôm_BIT_10%'!V19</f>
        <v>1812.21389934419</v>
      </c>
      <c r="W16" s="47" t="n">
        <f aca="false">PopActBIT!W31-'Chôm_BIT_10%'!W19</f>
        <v>1811.42959245727</v>
      </c>
      <c r="X16" s="47" t="n">
        <f aca="false">PopActBIT!X31-'Chôm_BIT_10%'!X19</f>
        <v>1714.09925225869</v>
      </c>
      <c r="Y16" s="47" t="n">
        <f aca="false">PopActBIT!Y31-'Chôm_BIT_10%'!Y19</f>
        <v>1607.79222268109</v>
      </c>
      <c r="Z16" s="47" t="n">
        <f aca="false">PopActBIT!Z31-'Chôm_BIT_10%'!Z19</f>
        <v>1050.25226757816</v>
      </c>
      <c r="AA16" s="47" t="n">
        <f aca="false">PopActBIT!AA31-'Chôm_BIT_10%'!AA19</f>
        <v>224.776386060833</v>
      </c>
      <c r="AB16" s="47" t="n">
        <f aca="false">PopActBIT!AB31-'Chôm_BIT_10%'!AB19</f>
        <v>86.4085048718038</v>
      </c>
      <c r="AC16" s="47"/>
      <c r="AD16" s="47" t="n">
        <f aca="false">E16+F16</f>
        <v>1021.93770100803</v>
      </c>
      <c r="AE16" s="47" t="n">
        <f aca="false">G16+H16</f>
        <v>2738.1653160887</v>
      </c>
      <c r="AF16" s="47" t="n">
        <f aca="false">I16+J16</f>
        <v>3203.19060583437</v>
      </c>
      <c r="AG16" s="47" t="n">
        <f aca="false">K16+L16</f>
        <v>3378.9077832386</v>
      </c>
      <c r="AH16" s="47" t="n">
        <f aca="false">M16+N16+O16+P16</f>
        <v>2754.82298756959</v>
      </c>
      <c r="AI16" s="47" t="n">
        <f aca="false">Q16+R16</f>
        <v>1261.40330685777</v>
      </c>
      <c r="AJ16" s="47" t="n">
        <f aca="false">S16+T16</f>
        <v>3116.64498502763</v>
      </c>
      <c r="AK16" s="47" t="n">
        <f aca="false">U16+V16</f>
        <v>3531.08806570675</v>
      </c>
      <c r="AL16" s="47" t="n">
        <f aca="false">W16+X16</f>
        <v>3525.52884471596</v>
      </c>
      <c r="AM16" s="47" t="n">
        <f aca="false">Y16+Z16+AA16+AB16</f>
        <v>2969.22938119189</v>
      </c>
      <c r="AO16" s="49" t="n">
        <f aca="false">SUM(E16:F16)</f>
        <v>1021.93770100803</v>
      </c>
      <c r="AP16" s="49" t="n">
        <f aca="false">SUM(G16:L16)</f>
        <v>9320.26370516167</v>
      </c>
      <c r="AQ16" s="49" t="n">
        <f aca="false">SUM(M16:N16)</f>
        <v>2556.21961067873</v>
      </c>
      <c r="AR16" s="49" t="n">
        <f aca="false">SUM(Q16:R16)</f>
        <v>1261.40330685777</v>
      </c>
      <c r="AS16" s="49" t="n">
        <f aca="false">SUM(S16:X16)</f>
        <v>10173.2618954503</v>
      </c>
      <c r="AT16" s="49" t="n">
        <f aca="false">SUM(Y16:Z16)</f>
        <v>2658.04449025925</v>
      </c>
      <c r="AU16" s="49" t="n">
        <f aca="false">AO16+AR16</f>
        <v>2283.34100786581</v>
      </c>
      <c r="AV16" s="49" t="n">
        <f aca="false">AP16+AS16</f>
        <v>19493.525600612</v>
      </c>
      <c r="AW16" s="49" t="n">
        <f aca="false">AQ16+AT16</f>
        <v>5214.26410093798</v>
      </c>
    </row>
    <row r="17" customFormat="false" ht="15" hidden="false" customHeight="false" outlineLevel="0" collapsed="false">
      <c r="A17" s="0" t="n">
        <v>2029</v>
      </c>
      <c r="B17" s="47" t="n">
        <f aca="false">SUM(E17:AB17)</f>
        <v>27533.5356865577</v>
      </c>
      <c r="C17" s="47" t="n">
        <f aca="false">SUM(E17:P17)</f>
        <v>13098.9002122954</v>
      </c>
      <c r="D17" s="47" t="n">
        <f aca="false">SUM(Q17:AB17)</f>
        <v>14434.6354742623</v>
      </c>
      <c r="E17" s="47" t="n">
        <f aca="false">PopActBIT!E32-'Chôm_BIT_10%'!E20</f>
        <v>144.169612234396</v>
      </c>
      <c r="F17" s="47" t="n">
        <f aca="false">PopActBIT!F32-'Chôm_BIT_10%'!F20</f>
        <v>881.074324864699</v>
      </c>
      <c r="G17" s="47" t="n">
        <f aca="false">PopActBIT!G32-'Chôm_BIT_10%'!G20</f>
        <v>1384.48140618554</v>
      </c>
      <c r="H17" s="47" t="n">
        <f aca="false">PopActBIT!H32-'Chôm_BIT_10%'!H20</f>
        <v>1376.90239798879</v>
      </c>
      <c r="I17" s="47" t="n">
        <f aca="false">PopActBIT!I32-'Chôm_BIT_10%'!I20</f>
        <v>1509.57314127437</v>
      </c>
      <c r="J17" s="47" t="n">
        <f aca="false">PopActBIT!J32-'Chôm_BIT_10%'!J20</f>
        <v>1667.1873988174</v>
      </c>
      <c r="K17" s="47" t="n">
        <f aca="false">PopActBIT!K32-'Chôm_BIT_10%'!K20</f>
        <v>1755.36674454086</v>
      </c>
      <c r="L17" s="47" t="n">
        <f aca="false">PopActBIT!L32-'Chôm_BIT_10%'!L20</f>
        <v>1609.46610658261</v>
      </c>
      <c r="M17" s="47" t="n">
        <f aca="false">PopActBIT!M32-'Chôm_BIT_10%'!M20</f>
        <v>1553.77915376357</v>
      </c>
      <c r="N17" s="47" t="n">
        <f aca="false">PopActBIT!N32-'Chôm_BIT_10%'!N20</f>
        <v>1008.32333715545</v>
      </c>
      <c r="O17" s="47" t="n">
        <f aca="false">PopActBIT!O32-'Chôm_BIT_10%'!O20</f>
        <v>158.537466741005</v>
      </c>
      <c r="P17" s="47" t="n">
        <f aca="false">PopActBIT!P32-'Chôm_BIT_10%'!P20</f>
        <v>50.039122146656</v>
      </c>
      <c r="Q17" s="47" t="n">
        <f aca="false">PopActBIT!Q32-'Chôm_BIT_10%'!Q20</f>
        <v>243.459832944766</v>
      </c>
      <c r="R17" s="47" t="n">
        <f aca="false">PopActBIT!R32-'Chôm_BIT_10%'!R20</f>
        <v>1022.18635566965</v>
      </c>
      <c r="S17" s="47" t="n">
        <f aca="false">PopActBIT!S32-'Chôm_BIT_10%'!S20</f>
        <v>1548.20887935236</v>
      </c>
      <c r="T17" s="47" t="n">
        <f aca="false">PopActBIT!T32-'Chôm_BIT_10%'!T20</f>
        <v>1597.74613038977</v>
      </c>
      <c r="U17" s="47" t="n">
        <f aca="false">PopActBIT!U32-'Chôm_BIT_10%'!U20</f>
        <v>1686.97899424256</v>
      </c>
      <c r="V17" s="47" t="n">
        <f aca="false">PopActBIT!V32-'Chôm_BIT_10%'!V20</f>
        <v>1816.67443560254</v>
      </c>
      <c r="W17" s="47" t="n">
        <f aca="false">PopActBIT!W32-'Chôm_BIT_10%'!W20</f>
        <v>1812.6656321331</v>
      </c>
      <c r="X17" s="47" t="n">
        <f aca="false">PopActBIT!X32-'Chôm_BIT_10%'!X20</f>
        <v>1687.70730492382</v>
      </c>
      <c r="Y17" s="47" t="n">
        <f aca="false">PopActBIT!Y32-'Chôm_BIT_10%'!Y20</f>
        <v>1608.92891609291</v>
      </c>
      <c r="Z17" s="47" t="n">
        <f aca="false">PopActBIT!Z32-'Chôm_BIT_10%'!Z20</f>
        <v>1087.07267729268</v>
      </c>
      <c r="AA17" s="47" t="n">
        <f aca="false">PopActBIT!AA32-'Chôm_BIT_10%'!AA20</f>
        <v>234.672110733894</v>
      </c>
      <c r="AB17" s="47" t="n">
        <f aca="false">PopActBIT!AB32-'Chôm_BIT_10%'!AB20</f>
        <v>88.3342048842879</v>
      </c>
      <c r="AC17" s="47"/>
      <c r="AD17" s="47" t="n">
        <f aca="false">E17+F17</f>
        <v>1025.2439370991</v>
      </c>
      <c r="AE17" s="47" t="n">
        <f aca="false">G17+H17</f>
        <v>2761.38380417433</v>
      </c>
      <c r="AF17" s="47" t="n">
        <f aca="false">I17+J17</f>
        <v>3176.76054009178</v>
      </c>
      <c r="AG17" s="47" t="n">
        <f aca="false">K17+L17</f>
        <v>3364.83285112347</v>
      </c>
      <c r="AH17" s="47" t="n">
        <f aca="false">M17+N17+O17+P17</f>
        <v>2770.67907980668</v>
      </c>
      <c r="AI17" s="47" t="n">
        <f aca="false">Q17+R17</f>
        <v>1265.64618861442</v>
      </c>
      <c r="AJ17" s="47" t="n">
        <f aca="false">S17+T17</f>
        <v>3145.95500974212</v>
      </c>
      <c r="AK17" s="47" t="n">
        <f aca="false">U17+V17</f>
        <v>3503.65342984511</v>
      </c>
      <c r="AL17" s="47" t="n">
        <f aca="false">W17+X17</f>
        <v>3500.37293705692</v>
      </c>
      <c r="AM17" s="47" t="n">
        <f aca="false">Y17+Z17+AA17+AB17</f>
        <v>3019.00790900377</v>
      </c>
      <c r="AO17" s="49" t="n">
        <f aca="false">SUM(E17:F17)</f>
        <v>1025.2439370991</v>
      </c>
      <c r="AP17" s="49" t="n">
        <f aca="false">SUM(G17:L17)</f>
        <v>9302.97719538958</v>
      </c>
      <c r="AQ17" s="49" t="n">
        <f aca="false">SUM(M17:N17)</f>
        <v>2562.10249091902</v>
      </c>
      <c r="AR17" s="49" t="n">
        <f aca="false">SUM(Q17:R17)</f>
        <v>1265.64618861442</v>
      </c>
      <c r="AS17" s="49" t="n">
        <f aca="false">SUM(S17:X17)</f>
        <v>10149.9813766442</v>
      </c>
      <c r="AT17" s="49" t="n">
        <f aca="false">SUM(Y17:Z17)</f>
        <v>2696.00159338559</v>
      </c>
      <c r="AU17" s="49" t="n">
        <f aca="false">AO17+AR17</f>
        <v>2290.89012571351</v>
      </c>
      <c r="AV17" s="49" t="n">
        <f aca="false">AP17+AS17</f>
        <v>19452.9585720337</v>
      </c>
      <c r="AW17" s="49" t="n">
        <f aca="false">AQ17+AT17</f>
        <v>5258.10408430461</v>
      </c>
    </row>
    <row r="18" customFormat="false" ht="15" hidden="false" customHeight="false" outlineLevel="0" collapsed="false">
      <c r="A18" s="0" t="n">
        <v>2030</v>
      </c>
      <c r="B18" s="47" t="n">
        <f aca="false">SUM(E18:AB18)</f>
        <v>27581.0305884194</v>
      </c>
      <c r="C18" s="47" t="n">
        <f aca="false">SUM(E18:P18)</f>
        <v>13117.1769973858</v>
      </c>
      <c r="D18" s="47" t="n">
        <f aca="false">SUM(Q18:AB18)</f>
        <v>14463.8535910336</v>
      </c>
      <c r="E18" s="47" t="n">
        <f aca="false">PopActBIT!E33-'Chôm_BIT_10%'!E21</f>
        <v>142.414051150136</v>
      </c>
      <c r="F18" s="47" t="n">
        <f aca="false">PopActBIT!F33-'Chôm_BIT_10%'!F21</f>
        <v>884.819469073073</v>
      </c>
      <c r="G18" s="47" t="n">
        <f aca="false">PopActBIT!G33-'Chôm_BIT_10%'!G21</f>
        <v>1386.13869619359</v>
      </c>
      <c r="H18" s="47" t="n">
        <f aca="false">PopActBIT!H33-'Chôm_BIT_10%'!H21</f>
        <v>1396.71378298272</v>
      </c>
      <c r="I18" s="47" t="n">
        <f aca="false">PopActBIT!I33-'Chôm_BIT_10%'!I21</f>
        <v>1487.53302648526</v>
      </c>
      <c r="J18" s="47" t="n">
        <f aca="false">PopActBIT!J33-'Chôm_BIT_10%'!J21</f>
        <v>1663.40308924329</v>
      </c>
      <c r="K18" s="47" t="n">
        <f aca="false">PopActBIT!K33-'Chôm_BIT_10%'!K21</f>
        <v>1751.45804269459</v>
      </c>
      <c r="L18" s="47" t="n">
        <f aca="false">PopActBIT!L33-'Chôm_BIT_10%'!L21</f>
        <v>1620.17904366907</v>
      </c>
      <c r="M18" s="47" t="n">
        <f aca="false">PopActBIT!M33-'Chôm_BIT_10%'!M21</f>
        <v>1546.49017990769</v>
      </c>
      <c r="N18" s="47" t="n">
        <f aca="false">PopActBIT!N33-'Chôm_BIT_10%'!N21</f>
        <v>1016.74611960184</v>
      </c>
      <c r="O18" s="47" t="n">
        <f aca="false">PopActBIT!O33-'Chôm_BIT_10%'!O21</f>
        <v>168.204314850138</v>
      </c>
      <c r="P18" s="47" t="n">
        <f aca="false">PopActBIT!P33-'Chôm_BIT_10%'!P21</f>
        <v>53.0771815343827</v>
      </c>
      <c r="Q18" s="47" t="n">
        <f aca="false">PopActBIT!Q33-'Chôm_BIT_10%'!Q21</f>
        <v>240.967277224942</v>
      </c>
      <c r="R18" s="47" t="n">
        <f aca="false">PopActBIT!R33-'Chôm_BIT_10%'!R21</f>
        <v>1027.21380212032</v>
      </c>
      <c r="S18" s="47" t="n">
        <f aca="false">PopActBIT!S33-'Chôm_BIT_10%'!S21</f>
        <v>1549.52632860876</v>
      </c>
      <c r="T18" s="47" t="n">
        <f aca="false">PopActBIT!T33-'Chôm_BIT_10%'!T21</f>
        <v>1624.89079898705</v>
      </c>
      <c r="U18" s="47" t="n">
        <f aca="false">PopActBIT!U33-'Chôm_BIT_10%'!U21</f>
        <v>1660.44528603316</v>
      </c>
      <c r="V18" s="47" t="n">
        <f aca="false">PopActBIT!V33-'Chôm_BIT_10%'!V21</f>
        <v>1815.83666766266</v>
      </c>
      <c r="W18" s="47" t="n">
        <f aca="false">PopActBIT!W33-'Chôm_BIT_10%'!W21</f>
        <v>1804.95936550484</v>
      </c>
      <c r="X18" s="47" t="n">
        <f aca="false">PopActBIT!X33-'Chôm_BIT_10%'!X21</f>
        <v>1692.95608630654</v>
      </c>
      <c r="Y18" s="47" t="n">
        <f aca="false">PopActBIT!Y33-'Chôm_BIT_10%'!Y21</f>
        <v>1589.92461076827</v>
      </c>
      <c r="Z18" s="47" t="n">
        <f aca="false">PopActBIT!Z33-'Chôm_BIT_10%'!Z21</f>
        <v>1120.43302967783</v>
      </c>
      <c r="AA18" s="47" t="n">
        <f aca="false">PopActBIT!AA33-'Chôm_BIT_10%'!AA21</f>
        <v>246.403215341127</v>
      </c>
      <c r="AB18" s="47" t="n">
        <f aca="false">PopActBIT!AB33-'Chôm_BIT_10%'!AB21</f>
        <v>90.2971227981636</v>
      </c>
      <c r="AC18" s="47"/>
      <c r="AD18" s="47" t="n">
        <f aca="false">E18+F18</f>
        <v>1027.23352022321</v>
      </c>
      <c r="AE18" s="47" t="n">
        <f aca="false">G18+H18</f>
        <v>2782.85247917632</v>
      </c>
      <c r="AF18" s="47" t="n">
        <f aca="false">I18+J18</f>
        <v>3150.93611572856</v>
      </c>
      <c r="AG18" s="47" t="n">
        <f aca="false">K18+L18</f>
        <v>3371.63708636366</v>
      </c>
      <c r="AH18" s="47" t="n">
        <f aca="false">M18+N18+O18+P18</f>
        <v>2784.51779589406</v>
      </c>
      <c r="AI18" s="47" t="n">
        <f aca="false">Q18+R18</f>
        <v>1268.18107934526</v>
      </c>
      <c r="AJ18" s="47" t="n">
        <f aca="false">S18+T18</f>
        <v>3174.4171275958</v>
      </c>
      <c r="AK18" s="47" t="n">
        <f aca="false">U18+V18</f>
        <v>3476.28195369581</v>
      </c>
      <c r="AL18" s="47" t="n">
        <f aca="false">W18+X18</f>
        <v>3497.91545181138</v>
      </c>
      <c r="AM18" s="47" t="n">
        <f aca="false">Y18+Z18+AA18+AB18</f>
        <v>3047.05797858539</v>
      </c>
      <c r="AO18" s="49" t="n">
        <f aca="false">SUM(E18:F18)</f>
        <v>1027.23352022321</v>
      </c>
      <c r="AP18" s="49" t="n">
        <f aca="false">SUM(G18:L18)</f>
        <v>9305.42568126854</v>
      </c>
      <c r="AQ18" s="49" t="n">
        <f aca="false">SUM(M18:N18)</f>
        <v>2563.23629950954</v>
      </c>
      <c r="AR18" s="49" t="n">
        <f aca="false">SUM(Q18:R18)</f>
        <v>1268.18107934526</v>
      </c>
      <c r="AS18" s="49" t="n">
        <f aca="false">SUM(S18:X18)</f>
        <v>10148.614533103</v>
      </c>
      <c r="AT18" s="49" t="n">
        <f aca="false">SUM(Y18:Z18)</f>
        <v>2710.3576404461</v>
      </c>
      <c r="AU18" s="49" t="n">
        <f aca="false">AO18+AR18</f>
        <v>2295.41459956847</v>
      </c>
      <c r="AV18" s="49" t="n">
        <f aca="false">AP18+AS18</f>
        <v>19454.0402143715</v>
      </c>
      <c r="AW18" s="49" t="n">
        <f aca="false">AQ18+AT18</f>
        <v>5273.59393995563</v>
      </c>
    </row>
    <row r="19" customFormat="false" ht="15" hidden="false" customHeight="false" outlineLevel="0" collapsed="false">
      <c r="A19" s="0" t="n">
        <v>2031</v>
      </c>
      <c r="B19" s="47" t="n">
        <f aca="false">SUM(E19:AB19)</f>
        <v>27628.7835270069</v>
      </c>
      <c r="C19" s="47" t="n">
        <f aca="false">SUM(E19:P19)</f>
        <v>13137.6750936527</v>
      </c>
      <c r="D19" s="47" t="n">
        <f aca="false">SUM(Q19:AB19)</f>
        <v>14491.1084333542</v>
      </c>
      <c r="E19" s="47" t="n">
        <f aca="false">PopActBIT!E34-'Chôm_BIT_10%'!E22</f>
        <v>140.238553268402</v>
      </c>
      <c r="F19" s="47" t="n">
        <f aca="false">PopActBIT!F34-'Chôm_BIT_10%'!F22</f>
        <v>884.895106647637</v>
      </c>
      <c r="G19" s="47" t="n">
        <f aca="false">PopActBIT!G34-'Chôm_BIT_10%'!G22</f>
        <v>1387.12779442243</v>
      </c>
      <c r="H19" s="47" t="n">
        <f aca="false">PopActBIT!H34-'Chôm_BIT_10%'!H22</f>
        <v>1416.23928985008</v>
      </c>
      <c r="I19" s="47" t="n">
        <f aca="false">PopActBIT!I34-'Chôm_BIT_10%'!I22</f>
        <v>1474.61725928226</v>
      </c>
      <c r="J19" s="47" t="n">
        <f aca="false">PopActBIT!J34-'Chôm_BIT_10%'!J22</f>
        <v>1653.42550587138</v>
      </c>
      <c r="K19" s="47" t="n">
        <f aca="false">PopActBIT!K34-'Chôm_BIT_10%'!K22</f>
        <v>1740.62839691628</v>
      </c>
      <c r="L19" s="47" t="n">
        <f aca="false">PopActBIT!L34-'Chôm_BIT_10%'!L22</f>
        <v>1651.06244292508</v>
      </c>
      <c r="M19" s="47" t="n">
        <f aca="false">PopActBIT!M34-'Chôm_BIT_10%'!M22</f>
        <v>1519.49197936771</v>
      </c>
      <c r="N19" s="47" t="n">
        <f aca="false">PopActBIT!N34-'Chôm_BIT_10%'!N22</f>
        <v>1039.53055174305</v>
      </c>
      <c r="O19" s="47" t="n">
        <f aca="false">PopActBIT!O34-'Chôm_BIT_10%'!O22</f>
        <v>174.903169179292</v>
      </c>
      <c r="P19" s="47" t="n">
        <f aca="false">PopActBIT!P34-'Chôm_BIT_10%'!P22</f>
        <v>55.5150441791111</v>
      </c>
      <c r="Q19" s="47" t="n">
        <f aca="false">PopActBIT!Q34-'Chôm_BIT_10%'!Q22</f>
        <v>237.964127225559</v>
      </c>
      <c r="R19" s="47" t="n">
        <f aca="false">PopActBIT!R34-'Chôm_BIT_10%'!R22</f>
        <v>1027.08459873007</v>
      </c>
      <c r="S19" s="47" t="n">
        <f aca="false">PopActBIT!S34-'Chôm_BIT_10%'!S22</f>
        <v>1551.53981289862</v>
      </c>
      <c r="T19" s="47" t="n">
        <f aca="false">PopActBIT!T34-'Chôm_BIT_10%'!T22</f>
        <v>1650.10137286656</v>
      </c>
      <c r="U19" s="47" t="n">
        <f aca="false">PopActBIT!U34-'Chôm_BIT_10%'!U22</f>
        <v>1644.22043468867</v>
      </c>
      <c r="V19" s="47" t="n">
        <f aca="false">PopActBIT!V34-'Chôm_BIT_10%'!V22</f>
        <v>1808.38770397949</v>
      </c>
      <c r="W19" s="47" t="n">
        <f aca="false">PopActBIT!W34-'Chôm_BIT_10%'!W22</f>
        <v>1792.54360459159</v>
      </c>
      <c r="X19" s="47" t="n">
        <f aca="false">PopActBIT!X34-'Chôm_BIT_10%'!X22</f>
        <v>1719.4384702866</v>
      </c>
      <c r="Y19" s="47" t="n">
        <f aca="false">PopActBIT!Y34-'Chôm_BIT_10%'!Y22</f>
        <v>1553.1525781462</v>
      </c>
      <c r="Z19" s="47" t="n">
        <f aca="false">PopActBIT!Z34-'Chôm_BIT_10%'!Z22</f>
        <v>1155.30795688523</v>
      </c>
      <c r="AA19" s="47" t="n">
        <f aca="false">PopActBIT!AA34-'Chôm_BIT_10%'!AA22</f>
        <v>259.125636742766</v>
      </c>
      <c r="AB19" s="47" t="n">
        <f aca="false">PopActBIT!AB34-'Chôm_BIT_10%'!AB22</f>
        <v>92.242136312819</v>
      </c>
      <c r="AC19" s="47"/>
      <c r="AD19" s="47" t="n">
        <f aca="false">E19+F19</f>
        <v>1025.13365991604</v>
      </c>
      <c r="AE19" s="47" t="n">
        <f aca="false">G19+H19</f>
        <v>2803.36708427251</v>
      </c>
      <c r="AF19" s="47" t="n">
        <f aca="false">I19+J19</f>
        <v>3128.04276515364</v>
      </c>
      <c r="AG19" s="47" t="n">
        <f aca="false">K19+L19</f>
        <v>3391.69083984136</v>
      </c>
      <c r="AH19" s="47" t="n">
        <f aca="false">M19+N19+O19+P19</f>
        <v>2789.44074446917</v>
      </c>
      <c r="AI19" s="47" t="n">
        <f aca="false">Q19+R19</f>
        <v>1265.04872595563</v>
      </c>
      <c r="AJ19" s="47" t="n">
        <f aca="false">S19+T19</f>
        <v>3201.64118576518</v>
      </c>
      <c r="AK19" s="47" t="n">
        <f aca="false">U19+V19</f>
        <v>3452.60813866817</v>
      </c>
      <c r="AL19" s="47" t="n">
        <f aca="false">W19+X19</f>
        <v>3511.98207487819</v>
      </c>
      <c r="AM19" s="47" t="n">
        <f aca="false">Y19+Z19+AA19+AB19</f>
        <v>3059.82830808701</v>
      </c>
      <c r="AO19" s="49" t="n">
        <f aca="false">SUM(E19:F19)</f>
        <v>1025.13365991604</v>
      </c>
      <c r="AP19" s="49" t="n">
        <f aca="false">SUM(G19:L19)</f>
        <v>9323.10068926751</v>
      </c>
      <c r="AQ19" s="49" t="n">
        <f aca="false">SUM(M19:N19)</f>
        <v>2559.02253111077</v>
      </c>
      <c r="AR19" s="49" t="n">
        <f aca="false">SUM(Q19:R19)</f>
        <v>1265.04872595563</v>
      </c>
      <c r="AS19" s="49" t="n">
        <f aca="false">SUM(S19:X19)</f>
        <v>10166.2313993115</v>
      </c>
      <c r="AT19" s="49" t="n">
        <f aca="false">SUM(Y19:Z19)</f>
        <v>2708.46053503143</v>
      </c>
      <c r="AU19" s="49" t="n">
        <f aca="false">AO19+AR19</f>
        <v>2290.18238587167</v>
      </c>
      <c r="AV19" s="49" t="n">
        <f aca="false">AP19+AS19</f>
        <v>19489.332088579</v>
      </c>
      <c r="AW19" s="49" t="n">
        <f aca="false">AQ19+AT19</f>
        <v>5267.48306614219</v>
      </c>
    </row>
    <row r="20" customFormat="false" ht="15" hidden="false" customHeight="false" outlineLevel="0" collapsed="false">
      <c r="A20" s="0" t="n">
        <v>2032</v>
      </c>
      <c r="B20" s="47" t="n">
        <f aca="false">SUM(E20:AB20)</f>
        <v>27671.7646986922</v>
      </c>
      <c r="C20" s="47" t="n">
        <f aca="false">SUM(E20:P20)</f>
        <v>13154.8752292042</v>
      </c>
      <c r="D20" s="47" t="n">
        <f aca="false">SUM(Q20:AB20)</f>
        <v>14516.889469488</v>
      </c>
      <c r="E20" s="47" t="n">
        <f aca="false">PopActBIT!E35-'Chôm_BIT_10%'!E23</f>
        <v>138.419252873369</v>
      </c>
      <c r="F20" s="47" t="n">
        <f aca="false">PopActBIT!F35-'Chôm_BIT_10%'!F23</f>
        <v>880.228710726036</v>
      </c>
      <c r="G20" s="47" t="n">
        <f aca="false">PopActBIT!G35-'Chôm_BIT_10%'!G23</f>
        <v>1394.09311307766</v>
      </c>
      <c r="H20" s="47" t="n">
        <f aca="false">PopActBIT!H35-'Chôm_BIT_10%'!H23</f>
        <v>1430.94838196894</v>
      </c>
      <c r="I20" s="47" t="n">
        <f aca="false">PopActBIT!I35-'Chôm_BIT_10%'!I23</f>
        <v>1468.23060892763</v>
      </c>
      <c r="J20" s="47" t="n">
        <f aca="false">PopActBIT!J35-'Chôm_BIT_10%'!J23</f>
        <v>1637.86367900481</v>
      </c>
      <c r="K20" s="47" t="n">
        <f aca="false">PopActBIT!K35-'Chôm_BIT_10%'!K23</f>
        <v>1730.78209076579</v>
      </c>
      <c r="L20" s="47" t="n">
        <f aca="false">PopActBIT!L35-'Chôm_BIT_10%'!L23</f>
        <v>1679.68640850144</v>
      </c>
      <c r="M20" s="47" t="n">
        <f aca="false">PopActBIT!M35-'Chôm_BIT_10%'!M23</f>
        <v>1486.38392482209</v>
      </c>
      <c r="N20" s="47" t="n">
        <f aca="false">PopActBIT!N35-'Chôm_BIT_10%'!N23</f>
        <v>1069.81630619812</v>
      </c>
      <c r="O20" s="47" t="n">
        <f aca="false">PopActBIT!O35-'Chôm_BIT_10%'!O23</f>
        <v>180.588627128677</v>
      </c>
      <c r="P20" s="47" t="n">
        <f aca="false">PopActBIT!P35-'Chôm_BIT_10%'!P23</f>
        <v>57.8341252095825</v>
      </c>
      <c r="Q20" s="47" t="n">
        <f aca="false">PopActBIT!Q35-'Chôm_BIT_10%'!Q23</f>
        <v>235.487626847002</v>
      </c>
      <c r="R20" s="47" t="n">
        <f aca="false">PopActBIT!R35-'Chôm_BIT_10%'!R23</f>
        <v>1021.79559446358</v>
      </c>
      <c r="S20" s="47" t="n">
        <f aca="false">PopActBIT!S35-'Chôm_BIT_10%'!S23</f>
        <v>1560.07076717274</v>
      </c>
      <c r="T20" s="47" t="n">
        <f aca="false">PopActBIT!T35-'Chôm_BIT_10%'!T23</f>
        <v>1668.39615738675</v>
      </c>
      <c r="U20" s="47" t="n">
        <f aca="false">PopActBIT!U35-'Chôm_BIT_10%'!U23</f>
        <v>1636.48463639308</v>
      </c>
      <c r="V20" s="47" t="n">
        <f aca="false">PopActBIT!V35-'Chôm_BIT_10%'!V23</f>
        <v>1794.9873255025</v>
      </c>
      <c r="W20" s="47" t="n">
        <f aca="false">PopActBIT!W35-'Chôm_BIT_10%'!W23</f>
        <v>1782.43869847428</v>
      </c>
      <c r="X20" s="47" t="n">
        <f aca="false">PopActBIT!X35-'Chôm_BIT_10%'!X23</f>
        <v>1742.53105860458</v>
      </c>
      <c r="Y20" s="47" t="n">
        <f aca="false">PopActBIT!Y35-'Chôm_BIT_10%'!Y23</f>
        <v>1512.69915639564</v>
      </c>
      <c r="Z20" s="47" t="n">
        <f aca="false">PopActBIT!Z35-'Chôm_BIT_10%'!Z23</f>
        <v>1194.78109464425</v>
      </c>
      <c r="AA20" s="47" t="n">
        <f aca="false">PopActBIT!AA35-'Chôm_BIT_10%'!AA23</f>
        <v>273.075072039553</v>
      </c>
      <c r="AB20" s="47" t="n">
        <f aca="false">PopActBIT!AB35-'Chôm_BIT_10%'!AB23</f>
        <v>94.1422815640244</v>
      </c>
      <c r="AC20" s="47"/>
      <c r="AD20" s="47" t="n">
        <f aca="false">E20+F20</f>
        <v>1018.6479635994</v>
      </c>
      <c r="AE20" s="47" t="n">
        <f aca="false">G20+H20</f>
        <v>2825.0414950466</v>
      </c>
      <c r="AF20" s="47" t="n">
        <f aca="false">I20+J20</f>
        <v>3106.09428793245</v>
      </c>
      <c r="AG20" s="47" t="n">
        <f aca="false">K20+L20</f>
        <v>3410.46849926723</v>
      </c>
      <c r="AH20" s="47" t="n">
        <f aca="false">M20+N20+O20+P20</f>
        <v>2794.62298335848</v>
      </c>
      <c r="AI20" s="47" t="n">
        <f aca="false">Q20+R20</f>
        <v>1257.28322131058</v>
      </c>
      <c r="AJ20" s="47" t="n">
        <f aca="false">S20+T20</f>
        <v>3228.46692455949</v>
      </c>
      <c r="AK20" s="47" t="n">
        <f aca="false">U20+V20</f>
        <v>3431.47196189558</v>
      </c>
      <c r="AL20" s="47" t="n">
        <f aca="false">W20+X20</f>
        <v>3524.96975707886</v>
      </c>
      <c r="AM20" s="47" t="n">
        <f aca="false">Y20+Z20+AA20+AB20</f>
        <v>3074.69760464347</v>
      </c>
      <c r="AO20" s="49" t="n">
        <f aca="false">SUM(E20:F20)</f>
        <v>1018.6479635994</v>
      </c>
      <c r="AP20" s="49" t="n">
        <f aca="false">SUM(G20:L20)</f>
        <v>9341.60428224628</v>
      </c>
      <c r="AQ20" s="49" t="n">
        <f aca="false">SUM(M20:N20)</f>
        <v>2556.20023102022</v>
      </c>
      <c r="AR20" s="49" t="n">
        <f aca="false">SUM(Q20:R20)</f>
        <v>1257.28322131058</v>
      </c>
      <c r="AS20" s="49" t="n">
        <f aca="false">SUM(S20:X20)</f>
        <v>10184.9086435339</v>
      </c>
      <c r="AT20" s="49" t="n">
        <f aca="false">SUM(Y20:Z20)</f>
        <v>2707.48025103989</v>
      </c>
      <c r="AU20" s="49" t="n">
        <f aca="false">AO20+AR20</f>
        <v>2275.93118490999</v>
      </c>
      <c r="AV20" s="49" t="n">
        <f aca="false">AP20+AS20</f>
        <v>19526.5129257802</v>
      </c>
      <c r="AW20" s="49" t="n">
        <f aca="false">AQ20+AT20</f>
        <v>5263.68048206011</v>
      </c>
    </row>
    <row r="21" customFormat="false" ht="15" hidden="false" customHeight="false" outlineLevel="0" collapsed="false">
      <c r="A21" s="0" t="n">
        <v>2033</v>
      </c>
      <c r="B21" s="47" t="n">
        <f aca="false">SUM(E21:AB21)</f>
        <v>27739.1773402682</v>
      </c>
      <c r="C21" s="47" t="n">
        <f aca="false">SUM(E21:P21)</f>
        <v>13180.8357544967</v>
      </c>
      <c r="D21" s="47" t="n">
        <f aca="false">SUM(Q21:AB21)</f>
        <v>14558.3415857715</v>
      </c>
      <c r="E21" s="47" t="n">
        <f aca="false">PopActBIT!E36-'Chôm_BIT_10%'!E24</f>
        <v>137.514265497151</v>
      </c>
      <c r="F21" s="47" t="n">
        <f aca="false">PopActBIT!F36-'Chôm_BIT_10%'!F24</f>
        <v>875.658905397485</v>
      </c>
      <c r="G21" s="47" t="n">
        <f aca="false">PopActBIT!G36-'Chôm_BIT_10%'!G24</f>
        <v>1404.76382537104</v>
      </c>
      <c r="H21" s="47" t="n">
        <f aca="false">PopActBIT!H36-'Chôm_BIT_10%'!H24</f>
        <v>1442.74294608159</v>
      </c>
      <c r="I21" s="47" t="n">
        <f aca="false">PopActBIT!I36-'Chôm_BIT_10%'!I24</f>
        <v>1475.70501820856</v>
      </c>
      <c r="J21" s="47" t="n">
        <f aca="false">PopActBIT!J36-'Chôm_BIT_10%'!J24</f>
        <v>1615.22500144306</v>
      </c>
      <c r="K21" s="47" t="n">
        <f aca="false">PopActBIT!K36-'Chôm_BIT_10%'!K24</f>
        <v>1730.64313679754</v>
      </c>
      <c r="L21" s="47" t="n">
        <f aca="false">PopActBIT!L36-'Chôm_BIT_10%'!L24</f>
        <v>1695.46943038906</v>
      </c>
      <c r="M21" s="47" t="n">
        <f aca="false">PopActBIT!M36-'Chôm_BIT_10%'!M24</f>
        <v>1453.31708599396</v>
      </c>
      <c r="N21" s="47" t="n">
        <f aca="false">PopActBIT!N36-'Chôm_BIT_10%'!N24</f>
        <v>1105.19194319974</v>
      </c>
      <c r="O21" s="47" t="n">
        <f aca="false">PopActBIT!O36-'Chôm_BIT_10%'!O24</f>
        <v>184.614168996995</v>
      </c>
      <c r="P21" s="47" t="n">
        <f aca="false">PopActBIT!P36-'Chôm_BIT_10%'!P24</f>
        <v>59.9900271205115</v>
      </c>
      <c r="Q21" s="47" t="n">
        <f aca="false">PopActBIT!Q36-'Chôm_BIT_10%'!Q24</f>
        <v>234.012924525325</v>
      </c>
      <c r="R21" s="47" t="n">
        <f aca="false">PopActBIT!R36-'Chôm_BIT_10%'!R24</f>
        <v>1017.23901578873</v>
      </c>
      <c r="S21" s="47" t="n">
        <f aca="false">PopActBIT!S36-'Chôm_BIT_10%'!S24</f>
        <v>1572.41310662922</v>
      </c>
      <c r="T21" s="47" t="n">
        <f aca="false">PopActBIT!T36-'Chôm_BIT_10%'!T24</f>
        <v>1683.08863904011</v>
      </c>
      <c r="U21" s="47" t="n">
        <f aca="false">PopActBIT!U36-'Chôm_BIT_10%'!U24</f>
        <v>1644.39467704264</v>
      </c>
      <c r="V21" s="47" t="n">
        <f aca="false">PopActBIT!V36-'Chôm_BIT_10%'!V24</f>
        <v>1772.15997439991</v>
      </c>
      <c r="W21" s="47" t="n">
        <f aca="false">PopActBIT!W36-'Chôm_BIT_10%'!W24</f>
        <v>1781.96556769254</v>
      </c>
      <c r="X21" s="47" t="n">
        <f aca="false">PopActBIT!X36-'Chôm_BIT_10%'!X24</f>
        <v>1754.0150437715</v>
      </c>
      <c r="Y21" s="47" t="n">
        <f aca="false">PopActBIT!Y36-'Chôm_BIT_10%'!Y24</f>
        <v>1478.8066071239</v>
      </c>
      <c r="Z21" s="47" t="n">
        <f aca="false">PopActBIT!Z36-'Chôm_BIT_10%'!Z24</f>
        <v>1233.70768241364</v>
      </c>
      <c r="AA21" s="47" t="n">
        <f aca="false">PopActBIT!AA36-'Chôm_BIT_10%'!AA24</f>
        <v>290.432173569631</v>
      </c>
      <c r="AB21" s="47" t="n">
        <f aca="false">PopActBIT!AB36-'Chôm_BIT_10%'!AB24</f>
        <v>96.1061737743068</v>
      </c>
      <c r="AC21" s="47"/>
      <c r="AD21" s="47" t="n">
        <f aca="false">E21+F21</f>
        <v>1013.17317089464</v>
      </c>
      <c r="AE21" s="47" t="n">
        <f aca="false">G21+H21</f>
        <v>2847.50677145264</v>
      </c>
      <c r="AF21" s="47" t="n">
        <f aca="false">I21+J21</f>
        <v>3090.93001965162</v>
      </c>
      <c r="AG21" s="47" t="n">
        <f aca="false">K21+L21</f>
        <v>3426.1125671866</v>
      </c>
      <c r="AH21" s="47" t="n">
        <f aca="false">M21+N21+O21+P21</f>
        <v>2803.11322531121</v>
      </c>
      <c r="AI21" s="47" t="n">
        <f aca="false">Q21+R21</f>
        <v>1251.25194031405</v>
      </c>
      <c r="AJ21" s="47" t="n">
        <f aca="false">S21+T21</f>
        <v>3255.50174566933</v>
      </c>
      <c r="AK21" s="47" t="n">
        <f aca="false">U21+V21</f>
        <v>3416.55465144255</v>
      </c>
      <c r="AL21" s="47" t="n">
        <f aca="false">W21+X21</f>
        <v>3535.98061146404</v>
      </c>
      <c r="AM21" s="47" t="n">
        <f aca="false">Y21+Z21+AA21+AB21</f>
        <v>3099.05263688148</v>
      </c>
      <c r="AO21" s="49" t="n">
        <f aca="false">SUM(E21:F21)</f>
        <v>1013.17317089464</v>
      </c>
      <c r="AP21" s="49" t="n">
        <f aca="false">SUM(G21:L21)</f>
        <v>9364.54935829086</v>
      </c>
      <c r="AQ21" s="49" t="n">
        <f aca="false">SUM(M21:N21)</f>
        <v>2558.5090291937</v>
      </c>
      <c r="AR21" s="49" t="n">
        <f aca="false">SUM(Q21:R21)</f>
        <v>1251.25194031405</v>
      </c>
      <c r="AS21" s="49" t="n">
        <f aca="false">SUM(S21:X21)</f>
        <v>10208.0370085759</v>
      </c>
      <c r="AT21" s="49" t="n">
        <f aca="false">SUM(Y21:Z21)</f>
        <v>2712.51428953755</v>
      </c>
      <c r="AU21" s="49" t="n">
        <f aca="false">AO21+AR21</f>
        <v>2264.42511120869</v>
      </c>
      <c r="AV21" s="49" t="n">
        <f aca="false">AP21+AS21</f>
        <v>19572.5863668668</v>
      </c>
      <c r="AW21" s="49" t="n">
        <f aca="false">AQ21+AT21</f>
        <v>5271.02331873125</v>
      </c>
    </row>
    <row r="22" customFormat="false" ht="15" hidden="false" customHeight="false" outlineLevel="0" collapsed="false">
      <c r="A22" s="0" t="n">
        <v>2034</v>
      </c>
      <c r="B22" s="47" t="n">
        <f aca="false">SUM(E22:AB22)</f>
        <v>27807.8812277523</v>
      </c>
      <c r="C22" s="47" t="n">
        <f aca="false">SUM(E22:P22)</f>
        <v>13205.3692143996</v>
      </c>
      <c r="D22" s="47" t="n">
        <f aca="false">SUM(Q22:AB22)</f>
        <v>14602.5120133526</v>
      </c>
      <c r="E22" s="47" t="n">
        <f aca="false">PopActBIT!E37-'Chôm_BIT_10%'!E25</f>
        <v>136.477054615288</v>
      </c>
      <c r="F22" s="47" t="n">
        <f aca="false">PopActBIT!F37-'Chôm_BIT_10%'!F25</f>
        <v>870.846817865649</v>
      </c>
      <c r="G22" s="47" t="n">
        <f aca="false">PopActBIT!G37-'Chôm_BIT_10%'!G25</f>
        <v>1415.47559963826</v>
      </c>
      <c r="H22" s="47" t="n">
        <f aca="false">PopActBIT!H37-'Chôm_BIT_10%'!H25</f>
        <v>1451.63040546224</v>
      </c>
      <c r="I22" s="47" t="n">
        <f aca="false">PopActBIT!I37-'Chôm_BIT_10%'!I25</f>
        <v>1493.88749228164</v>
      </c>
      <c r="J22" s="47" t="n">
        <f aca="false">PopActBIT!J37-'Chôm_BIT_10%'!J25</f>
        <v>1586.80977485046</v>
      </c>
      <c r="K22" s="47" t="n">
        <f aca="false">PopActBIT!K37-'Chôm_BIT_10%'!K25</f>
        <v>1735.06930280845</v>
      </c>
      <c r="L22" s="47" t="n">
        <f aca="false">PopActBIT!L37-'Chôm_BIT_10%'!L25</f>
        <v>1702.11545730114</v>
      </c>
      <c r="M22" s="47" t="n">
        <f aca="false">PopActBIT!M37-'Chôm_BIT_10%'!M25</f>
        <v>1435.56015651864</v>
      </c>
      <c r="N22" s="47" t="n">
        <f aca="false">PopActBIT!N37-'Chôm_BIT_10%'!N25</f>
        <v>1129.20855093921</v>
      </c>
      <c r="O22" s="47" t="n">
        <f aca="false">PopActBIT!O37-'Chôm_BIT_10%'!O25</f>
        <v>187.220661948012</v>
      </c>
      <c r="P22" s="47" t="n">
        <f aca="false">PopActBIT!P37-'Chôm_BIT_10%'!P25</f>
        <v>61.0679401706654</v>
      </c>
      <c r="Q22" s="47" t="n">
        <f aca="false">PopActBIT!Q37-'Chôm_BIT_10%'!Q25</f>
        <v>232.324231065333</v>
      </c>
      <c r="R22" s="47" t="n">
        <f aca="false">PopActBIT!R37-'Chôm_BIT_10%'!R25</f>
        <v>1011.99288259356</v>
      </c>
      <c r="S22" s="47" t="n">
        <f aca="false">PopActBIT!S37-'Chôm_BIT_10%'!S25</f>
        <v>1585.89516319088</v>
      </c>
      <c r="T22" s="47" t="n">
        <f aca="false">PopActBIT!T37-'Chôm_BIT_10%'!T25</f>
        <v>1693.27099903485</v>
      </c>
      <c r="U22" s="47" t="n">
        <f aca="false">PopActBIT!U37-'Chôm_BIT_10%'!U25</f>
        <v>1667.01207817212</v>
      </c>
      <c r="V22" s="47" t="n">
        <f aca="false">PopActBIT!V37-'Chôm_BIT_10%'!V25</f>
        <v>1741.53779531657</v>
      </c>
      <c r="W22" s="47" t="n">
        <f aca="false">PopActBIT!W37-'Chôm_BIT_10%'!W25</f>
        <v>1787.48913124656</v>
      </c>
      <c r="X22" s="47" t="n">
        <f aca="false">PopActBIT!X37-'Chôm_BIT_10%'!X25</f>
        <v>1757.00970789922</v>
      </c>
      <c r="Y22" s="47" t="n">
        <f aca="false">PopActBIT!Y37-'Chôm_BIT_10%'!Y25</f>
        <v>1457.91219245531</v>
      </c>
      <c r="Z22" s="47" t="n">
        <f aca="false">PopActBIT!Z37-'Chôm_BIT_10%'!Z25</f>
        <v>1261.91997270848</v>
      </c>
      <c r="AA22" s="47" t="n">
        <f aca="false">PopActBIT!AA37-'Chôm_BIT_10%'!AA25</f>
        <v>307.999416712055</v>
      </c>
      <c r="AB22" s="47" t="n">
        <f aca="false">PopActBIT!AB37-'Chôm_BIT_10%'!AB25</f>
        <v>98.1484429577024</v>
      </c>
      <c r="AC22" s="47"/>
      <c r="AD22" s="47" t="n">
        <f aca="false">E22+F22</f>
        <v>1007.32387248094</v>
      </c>
      <c r="AE22" s="47" t="n">
        <f aca="false">G22+H22</f>
        <v>2867.1060051005</v>
      </c>
      <c r="AF22" s="47" t="n">
        <f aca="false">I22+J22</f>
        <v>3080.69726713209</v>
      </c>
      <c r="AG22" s="47" t="n">
        <f aca="false">K22+L22</f>
        <v>3437.18476010958</v>
      </c>
      <c r="AH22" s="47" t="n">
        <f aca="false">M22+N22+O22+P22</f>
        <v>2813.05730957652</v>
      </c>
      <c r="AI22" s="47" t="n">
        <f aca="false">Q22+R22</f>
        <v>1244.31711365889</v>
      </c>
      <c r="AJ22" s="47" t="n">
        <f aca="false">S22+T22</f>
        <v>3279.16616222574</v>
      </c>
      <c r="AK22" s="47" t="n">
        <f aca="false">U22+V22</f>
        <v>3408.54987348869</v>
      </c>
      <c r="AL22" s="47" t="n">
        <f aca="false">W22+X22</f>
        <v>3544.49883914578</v>
      </c>
      <c r="AM22" s="47" t="n">
        <f aca="false">Y22+Z22+AA22+AB22</f>
        <v>3125.98002483354</v>
      </c>
      <c r="AO22" s="49" t="n">
        <f aca="false">SUM(E22:F22)</f>
        <v>1007.32387248094</v>
      </c>
      <c r="AP22" s="49" t="n">
        <f aca="false">SUM(G22:L22)</f>
        <v>9384.98803234218</v>
      </c>
      <c r="AQ22" s="49" t="n">
        <f aca="false">SUM(M22:N22)</f>
        <v>2564.76870745785</v>
      </c>
      <c r="AR22" s="49" t="n">
        <f aca="false">SUM(Q22:R22)</f>
        <v>1244.31711365889</v>
      </c>
      <c r="AS22" s="49" t="n">
        <f aca="false">SUM(S22:X22)</f>
        <v>10232.2148748602</v>
      </c>
      <c r="AT22" s="49" t="n">
        <f aca="false">SUM(Y22:Z22)</f>
        <v>2719.83216516378</v>
      </c>
      <c r="AU22" s="49" t="n">
        <f aca="false">AO22+AR22</f>
        <v>2251.64098613983</v>
      </c>
      <c r="AV22" s="49" t="n">
        <f aca="false">AP22+AS22</f>
        <v>19617.2029072024</v>
      </c>
      <c r="AW22" s="49" t="n">
        <f aca="false">AQ22+AT22</f>
        <v>5284.60087262163</v>
      </c>
    </row>
    <row r="23" customFormat="false" ht="15" hidden="false" customHeight="false" outlineLevel="0" collapsed="false">
      <c r="A23" s="0" t="n">
        <v>2035</v>
      </c>
      <c r="B23" s="47" t="n">
        <f aca="false">SUM(E23:AB23)</f>
        <v>27863.9538717407</v>
      </c>
      <c r="C23" s="47" t="n">
        <f aca="false">SUM(E23:P23)</f>
        <v>13212.4588252688</v>
      </c>
      <c r="D23" s="47" t="n">
        <f aca="false">SUM(Q23:AB23)</f>
        <v>14651.495046472</v>
      </c>
      <c r="E23" s="47" t="n">
        <f aca="false">PopActBIT!E38-'Chôm_BIT_10%'!E26</f>
        <v>135.558617286898</v>
      </c>
      <c r="F23" s="47" t="n">
        <f aca="false">PopActBIT!F38-'Chôm_BIT_10%'!F26</f>
        <v>863.740160477221</v>
      </c>
      <c r="G23" s="47" t="n">
        <f aca="false">PopActBIT!G38-'Chôm_BIT_10%'!G26</f>
        <v>1424.57749635868</v>
      </c>
      <c r="H23" s="47" t="n">
        <f aca="false">PopActBIT!H38-'Chôm_BIT_10%'!H26</f>
        <v>1454.74611117374</v>
      </c>
      <c r="I23" s="47" t="n">
        <f aca="false">PopActBIT!I38-'Chôm_BIT_10%'!I26</f>
        <v>1516.10816293469</v>
      </c>
      <c r="J23" s="47" t="n">
        <f aca="false">PopActBIT!J38-'Chôm_BIT_10%'!J26</f>
        <v>1565.28730208696</v>
      </c>
      <c r="K23" s="47" t="n">
        <f aca="false">PopActBIT!K38-'Chôm_BIT_10%'!K26</f>
        <v>1733.01783004787</v>
      </c>
      <c r="L23" s="47" t="n">
        <f aca="false">PopActBIT!L38-'Chôm_BIT_10%'!L26</f>
        <v>1699.21659699912</v>
      </c>
      <c r="M23" s="47" t="n">
        <f aca="false">PopActBIT!M38-'Chôm_BIT_10%'!M26</f>
        <v>1445.17945944288</v>
      </c>
      <c r="N23" s="47" t="n">
        <f aca="false">PopActBIT!N38-'Chôm_BIT_10%'!N26</f>
        <v>1124.82692545418</v>
      </c>
      <c r="O23" s="47" t="n">
        <f aca="false">PopActBIT!O38-'Chôm_BIT_10%'!O26</f>
        <v>188.10393435098</v>
      </c>
      <c r="P23" s="47" t="n">
        <f aca="false">PopActBIT!P38-'Chôm_BIT_10%'!P26</f>
        <v>62.0962286555307</v>
      </c>
      <c r="Q23" s="47" t="n">
        <f aca="false">PopActBIT!Q38-'Chôm_BIT_10%'!Q26</f>
        <v>230.857934753112</v>
      </c>
      <c r="R23" s="47" t="n">
        <f aca="false">PopActBIT!R38-'Chôm_BIT_10%'!R26</f>
        <v>1004.0601369873</v>
      </c>
      <c r="S23" s="47" t="n">
        <f aca="false">PopActBIT!S38-'Chôm_BIT_10%'!S26</f>
        <v>1597.52976318832</v>
      </c>
      <c r="T23" s="47" t="n">
        <f aca="false">PopActBIT!T38-'Chôm_BIT_10%'!T26</f>
        <v>1696.09148520969</v>
      </c>
      <c r="U23" s="47" t="n">
        <f aca="false">PopActBIT!U38-'Chôm_BIT_10%'!U26</f>
        <v>1695.64966648512</v>
      </c>
      <c r="V23" s="47" t="n">
        <f aca="false">PopActBIT!V38-'Chôm_BIT_10%'!V26</f>
        <v>1716.19839270504</v>
      </c>
      <c r="W23" s="47" t="n">
        <f aca="false">PopActBIT!W38-'Chôm_BIT_10%'!W26</f>
        <v>1787.81717148303</v>
      </c>
      <c r="X23" s="47" t="n">
        <f aca="false">PopActBIT!X38-'Chôm_BIT_10%'!X26</f>
        <v>1751.35955014524</v>
      </c>
      <c r="Y23" s="47" t="n">
        <f aca="false">PopActBIT!Y38-'Chôm_BIT_10%'!Y26</f>
        <v>1463.93639651801</v>
      </c>
      <c r="Z23" s="47" t="n">
        <f aca="false">PopActBIT!Z38-'Chôm_BIT_10%'!Z26</f>
        <v>1281.84283766393</v>
      </c>
      <c r="AA23" s="47" t="n">
        <f aca="false">PopActBIT!AA38-'Chôm_BIT_10%'!AA26</f>
        <v>326.019692113688</v>
      </c>
      <c r="AB23" s="47" t="n">
        <f aca="false">PopActBIT!AB38-'Chôm_BIT_10%'!AB26</f>
        <v>100.132019219514</v>
      </c>
      <c r="AC23" s="47"/>
      <c r="AD23" s="47" t="n">
        <f aca="false">E23+F23</f>
        <v>999.298777764119</v>
      </c>
      <c r="AE23" s="47" t="n">
        <f aca="false">G23+H23</f>
        <v>2879.32360753243</v>
      </c>
      <c r="AF23" s="47" t="n">
        <f aca="false">I23+J23</f>
        <v>3081.39546502165</v>
      </c>
      <c r="AG23" s="47" t="n">
        <f aca="false">K23+L23</f>
        <v>3432.23442704699</v>
      </c>
      <c r="AH23" s="47" t="n">
        <f aca="false">M23+N23+O23+P23</f>
        <v>2820.20654790357</v>
      </c>
      <c r="AI23" s="47" t="n">
        <f aca="false">Q23+R23</f>
        <v>1234.91807174042</v>
      </c>
      <c r="AJ23" s="47" t="n">
        <f aca="false">S23+T23</f>
        <v>3293.62124839801</v>
      </c>
      <c r="AK23" s="47" t="n">
        <f aca="false">U23+V23</f>
        <v>3411.84805919016</v>
      </c>
      <c r="AL23" s="47" t="n">
        <f aca="false">W23+X23</f>
        <v>3539.17672162827</v>
      </c>
      <c r="AM23" s="47" t="n">
        <f aca="false">Y23+Z23+AA23+AB23</f>
        <v>3171.93094551514</v>
      </c>
      <c r="AO23" s="49" t="n">
        <f aca="false">SUM(E23:F23)</f>
        <v>999.298777764119</v>
      </c>
      <c r="AP23" s="49" t="n">
        <f aca="false">SUM(G23:L23)</f>
        <v>9392.95349960107</v>
      </c>
      <c r="AQ23" s="49" t="n">
        <f aca="false">SUM(M23:N23)</f>
        <v>2570.00638489706</v>
      </c>
      <c r="AR23" s="49" t="n">
        <f aca="false">SUM(Q23:R23)</f>
        <v>1234.91807174042</v>
      </c>
      <c r="AS23" s="49" t="n">
        <f aca="false">SUM(S23:X23)</f>
        <v>10244.6460292164</v>
      </c>
      <c r="AT23" s="49" t="n">
        <f aca="false">SUM(Y23:Z23)</f>
        <v>2745.77923418194</v>
      </c>
      <c r="AU23" s="49" t="n">
        <f aca="false">AO23+AR23</f>
        <v>2234.21684950453</v>
      </c>
      <c r="AV23" s="49" t="n">
        <f aca="false">AP23+AS23</f>
        <v>19637.5995288175</v>
      </c>
      <c r="AW23" s="49" t="n">
        <f aca="false">AQ23+AT23</f>
        <v>5315.785619079</v>
      </c>
    </row>
    <row r="24" customFormat="false" ht="15" hidden="false" customHeight="false" outlineLevel="0" collapsed="false">
      <c r="A24" s="0" t="n">
        <v>2036</v>
      </c>
      <c r="B24" s="47" t="n">
        <f aca="false">SUM(E24:AB24)</f>
        <v>27907.2953615415</v>
      </c>
      <c r="C24" s="47" t="n">
        <f aca="false">SUM(E24:P24)</f>
        <v>13214.9272859441</v>
      </c>
      <c r="D24" s="47" t="n">
        <f aca="false">SUM(Q24:AB24)</f>
        <v>14692.3680755974</v>
      </c>
      <c r="E24" s="47" t="n">
        <f aca="false">PopActBIT!E39-'Chôm_BIT_10%'!E27</f>
        <v>134.958804352193</v>
      </c>
      <c r="F24" s="47" t="n">
        <f aca="false">PopActBIT!F39-'Chôm_BIT_10%'!F27</f>
        <v>854.469185108584</v>
      </c>
      <c r="G24" s="47" t="n">
        <f aca="false">PopActBIT!G39-'Chôm_BIT_10%'!G27</f>
        <v>1428.18220248973</v>
      </c>
      <c r="H24" s="47" t="n">
        <f aca="false">PopActBIT!H39-'Chôm_BIT_10%'!H27</f>
        <v>1457.40504377528</v>
      </c>
      <c r="I24" s="47" t="n">
        <f aca="false">PopActBIT!I39-'Chôm_BIT_10%'!I27</f>
        <v>1538.27684424608</v>
      </c>
      <c r="J24" s="47" t="n">
        <f aca="false">PopActBIT!J39-'Chôm_BIT_10%'!J27</f>
        <v>1553.35635451726</v>
      </c>
      <c r="K24" s="47" t="n">
        <f aca="false">PopActBIT!K39-'Chôm_BIT_10%'!K27</f>
        <v>1724.68454568368</v>
      </c>
      <c r="L24" s="47" t="n">
        <f aca="false">PopActBIT!L39-'Chôm_BIT_10%'!L27</f>
        <v>1689.82063183512</v>
      </c>
      <c r="M24" s="47" t="n">
        <f aca="false">PopActBIT!M39-'Chôm_BIT_10%'!M27</f>
        <v>1472.906166825</v>
      </c>
      <c r="N24" s="47" t="n">
        <f aca="false">PopActBIT!N39-'Chôm_BIT_10%'!N27</f>
        <v>1108.08660472731</v>
      </c>
      <c r="O24" s="47" t="n">
        <f aca="false">PopActBIT!O39-'Chôm_BIT_10%'!O27</f>
        <v>189.729304277992</v>
      </c>
      <c r="P24" s="47" t="n">
        <f aca="false">PopActBIT!P39-'Chôm_BIT_10%'!P27</f>
        <v>63.0515981059009</v>
      </c>
      <c r="Q24" s="47" t="n">
        <f aca="false">PopActBIT!Q39-'Chôm_BIT_10%'!Q27</f>
        <v>229.936791672005</v>
      </c>
      <c r="R24" s="47" t="n">
        <f aca="false">PopActBIT!R39-'Chôm_BIT_10%'!R27</f>
        <v>994.256419434541</v>
      </c>
      <c r="S24" s="47" t="n">
        <f aca="false">PopActBIT!S39-'Chôm_BIT_10%'!S27</f>
        <v>1601.31053635004</v>
      </c>
      <c r="T24" s="47" t="n">
        <f aca="false">PopActBIT!T39-'Chôm_BIT_10%'!T27</f>
        <v>1699.90439475419</v>
      </c>
      <c r="U24" s="47" t="n">
        <f aca="false">PopActBIT!U39-'Chôm_BIT_10%'!U27</f>
        <v>1722.52485449114</v>
      </c>
      <c r="V24" s="47" t="n">
        <f aca="false">PopActBIT!V39-'Chôm_BIT_10%'!V27</f>
        <v>1701.33907476453</v>
      </c>
      <c r="W24" s="47" t="n">
        <f aca="false">PopActBIT!W39-'Chôm_BIT_10%'!W27</f>
        <v>1781.84088098531</v>
      </c>
      <c r="X24" s="47" t="n">
        <f aca="false">PopActBIT!X39-'Chôm_BIT_10%'!X27</f>
        <v>1741.2752320733</v>
      </c>
      <c r="Y24" s="47" t="n">
        <f aca="false">PopActBIT!Y39-'Chôm_BIT_10%'!Y27</f>
        <v>1488.1482506025</v>
      </c>
      <c r="Z24" s="47" t="n">
        <f aca="false">PopActBIT!Z39-'Chôm_BIT_10%'!Z27</f>
        <v>1285.97240065453</v>
      </c>
      <c r="AA24" s="47" t="n">
        <f aca="false">PopActBIT!AA39-'Chôm_BIT_10%'!AA27</f>
        <v>343.844169554624</v>
      </c>
      <c r="AB24" s="47" t="n">
        <f aca="false">PopActBIT!AB39-'Chôm_BIT_10%'!AB27</f>
        <v>102.015070260692</v>
      </c>
      <c r="AC24" s="47"/>
      <c r="AD24" s="47" t="n">
        <f aca="false">E24+F24</f>
        <v>989.427989460777</v>
      </c>
      <c r="AE24" s="47" t="n">
        <f aca="false">G24+H24</f>
        <v>2885.58724626501</v>
      </c>
      <c r="AF24" s="47" t="n">
        <f aca="false">I24+J24</f>
        <v>3091.63319876334</v>
      </c>
      <c r="AG24" s="47" t="n">
        <f aca="false">K24+L24</f>
        <v>3414.5051775188</v>
      </c>
      <c r="AH24" s="47" t="n">
        <f aca="false">M24+N24+O24+P24</f>
        <v>2833.7736739362</v>
      </c>
      <c r="AI24" s="47" t="n">
        <f aca="false">Q24+R24</f>
        <v>1224.19321110655</v>
      </c>
      <c r="AJ24" s="47" t="n">
        <f aca="false">S24+T24</f>
        <v>3301.21493110423</v>
      </c>
      <c r="AK24" s="47" t="n">
        <f aca="false">U24+V24</f>
        <v>3423.86392925568</v>
      </c>
      <c r="AL24" s="47" t="n">
        <f aca="false">W24+X24</f>
        <v>3523.11611305861</v>
      </c>
      <c r="AM24" s="47" t="n">
        <f aca="false">Y24+Z24+AA24+AB24</f>
        <v>3219.97989107234</v>
      </c>
      <c r="AO24" s="49" t="n">
        <f aca="false">SUM(E24:F24)</f>
        <v>989.427989460777</v>
      </c>
      <c r="AP24" s="49" t="n">
        <f aca="false">SUM(G24:L24)</f>
        <v>9391.72562254715</v>
      </c>
      <c r="AQ24" s="49" t="n">
        <f aca="false">SUM(M24:N24)</f>
        <v>2580.99277155231</v>
      </c>
      <c r="AR24" s="49" t="n">
        <f aca="false">SUM(Q24:R24)</f>
        <v>1224.19321110655</v>
      </c>
      <c r="AS24" s="49" t="n">
        <f aca="false">SUM(S24:X24)</f>
        <v>10248.1949734185</v>
      </c>
      <c r="AT24" s="49" t="n">
        <f aca="false">SUM(Y24:Z24)</f>
        <v>2774.12065125703</v>
      </c>
      <c r="AU24" s="49" t="n">
        <f aca="false">AO24+AR24</f>
        <v>2213.62120056732</v>
      </c>
      <c r="AV24" s="49" t="n">
        <f aca="false">AP24+AS24</f>
        <v>19639.9205959657</v>
      </c>
      <c r="AW24" s="49" t="n">
        <f aca="false">AQ24+AT24</f>
        <v>5355.11342280934</v>
      </c>
    </row>
    <row r="25" customFormat="false" ht="15" hidden="false" customHeight="false" outlineLevel="0" collapsed="false">
      <c r="A25" s="0" t="n">
        <v>2037</v>
      </c>
      <c r="B25" s="47" t="n">
        <f aca="false">SUM(E25:AB25)</f>
        <v>27933.761341233</v>
      </c>
      <c r="C25" s="47" t="n">
        <f aca="false">SUM(E25:P25)</f>
        <v>13216.9724977461</v>
      </c>
      <c r="D25" s="47" t="n">
        <f aca="false">SUM(Q25:AB25)</f>
        <v>14716.7888434869</v>
      </c>
      <c r="E25" s="47" t="n">
        <f aca="false">PopActBIT!E40-'Chôm_BIT_10%'!E28</f>
        <v>134.451609256969</v>
      </c>
      <c r="F25" s="47" t="n">
        <f aca="false">PopActBIT!F40-'Chôm_BIT_10%'!F28</f>
        <v>847.723046522404</v>
      </c>
      <c r="G25" s="47" t="n">
        <f aca="false">PopActBIT!G40-'Chôm_BIT_10%'!G28</f>
        <v>1424.40171287536</v>
      </c>
      <c r="H25" s="47" t="n">
        <f aca="false">PopActBIT!H40-'Chôm_BIT_10%'!H28</f>
        <v>1466.32820497327</v>
      </c>
      <c r="I25" s="47" t="n">
        <f aca="false">PopActBIT!I40-'Chôm_BIT_10%'!I28</f>
        <v>1555.61168379318</v>
      </c>
      <c r="J25" s="47" t="n">
        <f aca="false">PopActBIT!J40-'Chôm_BIT_10%'!J28</f>
        <v>1548.32545740667</v>
      </c>
      <c r="K25" s="47" t="n">
        <f aca="false">PopActBIT!K40-'Chôm_BIT_10%'!K28</f>
        <v>1710.65948700633</v>
      </c>
      <c r="L25" s="47" t="n">
        <f aca="false">PopActBIT!L40-'Chôm_BIT_10%'!L28</f>
        <v>1681.5194108754</v>
      </c>
      <c r="M25" s="47" t="n">
        <f aca="false">PopActBIT!M40-'Chôm_BIT_10%'!M28</f>
        <v>1498.81463515988</v>
      </c>
      <c r="N25" s="47" t="n">
        <f aca="false">PopActBIT!N40-'Chôm_BIT_10%'!N28</f>
        <v>1091.04918400269</v>
      </c>
      <c r="O25" s="47" t="n">
        <f aca="false">PopActBIT!O40-'Chôm_BIT_10%'!O28</f>
        <v>194.168619105588</v>
      </c>
      <c r="P25" s="47" t="n">
        <f aca="false">PopActBIT!P40-'Chôm_BIT_10%'!P28</f>
        <v>63.9194467683593</v>
      </c>
      <c r="Q25" s="47" t="n">
        <f aca="false">PopActBIT!Q40-'Chôm_BIT_10%'!Q28</f>
        <v>229.160358556977</v>
      </c>
      <c r="R25" s="47" t="n">
        <f aca="false">PopActBIT!R40-'Chôm_BIT_10%'!R28</f>
        <v>987.034712103824</v>
      </c>
      <c r="S25" s="47" t="n">
        <f aca="false">PopActBIT!S40-'Chôm_BIT_10%'!S28</f>
        <v>1597.04809891714</v>
      </c>
      <c r="T25" s="47" t="n">
        <f aca="false">PopActBIT!T40-'Chôm_BIT_10%'!T28</f>
        <v>1710.89316963448</v>
      </c>
      <c r="U25" s="47" t="n">
        <f aca="false">PopActBIT!U40-'Chôm_BIT_10%'!U28</f>
        <v>1742.60530563279</v>
      </c>
      <c r="V25" s="47" t="n">
        <f aca="false">PopActBIT!V40-'Chôm_BIT_10%'!V28</f>
        <v>1695.12256539066</v>
      </c>
      <c r="W25" s="47" t="n">
        <f aca="false">PopActBIT!W40-'Chôm_BIT_10%'!W28</f>
        <v>1770.16625514081</v>
      </c>
      <c r="X25" s="47" t="n">
        <f aca="false">PopActBIT!X40-'Chôm_BIT_10%'!X28</f>
        <v>1733.44460908314</v>
      </c>
      <c r="Y25" s="47" t="n">
        <f aca="false">PopActBIT!Y40-'Chôm_BIT_10%'!Y28</f>
        <v>1509.53207479551</v>
      </c>
      <c r="Z25" s="47" t="n">
        <f aca="false">PopActBIT!Z40-'Chôm_BIT_10%'!Z28</f>
        <v>1281.29729282404</v>
      </c>
      <c r="AA25" s="47" t="n">
        <f aca="false">PopActBIT!AA40-'Chôm_BIT_10%'!AA28</f>
        <v>356.734858788438</v>
      </c>
      <c r="AB25" s="47" t="n">
        <f aca="false">PopActBIT!AB40-'Chôm_BIT_10%'!AB28</f>
        <v>103.749542619125</v>
      </c>
      <c r="AC25" s="47"/>
      <c r="AD25" s="47" t="n">
        <f aca="false">E25+F25</f>
        <v>982.174655779373</v>
      </c>
      <c r="AE25" s="47" t="n">
        <f aca="false">G25+H25</f>
        <v>2890.72991784863</v>
      </c>
      <c r="AF25" s="47" t="n">
        <f aca="false">I25+J25</f>
        <v>3103.93714119985</v>
      </c>
      <c r="AG25" s="47" t="n">
        <f aca="false">K25+L25</f>
        <v>3392.17889788173</v>
      </c>
      <c r="AH25" s="47" t="n">
        <f aca="false">M25+N25+O25+P25</f>
        <v>2847.95188503651</v>
      </c>
      <c r="AI25" s="47" t="n">
        <f aca="false">Q25+R25</f>
        <v>1216.1950706608</v>
      </c>
      <c r="AJ25" s="47" t="n">
        <f aca="false">S25+T25</f>
        <v>3307.94126855162</v>
      </c>
      <c r="AK25" s="47" t="n">
        <f aca="false">U25+V25</f>
        <v>3437.72787102346</v>
      </c>
      <c r="AL25" s="47" t="n">
        <f aca="false">W25+X25</f>
        <v>3503.61086422395</v>
      </c>
      <c r="AM25" s="47" t="n">
        <f aca="false">Y25+Z25+AA25+AB25</f>
        <v>3251.31376902711</v>
      </c>
      <c r="AO25" s="49" t="n">
        <f aca="false">SUM(E25:F25)</f>
        <v>982.174655779373</v>
      </c>
      <c r="AP25" s="49" t="n">
        <f aca="false">SUM(G25:L25)</f>
        <v>9386.84595693021</v>
      </c>
      <c r="AQ25" s="49" t="n">
        <f aca="false">SUM(M25:N25)</f>
        <v>2589.86381916257</v>
      </c>
      <c r="AR25" s="49" t="n">
        <f aca="false">SUM(Q25:R25)</f>
        <v>1216.1950706608</v>
      </c>
      <c r="AS25" s="49" t="n">
        <f aca="false">SUM(S25:X25)</f>
        <v>10249.280003799</v>
      </c>
      <c r="AT25" s="49" t="n">
        <f aca="false">SUM(Y25:Z25)</f>
        <v>2790.82936761955</v>
      </c>
      <c r="AU25" s="49" t="n">
        <f aca="false">AO25+AR25</f>
        <v>2198.36972644017</v>
      </c>
      <c r="AV25" s="49" t="n">
        <f aca="false">AP25+AS25</f>
        <v>19636.1259607292</v>
      </c>
      <c r="AW25" s="49" t="n">
        <f aca="false">AQ25+AT25</f>
        <v>5380.69318678212</v>
      </c>
    </row>
    <row r="26" customFormat="false" ht="15" hidden="false" customHeight="false" outlineLevel="0" collapsed="false">
      <c r="A26" s="0" t="n">
        <v>2038</v>
      </c>
      <c r="B26" s="47" t="n">
        <f aca="false">SUM(E26:AB26)</f>
        <v>27959.6358567134</v>
      </c>
      <c r="C26" s="47" t="n">
        <f aca="false">SUM(E26:P26)</f>
        <v>13223.5305067634</v>
      </c>
      <c r="D26" s="47" t="n">
        <f aca="false">SUM(Q26:AB26)</f>
        <v>14736.10534995</v>
      </c>
      <c r="E26" s="47" t="n">
        <f aca="false">PopActBIT!E41-'Chôm_BIT_10%'!E29</f>
        <v>134.008525808307</v>
      </c>
      <c r="F26" s="47" t="n">
        <f aca="false">PopActBIT!F41-'Chôm_BIT_10%'!F29</f>
        <v>842.699714456717</v>
      </c>
      <c r="G26" s="47" t="n">
        <f aca="false">PopActBIT!G41-'Chôm_BIT_10%'!G29</f>
        <v>1417.52261684037</v>
      </c>
      <c r="H26" s="47" t="n">
        <f aca="false">PopActBIT!H41-'Chôm_BIT_10%'!H29</f>
        <v>1477.3675125053</v>
      </c>
      <c r="I26" s="47" t="n">
        <f aca="false">PopActBIT!I41-'Chôm_BIT_10%'!I29</f>
        <v>1568.27342257721</v>
      </c>
      <c r="J26" s="47" t="n">
        <f aca="false">PopActBIT!J41-'Chôm_BIT_10%'!J29</f>
        <v>1556.19880244049</v>
      </c>
      <c r="K26" s="47" t="n">
        <f aca="false">PopActBIT!K41-'Chôm_BIT_10%'!K29</f>
        <v>1687.82436664954</v>
      </c>
      <c r="L26" s="47" t="n">
        <f aca="false">PopActBIT!L41-'Chôm_BIT_10%'!L29</f>
        <v>1681.42549231986</v>
      </c>
      <c r="M26" s="47" t="n">
        <f aca="false">PopActBIT!M41-'Chôm_BIT_10%'!M29</f>
        <v>1512.50164669471</v>
      </c>
      <c r="N26" s="47" t="n">
        <f aca="false">PopActBIT!N41-'Chôm_BIT_10%'!N29</f>
        <v>1081.78928354072</v>
      </c>
      <c r="O26" s="47" t="n">
        <f aca="false">PopActBIT!O41-'Chôm_BIT_10%'!O29</f>
        <v>199.202072293977</v>
      </c>
      <c r="P26" s="47" t="n">
        <f aca="false">PopActBIT!P41-'Chôm_BIT_10%'!P29</f>
        <v>64.7170506362355</v>
      </c>
      <c r="Q26" s="47" t="n">
        <f aca="false">PopActBIT!Q41-'Chôm_BIT_10%'!Q29</f>
        <v>228.462908848939</v>
      </c>
      <c r="R26" s="47" t="n">
        <f aca="false">PopActBIT!R41-'Chôm_BIT_10%'!R29</f>
        <v>981.026420800253</v>
      </c>
      <c r="S26" s="47" t="n">
        <f aca="false">PopActBIT!S41-'Chôm_BIT_10%'!S29</f>
        <v>1590.31119131226</v>
      </c>
      <c r="T26" s="47" t="n">
        <f aca="false">PopActBIT!T41-'Chôm_BIT_10%'!T29</f>
        <v>1724.20709965165</v>
      </c>
      <c r="U26" s="47" t="n">
        <f aca="false">PopActBIT!U41-'Chôm_BIT_10%'!U29</f>
        <v>1757.87023885286</v>
      </c>
      <c r="V26" s="47" t="n">
        <f aca="false">PopActBIT!V41-'Chôm_BIT_10%'!V29</f>
        <v>1703.62166960185</v>
      </c>
      <c r="W26" s="47" t="n">
        <f aca="false">PopActBIT!W41-'Chôm_BIT_10%'!W29</f>
        <v>1748.28253885143</v>
      </c>
      <c r="X26" s="47" t="n">
        <f aca="false">PopActBIT!X41-'Chôm_BIT_10%'!X29</f>
        <v>1733.92051352352</v>
      </c>
      <c r="Y26" s="47" t="n">
        <f aca="false">PopActBIT!Y41-'Chôm_BIT_10%'!Y29</f>
        <v>1520.14726916652</v>
      </c>
      <c r="Z26" s="47" t="n">
        <f aca="false">PopActBIT!Z41-'Chôm_BIT_10%'!Z29</f>
        <v>1275.84552683278</v>
      </c>
      <c r="AA26" s="47" t="n">
        <f aca="false">PopActBIT!AA41-'Chôm_BIT_10%'!AA29</f>
        <v>367.035457708389</v>
      </c>
      <c r="AB26" s="47" t="n">
        <f aca="false">PopActBIT!AB41-'Chôm_BIT_10%'!AB29</f>
        <v>105.374514799524</v>
      </c>
      <c r="AC26" s="47"/>
      <c r="AD26" s="47" t="n">
        <f aca="false">E26+F26</f>
        <v>976.708240265024</v>
      </c>
      <c r="AE26" s="47" t="n">
        <f aca="false">G26+H26</f>
        <v>2894.89012934567</v>
      </c>
      <c r="AF26" s="47" t="n">
        <f aca="false">I26+J26</f>
        <v>3124.47222501771</v>
      </c>
      <c r="AG26" s="47" t="n">
        <f aca="false">K26+L26</f>
        <v>3369.2498589694</v>
      </c>
      <c r="AH26" s="47" t="n">
        <f aca="false">M26+N26+O26+P26</f>
        <v>2858.21005316564</v>
      </c>
      <c r="AI26" s="47" t="n">
        <f aca="false">Q26+R26</f>
        <v>1209.48932964919</v>
      </c>
      <c r="AJ26" s="47" t="n">
        <f aca="false">S26+T26</f>
        <v>3314.5182909639</v>
      </c>
      <c r="AK26" s="47" t="n">
        <f aca="false">U26+V26</f>
        <v>3461.49190845471</v>
      </c>
      <c r="AL26" s="47" t="n">
        <f aca="false">W26+X26</f>
        <v>3482.20305237495</v>
      </c>
      <c r="AM26" s="47" t="n">
        <f aca="false">Y26+Z26+AA26+AB26</f>
        <v>3268.40276850721</v>
      </c>
      <c r="AO26" s="49" t="n">
        <f aca="false">SUM(E26:F26)</f>
        <v>976.708240265024</v>
      </c>
      <c r="AP26" s="49" t="n">
        <f aca="false">SUM(G26:L26)</f>
        <v>9388.61221333278</v>
      </c>
      <c r="AQ26" s="49" t="n">
        <f aca="false">SUM(M26:N26)</f>
        <v>2594.29093023543</v>
      </c>
      <c r="AR26" s="49" t="n">
        <f aca="false">SUM(Q26:R26)</f>
        <v>1209.48932964919</v>
      </c>
      <c r="AS26" s="49" t="n">
        <f aca="false">SUM(S26:X26)</f>
        <v>10258.2132517936</v>
      </c>
      <c r="AT26" s="49" t="n">
        <f aca="false">SUM(Y26:Z26)</f>
        <v>2795.9927959993</v>
      </c>
      <c r="AU26" s="49" t="n">
        <f aca="false">AO26+AR26</f>
        <v>2186.19756991422</v>
      </c>
      <c r="AV26" s="49" t="n">
        <f aca="false">AP26+AS26</f>
        <v>19646.8254651263</v>
      </c>
      <c r="AW26" s="49" t="n">
        <f aca="false">AQ26+AT26</f>
        <v>5390.28372623472</v>
      </c>
    </row>
    <row r="27" customFormat="false" ht="15" hidden="false" customHeight="false" outlineLevel="0" collapsed="false">
      <c r="A27" s="0" t="n">
        <v>2039</v>
      </c>
      <c r="B27" s="47" t="n">
        <f aca="false">SUM(E27:AB27)</f>
        <v>28001.820700816</v>
      </c>
      <c r="C27" s="47" t="n">
        <f aca="false">SUM(E27:P27)</f>
        <v>13255.1995271937</v>
      </c>
      <c r="D27" s="47" t="n">
        <f aca="false">SUM(Q27:AB27)</f>
        <v>14746.6211736223</v>
      </c>
      <c r="E27" s="47" t="n">
        <f aca="false">PopActBIT!E42-'Chôm_BIT_10%'!E30</f>
        <v>133.618689020659</v>
      </c>
      <c r="F27" s="47" t="n">
        <f aca="false">PopActBIT!F42-'Chôm_BIT_10%'!F30</f>
        <v>836.787837403248</v>
      </c>
      <c r="G27" s="47" t="n">
        <f aca="false">PopActBIT!G42-'Chôm_BIT_10%'!G30</f>
        <v>1410.20618675618</v>
      </c>
      <c r="H27" s="47" t="n">
        <f aca="false">PopActBIT!H42-'Chôm_BIT_10%'!H30</f>
        <v>1488.45661797592</v>
      </c>
      <c r="I27" s="47" t="n">
        <f aca="false">PopActBIT!I42-'Chôm_BIT_10%'!I30</f>
        <v>1577.88147889016</v>
      </c>
      <c r="J27" s="47" t="n">
        <f aca="false">PopActBIT!J42-'Chôm_BIT_10%'!J30</f>
        <v>1575.15334810168</v>
      </c>
      <c r="K27" s="47" t="n">
        <f aca="false">PopActBIT!K42-'Chôm_BIT_10%'!K30</f>
        <v>1658.94914031634</v>
      </c>
      <c r="L27" s="47" t="n">
        <f aca="false">PopActBIT!L42-'Chôm_BIT_10%'!L30</f>
        <v>1685.75680356387</v>
      </c>
      <c r="M27" s="47" t="n">
        <f aca="false">PopActBIT!M42-'Chôm_BIT_10%'!M30</f>
        <v>1518.1444736008</v>
      </c>
      <c r="N27" s="47" t="n">
        <f aca="false">PopActBIT!N42-'Chôm_BIT_10%'!N30</f>
        <v>1104.00015712914</v>
      </c>
      <c r="O27" s="47" t="n">
        <f aca="false">PopActBIT!O42-'Chôm_BIT_10%'!O30</f>
        <v>200.758592626382</v>
      </c>
      <c r="P27" s="47" t="n">
        <f aca="false">PopActBIT!P42-'Chôm_BIT_10%'!P30</f>
        <v>65.4862018093475</v>
      </c>
      <c r="Q27" s="47" t="n">
        <f aca="false">PopActBIT!Q42-'Chôm_BIT_10%'!Q30</f>
        <v>227.843411323209</v>
      </c>
      <c r="R27" s="47" t="n">
        <f aca="false">PopActBIT!R42-'Chôm_BIT_10%'!R30</f>
        <v>974.051774292715</v>
      </c>
      <c r="S27" s="47" t="n">
        <f aca="false">PopActBIT!S42-'Chôm_BIT_10%'!S30</f>
        <v>1582.39640793028</v>
      </c>
      <c r="T27" s="47" t="n">
        <f aca="false">PopActBIT!T42-'Chôm_BIT_10%'!T30</f>
        <v>1738.74662290056</v>
      </c>
      <c r="U27" s="47" t="n">
        <f aca="false">PopActBIT!U42-'Chôm_BIT_10%'!U30</f>
        <v>1768.58747783268</v>
      </c>
      <c r="V27" s="47" t="n">
        <f aca="false">PopActBIT!V42-'Chôm_BIT_10%'!V30</f>
        <v>1726.95778237242</v>
      </c>
      <c r="W27" s="47" t="n">
        <f aca="false">PopActBIT!W42-'Chôm_BIT_10%'!W30</f>
        <v>1718.79337142751</v>
      </c>
      <c r="X27" s="47" t="n">
        <f aca="false">PopActBIT!X42-'Chôm_BIT_10%'!X30</f>
        <v>1740.10072131153</v>
      </c>
      <c r="Y27" s="47" t="n">
        <f aca="false">PopActBIT!Y42-'Chôm_BIT_10%'!Y30</f>
        <v>1523.45974457265</v>
      </c>
      <c r="Z27" s="47" t="n">
        <f aca="false">PopActBIT!Z42-'Chôm_BIT_10%'!Z30</f>
        <v>1266.99445136493</v>
      </c>
      <c r="AA27" s="47" t="n">
        <f aca="false">PopActBIT!AA42-'Chôm_BIT_10%'!AA30</f>
        <v>371.687674106723</v>
      </c>
      <c r="AB27" s="47" t="n">
        <f aca="false">PopActBIT!AB42-'Chôm_BIT_10%'!AB30</f>
        <v>107.00173418712</v>
      </c>
      <c r="AC27" s="47"/>
      <c r="AD27" s="47" t="n">
        <f aca="false">E27+F27</f>
        <v>970.406526423907</v>
      </c>
      <c r="AE27" s="47" t="n">
        <f aca="false">G27+H27</f>
        <v>2898.6628047321</v>
      </c>
      <c r="AF27" s="47" t="n">
        <f aca="false">I27+J27</f>
        <v>3153.03482699184</v>
      </c>
      <c r="AG27" s="47" t="n">
        <f aca="false">K27+L27</f>
        <v>3344.70594388021</v>
      </c>
      <c r="AH27" s="47" t="n">
        <f aca="false">M27+N27+O27+P27</f>
        <v>2888.38942516567</v>
      </c>
      <c r="AI27" s="47" t="n">
        <f aca="false">Q27+R27</f>
        <v>1201.89518561592</v>
      </c>
      <c r="AJ27" s="47" t="n">
        <f aca="false">S27+T27</f>
        <v>3321.14303083084</v>
      </c>
      <c r="AK27" s="47" t="n">
        <f aca="false">U27+V27</f>
        <v>3495.5452602051</v>
      </c>
      <c r="AL27" s="47" t="n">
        <f aca="false">W27+X27</f>
        <v>3458.89409273904</v>
      </c>
      <c r="AM27" s="47" t="n">
        <f aca="false">Y27+Z27+AA27+AB27</f>
        <v>3269.14360423142</v>
      </c>
      <c r="AO27" s="49" t="n">
        <f aca="false">SUM(E27:F27)</f>
        <v>970.406526423907</v>
      </c>
      <c r="AP27" s="49" t="n">
        <f aca="false">SUM(G27:L27)</f>
        <v>9396.40357560415</v>
      </c>
      <c r="AQ27" s="49" t="n">
        <f aca="false">SUM(M27:N27)</f>
        <v>2622.14463072994</v>
      </c>
      <c r="AR27" s="49" t="n">
        <f aca="false">SUM(Q27:R27)</f>
        <v>1201.89518561592</v>
      </c>
      <c r="AS27" s="49" t="n">
        <f aca="false">SUM(S27:X27)</f>
        <v>10275.582383775</v>
      </c>
      <c r="AT27" s="49" t="n">
        <f aca="false">SUM(Y27:Z27)</f>
        <v>2790.45419593758</v>
      </c>
      <c r="AU27" s="49" t="n">
        <f aca="false">AO27+AR27</f>
        <v>2172.30171203983</v>
      </c>
      <c r="AV27" s="49" t="n">
        <f aca="false">AP27+AS27</f>
        <v>19671.9859593791</v>
      </c>
      <c r="AW27" s="49" t="n">
        <f aca="false">AQ27+AT27</f>
        <v>5412.59882666752</v>
      </c>
    </row>
    <row r="28" customFormat="false" ht="15" hidden="false" customHeight="false" outlineLevel="0" collapsed="false">
      <c r="A28" s="0" t="n">
        <v>2040</v>
      </c>
      <c r="B28" s="47" t="n">
        <f aca="false">SUM(E28:AB28)</f>
        <v>28048.364786576</v>
      </c>
      <c r="C28" s="47" t="n">
        <f aca="false">SUM(E28:P28)</f>
        <v>13293.9226735363</v>
      </c>
      <c r="D28" s="47" t="n">
        <f aca="false">SUM(Q28:AB28)</f>
        <v>14754.4421130397</v>
      </c>
      <c r="E28" s="47" t="n">
        <f aca="false">PopActBIT!E43-'Chôm_BIT_10%'!E31</f>
        <v>133.232040330215</v>
      </c>
      <c r="F28" s="47" t="n">
        <f aca="false">PopActBIT!F43-'Chôm_BIT_10%'!F31</f>
        <v>831.655497882313</v>
      </c>
      <c r="G28" s="47" t="n">
        <f aca="false">PopActBIT!G43-'Chôm_BIT_10%'!G31</f>
        <v>1399.1618133938</v>
      </c>
      <c r="H28" s="47" t="n">
        <f aca="false">PopActBIT!H43-'Chôm_BIT_10%'!H31</f>
        <v>1497.85450078053</v>
      </c>
      <c r="I28" s="47" t="n">
        <f aca="false">PopActBIT!I43-'Chôm_BIT_10%'!I31</f>
        <v>1581.37115689923</v>
      </c>
      <c r="J28" s="47" t="n">
        <f aca="false">PopActBIT!J43-'Chôm_BIT_10%'!J31</f>
        <v>1598.25674903636</v>
      </c>
      <c r="K28" s="47" t="n">
        <f aca="false">PopActBIT!K43-'Chôm_BIT_10%'!K31</f>
        <v>1637.15527242276</v>
      </c>
      <c r="L28" s="47" t="n">
        <f aca="false">PopActBIT!L43-'Chôm_BIT_10%'!L31</f>
        <v>1683.80950785278</v>
      </c>
      <c r="M28" s="47" t="n">
        <f aca="false">PopActBIT!M43-'Chôm_BIT_10%'!M31</f>
        <v>1515.37225276419</v>
      </c>
      <c r="N28" s="47" t="n">
        <f aca="false">PopActBIT!N43-'Chôm_BIT_10%'!N31</f>
        <v>1148.0642624921</v>
      </c>
      <c r="O28" s="47" t="n">
        <f aca="false">PopActBIT!O43-'Chôm_BIT_10%'!O31</f>
        <v>201.760072815906</v>
      </c>
      <c r="P28" s="47" t="n">
        <f aca="false">PopActBIT!P43-'Chôm_BIT_10%'!P31</f>
        <v>66.2295468661065</v>
      </c>
      <c r="Q28" s="47" t="n">
        <f aca="false">PopActBIT!Q43-'Chôm_BIT_10%'!Q31</f>
        <v>227.260059081058</v>
      </c>
      <c r="R28" s="47" t="n">
        <f aca="false">PopActBIT!R43-'Chôm_BIT_10%'!R31</f>
        <v>968.026209053687</v>
      </c>
      <c r="S28" s="47" t="n">
        <f aca="false">PopActBIT!S43-'Chôm_BIT_10%'!S31</f>
        <v>1570.13543661452</v>
      </c>
      <c r="T28" s="47" t="n">
        <f aca="false">PopActBIT!T43-'Chôm_BIT_10%'!T31</f>
        <v>1751.30434945779</v>
      </c>
      <c r="U28" s="47" t="n">
        <f aca="false">PopActBIT!U43-'Chôm_BIT_10%'!U31</f>
        <v>1771.83910796408</v>
      </c>
      <c r="V28" s="47" t="n">
        <f aca="false">PopActBIT!V43-'Chôm_BIT_10%'!V31</f>
        <v>1756.34256740504</v>
      </c>
      <c r="W28" s="47" t="n">
        <f aca="false">PopActBIT!W43-'Chôm_BIT_10%'!W31</f>
        <v>1694.42963102078</v>
      </c>
      <c r="X28" s="47" t="n">
        <f aca="false">PopActBIT!X43-'Chôm_BIT_10%'!X31</f>
        <v>1741.2099025906</v>
      </c>
      <c r="Y28" s="47" t="n">
        <f aca="false">PopActBIT!Y43-'Chôm_BIT_10%'!Y31</f>
        <v>1519.36626438666</v>
      </c>
      <c r="Z28" s="47" t="n">
        <f aca="false">PopActBIT!Z43-'Chôm_BIT_10%'!Z31</f>
        <v>1275.11373457847</v>
      </c>
      <c r="AA28" s="47" t="n">
        <f aca="false">PopActBIT!AA43-'Chôm_BIT_10%'!AA31</f>
        <v>370.740629345359</v>
      </c>
      <c r="AB28" s="47" t="n">
        <f aca="false">PopActBIT!AB43-'Chôm_BIT_10%'!AB31</f>
        <v>108.674221541702</v>
      </c>
      <c r="AC28" s="47"/>
      <c r="AD28" s="47" t="n">
        <f aca="false">E28+F28</f>
        <v>964.887538212528</v>
      </c>
      <c r="AE28" s="47" t="n">
        <f aca="false">G28+H28</f>
        <v>2897.01631417432</v>
      </c>
      <c r="AF28" s="47" t="n">
        <f aca="false">I28+J28</f>
        <v>3179.62790593559</v>
      </c>
      <c r="AG28" s="47" t="n">
        <f aca="false">K28+L28</f>
        <v>3320.96478027554</v>
      </c>
      <c r="AH28" s="47" t="n">
        <f aca="false">M28+N28+O28+P28</f>
        <v>2931.4261349383</v>
      </c>
      <c r="AI28" s="47" t="n">
        <f aca="false">Q28+R28</f>
        <v>1195.28626813474</v>
      </c>
      <c r="AJ28" s="47" t="n">
        <f aca="false">S28+T28</f>
        <v>3321.43978607231</v>
      </c>
      <c r="AK28" s="47" t="n">
        <f aca="false">U28+V28</f>
        <v>3528.18167536912</v>
      </c>
      <c r="AL28" s="47" t="n">
        <f aca="false">W28+X28</f>
        <v>3435.63953361138</v>
      </c>
      <c r="AM28" s="47" t="n">
        <f aca="false">Y28+Z28+AA28+AB28</f>
        <v>3273.89484985219</v>
      </c>
      <c r="AO28" s="49" t="n">
        <f aca="false">SUM(E28:F28)</f>
        <v>964.887538212528</v>
      </c>
      <c r="AP28" s="49" t="n">
        <f aca="false">SUM(G28:L28)</f>
        <v>9397.60900038545</v>
      </c>
      <c r="AQ28" s="49" t="n">
        <f aca="false">SUM(M28:N28)</f>
        <v>2663.43651525629</v>
      </c>
      <c r="AR28" s="49" t="n">
        <f aca="false">SUM(Q28:R28)</f>
        <v>1195.28626813474</v>
      </c>
      <c r="AS28" s="49" t="n">
        <f aca="false">SUM(S28:X28)</f>
        <v>10285.2609950528</v>
      </c>
      <c r="AT28" s="49" t="n">
        <f aca="false">SUM(Y28:Z28)</f>
        <v>2794.47999896513</v>
      </c>
      <c r="AU28" s="49" t="n">
        <f aca="false">AO28+AR28</f>
        <v>2160.17380634727</v>
      </c>
      <c r="AV28" s="49" t="n">
        <f aca="false">AP28+AS28</f>
        <v>19682.8699954383</v>
      </c>
      <c r="AW28" s="49" t="n">
        <f aca="false">AQ28+AT28</f>
        <v>5457.91651422142</v>
      </c>
    </row>
    <row r="29" customFormat="false" ht="15" hidden="false" customHeight="false" outlineLevel="0" collapsed="false">
      <c r="A29" s="0" t="n">
        <v>2041</v>
      </c>
      <c r="B29" s="47" t="n">
        <f aca="false">SUM(E29:AB29)</f>
        <v>28095.8153711395</v>
      </c>
      <c r="C29" s="47" t="n">
        <f aca="false">SUM(E29:P29)</f>
        <v>13330.8368769281</v>
      </c>
      <c r="D29" s="47" t="n">
        <f aca="false">SUM(Q29:AB29)</f>
        <v>14764.9784942114</v>
      </c>
      <c r="E29" s="47" t="n">
        <f aca="false">PopActBIT!E44-'Chôm_BIT_10%'!E32</f>
        <v>132.909375110831</v>
      </c>
      <c r="F29" s="47" t="n">
        <f aca="false">PopActBIT!F44-'Chôm_BIT_10%'!F32</f>
        <v>828.490932034939</v>
      </c>
      <c r="G29" s="47" t="n">
        <f aca="false">PopActBIT!G44-'Chôm_BIT_10%'!G32</f>
        <v>1384.54808162713</v>
      </c>
      <c r="H29" s="47" t="n">
        <f aca="false">PopActBIT!H44-'Chôm_BIT_10%'!H32</f>
        <v>1501.62042651516</v>
      </c>
      <c r="I29" s="47" t="n">
        <f aca="false">PopActBIT!I44-'Chôm_BIT_10%'!I32</f>
        <v>1584.33729643947</v>
      </c>
      <c r="J29" s="47" t="n">
        <f aca="false">PopActBIT!J44-'Chôm_BIT_10%'!J32</f>
        <v>1621.27825538992</v>
      </c>
      <c r="K29" s="47" t="n">
        <f aca="false">PopActBIT!K44-'Chôm_BIT_10%'!K32</f>
        <v>1625.25260763703</v>
      </c>
      <c r="L29" s="47" t="n">
        <f aca="false">PopActBIT!L44-'Chôm_BIT_10%'!L32</f>
        <v>1675.77087577828</v>
      </c>
      <c r="M29" s="47" t="n">
        <f aca="false">PopActBIT!M44-'Chôm_BIT_10%'!M32</f>
        <v>1506.88924656353</v>
      </c>
      <c r="N29" s="47" t="n">
        <f aca="false">PopActBIT!N44-'Chôm_BIT_10%'!N32</f>
        <v>1194.96882647472</v>
      </c>
      <c r="O29" s="47" t="n">
        <f aca="false">PopActBIT!O44-'Chôm_BIT_10%'!O32</f>
        <v>207.790338118628</v>
      </c>
      <c r="P29" s="47" t="n">
        <f aca="false">PopActBIT!P44-'Chôm_BIT_10%'!P32</f>
        <v>66.9806152384775</v>
      </c>
      <c r="Q29" s="47" t="n">
        <f aca="false">PopActBIT!Q44-'Chôm_BIT_10%'!Q32</f>
        <v>226.799034808567</v>
      </c>
      <c r="R29" s="47" t="n">
        <f aca="false">PopActBIT!R44-'Chôm_BIT_10%'!R32</f>
        <v>964.34445620829</v>
      </c>
      <c r="S29" s="47" t="n">
        <f aca="false">PopActBIT!S44-'Chôm_BIT_10%'!S32</f>
        <v>1554.78089518801</v>
      </c>
      <c r="T29" s="47" t="n">
        <f aca="false">PopActBIT!T44-'Chôm_BIT_10%'!T32</f>
        <v>1755.43682339556</v>
      </c>
      <c r="U29" s="47" t="n">
        <f aca="false">PopActBIT!U44-'Chôm_BIT_10%'!U32</f>
        <v>1776.04925836374</v>
      </c>
      <c r="V29" s="47" t="n">
        <f aca="false">PopActBIT!V44-'Chôm_BIT_10%'!V32</f>
        <v>1783.90977216069</v>
      </c>
      <c r="W29" s="47" t="n">
        <f aca="false">PopActBIT!W44-'Chôm_BIT_10%'!W32</f>
        <v>1680.2647583567</v>
      </c>
      <c r="X29" s="47" t="n">
        <f aca="false">PopActBIT!X44-'Chôm_BIT_10%'!X32</f>
        <v>1736.17568243232</v>
      </c>
      <c r="Y29" s="47" t="n">
        <f aca="false">PopActBIT!Y44-'Chôm_BIT_10%'!Y32</f>
        <v>1511.46973784015</v>
      </c>
      <c r="Z29" s="47" t="n">
        <f aca="false">PopActBIT!Z44-'Chôm_BIT_10%'!Z32</f>
        <v>1297.10244546478</v>
      </c>
      <c r="AA29" s="47" t="n">
        <f aca="false">PopActBIT!AA44-'Chôm_BIT_10%'!AA32</f>
        <v>368.216190797336</v>
      </c>
      <c r="AB29" s="47" t="n">
        <f aca="false">PopActBIT!AB44-'Chôm_BIT_10%'!AB32</f>
        <v>110.429439195281</v>
      </c>
      <c r="AC29" s="47"/>
      <c r="AD29" s="47" t="n">
        <f aca="false">E29+F29</f>
        <v>961.400307145769</v>
      </c>
      <c r="AE29" s="47" t="n">
        <f aca="false">G29+H29</f>
        <v>2886.16850814228</v>
      </c>
      <c r="AF29" s="47" t="n">
        <f aca="false">I29+J29</f>
        <v>3205.61555182939</v>
      </c>
      <c r="AG29" s="47" t="n">
        <f aca="false">K29+L29</f>
        <v>3301.02348341531</v>
      </c>
      <c r="AH29" s="47" t="n">
        <f aca="false">M29+N29+O29+P29</f>
        <v>2976.62902639535</v>
      </c>
      <c r="AI29" s="47" t="n">
        <f aca="false">Q29+R29</f>
        <v>1191.14349101686</v>
      </c>
      <c r="AJ29" s="47" t="n">
        <f aca="false">S29+T29</f>
        <v>3310.21771858357</v>
      </c>
      <c r="AK29" s="47" t="n">
        <f aca="false">U29+V29</f>
        <v>3559.95903052444</v>
      </c>
      <c r="AL29" s="47" t="n">
        <f aca="false">W29+X29</f>
        <v>3416.44044078902</v>
      </c>
      <c r="AM29" s="47" t="n">
        <f aca="false">Y29+Z29+AA29+AB29</f>
        <v>3287.21781329755</v>
      </c>
      <c r="AO29" s="49" t="n">
        <f aca="false">SUM(E29:F29)</f>
        <v>961.400307145769</v>
      </c>
      <c r="AP29" s="49" t="n">
        <f aca="false">SUM(G29:L29)</f>
        <v>9392.80754338698</v>
      </c>
      <c r="AQ29" s="49" t="n">
        <f aca="false">SUM(M29:N29)</f>
        <v>2701.85807303824</v>
      </c>
      <c r="AR29" s="49" t="n">
        <f aca="false">SUM(Q29:R29)</f>
        <v>1191.14349101686</v>
      </c>
      <c r="AS29" s="49" t="n">
        <f aca="false">SUM(S29:X29)</f>
        <v>10286.617189897</v>
      </c>
      <c r="AT29" s="49" t="n">
        <f aca="false">SUM(Y29:Z29)</f>
        <v>2808.57218330493</v>
      </c>
      <c r="AU29" s="49" t="n">
        <f aca="false">AO29+AR29</f>
        <v>2152.54379816263</v>
      </c>
      <c r="AV29" s="49" t="n">
        <f aca="false">AP29+AS29</f>
        <v>19679.424733284</v>
      </c>
      <c r="AW29" s="49" t="n">
        <f aca="false">AQ29+AT29</f>
        <v>5510.43025634317</v>
      </c>
    </row>
    <row r="30" customFormat="false" ht="15" hidden="false" customHeight="false" outlineLevel="0" collapsed="false">
      <c r="A30" s="0" t="n">
        <v>2042</v>
      </c>
      <c r="B30" s="47" t="n">
        <f aca="false">SUM(E30:AB30)</f>
        <v>28135.7088535154</v>
      </c>
      <c r="C30" s="47" t="n">
        <f aca="false">SUM(E30:P30)</f>
        <v>13362.6136313862</v>
      </c>
      <c r="D30" s="47" t="n">
        <f aca="false">SUM(Q30:AB30)</f>
        <v>14773.0952221292</v>
      </c>
      <c r="E30" s="47" t="n">
        <f aca="false">PopActBIT!E45-'Chôm_BIT_10%'!E33</f>
        <v>132.701793065413</v>
      </c>
      <c r="F30" s="47" t="n">
        <f aca="false">PopActBIT!F45-'Chôm_BIT_10%'!F33</f>
        <v>825.756398310599</v>
      </c>
      <c r="G30" s="47" t="n">
        <f aca="false">PopActBIT!G45-'Chôm_BIT_10%'!G33</f>
        <v>1373.91755255806</v>
      </c>
      <c r="H30" s="47" t="n">
        <f aca="false">PopActBIT!H45-'Chôm_BIT_10%'!H33</f>
        <v>1497.82285023666</v>
      </c>
      <c r="I30" s="47" t="n">
        <f aca="false">PopActBIT!I45-'Chôm_BIT_10%'!I33</f>
        <v>1593.82663754787</v>
      </c>
      <c r="J30" s="47" t="n">
        <f aca="false">PopActBIT!J45-'Chôm_BIT_10%'!J33</f>
        <v>1639.24375046422</v>
      </c>
      <c r="K30" s="47" t="n">
        <f aca="false">PopActBIT!K45-'Chôm_BIT_10%'!K33</f>
        <v>1620.431794</v>
      </c>
      <c r="L30" s="47" t="n">
        <f aca="false">PopActBIT!L45-'Chôm_BIT_10%'!L33</f>
        <v>1662.19030932689</v>
      </c>
      <c r="M30" s="47" t="n">
        <f aca="false">PopActBIT!M45-'Chôm_BIT_10%'!M33</f>
        <v>1500.23192349281</v>
      </c>
      <c r="N30" s="47" t="n">
        <f aca="false">PopActBIT!N45-'Chôm_BIT_10%'!N33</f>
        <v>1233.67009507258</v>
      </c>
      <c r="O30" s="47" t="n">
        <f aca="false">PopActBIT!O45-'Chôm_BIT_10%'!O33</f>
        <v>215.085614686075</v>
      </c>
      <c r="P30" s="47" t="n">
        <f aca="false">PopActBIT!P45-'Chôm_BIT_10%'!P33</f>
        <v>67.7349126250642</v>
      </c>
      <c r="Q30" s="47" t="n">
        <f aca="false">PopActBIT!Q45-'Chôm_BIT_10%'!Q33</f>
        <v>226.53243871997</v>
      </c>
      <c r="R30" s="47" t="n">
        <f aca="false">PopActBIT!R45-'Chôm_BIT_10%'!R33</f>
        <v>961.179682890993</v>
      </c>
      <c r="S30" s="47" t="n">
        <f aca="false">PopActBIT!S45-'Chôm_BIT_10%'!S33</f>
        <v>1543.49256518178</v>
      </c>
      <c r="T30" s="47" t="n">
        <f aca="false">PopActBIT!T45-'Chôm_BIT_10%'!T33</f>
        <v>1750.9029628643</v>
      </c>
      <c r="U30" s="47" t="n">
        <f aca="false">PopActBIT!U45-'Chôm_BIT_10%'!U33</f>
        <v>1787.43636689206</v>
      </c>
      <c r="V30" s="47" t="n">
        <f aca="false">PopActBIT!V45-'Chôm_BIT_10%'!V33</f>
        <v>1804.54861523213</v>
      </c>
      <c r="W30" s="47" t="n">
        <f aca="false">PopActBIT!W45-'Chôm_BIT_10%'!W33</f>
        <v>1674.48504358204</v>
      </c>
      <c r="X30" s="47" t="n">
        <f aca="false">PopActBIT!X45-'Chôm_BIT_10%'!X33</f>
        <v>1725.56659884127</v>
      </c>
      <c r="Y30" s="47" t="n">
        <f aca="false">PopActBIT!Y45-'Chôm_BIT_10%'!Y33</f>
        <v>1505.44725021345</v>
      </c>
      <c r="Z30" s="47" t="n">
        <f aca="false">PopActBIT!Z45-'Chôm_BIT_10%'!Z33</f>
        <v>1316.56948163316</v>
      </c>
      <c r="AA30" s="47" t="n">
        <f aca="false">PopActBIT!AA45-'Chôm_BIT_10%'!AA33</f>
        <v>364.694292599664</v>
      </c>
      <c r="AB30" s="47" t="n">
        <f aca="false">PopActBIT!AB45-'Chôm_BIT_10%'!AB33</f>
        <v>112.239923478356</v>
      </c>
      <c r="AC30" s="47"/>
      <c r="AD30" s="47" t="n">
        <f aca="false">E30+F30</f>
        <v>958.458191376012</v>
      </c>
      <c r="AE30" s="47" t="n">
        <f aca="false">G30+H30</f>
        <v>2871.74040279472</v>
      </c>
      <c r="AF30" s="47" t="n">
        <f aca="false">I30+J30</f>
        <v>3233.07038801209</v>
      </c>
      <c r="AG30" s="47" t="n">
        <f aca="false">K30+L30</f>
        <v>3282.62210332688</v>
      </c>
      <c r="AH30" s="47" t="n">
        <f aca="false">M30+N30+O30+P30</f>
        <v>3016.72254587653</v>
      </c>
      <c r="AI30" s="47" t="n">
        <f aca="false">Q30+R30</f>
        <v>1187.71212161096</v>
      </c>
      <c r="AJ30" s="47" t="n">
        <f aca="false">S30+T30</f>
        <v>3294.39552804608</v>
      </c>
      <c r="AK30" s="47" t="n">
        <f aca="false">U30+V30</f>
        <v>3591.98498212419</v>
      </c>
      <c r="AL30" s="47" t="n">
        <f aca="false">W30+X30</f>
        <v>3400.05164242331</v>
      </c>
      <c r="AM30" s="47" t="n">
        <f aca="false">Y30+Z30+AA30+AB30</f>
        <v>3298.95094792464</v>
      </c>
      <c r="AO30" s="49" t="n">
        <f aca="false">SUM(E30:F30)</f>
        <v>958.458191376012</v>
      </c>
      <c r="AP30" s="49" t="n">
        <f aca="false">SUM(G30:L30)</f>
        <v>9387.43289413369</v>
      </c>
      <c r="AQ30" s="49" t="n">
        <f aca="false">SUM(M30:N30)</f>
        <v>2733.90201856539</v>
      </c>
      <c r="AR30" s="49" t="n">
        <f aca="false">SUM(Q30:R30)</f>
        <v>1187.71212161096</v>
      </c>
      <c r="AS30" s="49" t="n">
        <f aca="false">SUM(S30:X30)</f>
        <v>10286.4321525936</v>
      </c>
      <c r="AT30" s="49" t="n">
        <f aca="false">SUM(Y30:Z30)</f>
        <v>2822.01673184662</v>
      </c>
      <c r="AU30" s="49" t="n">
        <f aca="false">AO30+AR30</f>
        <v>2146.17031298697</v>
      </c>
      <c r="AV30" s="49" t="n">
        <f aca="false">AP30+AS30</f>
        <v>19673.8650467273</v>
      </c>
      <c r="AW30" s="49" t="n">
        <f aca="false">AQ30+AT30</f>
        <v>5555.918750412</v>
      </c>
    </row>
    <row r="31" customFormat="false" ht="15" hidden="false" customHeight="false" outlineLevel="0" collapsed="false">
      <c r="A31" s="0" t="n">
        <v>2043</v>
      </c>
      <c r="B31" s="47" t="n">
        <f aca="false">SUM(E31:AB31)</f>
        <v>28162.9278848837</v>
      </c>
      <c r="C31" s="47" t="n">
        <f aca="false">SUM(E31:P31)</f>
        <v>13382.2174954175</v>
      </c>
      <c r="D31" s="47" t="n">
        <f aca="false">SUM(Q31:AB31)</f>
        <v>14780.7103894662</v>
      </c>
      <c r="E31" s="47" t="n">
        <f aca="false">PopActBIT!E46-'Chôm_BIT_10%'!E34</f>
        <v>132.643966352083</v>
      </c>
      <c r="F31" s="47" t="n">
        <f aca="false">PopActBIT!F46-'Chôm_BIT_10%'!F34</f>
        <v>823.155921736625</v>
      </c>
      <c r="G31" s="47" t="n">
        <f aca="false">PopActBIT!G46-'Chôm_BIT_10%'!G34</f>
        <v>1365.87811804222</v>
      </c>
      <c r="H31" s="47" t="n">
        <f aca="false">PopActBIT!H46-'Chôm_BIT_10%'!H34</f>
        <v>1490.78528316205</v>
      </c>
      <c r="I31" s="47" t="n">
        <f aca="false">PopActBIT!I46-'Chôm_BIT_10%'!I34</f>
        <v>1605.44296428087</v>
      </c>
      <c r="J31" s="47" t="n">
        <f aca="false">PopActBIT!J46-'Chôm_BIT_10%'!J34</f>
        <v>1652.29118451901</v>
      </c>
      <c r="K31" s="47" t="n">
        <f aca="false">PopActBIT!K46-'Chôm_BIT_10%'!K34</f>
        <v>1628.9113708855</v>
      </c>
      <c r="L31" s="47" t="n">
        <f aca="false">PopActBIT!L46-'Chôm_BIT_10%'!L34</f>
        <v>1640.02575414564</v>
      </c>
      <c r="M31" s="47" t="n">
        <f aca="false">PopActBIT!M46-'Chôm_BIT_10%'!M34</f>
        <v>1504.03587784455</v>
      </c>
      <c r="N31" s="47" t="n">
        <f aca="false">PopActBIT!N46-'Chôm_BIT_10%'!N34</f>
        <v>1245.94487743613</v>
      </c>
      <c r="O31" s="47" t="n">
        <f aca="false">PopActBIT!O46-'Chôm_BIT_10%'!O34</f>
        <v>224.675129232496</v>
      </c>
      <c r="P31" s="47" t="n">
        <f aca="false">PopActBIT!P46-'Chôm_BIT_10%'!P34</f>
        <v>68.4270477803174</v>
      </c>
      <c r="Q31" s="47" t="n">
        <f aca="false">PopActBIT!Q46-'Chôm_BIT_10%'!Q34</f>
        <v>226.508155411144</v>
      </c>
      <c r="R31" s="47" t="n">
        <f aca="false">PopActBIT!R46-'Chôm_BIT_10%'!R34</f>
        <v>958.167267071298</v>
      </c>
      <c r="S31" s="47" t="n">
        <f aca="false">PopActBIT!S46-'Chôm_BIT_10%'!S34</f>
        <v>1533.93083559016</v>
      </c>
      <c r="T31" s="47" t="n">
        <f aca="false">PopActBIT!T46-'Chôm_BIT_10%'!T34</f>
        <v>1743.61841650151</v>
      </c>
      <c r="U31" s="47" t="n">
        <f aca="false">PopActBIT!U46-'Chôm_BIT_10%'!U34</f>
        <v>1801.08911976102</v>
      </c>
      <c r="V31" s="47" t="n">
        <f aca="false">PopActBIT!V46-'Chôm_BIT_10%'!V34</f>
        <v>1820.24071575021</v>
      </c>
      <c r="W31" s="47" t="n">
        <f aca="false">PopActBIT!W46-'Chôm_BIT_10%'!W34</f>
        <v>1682.99558863004</v>
      </c>
      <c r="X31" s="47" t="n">
        <f aca="false">PopActBIT!X46-'Chôm_BIT_10%'!X34</f>
        <v>1705.00918161566</v>
      </c>
      <c r="Y31" s="47" t="n">
        <f aca="false">PopActBIT!Y46-'Chôm_BIT_10%'!Y34</f>
        <v>1506.4715756149</v>
      </c>
      <c r="Z31" s="47" t="n">
        <f aca="false">PopActBIT!Z46-'Chôm_BIT_10%'!Z34</f>
        <v>1326.59852463238</v>
      </c>
      <c r="AA31" s="47" t="n">
        <f aca="false">PopActBIT!AA46-'Chôm_BIT_10%'!AA34</f>
        <v>362.12385019669</v>
      </c>
      <c r="AB31" s="47" t="n">
        <f aca="false">PopActBIT!AB46-'Chôm_BIT_10%'!AB34</f>
        <v>113.957158691211</v>
      </c>
      <c r="AC31" s="47"/>
      <c r="AD31" s="47" t="n">
        <f aca="false">E31+F31</f>
        <v>955.799888088708</v>
      </c>
      <c r="AE31" s="47" t="n">
        <f aca="false">G31+H31</f>
        <v>2856.66340120427</v>
      </c>
      <c r="AF31" s="47" t="n">
        <f aca="false">I31+J31</f>
        <v>3257.73414879989</v>
      </c>
      <c r="AG31" s="47" t="n">
        <f aca="false">K31+L31</f>
        <v>3268.93712503114</v>
      </c>
      <c r="AH31" s="47" t="n">
        <f aca="false">M31+N31+O31+P31</f>
        <v>3043.08293229349</v>
      </c>
      <c r="AI31" s="47" t="n">
        <f aca="false">Q31+R31</f>
        <v>1184.67542248244</v>
      </c>
      <c r="AJ31" s="47" t="n">
        <f aca="false">S31+T31</f>
        <v>3277.54925209167</v>
      </c>
      <c r="AK31" s="47" t="n">
        <f aca="false">U31+V31</f>
        <v>3621.32983551123</v>
      </c>
      <c r="AL31" s="47" t="n">
        <f aca="false">W31+X31</f>
        <v>3388.00477024569</v>
      </c>
      <c r="AM31" s="47" t="n">
        <f aca="false">Y31+Z31+AA31+AB31</f>
        <v>3309.15110913519</v>
      </c>
      <c r="AO31" s="49" t="n">
        <f aca="false">SUM(E31:F31)</f>
        <v>955.799888088708</v>
      </c>
      <c r="AP31" s="49" t="n">
        <f aca="false">SUM(G31:L31)</f>
        <v>9383.33467503529</v>
      </c>
      <c r="AQ31" s="49" t="n">
        <f aca="false">SUM(M31:N31)</f>
        <v>2749.98075528067</v>
      </c>
      <c r="AR31" s="49" t="n">
        <f aca="false">SUM(Q31:R31)</f>
        <v>1184.67542248244</v>
      </c>
      <c r="AS31" s="49" t="n">
        <f aca="false">SUM(S31:X31)</f>
        <v>10286.8838578486</v>
      </c>
      <c r="AT31" s="49" t="n">
        <f aca="false">SUM(Y31:Z31)</f>
        <v>2833.07010024729</v>
      </c>
      <c r="AU31" s="49" t="n">
        <f aca="false">AO31+AR31</f>
        <v>2140.47531057115</v>
      </c>
      <c r="AV31" s="49" t="n">
        <f aca="false">AP31+AS31</f>
        <v>19670.2185328839</v>
      </c>
      <c r="AW31" s="49" t="n">
        <f aca="false">AQ31+AT31</f>
        <v>5583.05085552796</v>
      </c>
    </row>
    <row r="32" customFormat="false" ht="15" hidden="false" customHeight="false" outlineLevel="0" collapsed="false">
      <c r="A32" s="0" t="n">
        <v>2044</v>
      </c>
      <c r="B32" s="47" t="n">
        <f aca="false">SUM(E32:AB32)</f>
        <v>28191.4530200357</v>
      </c>
      <c r="C32" s="47" t="n">
        <f aca="false">SUM(E32:P32)</f>
        <v>13401.0963769054</v>
      </c>
      <c r="D32" s="47" t="n">
        <f aca="false">SUM(Q32:AB32)</f>
        <v>14790.3566431303</v>
      </c>
      <c r="E32" s="47" t="n">
        <f aca="false">PopActBIT!E47-'Chôm_BIT_10%'!E35</f>
        <v>132.755771510652</v>
      </c>
      <c r="F32" s="47" t="n">
        <f aca="false">PopActBIT!F47-'Chôm_BIT_10%'!F35</f>
        <v>820.870882943829</v>
      </c>
      <c r="G32" s="47" t="n">
        <f aca="false">PopActBIT!G47-'Chôm_BIT_10%'!G35</f>
        <v>1356.38249578426</v>
      </c>
      <c r="H32" s="47" t="n">
        <f aca="false">PopActBIT!H47-'Chôm_BIT_10%'!H35</f>
        <v>1483.34658869665</v>
      </c>
      <c r="I32" s="47" t="n">
        <f aca="false">PopActBIT!I47-'Chôm_BIT_10%'!I35</f>
        <v>1617.14774592055</v>
      </c>
      <c r="J32" s="47" t="n">
        <f aca="false">PopActBIT!J47-'Chôm_BIT_10%'!J35</f>
        <v>1662.21673738377</v>
      </c>
      <c r="K32" s="47" t="n">
        <f aca="false">PopActBIT!K47-'Chôm_BIT_10%'!K35</f>
        <v>1648.90545905466</v>
      </c>
      <c r="L32" s="47" t="n">
        <f aca="false">PopActBIT!L47-'Chôm_BIT_10%'!L35</f>
        <v>1612.05733826832</v>
      </c>
      <c r="M32" s="47" t="n">
        <f aca="false">PopActBIT!M47-'Chôm_BIT_10%'!M35</f>
        <v>1512.07591596498</v>
      </c>
      <c r="N32" s="47" t="n">
        <f aca="false">PopActBIT!N47-'Chôm_BIT_10%'!N35</f>
        <v>1250.90463434734</v>
      </c>
      <c r="O32" s="47" t="n">
        <f aca="false">PopActBIT!O47-'Chôm_BIT_10%'!O35</f>
        <v>235.47525496889</v>
      </c>
      <c r="P32" s="47" t="n">
        <f aca="false">PopActBIT!P47-'Chôm_BIT_10%'!P35</f>
        <v>68.9575520615466</v>
      </c>
      <c r="Q32" s="47" t="n">
        <f aca="false">PopActBIT!Q47-'Chôm_BIT_10%'!Q35</f>
        <v>226.751096897912</v>
      </c>
      <c r="R32" s="47" t="n">
        <f aca="false">PopActBIT!R47-'Chôm_BIT_10%'!R35</f>
        <v>955.519725652106</v>
      </c>
      <c r="S32" s="47" t="n">
        <f aca="false">PopActBIT!S47-'Chôm_BIT_10%'!S35</f>
        <v>1522.77003476681</v>
      </c>
      <c r="T32" s="47" t="n">
        <f aca="false">PopActBIT!T47-'Chôm_BIT_10%'!T35</f>
        <v>1735.10022024885</v>
      </c>
      <c r="U32" s="47" t="n">
        <f aca="false">PopActBIT!U47-'Chôm_BIT_10%'!U35</f>
        <v>1815.99760687442</v>
      </c>
      <c r="V32" s="47" t="n">
        <f aca="false">PopActBIT!V47-'Chôm_BIT_10%'!V35</f>
        <v>1831.34696504258</v>
      </c>
      <c r="W32" s="47" t="n">
        <f aca="false">PopActBIT!W47-'Chôm_BIT_10%'!W35</f>
        <v>1705.98722198268</v>
      </c>
      <c r="X32" s="47" t="n">
        <f aca="false">PopActBIT!X47-'Chôm_BIT_10%'!X35</f>
        <v>1677.09811701575</v>
      </c>
      <c r="Y32" s="47" t="n">
        <f aca="false">PopActBIT!Y47-'Chôm_BIT_10%'!Y35</f>
        <v>1512.36552260987</v>
      </c>
      <c r="Z32" s="47" t="n">
        <f aca="false">PopActBIT!Z47-'Chôm_BIT_10%'!Z35</f>
        <v>1330.24483855506</v>
      </c>
      <c r="AA32" s="47" t="n">
        <f aca="false">PopActBIT!AA47-'Chôm_BIT_10%'!AA35</f>
        <v>361.771612606344</v>
      </c>
      <c r="AB32" s="47" t="n">
        <f aca="false">PopActBIT!AB47-'Chôm_BIT_10%'!AB35</f>
        <v>115.403680877944</v>
      </c>
      <c r="AC32" s="47"/>
      <c r="AD32" s="47" t="n">
        <f aca="false">E32+F32</f>
        <v>953.626654454481</v>
      </c>
      <c r="AE32" s="47" t="n">
        <f aca="false">G32+H32</f>
        <v>2839.72908448091</v>
      </c>
      <c r="AF32" s="47" t="n">
        <f aca="false">I32+J32</f>
        <v>3279.36448330431</v>
      </c>
      <c r="AG32" s="47" t="n">
        <f aca="false">K32+L32</f>
        <v>3260.96279732297</v>
      </c>
      <c r="AH32" s="47" t="n">
        <f aca="false">M32+N32+O32+P32</f>
        <v>3067.41335734276</v>
      </c>
      <c r="AI32" s="47" t="n">
        <f aca="false">Q32+R32</f>
        <v>1182.27082255002</v>
      </c>
      <c r="AJ32" s="47" t="n">
        <f aca="false">S32+T32</f>
        <v>3257.87025501565</v>
      </c>
      <c r="AK32" s="47" t="n">
        <f aca="false">U32+V32</f>
        <v>3647.344571917</v>
      </c>
      <c r="AL32" s="47" t="n">
        <f aca="false">W32+X32</f>
        <v>3383.08533899842</v>
      </c>
      <c r="AM32" s="47" t="n">
        <f aca="false">Y32+Z32+AA32+AB32</f>
        <v>3319.78565464922</v>
      </c>
      <c r="AO32" s="49" t="n">
        <f aca="false">SUM(E32:F32)</f>
        <v>953.626654454481</v>
      </c>
      <c r="AP32" s="49" t="n">
        <f aca="false">SUM(G32:L32)</f>
        <v>9380.05636510819</v>
      </c>
      <c r="AQ32" s="49" t="n">
        <f aca="false">SUM(M32:N32)</f>
        <v>2762.98055031232</v>
      </c>
      <c r="AR32" s="49" t="n">
        <f aca="false">SUM(Q32:R32)</f>
        <v>1182.27082255002</v>
      </c>
      <c r="AS32" s="49" t="n">
        <f aca="false">SUM(S32:X32)</f>
        <v>10288.3001659311</v>
      </c>
      <c r="AT32" s="49" t="n">
        <f aca="false">SUM(Y32:Z32)</f>
        <v>2842.61036116493</v>
      </c>
      <c r="AU32" s="49" t="n">
        <f aca="false">AO32+AR32</f>
        <v>2135.8974770045</v>
      </c>
      <c r="AV32" s="49" t="n">
        <f aca="false">AP32+AS32</f>
        <v>19668.3565310393</v>
      </c>
      <c r="AW32" s="49" t="n">
        <f aca="false">AQ32+AT32</f>
        <v>5605.59091147725</v>
      </c>
    </row>
    <row r="33" customFormat="false" ht="15" hidden="false" customHeight="false" outlineLevel="0" collapsed="false">
      <c r="A33" s="0" t="n">
        <v>2045</v>
      </c>
      <c r="B33" s="47" t="n">
        <f aca="false">SUM(E33:AB33)</f>
        <v>28203.8389705546</v>
      </c>
      <c r="C33" s="47" t="n">
        <f aca="false">SUM(E33:P33)</f>
        <v>13411.3227724837</v>
      </c>
      <c r="D33" s="47" t="n">
        <f aca="false">SUM(Q33:AB33)</f>
        <v>14792.5161980709</v>
      </c>
      <c r="E33" s="47" t="n">
        <f aca="false">PopActBIT!E48-'Chôm_BIT_10%'!E36</f>
        <v>132.962258925676</v>
      </c>
      <c r="F33" s="47" t="n">
        <f aca="false">PopActBIT!F48-'Chôm_BIT_10%'!F36</f>
        <v>818.872704071685</v>
      </c>
      <c r="G33" s="47" t="n">
        <f aca="false">PopActBIT!G48-'Chôm_BIT_10%'!G36</f>
        <v>1348.35979556523</v>
      </c>
      <c r="H33" s="47" t="n">
        <f aca="false">PopActBIT!H48-'Chôm_BIT_10%'!H36</f>
        <v>1472.2013957458</v>
      </c>
      <c r="I33" s="47" t="n">
        <f aca="false">PopActBIT!I48-'Chôm_BIT_10%'!I36</f>
        <v>1627.1586138923</v>
      </c>
      <c r="J33" s="47" t="n">
        <f aca="false">PopActBIT!J48-'Chôm_BIT_10%'!J36</f>
        <v>1665.89985602662</v>
      </c>
      <c r="K33" s="47" t="n">
        <f aca="false">PopActBIT!K48-'Chôm_BIT_10%'!K36</f>
        <v>1673.27422604124</v>
      </c>
      <c r="L33" s="47" t="n">
        <f aca="false">PopActBIT!L48-'Chôm_BIT_10%'!L36</f>
        <v>1591.02616679305</v>
      </c>
      <c r="M33" s="47" t="n">
        <f aca="false">PopActBIT!M48-'Chôm_BIT_10%'!M36</f>
        <v>1514.38253680144</v>
      </c>
      <c r="N33" s="47" t="n">
        <f aca="false">PopActBIT!N48-'Chôm_BIT_10%'!N36</f>
        <v>1249.01067701716</v>
      </c>
      <c r="O33" s="47" t="n">
        <f aca="false">PopActBIT!O48-'Chôm_BIT_10%'!O36</f>
        <v>248.88202767447</v>
      </c>
      <c r="P33" s="47" t="n">
        <f aca="false">PopActBIT!P48-'Chôm_BIT_10%'!P36</f>
        <v>69.2925139289945</v>
      </c>
      <c r="Q33" s="47" t="n">
        <f aca="false">PopActBIT!Q48-'Chôm_BIT_10%'!Q36</f>
        <v>227.171867747347</v>
      </c>
      <c r="R33" s="47" t="n">
        <f aca="false">PopActBIT!R48-'Chôm_BIT_10%'!R36</f>
        <v>953.215815155258</v>
      </c>
      <c r="S33" s="47" t="n">
        <f aca="false">PopActBIT!S48-'Chôm_BIT_10%'!S36</f>
        <v>1513.3946037187</v>
      </c>
      <c r="T33" s="47" t="n">
        <f aca="false">PopActBIT!T48-'Chôm_BIT_10%'!T36</f>
        <v>1722.04608443474</v>
      </c>
      <c r="U33" s="47" t="n">
        <f aca="false">PopActBIT!U48-'Chôm_BIT_10%'!U36</f>
        <v>1828.96019667863</v>
      </c>
      <c r="V33" s="47" t="n">
        <f aca="false">PopActBIT!V48-'Chôm_BIT_10%'!V36</f>
        <v>1834.95211952076</v>
      </c>
      <c r="W33" s="47" t="n">
        <f aca="false">PopActBIT!W48-'Chôm_BIT_10%'!W36</f>
        <v>1734.93461562735</v>
      </c>
      <c r="X33" s="47" t="n">
        <f aca="false">PopActBIT!X48-'Chôm_BIT_10%'!X36</f>
        <v>1654.15466675</v>
      </c>
      <c r="Y33" s="47" t="n">
        <f aca="false">PopActBIT!Y48-'Chôm_BIT_10%'!Y36</f>
        <v>1513.93411111674</v>
      </c>
      <c r="Z33" s="47" t="n">
        <f aca="false">PopActBIT!Z48-'Chôm_BIT_10%'!Z36</f>
        <v>1327.52521268885</v>
      </c>
      <c r="AA33" s="47" t="n">
        <f aca="false">PopActBIT!AA48-'Chôm_BIT_10%'!AA36</f>
        <v>365.724989461666</v>
      </c>
      <c r="AB33" s="47" t="n">
        <f aca="false">PopActBIT!AB48-'Chôm_BIT_10%'!AB36</f>
        <v>116.501915170855</v>
      </c>
      <c r="AC33" s="47"/>
      <c r="AD33" s="47" t="n">
        <f aca="false">E33+F33</f>
        <v>951.834962997361</v>
      </c>
      <c r="AE33" s="47" t="n">
        <f aca="false">G33+H33</f>
        <v>2820.56119131103</v>
      </c>
      <c r="AF33" s="47" t="n">
        <f aca="false">I33+J33</f>
        <v>3293.05846991891</v>
      </c>
      <c r="AG33" s="47" t="n">
        <f aca="false">K33+L33</f>
        <v>3264.3003928343</v>
      </c>
      <c r="AH33" s="47" t="n">
        <f aca="false">M33+N33+O33+P33</f>
        <v>3081.56775542207</v>
      </c>
      <c r="AI33" s="47" t="n">
        <f aca="false">Q33+R33</f>
        <v>1180.38768290261</v>
      </c>
      <c r="AJ33" s="47" t="n">
        <f aca="false">S33+T33</f>
        <v>3235.44068815344</v>
      </c>
      <c r="AK33" s="47" t="n">
        <f aca="false">U33+V33</f>
        <v>3663.91231619939</v>
      </c>
      <c r="AL33" s="47" t="n">
        <f aca="false">W33+X33</f>
        <v>3389.08928237735</v>
      </c>
      <c r="AM33" s="47" t="n">
        <f aca="false">Y33+Z33+AA33+AB33</f>
        <v>3323.68622843811</v>
      </c>
      <c r="AO33" s="49" t="n">
        <f aca="false">SUM(E33:F33)</f>
        <v>951.834962997361</v>
      </c>
      <c r="AP33" s="49" t="n">
        <f aca="false">SUM(G33:L33)</f>
        <v>9377.92005406424</v>
      </c>
      <c r="AQ33" s="49" t="n">
        <f aca="false">SUM(M33:N33)</f>
        <v>2763.3932138186</v>
      </c>
      <c r="AR33" s="49" t="n">
        <f aca="false">SUM(Q33:R33)</f>
        <v>1180.38768290261</v>
      </c>
      <c r="AS33" s="49" t="n">
        <f aca="false">SUM(S33:X33)</f>
        <v>10288.4422867302</v>
      </c>
      <c r="AT33" s="49" t="n">
        <f aca="false">SUM(Y33:Z33)</f>
        <v>2841.45932380559</v>
      </c>
      <c r="AU33" s="49" t="n">
        <f aca="false">AO33+AR33</f>
        <v>2132.22264589997</v>
      </c>
      <c r="AV33" s="49" t="n">
        <f aca="false">AP33+AS33</f>
        <v>19666.3623407944</v>
      </c>
      <c r="AW33" s="49" t="n">
        <f aca="false">AQ33+AT33</f>
        <v>5604.85253762419</v>
      </c>
    </row>
    <row r="34" customFormat="false" ht="15" hidden="false" customHeight="false" outlineLevel="0" collapsed="false">
      <c r="A34" s="0" t="n">
        <v>2046</v>
      </c>
      <c r="B34" s="47" t="n">
        <f aca="false">SUM(E34:AB34)</f>
        <v>28206.1520282824</v>
      </c>
      <c r="C34" s="47" t="n">
        <f aca="false">SUM(E34:P34)</f>
        <v>13406.0920025863</v>
      </c>
      <c r="D34" s="47" t="n">
        <f aca="false">SUM(Q34:AB34)</f>
        <v>14800.0600256961</v>
      </c>
      <c r="E34" s="47" t="n">
        <f aca="false">PopActBIT!E49-'Chôm_BIT_10%'!E37</f>
        <v>133.311601763881</v>
      </c>
      <c r="F34" s="47" t="n">
        <f aca="false">PopActBIT!F49-'Chôm_BIT_10%'!F37</f>
        <v>817.540177877287</v>
      </c>
      <c r="G34" s="47" t="n">
        <f aca="false">PopActBIT!G49-'Chôm_BIT_10%'!G37</f>
        <v>1343.75761786721</v>
      </c>
      <c r="H34" s="47" t="n">
        <f aca="false">PopActBIT!H49-'Chôm_BIT_10%'!H37</f>
        <v>1457.5910250223</v>
      </c>
      <c r="I34" s="47" t="n">
        <f aca="false">PopActBIT!I49-'Chôm_BIT_10%'!I37</f>
        <v>1631.40135185566</v>
      </c>
      <c r="J34" s="47" t="n">
        <f aca="false">PopActBIT!J49-'Chôm_BIT_10%'!J37</f>
        <v>1669.1952006791</v>
      </c>
      <c r="K34" s="47" t="n">
        <f aca="false">PopActBIT!K49-'Chôm_BIT_10%'!K37</f>
        <v>1697.67682706055</v>
      </c>
      <c r="L34" s="47" t="n">
        <f aca="false">PopActBIT!L49-'Chôm_BIT_10%'!L37</f>
        <v>1579.68676883409</v>
      </c>
      <c r="M34" s="47" t="n">
        <f aca="false">PopActBIT!M49-'Chôm_BIT_10%'!M37</f>
        <v>1510.06826727019</v>
      </c>
      <c r="N34" s="47" t="n">
        <f aca="false">PopActBIT!N49-'Chôm_BIT_10%'!N37</f>
        <v>1242.49232462481</v>
      </c>
      <c r="O34" s="47" t="n">
        <f aca="false">PopActBIT!O49-'Chôm_BIT_10%'!O37</f>
        <v>253.877568116732</v>
      </c>
      <c r="P34" s="47" t="n">
        <f aca="false">PopActBIT!P49-'Chôm_BIT_10%'!P37</f>
        <v>69.4932716145073</v>
      </c>
      <c r="Q34" s="47" t="n">
        <f aca="false">PopActBIT!Q49-'Chôm_BIT_10%'!Q37</f>
        <v>227.818446872617</v>
      </c>
      <c r="R34" s="47" t="n">
        <f aca="false">PopActBIT!R49-'Chôm_BIT_10%'!R37</f>
        <v>951.694021711067</v>
      </c>
      <c r="S34" s="47" t="n">
        <f aca="false">PopActBIT!S49-'Chôm_BIT_10%'!S37</f>
        <v>1508.07373927475</v>
      </c>
      <c r="T34" s="47" t="n">
        <f aca="false">PopActBIT!T49-'Chôm_BIT_10%'!T37</f>
        <v>1705.83221644098</v>
      </c>
      <c r="U34" s="47" t="n">
        <f aca="false">PopActBIT!U49-'Chôm_BIT_10%'!U37</f>
        <v>1833.53256225383</v>
      </c>
      <c r="V34" s="47" t="n">
        <f aca="false">PopActBIT!V49-'Chôm_BIT_10%'!V37</f>
        <v>1839.63138689312</v>
      </c>
      <c r="W34" s="47" t="n">
        <f aca="false">PopActBIT!W49-'Chôm_BIT_10%'!W37</f>
        <v>1762.20855653936</v>
      </c>
      <c r="X34" s="47" t="n">
        <f aca="false">PopActBIT!X49-'Chôm_BIT_10%'!X37</f>
        <v>1641.12770587995</v>
      </c>
      <c r="Y34" s="47" t="n">
        <f aca="false">PopActBIT!Y49-'Chôm_BIT_10%'!Y37</f>
        <v>1510.2857431452</v>
      </c>
      <c r="Z34" s="47" t="n">
        <f aca="false">PopActBIT!Z49-'Chôm_BIT_10%'!Z37</f>
        <v>1330.10003940476</v>
      </c>
      <c r="AA34" s="47" t="n">
        <f aca="false">PopActBIT!AA49-'Chôm_BIT_10%'!AA37</f>
        <v>372.412647467927</v>
      </c>
      <c r="AB34" s="47" t="n">
        <f aca="false">PopActBIT!AB49-'Chôm_BIT_10%'!AB37</f>
        <v>117.34295981254</v>
      </c>
      <c r="AC34" s="47"/>
      <c r="AD34" s="47" t="n">
        <f aca="false">E34+F34</f>
        <v>950.851779641168</v>
      </c>
      <c r="AE34" s="47" t="n">
        <f aca="false">G34+H34</f>
        <v>2801.34864288952</v>
      </c>
      <c r="AF34" s="47" t="n">
        <f aca="false">I34+J34</f>
        <v>3300.59655253476</v>
      </c>
      <c r="AG34" s="47" t="n">
        <f aca="false">K34+L34</f>
        <v>3277.36359589464</v>
      </c>
      <c r="AH34" s="47" t="n">
        <f aca="false">M34+N34+O34+P34</f>
        <v>3075.93143162624</v>
      </c>
      <c r="AI34" s="47" t="n">
        <f aca="false">Q34+R34</f>
        <v>1179.51246858368</v>
      </c>
      <c r="AJ34" s="47" t="n">
        <f aca="false">S34+T34</f>
        <v>3213.90595571572</v>
      </c>
      <c r="AK34" s="47" t="n">
        <f aca="false">U34+V34</f>
        <v>3673.16394914695</v>
      </c>
      <c r="AL34" s="47" t="n">
        <f aca="false">W34+X34</f>
        <v>3403.33626241931</v>
      </c>
      <c r="AM34" s="47" t="n">
        <f aca="false">Y34+Z34+AA34+AB34</f>
        <v>3330.14138983043</v>
      </c>
      <c r="AO34" s="49" t="n">
        <f aca="false">SUM(E34:F34)</f>
        <v>950.851779641168</v>
      </c>
      <c r="AP34" s="49" t="n">
        <f aca="false">SUM(G34:L34)</f>
        <v>9379.30879131891</v>
      </c>
      <c r="AQ34" s="49" t="n">
        <f aca="false">SUM(M34:N34)</f>
        <v>2752.560591895</v>
      </c>
      <c r="AR34" s="49" t="n">
        <f aca="false">SUM(Q34:R34)</f>
        <v>1179.51246858368</v>
      </c>
      <c r="AS34" s="49" t="n">
        <f aca="false">SUM(S34:X34)</f>
        <v>10290.406167282</v>
      </c>
      <c r="AT34" s="49" t="n">
        <f aca="false">SUM(Y34:Z34)</f>
        <v>2840.38578254996</v>
      </c>
      <c r="AU34" s="49" t="n">
        <f aca="false">AO34+AR34</f>
        <v>2130.36424822485</v>
      </c>
      <c r="AV34" s="49" t="n">
        <f aca="false">AP34+AS34</f>
        <v>19669.7149586009</v>
      </c>
      <c r="AW34" s="49" t="n">
        <f aca="false">AQ34+AT34</f>
        <v>5592.94637444496</v>
      </c>
    </row>
    <row r="35" customFormat="false" ht="15" hidden="false" customHeight="false" outlineLevel="0" collapsed="false">
      <c r="A35" s="0" t="n">
        <v>2047</v>
      </c>
      <c r="B35" s="47" t="n">
        <f aca="false">SUM(E35:AB35)</f>
        <v>28213.7993202202</v>
      </c>
      <c r="C35" s="47" t="n">
        <f aca="false">SUM(E35:P35)</f>
        <v>13402.8666733642</v>
      </c>
      <c r="D35" s="47" t="n">
        <f aca="false">SUM(Q35:AB35)</f>
        <v>14810.9326468561</v>
      </c>
      <c r="E35" s="47" t="n">
        <f aca="false">PopActBIT!E50-'Chôm_BIT_10%'!E38</f>
        <v>133.802719464445</v>
      </c>
      <c r="F35" s="47" t="n">
        <f aca="false">PopActBIT!F50-'Chôm_BIT_10%'!F38</f>
        <v>817.082017031103</v>
      </c>
      <c r="G35" s="47" t="n">
        <f aca="false">PopActBIT!G50-'Chôm_BIT_10%'!G38</f>
        <v>1339.9840410898</v>
      </c>
      <c r="H35" s="47" t="n">
        <f aca="false">PopActBIT!H50-'Chôm_BIT_10%'!H38</f>
        <v>1447.15609556829</v>
      </c>
      <c r="I35" s="47" t="n">
        <f aca="false">PopActBIT!I50-'Chôm_BIT_10%'!I38</f>
        <v>1627.81305370336</v>
      </c>
      <c r="J35" s="47" t="n">
        <f aca="false">PopActBIT!J50-'Chôm_BIT_10%'!J38</f>
        <v>1679.36172677332</v>
      </c>
      <c r="K35" s="47" t="n">
        <f aca="false">PopActBIT!K50-'Chôm_BIT_10%'!K38</f>
        <v>1716.91249124864</v>
      </c>
      <c r="L35" s="47" t="n">
        <f aca="false">PopActBIT!L50-'Chôm_BIT_10%'!L38</f>
        <v>1575.28616514678</v>
      </c>
      <c r="M35" s="47" t="n">
        <f aca="false">PopActBIT!M50-'Chôm_BIT_10%'!M38</f>
        <v>1500.43818845362</v>
      </c>
      <c r="N35" s="47" t="n">
        <f aca="false">PopActBIT!N50-'Chôm_BIT_10%'!N38</f>
        <v>1236.81457425706</v>
      </c>
      <c r="O35" s="47" t="n">
        <f aca="false">PopActBIT!O50-'Chôm_BIT_10%'!O38</f>
        <v>258.534585357602</v>
      </c>
      <c r="P35" s="47" t="n">
        <f aca="false">PopActBIT!P50-'Chôm_BIT_10%'!P38</f>
        <v>69.681015270125</v>
      </c>
      <c r="Q35" s="47" t="n">
        <f aca="false">PopActBIT!Q50-'Chôm_BIT_10%'!Q38</f>
        <v>228.676873429704</v>
      </c>
      <c r="R35" s="47" t="n">
        <f aca="false">PopActBIT!R50-'Chôm_BIT_10%'!R38</f>
        <v>951.200328307317</v>
      </c>
      <c r="S35" s="47" t="n">
        <f aca="false">PopActBIT!S50-'Chôm_BIT_10%'!S38</f>
        <v>1503.7214825559</v>
      </c>
      <c r="T35" s="47" t="n">
        <f aca="false">PopActBIT!T50-'Chôm_BIT_10%'!T38</f>
        <v>1694.07191312888</v>
      </c>
      <c r="U35" s="47" t="n">
        <f aca="false">PopActBIT!U50-'Chôm_BIT_10%'!U38</f>
        <v>1829.44808597024</v>
      </c>
      <c r="V35" s="47" t="n">
        <f aca="false">PopActBIT!V50-'Chôm_BIT_10%'!V38</f>
        <v>1851.64867541718</v>
      </c>
      <c r="W35" s="47" t="n">
        <f aca="false">PopActBIT!W50-'Chôm_BIT_10%'!W38</f>
        <v>1782.79469201813</v>
      </c>
      <c r="X35" s="47" t="n">
        <f aca="false">PopActBIT!X50-'Chôm_BIT_10%'!X38</f>
        <v>1636.2387908806</v>
      </c>
      <c r="Y35" s="47" t="n">
        <f aca="false">PopActBIT!Y50-'Chôm_BIT_10%'!Y38</f>
        <v>1501.88195764537</v>
      </c>
      <c r="Z35" s="47" t="n">
        <f aca="false">PopActBIT!Z50-'Chôm_BIT_10%'!Z38</f>
        <v>1334.69625227517</v>
      </c>
      <c r="AA35" s="47" t="n">
        <f aca="false">PopActBIT!AA50-'Chôm_BIT_10%'!AA38</f>
        <v>378.361616111862</v>
      </c>
      <c r="AB35" s="47" t="n">
        <f aca="false">PopActBIT!AB50-'Chôm_BIT_10%'!AB38</f>
        <v>118.191979115726</v>
      </c>
      <c r="AC35" s="47"/>
      <c r="AD35" s="47" t="n">
        <f aca="false">E35+F35</f>
        <v>950.884736495548</v>
      </c>
      <c r="AE35" s="47" t="n">
        <f aca="false">G35+H35</f>
        <v>2787.14013665809</v>
      </c>
      <c r="AF35" s="47" t="n">
        <f aca="false">I35+J35</f>
        <v>3307.17478047668</v>
      </c>
      <c r="AG35" s="47" t="n">
        <f aca="false">K35+L35</f>
        <v>3292.19865639542</v>
      </c>
      <c r="AH35" s="47" t="n">
        <f aca="false">M35+N35+O35+P35</f>
        <v>3065.46836333841</v>
      </c>
      <c r="AI35" s="47" t="n">
        <f aca="false">Q35+R35</f>
        <v>1179.87720173702</v>
      </c>
      <c r="AJ35" s="47" t="n">
        <f aca="false">S35+T35</f>
        <v>3197.79339568478</v>
      </c>
      <c r="AK35" s="47" t="n">
        <f aca="false">U35+V35</f>
        <v>3681.09676138742</v>
      </c>
      <c r="AL35" s="47" t="n">
        <f aca="false">W35+X35</f>
        <v>3419.03348289873</v>
      </c>
      <c r="AM35" s="47" t="n">
        <f aca="false">Y35+Z35+AA35+AB35</f>
        <v>3333.13180514812</v>
      </c>
      <c r="AO35" s="49" t="n">
        <f aca="false">SUM(E35:F35)</f>
        <v>950.884736495548</v>
      </c>
      <c r="AP35" s="49" t="n">
        <f aca="false">SUM(G35:L35)</f>
        <v>9386.51357353019</v>
      </c>
      <c r="AQ35" s="49" t="n">
        <f aca="false">SUM(M35:N35)</f>
        <v>2737.25276271068</v>
      </c>
      <c r="AR35" s="49" t="n">
        <f aca="false">SUM(Q35:R35)</f>
        <v>1179.87720173702</v>
      </c>
      <c r="AS35" s="49" t="n">
        <f aca="false">SUM(S35:X35)</f>
        <v>10297.9236399709</v>
      </c>
      <c r="AT35" s="49" t="n">
        <f aca="false">SUM(Y35:Z35)</f>
        <v>2836.57820992053</v>
      </c>
      <c r="AU35" s="49" t="n">
        <f aca="false">AO35+AR35</f>
        <v>2130.76193823257</v>
      </c>
      <c r="AV35" s="49" t="n">
        <f aca="false">AP35+AS35</f>
        <v>19684.4372135011</v>
      </c>
      <c r="AW35" s="49" t="n">
        <f aca="false">AQ35+AT35</f>
        <v>5573.83097263122</v>
      </c>
    </row>
    <row r="36" customFormat="false" ht="15" hidden="false" customHeight="false" outlineLevel="0" collapsed="false">
      <c r="A36" s="0" t="n">
        <v>2048</v>
      </c>
      <c r="B36" s="47" t="n">
        <f aca="false">SUM(E36:AB36)</f>
        <v>28232.1171752035</v>
      </c>
      <c r="C36" s="47" t="n">
        <f aca="false">SUM(E36:P36)</f>
        <v>13405.6944656867</v>
      </c>
      <c r="D36" s="47" t="n">
        <f aca="false">SUM(Q36:AB36)</f>
        <v>14826.4227095168</v>
      </c>
      <c r="E36" s="47" t="n">
        <f aca="false">PopActBIT!E51-'Chôm_BIT_10%'!E39</f>
        <v>134.380512323938</v>
      </c>
      <c r="F36" s="47" t="n">
        <f aca="false">PopActBIT!F51-'Chôm_BIT_10%'!F39</f>
        <v>817.496764599895</v>
      </c>
      <c r="G36" s="47" t="n">
        <f aca="false">PopActBIT!G51-'Chôm_BIT_10%'!G39</f>
        <v>1336.37218850771</v>
      </c>
      <c r="H36" s="47" t="n">
        <f aca="false">PopActBIT!H51-'Chôm_BIT_10%'!H39</f>
        <v>1439.34573718914</v>
      </c>
      <c r="I36" s="47" t="n">
        <f aca="false">PopActBIT!I51-'Chôm_BIT_10%'!I39</f>
        <v>1620.80129223407</v>
      </c>
      <c r="J36" s="47" t="n">
        <f aca="false">PopActBIT!J51-'Chôm_BIT_10%'!J39</f>
        <v>1691.7283294099</v>
      </c>
      <c r="K36" s="47" t="n">
        <f aca="false">PopActBIT!K51-'Chôm_BIT_10%'!K39</f>
        <v>1731.019168139</v>
      </c>
      <c r="L36" s="47" t="n">
        <f aca="false">PopActBIT!L51-'Chôm_BIT_10%'!L39</f>
        <v>1583.75367574906</v>
      </c>
      <c r="M36" s="47" t="n">
        <f aca="false">PopActBIT!M51-'Chôm_BIT_10%'!M39</f>
        <v>1482.74184508216</v>
      </c>
      <c r="N36" s="47" t="n">
        <f aca="false">PopActBIT!N51-'Chôm_BIT_10%'!N39</f>
        <v>1237.08837501436</v>
      </c>
      <c r="O36" s="47" t="n">
        <f aca="false">PopActBIT!O51-'Chôm_BIT_10%'!O39</f>
        <v>261.06710202196</v>
      </c>
      <c r="P36" s="47" t="n">
        <f aca="false">PopActBIT!P51-'Chôm_BIT_10%'!P39</f>
        <v>69.8994754154636</v>
      </c>
      <c r="Q36" s="47" t="n">
        <f aca="false">PopActBIT!Q51-'Chôm_BIT_10%'!Q39</f>
        <v>229.669882797882</v>
      </c>
      <c r="R36" s="47" t="n">
        <f aca="false">PopActBIT!R51-'Chôm_BIT_10%'!R39</f>
        <v>951.738530448277</v>
      </c>
      <c r="S36" s="47" t="n">
        <f aca="false">PopActBIT!S51-'Chôm_BIT_10%'!S39</f>
        <v>1499.54271875905</v>
      </c>
      <c r="T36" s="47" t="n">
        <f aca="false">PopActBIT!T51-'Chôm_BIT_10%'!T39</f>
        <v>1684.14662878907</v>
      </c>
      <c r="U36" s="47" t="n">
        <f aca="false">PopActBIT!U51-'Chôm_BIT_10%'!U39</f>
        <v>1822.5690369643</v>
      </c>
      <c r="V36" s="47" t="n">
        <f aca="false">PopActBIT!V51-'Chôm_BIT_10%'!V39</f>
        <v>1865.94688212025</v>
      </c>
      <c r="W36" s="47" t="n">
        <f aca="false">PopActBIT!W51-'Chôm_BIT_10%'!W39</f>
        <v>1798.54211001684</v>
      </c>
      <c r="X36" s="47" t="n">
        <f aca="false">PopActBIT!X51-'Chôm_BIT_10%'!X39</f>
        <v>1645.12310926471</v>
      </c>
      <c r="Y36" s="47" t="n">
        <f aca="false">PopActBIT!Y51-'Chôm_BIT_10%'!Y39</f>
        <v>1484.87322348291</v>
      </c>
      <c r="Z36" s="47" t="n">
        <f aca="false">PopActBIT!Z51-'Chôm_BIT_10%'!Z39</f>
        <v>1343.60514861549</v>
      </c>
      <c r="AA36" s="47" t="n">
        <f aca="false">PopActBIT!AA51-'Chôm_BIT_10%'!AA39</f>
        <v>381.571868365323</v>
      </c>
      <c r="AB36" s="47" t="n">
        <f aca="false">PopActBIT!AB51-'Chôm_BIT_10%'!AB39</f>
        <v>119.093569892683</v>
      </c>
      <c r="AC36" s="47"/>
      <c r="AD36" s="47" t="n">
        <f aca="false">E36+F36</f>
        <v>951.877276923834</v>
      </c>
      <c r="AE36" s="47" t="n">
        <f aca="false">G36+H36</f>
        <v>2775.71792569684</v>
      </c>
      <c r="AF36" s="47" t="n">
        <f aca="false">I36+J36</f>
        <v>3312.52962164398</v>
      </c>
      <c r="AG36" s="47" t="n">
        <f aca="false">K36+L36</f>
        <v>3314.77284388806</v>
      </c>
      <c r="AH36" s="47" t="n">
        <f aca="false">M36+N36+O36+P36</f>
        <v>3050.79679753394</v>
      </c>
      <c r="AI36" s="47" t="n">
        <f aca="false">Q36+R36</f>
        <v>1181.40841324616</v>
      </c>
      <c r="AJ36" s="47" t="n">
        <f aca="false">S36+T36</f>
        <v>3183.68934754813</v>
      </c>
      <c r="AK36" s="47" t="n">
        <f aca="false">U36+V36</f>
        <v>3688.51591908455</v>
      </c>
      <c r="AL36" s="47" t="n">
        <f aca="false">W36+X36</f>
        <v>3443.66521928155</v>
      </c>
      <c r="AM36" s="47" t="n">
        <f aca="false">Y36+Z36+AA36+AB36</f>
        <v>3329.14381035641</v>
      </c>
      <c r="AO36" s="49" t="n">
        <f aca="false">SUM(E36:F36)</f>
        <v>951.877276923834</v>
      </c>
      <c r="AP36" s="49" t="n">
        <f aca="false">SUM(G36:L36)</f>
        <v>9403.02039122888</v>
      </c>
      <c r="AQ36" s="49" t="n">
        <f aca="false">SUM(M36:N36)</f>
        <v>2719.83022009652</v>
      </c>
      <c r="AR36" s="49" t="n">
        <f aca="false">SUM(Q36:R36)</f>
        <v>1181.40841324616</v>
      </c>
      <c r="AS36" s="49" t="n">
        <f aca="false">SUM(S36:X36)</f>
        <v>10315.8704859142</v>
      </c>
      <c r="AT36" s="49" t="n">
        <f aca="false">SUM(Y36:Z36)</f>
        <v>2828.4783720984</v>
      </c>
      <c r="AU36" s="49" t="n">
        <f aca="false">AO36+AR36</f>
        <v>2133.28569016999</v>
      </c>
      <c r="AV36" s="49" t="n">
        <f aca="false">AP36+AS36</f>
        <v>19718.8908771431</v>
      </c>
      <c r="AW36" s="49" t="n">
        <f aca="false">AQ36+AT36</f>
        <v>5548.30859219492</v>
      </c>
    </row>
    <row r="37" customFormat="false" ht="15" hidden="false" customHeight="false" outlineLevel="0" collapsed="false">
      <c r="A37" s="0" t="n">
        <v>2049</v>
      </c>
      <c r="B37" s="47" t="n">
        <f aca="false">SUM(E37:AB37)</f>
        <v>28255.8593121204</v>
      </c>
      <c r="C37" s="47" t="n">
        <f aca="false">SUM(E37:P37)</f>
        <v>13411.7030382791</v>
      </c>
      <c r="D37" s="47" t="n">
        <f aca="false">SUM(Q37:AB37)</f>
        <v>14844.1562738414</v>
      </c>
      <c r="E37" s="47" t="n">
        <f aca="false">PopActBIT!E52-'Chôm_BIT_10%'!E40</f>
        <v>134.988820678333</v>
      </c>
      <c r="F37" s="47" t="n">
        <f aca="false">PopActBIT!F52-'Chôm_BIT_10%'!F40</f>
        <v>818.71379613428</v>
      </c>
      <c r="G37" s="47" t="n">
        <f aca="false">PopActBIT!G52-'Chôm_BIT_10%'!G40</f>
        <v>1333.05489221261</v>
      </c>
      <c r="H37" s="47" t="n">
        <f aca="false">PopActBIT!H52-'Chôm_BIT_10%'!H40</f>
        <v>1429.92105234999</v>
      </c>
      <c r="I37" s="47" t="n">
        <f aca="false">PopActBIT!I52-'Chôm_BIT_10%'!I40</f>
        <v>1613.23000567538</v>
      </c>
      <c r="J37" s="47" t="n">
        <f aca="false">PopActBIT!J52-'Chôm_BIT_10%'!J40</f>
        <v>1704.06705950427</v>
      </c>
      <c r="K37" s="47" t="n">
        <f aca="false">PopActBIT!K52-'Chôm_BIT_10%'!K40</f>
        <v>1741.76101637196</v>
      </c>
      <c r="L37" s="47" t="n">
        <f aca="false">PopActBIT!L52-'Chôm_BIT_10%'!L40</f>
        <v>1603.28534212451</v>
      </c>
      <c r="M37" s="47" t="n">
        <f aca="false">PopActBIT!M52-'Chôm_BIT_10%'!M40</f>
        <v>1459.7653498226</v>
      </c>
      <c r="N37" s="47" t="n">
        <f aca="false">PopActBIT!N52-'Chôm_BIT_10%'!N40</f>
        <v>1240.56034853014</v>
      </c>
      <c r="O37" s="47" t="n">
        <f aca="false">PopActBIT!O52-'Chôm_BIT_10%'!O40</f>
        <v>262.202901761782</v>
      </c>
      <c r="P37" s="47" t="n">
        <f aca="false">PopActBIT!P52-'Chôm_BIT_10%'!P40</f>
        <v>70.1524531132076</v>
      </c>
      <c r="Q37" s="47" t="n">
        <f aca="false">PopActBIT!Q52-'Chôm_BIT_10%'!Q40</f>
        <v>230.719805043446</v>
      </c>
      <c r="R37" s="47" t="n">
        <f aca="false">PopActBIT!R52-'Chôm_BIT_10%'!R40</f>
        <v>953.230403742936</v>
      </c>
      <c r="S37" s="47" t="n">
        <f aca="false">PopActBIT!S52-'Chôm_BIT_10%'!S40</f>
        <v>1495.71536197682</v>
      </c>
      <c r="T37" s="47" t="n">
        <f aca="false">PopActBIT!T52-'Chôm_BIT_10%'!T40</f>
        <v>1672.38153718945</v>
      </c>
      <c r="U37" s="47" t="n">
        <f aca="false">PopActBIT!U52-'Chôm_BIT_10%'!U40</f>
        <v>1814.33334526911</v>
      </c>
      <c r="V37" s="47" t="n">
        <f aca="false">PopActBIT!V52-'Chôm_BIT_10%'!V40</f>
        <v>1881.41611424501</v>
      </c>
      <c r="W37" s="47" t="n">
        <f aca="false">PopActBIT!W52-'Chôm_BIT_10%'!W40</f>
        <v>1809.73260161785</v>
      </c>
      <c r="X37" s="47" t="n">
        <f aca="false">PopActBIT!X52-'Chôm_BIT_10%'!X40</f>
        <v>1667.89736053102</v>
      </c>
      <c r="Y37" s="47" t="n">
        <f aca="false">PopActBIT!Y52-'Chôm_BIT_10%'!Y40</f>
        <v>1461.44567552327</v>
      </c>
      <c r="Z37" s="47" t="n">
        <f aca="false">PopActBIT!Z52-'Chôm_BIT_10%'!Z40</f>
        <v>1354.34590279107</v>
      </c>
      <c r="AA37" s="47" t="n">
        <f aca="false">PopActBIT!AA52-'Chôm_BIT_10%'!AA40</f>
        <v>382.919108516382</v>
      </c>
      <c r="AB37" s="47" t="n">
        <f aca="false">PopActBIT!AB52-'Chôm_BIT_10%'!AB40</f>
        <v>120.019057395003</v>
      </c>
      <c r="AC37" s="47"/>
      <c r="AD37" s="47" t="n">
        <f aca="false">E37+F37</f>
        <v>953.702616812613</v>
      </c>
      <c r="AE37" s="47" t="n">
        <f aca="false">G37+H37</f>
        <v>2762.9759445626</v>
      </c>
      <c r="AF37" s="47" t="n">
        <f aca="false">I37+J37</f>
        <v>3317.29706517965</v>
      </c>
      <c r="AG37" s="47" t="n">
        <f aca="false">K37+L37</f>
        <v>3345.04635849647</v>
      </c>
      <c r="AH37" s="47" t="n">
        <f aca="false">M37+N37+O37+P37</f>
        <v>3032.68105322773</v>
      </c>
      <c r="AI37" s="47" t="n">
        <f aca="false">Q37+R37</f>
        <v>1183.95020878638</v>
      </c>
      <c r="AJ37" s="47" t="n">
        <f aca="false">S37+T37</f>
        <v>3168.09689916627</v>
      </c>
      <c r="AK37" s="47" t="n">
        <f aca="false">U37+V37</f>
        <v>3695.74945951413</v>
      </c>
      <c r="AL37" s="47" t="n">
        <f aca="false">W37+X37</f>
        <v>3477.62996214887</v>
      </c>
      <c r="AM37" s="47" t="n">
        <f aca="false">Y37+Z37+AA37+AB37</f>
        <v>3318.72974422572</v>
      </c>
      <c r="AO37" s="49" t="n">
        <f aca="false">SUM(E37:F37)</f>
        <v>953.702616812613</v>
      </c>
      <c r="AP37" s="49" t="n">
        <f aca="false">SUM(G37:L37)</f>
        <v>9425.31936823872</v>
      </c>
      <c r="AQ37" s="49" t="n">
        <f aca="false">SUM(M37:N37)</f>
        <v>2700.32569835274</v>
      </c>
      <c r="AR37" s="49" t="n">
        <f aca="false">SUM(Q37:R37)</f>
        <v>1183.95020878638</v>
      </c>
      <c r="AS37" s="49" t="n">
        <f aca="false">SUM(S37:X37)</f>
        <v>10341.4763208293</v>
      </c>
      <c r="AT37" s="49" t="n">
        <f aca="false">SUM(Y37:Z37)</f>
        <v>2815.79157831434</v>
      </c>
      <c r="AU37" s="49" t="n">
        <f aca="false">AO37+AR37</f>
        <v>2137.652825599</v>
      </c>
      <c r="AV37" s="49" t="n">
        <f aca="false">AP37+AS37</f>
        <v>19766.795689068</v>
      </c>
      <c r="AW37" s="49" t="n">
        <f aca="false">AQ37+AT37</f>
        <v>5516.11727666708</v>
      </c>
    </row>
    <row r="38" customFormat="false" ht="15" hidden="false" customHeight="false" outlineLevel="0" collapsed="false">
      <c r="A38" s="0" t="n">
        <v>2050</v>
      </c>
      <c r="B38" s="47" t="n">
        <f aca="false">SUM(E38:AB38)</f>
        <v>28265.3691088815</v>
      </c>
      <c r="C38" s="47" t="n">
        <f aca="false">SUM(E38:P38)</f>
        <v>13413.9183074485</v>
      </c>
      <c r="D38" s="47" t="n">
        <f aca="false">SUM(Q38:AB38)</f>
        <v>14851.4508014331</v>
      </c>
      <c r="E38" s="47" t="n">
        <f aca="false">PopActBIT!E53-'Chôm_BIT_10%'!E41</f>
        <v>135.590615462604</v>
      </c>
      <c r="F38" s="47" t="n">
        <f aca="false">PopActBIT!F53-'Chôm_BIT_10%'!F41</f>
        <v>820.64735199039</v>
      </c>
      <c r="G38" s="47" t="n">
        <f aca="false">PopActBIT!G53-'Chôm_BIT_10%'!G41</f>
        <v>1330.28793408149</v>
      </c>
      <c r="H38" s="47" t="n">
        <f aca="false">PopActBIT!H53-'Chôm_BIT_10%'!H41</f>
        <v>1422.00979528949</v>
      </c>
      <c r="I38" s="47" t="n">
        <f aca="false">PopActBIT!I53-'Chôm_BIT_10%'!I41</f>
        <v>1601.77491997013</v>
      </c>
      <c r="J38" s="47" t="n">
        <f aca="false">PopActBIT!J53-'Chôm_BIT_10%'!J41</f>
        <v>1714.6808884087</v>
      </c>
      <c r="K38" s="47" t="n">
        <f aca="false">PopActBIT!K53-'Chôm_BIT_10%'!K41</f>
        <v>1746.02200590627</v>
      </c>
      <c r="L38" s="47" t="n">
        <f aca="false">PopActBIT!L53-'Chôm_BIT_10%'!L41</f>
        <v>1627.08929580064</v>
      </c>
      <c r="M38" s="47" t="n">
        <f aca="false">PopActBIT!M53-'Chôm_BIT_10%'!M41</f>
        <v>1443.84235236063</v>
      </c>
      <c r="N38" s="47" t="n">
        <f aca="false">PopActBIT!N53-'Chôm_BIT_10%'!N41</f>
        <v>1239.52635932152</v>
      </c>
      <c r="O38" s="47" t="n">
        <f aca="false">PopActBIT!O53-'Chôm_BIT_10%'!O41</f>
        <v>261.910442455788</v>
      </c>
      <c r="P38" s="47" t="n">
        <f aca="false">PopActBIT!P53-'Chôm_BIT_10%'!P41</f>
        <v>70.5363464007967</v>
      </c>
      <c r="Q38" s="47" t="n">
        <f aca="false">PopActBIT!Q53-'Chôm_BIT_10%'!Q41</f>
        <v>231.771409837209</v>
      </c>
      <c r="R38" s="47" t="n">
        <f aca="false">PopActBIT!R53-'Chôm_BIT_10%'!R41</f>
        <v>955.579463243556</v>
      </c>
      <c r="S38" s="47" t="n">
        <f aca="false">PopActBIT!S53-'Chôm_BIT_10%'!S41</f>
        <v>1492.55105962952</v>
      </c>
      <c r="T38" s="47" t="n">
        <f aca="false">PopActBIT!T53-'Chôm_BIT_10%'!T41</f>
        <v>1662.56977640266</v>
      </c>
      <c r="U38" s="47" t="n">
        <f aca="false">PopActBIT!U53-'Chôm_BIT_10%'!U41</f>
        <v>1801.51697950788</v>
      </c>
      <c r="V38" s="47" t="n">
        <f aca="false">PopActBIT!V53-'Chôm_BIT_10%'!V41</f>
        <v>1894.92343449125</v>
      </c>
      <c r="W38" s="47" t="n">
        <f aca="false">PopActBIT!W53-'Chôm_BIT_10%'!W41</f>
        <v>1813.61640791617</v>
      </c>
      <c r="X38" s="47" t="n">
        <f aca="false">PopActBIT!X53-'Chôm_BIT_10%'!X41</f>
        <v>1696.44246158652</v>
      </c>
      <c r="Y38" s="47" t="n">
        <f aca="false">PopActBIT!Y53-'Chôm_BIT_10%'!Y41</f>
        <v>1442.30403514106</v>
      </c>
      <c r="Z38" s="47" t="n">
        <f aca="false">PopActBIT!Z53-'Chôm_BIT_10%'!Z41</f>
        <v>1356.54602565528</v>
      </c>
      <c r="AA38" s="47" t="n">
        <f aca="false">PopActBIT!AA53-'Chôm_BIT_10%'!AA41</f>
        <v>382.44775317743</v>
      </c>
      <c r="AB38" s="47" t="n">
        <f aca="false">PopActBIT!AB53-'Chôm_BIT_10%'!AB41</f>
        <v>121.181994844521</v>
      </c>
      <c r="AC38" s="47"/>
      <c r="AD38" s="47" t="n">
        <f aca="false">E38+F38</f>
        <v>956.237967452994</v>
      </c>
      <c r="AE38" s="47" t="n">
        <f aca="false">G38+H38</f>
        <v>2752.29772937098</v>
      </c>
      <c r="AF38" s="47" t="n">
        <f aca="false">I38+J38</f>
        <v>3316.45580837882</v>
      </c>
      <c r="AG38" s="47" t="n">
        <f aca="false">K38+L38</f>
        <v>3373.11130170691</v>
      </c>
      <c r="AH38" s="47" t="n">
        <f aca="false">M38+N38+O38+P38</f>
        <v>3015.81550053874</v>
      </c>
      <c r="AI38" s="47" t="n">
        <f aca="false">Q38+R38</f>
        <v>1187.35087308076</v>
      </c>
      <c r="AJ38" s="47" t="n">
        <f aca="false">S38+T38</f>
        <v>3155.12083603218</v>
      </c>
      <c r="AK38" s="47" t="n">
        <f aca="false">U38+V38</f>
        <v>3696.44041399914</v>
      </c>
      <c r="AL38" s="47" t="n">
        <f aca="false">W38+X38</f>
        <v>3510.05886950269</v>
      </c>
      <c r="AM38" s="47" t="n">
        <f aca="false">Y38+Z38+AA38+AB38</f>
        <v>3302.47980881828</v>
      </c>
      <c r="AO38" s="49" t="n">
        <f aca="false">SUM(E38:F38)</f>
        <v>956.237967452994</v>
      </c>
      <c r="AP38" s="49" t="n">
        <f aca="false">SUM(G38:L38)</f>
        <v>9441.86483945672</v>
      </c>
      <c r="AQ38" s="49" t="n">
        <f aca="false">SUM(M38:N38)</f>
        <v>2683.36871168215</v>
      </c>
      <c r="AR38" s="49" t="n">
        <f aca="false">SUM(Q38:R38)</f>
        <v>1187.35087308076</v>
      </c>
      <c r="AS38" s="49" t="n">
        <f aca="false">SUM(S38:X38)</f>
        <v>10361.620119534</v>
      </c>
      <c r="AT38" s="49" t="n">
        <f aca="false">SUM(Y38:Z38)</f>
        <v>2798.85006079633</v>
      </c>
      <c r="AU38" s="49" t="n">
        <f aca="false">AO38+AR38</f>
        <v>2143.58884053376</v>
      </c>
      <c r="AV38" s="49" t="n">
        <f aca="false">AP38+AS38</f>
        <v>19803.4849589907</v>
      </c>
      <c r="AW38" s="49" t="n">
        <f aca="false">AQ38+AT38</f>
        <v>5482.21877247848</v>
      </c>
    </row>
    <row r="39" customFormat="false" ht="15" hidden="false" customHeight="false" outlineLevel="0" collapsed="false">
      <c r="A39" s="0" t="n">
        <v>2051</v>
      </c>
      <c r="B39" s="47" t="n">
        <f aca="false">SUM(E39:AB39)</f>
        <v>28271.0857955817</v>
      </c>
      <c r="C39" s="47" t="n">
        <f aca="false">SUM(E39:P39)</f>
        <v>13414.9434263976</v>
      </c>
      <c r="D39" s="47" t="n">
        <f aca="false">SUM(Q39:AB39)</f>
        <v>14856.1423691841</v>
      </c>
      <c r="E39" s="47" t="n">
        <f aca="false">PopActBIT!E54-'Chôm_BIT_10%'!E42</f>
        <v>136.233932086997</v>
      </c>
      <c r="F39" s="47" t="n">
        <f aca="false">PopActBIT!F54-'Chôm_BIT_10%'!F42</f>
        <v>823.40502622551</v>
      </c>
      <c r="G39" s="47" t="n">
        <f aca="false">PopActBIT!G54-'Chôm_BIT_10%'!G42</f>
        <v>1328.54918947574</v>
      </c>
      <c r="H39" s="47" t="n">
        <f aca="false">PopActBIT!H54-'Chôm_BIT_10%'!H42</f>
        <v>1417.59118365262</v>
      </c>
      <c r="I39" s="47" t="n">
        <f aca="false">PopActBIT!I54-'Chôm_BIT_10%'!I42</f>
        <v>1586.67468913159</v>
      </c>
      <c r="J39" s="47" t="n">
        <f aca="false">PopActBIT!J54-'Chôm_BIT_10%'!J42</f>
        <v>1719.3363231201</v>
      </c>
      <c r="K39" s="47" t="n">
        <f aca="false">PopActBIT!K54-'Chôm_BIT_10%'!K42</f>
        <v>1749.8841912862</v>
      </c>
      <c r="L39" s="47" t="n">
        <f aca="false">PopActBIT!L54-'Chôm_BIT_10%'!L42</f>
        <v>1650.94456065201</v>
      </c>
      <c r="M39" s="47" t="n">
        <f aca="false">PopActBIT!M54-'Chôm_BIT_10%'!M42</f>
        <v>1436.54919983687</v>
      </c>
      <c r="N39" s="47" t="n">
        <f aca="false">PopActBIT!N54-'Chôm_BIT_10%'!N42</f>
        <v>1234.11634336309</v>
      </c>
      <c r="O39" s="47" t="n">
        <f aca="false">PopActBIT!O54-'Chôm_BIT_10%'!O42</f>
        <v>260.652539433775</v>
      </c>
      <c r="P39" s="47" t="n">
        <f aca="false">PopActBIT!P54-'Chôm_BIT_10%'!P42</f>
        <v>71.0062481330824</v>
      </c>
      <c r="Q39" s="47" t="n">
        <f aca="false">PopActBIT!Q54-'Chôm_BIT_10%'!Q42</f>
        <v>232.870124893999</v>
      </c>
      <c r="R39" s="47" t="n">
        <f aca="false">PopActBIT!R54-'Chôm_BIT_10%'!R42</f>
        <v>958.899168055839</v>
      </c>
      <c r="S39" s="47" t="n">
        <f aca="false">PopActBIT!S54-'Chôm_BIT_10%'!S42</f>
        <v>1490.58695355907</v>
      </c>
      <c r="T39" s="47" t="n">
        <f aca="false">PopActBIT!T54-'Chôm_BIT_10%'!T42</f>
        <v>1657.09039105382</v>
      </c>
      <c r="U39" s="47" t="n">
        <f aca="false">PopActBIT!U54-'Chôm_BIT_10%'!U42</f>
        <v>1785.5054693124</v>
      </c>
      <c r="V39" s="47" t="n">
        <f aca="false">PopActBIT!V54-'Chôm_BIT_10%'!V42</f>
        <v>1899.93547594296</v>
      </c>
      <c r="W39" s="47" t="n">
        <f aca="false">PopActBIT!W54-'Chôm_BIT_10%'!W42</f>
        <v>1818.56833213436</v>
      </c>
      <c r="X39" s="47" t="n">
        <f aca="false">PopActBIT!X54-'Chôm_BIT_10%'!X42</f>
        <v>1723.38431667155</v>
      </c>
      <c r="Y39" s="47" t="n">
        <f aca="false">PopActBIT!Y54-'Chôm_BIT_10%'!Y42</f>
        <v>1431.70988306641</v>
      </c>
      <c r="Z39" s="47" t="n">
        <f aca="false">PopActBIT!Z54-'Chôm_BIT_10%'!Z42</f>
        <v>1354.06680557838</v>
      </c>
      <c r="AA39" s="47" t="n">
        <f aca="false">PopActBIT!AA54-'Chôm_BIT_10%'!AA42</f>
        <v>381.048788548287</v>
      </c>
      <c r="AB39" s="47" t="n">
        <f aca="false">PopActBIT!AB54-'Chôm_BIT_10%'!AB42</f>
        <v>122.476660367025</v>
      </c>
      <c r="AC39" s="47"/>
      <c r="AD39" s="47" t="n">
        <f aca="false">E39+F39</f>
        <v>959.638958312506</v>
      </c>
      <c r="AE39" s="47" t="n">
        <f aca="false">G39+H39</f>
        <v>2746.14037312836</v>
      </c>
      <c r="AF39" s="47" t="n">
        <f aca="false">I39+J39</f>
        <v>3306.01101225169</v>
      </c>
      <c r="AG39" s="47" t="n">
        <f aca="false">K39+L39</f>
        <v>3400.82875193821</v>
      </c>
      <c r="AH39" s="47" t="n">
        <f aca="false">M39+N39+O39+P39</f>
        <v>3002.32433076681</v>
      </c>
      <c r="AI39" s="47" t="n">
        <f aca="false">Q39+R39</f>
        <v>1191.76929294984</v>
      </c>
      <c r="AJ39" s="47" t="n">
        <f aca="false">S39+T39</f>
        <v>3147.67734461289</v>
      </c>
      <c r="AK39" s="47" t="n">
        <f aca="false">U39+V39</f>
        <v>3685.44094525536</v>
      </c>
      <c r="AL39" s="47" t="n">
        <f aca="false">W39+X39</f>
        <v>3541.95264880591</v>
      </c>
      <c r="AM39" s="47" t="n">
        <f aca="false">Y39+Z39+AA39+AB39</f>
        <v>3289.3021375601</v>
      </c>
      <c r="AO39" s="49" t="n">
        <f aca="false">SUM(E39:F39)</f>
        <v>959.638958312506</v>
      </c>
      <c r="AP39" s="49" t="n">
        <f aca="false">SUM(G39:L39)</f>
        <v>9452.98013731826</v>
      </c>
      <c r="AQ39" s="49" t="n">
        <f aca="false">SUM(M39:N39)</f>
        <v>2670.66554319996</v>
      </c>
      <c r="AR39" s="49" t="n">
        <f aca="false">SUM(Q39:R39)</f>
        <v>1191.76929294984</v>
      </c>
      <c r="AS39" s="49" t="n">
        <f aca="false">SUM(S39:X39)</f>
        <v>10375.0709386742</v>
      </c>
      <c r="AT39" s="49" t="n">
        <f aca="false">SUM(Y39:Z39)</f>
        <v>2785.77668864479</v>
      </c>
      <c r="AU39" s="49" t="n">
        <f aca="false">AO39+AR39</f>
        <v>2151.40825126234</v>
      </c>
      <c r="AV39" s="49" t="n">
        <f aca="false">AP39+AS39</f>
        <v>19828.0510759924</v>
      </c>
      <c r="AW39" s="49" t="n">
        <f aca="false">AQ39+AT39</f>
        <v>5456.44223184475</v>
      </c>
    </row>
    <row r="40" customFormat="false" ht="15" hidden="false" customHeight="false" outlineLevel="0" collapsed="false">
      <c r="A40" s="0" t="n">
        <v>2052</v>
      </c>
      <c r="B40" s="47" t="n">
        <f aca="false">SUM(E40:AB40)</f>
        <v>28283.4827223681</v>
      </c>
      <c r="C40" s="47" t="n">
        <f aca="false">SUM(E40:P40)</f>
        <v>13420.009760463</v>
      </c>
      <c r="D40" s="47" t="n">
        <f aca="false">SUM(Q40:AB40)</f>
        <v>14863.4729619052</v>
      </c>
      <c r="E40" s="47" t="n">
        <f aca="false">PopActBIT!E55-'Chôm_BIT_10%'!E43</f>
        <v>136.905176037878</v>
      </c>
      <c r="F40" s="47" t="n">
        <f aca="false">PopActBIT!F55-'Chôm_BIT_10%'!F43</f>
        <v>826.854033428386</v>
      </c>
      <c r="G40" s="47" t="n">
        <f aca="false">PopActBIT!G55-'Chôm_BIT_10%'!G43</f>
        <v>1328.08452638678</v>
      </c>
      <c r="H40" s="47" t="n">
        <f aca="false">PopActBIT!H55-'Chôm_BIT_10%'!H43</f>
        <v>1413.97612106048</v>
      </c>
      <c r="I40" s="47" t="n">
        <f aca="false">PopActBIT!I55-'Chôm_BIT_10%'!I43</f>
        <v>1575.92355794895</v>
      </c>
      <c r="J40" s="47" t="n">
        <f aca="false">PopActBIT!J55-'Chôm_BIT_10%'!J43</f>
        <v>1715.84075894853</v>
      </c>
      <c r="K40" s="47" t="n">
        <f aca="false">PopActBIT!K55-'Chôm_BIT_10%'!K43</f>
        <v>1760.84606419272</v>
      </c>
      <c r="L40" s="47" t="n">
        <f aca="false">PopActBIT!L55-'Chôm_BIT_10%'!L43</f>
        <v>1669.76224214233</v>
      </c>
      <c r="M40" s="47" t="n">
        <f aca="false">PopActBIT!M55-'Chôm_BIT_10%'!M43</f>
        <v>1436.11006225398</v>
      </c>
      <c r="N40" s="47" t="n">
        <f aca="false">PopActBIT!N55-'Chôm_BIT_10%'!N43</f>
        <v>1224.68442672575</v>
      </c>
      <c r="O40" s="47" t="n">
        <f aca="false">PopActBIT!O55-'Chôm_BIT_10%'!O43</f>
        <v>259.563318987003</v>
      </c>
      <c r="P40" s="47" t="n">
        <f aca="false">PopActBIT!P55-'Chôm_BIT_10%'!P43</f>
        <v>71.4594723501525</v>
      </c>
      <c r="Q40" s="47" t="n">
        <f aca="false">PopActBIT!Q55-'Chôm_BIT_10%'!Q43</f>
        <v>233.992067898104</v>
      </c>
      <c r="R40" s="47" t="n">
        <f aca="false">PopActBIT!R55-'Chôm_BIT_10%'!R43</f>
        <v>963.030314449741</v>
      </c>
      <c r="S40" s="47" t="n">
        <f aca="false">PopActBIT!S55-'Chôm_BIT_10%'!S43</f>
        <v>1490.11492865974</v>
      </c>
      <c r="T40" s="47" t="n">
        <f aca="false">PopActBIT!T55-'Chôm_BIT_10%'!T43</f>
        <v>1652.58226136112</v>
      </c>
      <c r="U40" s="47" t="n">
        <f aca="false">PopActBIT!U55-'Chôm_BIT_10%'!U43</f>
        <v>1773.95129186513</v>
      </c>
      <c r="V40" s="47" t="n">
        <f aca="false">PopActBIT!V55-'Chôm_BIT_10%'!V43</f>
        <v>1896.13634732028</v>
      </c>
      <c r="W40" s="47" t="n">
        <f aca="false">PopActBIT!W55-'Chôm_BIT_10%'!W43</f>
        <v>1830.65915330367</v>
      </c>
      <c r="X40" s="47" t="n">
        <f aca="false">PopActBIT!X55-'Chôm_BIT_10%'!X43</f>
        <v>1743.82057672997</v>
      </c>
      <c r="Y40" s="47" t="n">
        <f aca="false">PopActBIT!Y55-'Chôm_BIT_10%'!Y43</f>
        <v>1428.08825178541</v>
      </c>
      <c r="Z40" s="47" t="n">
        <f aca="false">PopActBIT!Z55-'Chôm_BIT_10%'!Z43</f>
        <v>1347.28215468849</v>
      </c>
      <c r="AA40" s="47" t="n">
        <f aca="false">PopActBIT!AA55-'Chôm_BIT_10%'!AA43</f>
        <v>380.104525896172</v>
      </c>
      <c r="AB40" s="47" t="n">
        <f aca="false">PopActBIT!AB55-'Chôm_BIT_10%'!AB43</f>
        <v>123.711087947352</v>
      </c>
      <c r="AC40" s="47"/>
      <c r="AD40" s="47" t="n">
        <f aca="false">E40+F40</f>
        <v>963.759209466265</v>
      </c>
      <c r="AE40" s="47" t="n">
        <f aca="false">G40+H40</f>
        <v>2742.06064744726</v>
      </c>
      <c r="AF40" s="47" t="n">
        <f aca="false">I40+J40</f>
        <v>3291.76431689748</v>
      </c>
      <c r="AG40" s="47" t="n">
        <f aca="false">K40+L40</f>
        <v>3430.60830633506</v>
      </c>
      <c r="AH40" s="47" t="n">
        <f aca="false">M40+N40+O40+P40</f>
        <v>2991.81728031688</v>
      </c>
      <c r="AI40" s="47" t="n">
        <f aca="false">Q40+R40</f>
        <v>1197.02238234785</v>
      </c>
      <c r="AJ40" s="47" t="n">
        <f aca="false">S40+T40</f>
        <v>3142.69719002086</v>
      </c>
      <c r="AK40" s="47" t="n">
        <f aca="false">U40+V40</f>
        <v>3670.08763918541</v>
      </c>
      <c r="AL40" s="47" t="n">
        <f aca="false">W40+X40</f>
        <v>3574.47973003363</v>
      </c>
      <c r="AM40" s="47" t="n">
        <f aca="false">Y40+Z40+AA40+AB40</f>
        <v>3279.18602031743</v>
      </c>
      <c r="AO40" s="49" t="n">
        <f aca="false">SUM(E40:F40)</f>
        <v>963.759209466265</v>
      </c>
      <c r="AP40" s="49" t="n">
        <f aca="false">SUM(G40:L40)</f>
        <v>9464.4332706798</v>
      </c>
      <c r="AQ40" s="49" t="n">
        <f aca="false">SUM(M40:N40)</f>
        <v>2660.79448897973</v>
      </c>
      <c r="AR40" s="49" t="n">
        <f aca="false">SUM(Q40:R40)</f>
        <v>1197.02238234785</v>
      </c>
      <c r="AS40" s="49" t="n">
        <f aca="false">SUM(S40:X40)</f>
        <v>10387.2645592399</v>
      </c>
      <c r="AT40" s="49" t="n">
        <f aca="false">SUM(Y40:Z40)</f>
        <v>2775.3704064739</v>
      </c>
      <c r="AU40" s="49" t="n">
        <f aca="false">AO40+AR40</f>
        <v>2160.78159181411</v>
      </c>
      <c r="AV40" s="49" t="n">
        <f aca="false">AP40+AS40</f>
        <v>19851.6978299197</v>
      </c>
      <c r="AW40" s="49" t="n">
        <f aca="false">AQ40+AT40</f>
        <v>5436.16489545363</v>
      </c>
    </row>
    <row r="41" customFormat="false" ht="15" hidden="false" customHeight="false" outlineLevel="0" collapsed="false">
      <c r="A41" s="0" t="n">
        <v>2053</v>
      </c>
      <c r="B41" s="47" t="n">
        <f aca="false">SUM(E41:AB41)</f>
        <v>28304.019920268</v>
      </c>
      <c r="C41" s="47" t="n">
        <f aca="false">SUM(E41:P41)</f>
        <v>13428.885427722</v>
      </c>
      <c r="D41" s="47" t="n">
        <f aca="false">SUM(Q41:AB41)</f>
        <v>14875.134492546</v>
      </c>
      <c r="E41" s="47" t="n">
        <f aca="false">PopActBIT!E56-'Chôm_BIT_10%'!E44</f>
        <v>137.560572710277</v>
      </c>
      <c r="F41" s="47" t="n">
        <f aca="false">PopActBIT!F56-'Chôm_BIT_10%'!F44</f>
        <v>830.751949047477</v>
      </c>
      <c r="G41" s="47" t="n">
        <f aca="false">PopActBIT!G56-'Chôm_BIT_10%'!G44</f>
        <v>1328.96999433468</v>
      </c>
      <c r="H41" s="47" t="n">
        <f aca="false">PopActBIT!H56-'Chôm_BIT_10%'!H44</f>
        <v>1410.50064452738</v>
      </c>
      <c r="I41" s="47" t="n">
        <f aca="false">PopActBIT!I56-'Chôm_BIT_10%'!I44</f>
        <v>1567.90639503411</v>
      </c>
      <c r="J41" s="47" t="n">
        <f aca="false">PopActBIT!J56-'Chôm_BIT_10%'!J44</f>
        <v>1708.77447711259</v>
      </c>
      <c r="K41" s="47" t="n">
        <f aca="false">PopActBIT!K56-'Chôm_BIT_10%'!K44</f>
        <v>1774.06345042815</v>
      </c>
      <c r="L41" s="47" t="n">
        <f aca="false">PopActBIT!L56-'Chôm_BIT_10%'!L44</f>
        <v>1683.59225452738</v>
      </c>
      <c r="M41" s="47" t="n">
        <f aca="false">PopActBIT!M56-'Chôm_BIT_10%'!M44</f>
        <v>1446.28841042287</v>
      </c>
      <c r="N41" s="47" t="n">
        <f aca="false">PopActBIT!N56-'Chôm_BIT_10%'!N44</f>
        <v>1208.94238190716</v>
      </c>
      <c r="O41" s="47" t="n">
        <f aca="false">PopActBIT!O56-'Chôm_BIT_10%'!O44</f>
        <v>259.714781990589</v>
      </c>
      <c r="P41" s="47" t="n">
        <f aca="false">PopActBIT!P56-'Chôm_BIT_10%'!P44</f>
        <v>71.820115679324</v>
      </c>
      <c r="Q41" s="47" t="n">
        <f aca="false">PopActBIT!Q56-'Chôm_BIT_10%'!Q44</f>
        <v>235.077839919949</v>
      </c>
      <c r="R41" s="47" t="n">
        <f aca="false">PopActBIT!R56-'Chôm_BIT_10%'!R44</f>
        <v>967.691576002944</v>
      </c>
      <c r="S41" s="47" t="n">
        <f aca="false">PopActBIT!S56-'Chôm_BIT_10%'!S44</f>
        <v>1491.24077033853</v>
      </c>
      <c r="T41" s="47" t="n">
        <f aca="false">PopActBIT!T56-'Chôm_BIT_10%'!T44</f>
        <v>1648.22769998082</v>
      </c>
      <c r="U41" s="47" t="n">
        <f aca="false">PopActBIT!U56-'Chôm_BIT_10%'!U44</f>
        <v>1764.21787862715</v>
      </c>
      <c r="V41" s="47" t="n">
        <f aca="false">PopActBIT!V56-'Chôm_BIT_10%'!V44</f>
        <v>1889.47515613247</v>
      </c>
      <c r="W41" s="47" t="n">
        <f aca="false">PopActBIT!W56-'Chôm_BIT_10%'!W44</f>
        <v>1844.95332409695</v>
      </c>
      <c r="X41" s="47" t="n">
        <f aca="false">PopActBIT!X56-'Chôm_BIT_10%'!X44</f>
        <v>1759.54406210026</v>
      </c>
      <c r="Y41" s="47" t="n">
        <f aca="false">PopActBIT!Y56-'Chôm_BIT_10%'!Y44</f>
        <v>1436.30025660269</v>
      </c>
      <c r="Z41" s="47" t="n">
        <f aca="false">PopActBIT!Z56-'Chôm_BIT_10%'!Z44</f>
        <v>1332.74970674325</v>
      </c>
      <c r="AA41" s="47" t="n">
        <f aca="false">PopActBIT!AA56-'Chôm_BIT_10%'!AA44</f>
        <v>380.90018898774</v>
      </c>
      <c r="AB41" s="47" t="n">
        <f aca="false">PopActBIT!AB56-'Chôm_BIT_10%'!AB44</f>
        <v>124.7560330132</v>
      </c>
      <c r="AC41" s="47"/>
      <c r="AD41" s="47" t="n">
        <f aca="false">E41+F41</f>
        <v>968.312521757754</v>
      </c>
      <c r="AE41" s="47" t="n">
        <f aca="false">G41+H41</f>
        <v>2739.47063886206</v>
      </c>
      <c r="AF41" s="47" t="n">
        <f aca="false">I41+J41</f>
        <v>3276.68087214671</v>
      </c>
      <c r="AG41" s="47" t="n">
        <f aca="false">K41+L41</f>
        <v>3457.65570495553</v>
      </c>
      <c r="AH41" s="47" t="n">
        <f aca="false">M41+N41+O41+P41</f>
        <v>2986.76568999994</v>
      </c>
      <c r="AI41" s="47" t="n">
        <f aca="false">Q41+R41</f>
        <v>1202.76941592289</v>
      </c>
      <c r="AJ41" s="47" t="n">
        <f aca="false">S41+T41</f>
        <v>3139.46847031935</v>
      </c>
      <c r="AK41" s="47" t="n">
        <f aca="false">U41+V41</f>
        <v>3653.69303475962</v>
      </c>
      <c r="AL41" s="47" t="n">
        <f aca="false">W41+X41</f>
        <v>3604.4973861972</v>
      </c>
      <c r="AM41" s="47" t="n">
        <f aca="false">Y41+Z41+AA41+AB41</f>
        <v>3274.70618534688</v>
      </c>
      <c r="AO41" s="49" t="n">
        <f aca="false">SUM(E41:F41)</f>
        <v>968.312521757754</v>
      </c>
      <c r="AP41" s="49" t="n">
        <f aca="false">SUM(G41:L41)</f>
        <v>9473.80721596431</v>
      </c>
      <c r="AQ41" s="49" t="n">
        <f aca="false">SUM(M41:N41)</f>
        <v>2655.23079233003</v>
      </c>
      <c r="AR41" s="49" t="n">
        <f aca="false">SUM(Q41:R41)</f>
        <v>1202.76941592289</v>
      </c>
      <c r="AS41" s="49" t="n">
        <f aca="false">SUM(S41:X41)</f>
        <v>10397.6588912762</v>
      </c>
      <c r="AT41" s="49" t="n">
        <f aca="false">SUM(Y41:Z41)</f>
        <v>2769.04996334594</v>
      </c>
      <c r="AU41" s="49" t="n">
        <f aca="false">AO41+AR41</f>
        <v>2171.08193768065</v>
      </c>
      <c r="AV41" s="49" t="n">
        <f aca="false">AP41+AS41</f>
        <v>19871.4661072405</v>
      </c>
      <c r="AW41" s="49" t="n">
        <f aca="false">AQ41+AT41</f>
        <v>5424.28075567597</v>
      </c>
    </row>
    <row r="42" customFormat="false" ht="15" hidden="false" customHeight="false" outlineLevel="0" collapsed="false">
      <c r="A42" s="0" t="n">
        <v>2054</v>
      </c>
      <c r="B42" s="47" t="n">
        <f aca="false">SUM(E42:AB42)</f>
        <v>28327.7414733884</v>
      </c>
      <c r="C42" s="47" t="n">
        <f aca="false">SUM(E42:P42)</f>
        <v>13438.0987973128</v>
      </c>
      <c r="D42" s="47" t="n">
        <f aca="false">SUM(Q42:AB42)</f>
        <v>14889.6426760757</v>
      </c>
      <c r="E42" s="47" t="n">
        <f aca="false">PopActBIT!E57-'Chôm_BIT_10%'!E45</f>
        <v>138.159278610054</v>
      </c>
      <c r="F42" s="47" t="n">
        <f aca="false">PopActBIT!F57-'Chôm_BIT_10%'!F45</f>
        <v>834.874402395675</v>
      </c>
      <c r="G42" s="47" t="n">
        <f aca="false">PopActBIT!G57-'Chôm_BIT_10%'!G45</f>
        <v>1331.18570918318</v>
      </c>
      <c r="H42" s="47" t="n">
        <f aca="false">PopActBIT!H57-'Chôm_BIT_10%'!H45</f>
        <v>1407.32316163071</v>
      </c>
      <c r="I42" s="47" t="n">
        <f aca="false">PopActBIT!I57-'Chôm_BIT_10%'!I45</f>
        <v>1558.18671427321</v>
      </c>
      <c r="J42" s="47" t="n">
        <f aca="false">PopActBIT!J57-'Chôm_BIT_10%'!J45</f>
        <v>1701.13239407101</v>
      </c>
      <c r="K42" s="47" t="n">
        <f aca="false">PopActBIT!K57-'Chôm_BIT_10%'!K45</f>
        <v>1787.24631957848</v>
      </c>
      <c r="L42" s="47" t="n">
        <f aca="false">PopActBIT!L57-'Chôm_BIT_10%'!L45</f>
        <v>1694.17576209668</v>
      </c>
      <c r="M42" s="47" t="n">
        <f aca="false">PopActBIT!M57-'Chôm_BIT_10%'!M45</f>
        <v>1464.24423422219</v>
      </c>
      <c r="N42" s="47" t="n">
        <f aca="false">PopActBIT!N57-'Chôm_BIT_10%'!N45</f>
        <v>1188.906202669</v>
      </c>
      <c r="O42" s="47" t="n">
        <f aca="false">PopActBIT!O57-'Chôm_BIT_10%'!O45</f>
        <v>260.531586441</v>
      </c>
      <c r="P42" s="47" t="n">
        <f aca="false">PopActBIT!P57-'Chôm_BIT_10%'!P45</f>
        <v>72.1330321415812</v>
      </c>
      <c r="Q42" s="47" t="n">
        <f aca="false">PopActBIT!Q57-'Chôm_BIT_10%'!Q45</f>
        <v>236.070926150324</v>
      </c>
      <c r="R42" s="47" t="n">
        <f aca="false">PopActBIT!R57-'Chôm_BIT_10%'!R45</f>
        <v>972.620958314772</v>
      </c>
      <c r="S42" s="47" t="n">
        <f aca="false">PopActBIT!S57-'Chôm_BIT_10%'!S45</f>
        <v>1493.95085993719</v>
      </c>
      <c r="T42" s="47" t="n">
        <f aca="false">PopActBIT!T57-'Chôm_BIT_10%'!T45</f>
        <v>1644.25922067186</v>
      </c>
      <c r="U42" s="47" t="n">
        <f aca="false">PopActBIT!U57-'Chôm_BIT_10%'!U45</f>
        <v>1752.61473934429</v>
      </c>
      <c r="V42" s="47" t="n">
        <f aca="false">PopActBIT!V57-'Chôm_BIT_10%'!V45</f>
        <v>1881.43101377983</v>
      </c>
      <c r="W42" s="47" t="n">
        <f aca="false">PopActBIT!W57-'Chôm_BIT_10%'!W45</f>
        <v>1860.39068345022</v>
      </c>
      <c r="X42" s="47" t="n">
        <f aca="false">PopActBIT!X57-'Chôm_BIT_10%'!X45</f>
        <v>1770.85211682847</v>
      </c>
      <c r="Y42" s="47" t="n">
        <f aca="false">PopActBIT!Y57-'Chôm_BIT_10%'!Y45</f>
        <v>1456.46370357857</v>
      </c>
      <c r="Z42" s="47" t="n">
        <f aca="false">PopActBIT!Z57-'Chôm_BIT_10%'!Z45</f>
        <v>1312.45418673733</v>
      </c>
      <c r="AA42" s="47" t="n">
        <f aca="false">PopActBIT!AA57-'Chôm_BIT_10%'!AA45</f>
        <v>382.875812996255</v>
      </c>
      <c r="AB42" s="47" t="n">
        <f aca="false">PopActBIT!AB57-'Chôm_BIT_10%'!AB45</f>
        <v>125.658454286541</v>
      </c>
      <c r="AC42" s="47"/>
      <c r="AD42" s="47" t="n">
        <f aca="false">E42+F42</f>
        <v>973.033681005729</v>
      </c>
      <c r="AE42" s="47" t="n">
        <f aca="false">G42+H42</f>
        <v>2738.50887081388</v>
      </c>
      <c r="AF42" s="47" t="n">
        <f aca="false">I42+J42</f>
        <v>3259.31910834422</v>
      </c>
      <c r="AG42" s="47" t="n">
        <f aca="false">K42+L42</f>
        <v>3481.42208167516</v>
      </c>
      <c r="AH42" s="47" t="n">
        <f aca="false">M42+N42+O42+P42</f>
        <v>2985.81505547377</v>
      </c>
      <c r="AI42" s="47" t="n">
        <f aca="false">Q42+R42</f>
        <v>1208.6918844651</v>
      </c>
      <c r="AJ42" s="47" t="n">
        <f aca="false">S42+T42</f>
        <v>3138.21008060905</v>
      </c>
      <c r="AK42" s="47" t="n">
        <f aca="false">U42+V42</f>
        <v>3634.04575312412</v>
      </c>
      <c r="AL42" s="47" t="n">
        <f aca="false">W42+X42</f>
        <v>3631.24280027869</v>
      </c>
      <c r="AM42" s="47" t="n">
        <f aca="false">Y42+Z42+AA42+AB42</f>
        <v>3277.4521575987</v>
      </c>
      <c r="AO42" s="49" t="n">
        <f aca="false">SUM(E42:F42)</f>
        <v>973.033681005729</v>
      </c>
      <c r="AP42" s="49" t="n">
        <f aca="false">SUM(G42:L42)</f>
        <v>9479.25006083326</v>
      </c>
      <c r="AQ42" s="49" t="n">
        <f aca="false">SUM(M42:N42)</f>
        <v>2653.15043689119</v>
      </c>
      <c r="AR42" s="49" t="n">
        <f aca="false">SUM(Q42:R42)</f>
        <v>1208.6918844651</v>
      </c>
      <c r="AS42" s="49" t="n">
        <f aca="false">SUM(S42:X42)</f>
        <v>10403.4986340119</v>
      </c>
      <c r="AT42" s="49" t="n">
        <f aca="false">SUM(Y42:Z42)</f>
        <v>2768.9178903159</v>
      </c>
      <c r="AU42" s="49" t="n">
        <f aca="false">AO42+AR42</f>
        <v>2181.72556547082</v>
      </c>
      <c r="AV42" s="49" t="n">
        <f aca="false">AP42+AS42</f>
        <v>19882.7486948451</v>
      </c>
      <c r="AW42" s="49" t="n">
        <f aca="false">AQ42+AT42</f>
        <v>5422.06832720709</v>
      </c>
    </row>
    <row r="43" customFormat="false" ht="15" hidden="false" customHeight="false" outlineLevel="0" collapsed="false">
      <c r="A43" s="0" t="n">
        <v>2055</v>
      </c>
      <c r="B43" s="47" t="n">
        <f aca="false">SUM(E43:AB43)</f>
        <v>28349.4385052262</v>
      </c>
      <c r="C43" s="47" t="n">
        <f aca="false">SUM(E43:P43)</f>
        <v>13446.8716199689</v>
      </c>
      <c r="D43" s="47" t="n">
        <f aca="false">SUM(Q43:AB43)</f>
        <v>14902.5668852573</v>
      </c>
      <c r="E43" s="47" t="n">
        <f aca="false">PopActBIT!E58-'Chôm_BIT_10%'!E46</f>
        <v>138.674026199329</v>
      </c>
      <c r="F43" s="47" t="n">
        <f aca="false">PopActBIT!F58-'Chôm_BIT_10%'!F46</f>
        <v>839.0642727816</v>
      </c>
      <c r="G43" s="47" t="n">
        <f aca="false">PopActBIT!G58-'Chôm_BIT_10%'!G46</f>
        <v>1334.65165253414</v>
      </c>
      <c r="H43" s="47" t="n">
        <f aca="false">PopActBIT!H58-'Chôm_BIT_10%'!H46</f>
        <v>1404.73007785209</v>
      </c>
      <c r="I43" s="47" t="n">
        <f aca="false">PopActBIT!I58-'Chôm_BIT_10%'!I46</f>
        <v>1550.08766056059</v>
      </c>
      <c r="J43" s="47" t="n">
        <f aca="false">PopActBIT!J58-'Chôm_BIT_10%'!J46</f>
        <v>1689.49375882854</v>
      </c>
      <c r="K43" s="47" t="n">
        <f aca="false">PopActBIT!K58-'Chôm_BIT_10%'!K46</f>
        <v>1798.65395364123</v>
      </c>
      <c r="L43" s="47" t="n">
        <f aca="false">PopActBIT!L58-'Chôm_BIT_10%'!L46</f>
        <v>1698.51502818703</v>
      </c>
      <c r="M43" s="47" t="n">
        <f aca="false">PopActBIT!M58-'Chôm_BIT_10%'!M46</f>
        <v>1486.11636170621</v>
      </c>
      <c r="N43" s="47" t="n">
        <f aca="false">PopActBIT!N58-'Chôm_BIT_10%'!N46</f>
        <v>1173.99430424686</v>
      </c>
      <c r="O43" s="47" t="n">
        <f aca="false">PopActBIT!O58-'Chôm_BIT_10%'!O46</f>
        <v>260.403968820557</v>
      </c>
      <c r="P43" s="47" t="n">
        <f aca="false">PopActBIT!P58-'Chôm_BIT_10%'!P46</f>
        <v>72.4865546107569</v>
      </c>
      <c r="Q43" s="47" t="n">
        <f aca="false">PopActBIT!Q58-'Chôm_BIT_10%'!Q46</f>
        <v>236.928069624745</v>
      </c>
      <c r="R43" s="47" t="n">
        <f aca="false">PopActBIT!R58-'Chôm_BIT_10%'!R46</f>
        <v>977.631405260605</v>
      </c>
      <c r="S43" s="47" t="n">
        <f aca="false">PopActBIT!S58-'Chôm_BIT_10%'!S46</f>
        <v>1498.15685347263</v>
      </c>
      <c r="T43" s="47" t="n">
        <f aca="false">PopActBIT!T58-'Chôm_BIT_10%'!T46</f>
        <v>1641.04203799212</v>
      </c>
      <c r="U43" s="47" t="n">
        <f aca="false">PopActBIT!U58-'Chôm_BIT_10%'!U46</f>
        <v>1742.99626233809</v>
      </c>
      <c r="V43" s="47" t="n">
        <f aca="false">PopActBIT!V58-'Chôm_BIT_10%'!V46</f>
        <v>1868.75445321715</v>
      </c>
      <c r="W43" s="47" t="n">
        <f aca="false">PopActBIT!W58-'Chôm_BIT_10%'!W46</f>
        <v>1873.9263963424</v>
      </c>
      <c r="X43" s="47" t="n">
        <f aca="false">PopActBIT!X58-'Chôm_BIT_10%'!X46</f>
        <v>1775.10232372881</v>
      </c>
      <c r="Y43" s="47" t="n">
        <f aca="false">PopActBIT!Y58-'Chôm_BIT_10%'!Y46</f>
        <v>1481.63075088539</v>
      </c>
      <c r="Z43" s="47" t="n">
        <f aca="false">PopActBIT!Z58-'Chôm_BIT_10%'!Z46</f>
        <v>1296.00408495763</v>
      </c>
      <c r="AA43" s="47" t="n">
        <f aca="false">PopActBIT!AA58-'Chôm_BIT_10%'!AA46</f>
        <v>383.763832837682</v>
      </c>
      <c r="AB43" s="47" t="n">
        <f aca="false">PopActBIT!AB58-'Chôm_BIT_10%'!AB46</f>
        <v>126.630414600047</v>
      </c>
      <c r="AC43" s="47"/>
      <c r="AD43" s="47" t="n">
        <f aca="false">E43+F43</f>
        <v>977.738298980929</v>
      </c>
      <c r="AE43" s="47" t="n">
        <f aca="false">G43+H43</f>
        <v>2739.38173038623</v>
      </c>
      <c r="AF43" s="47" t="n">
        <f aca="false">I43+J43</f>
        <v>3239.58141938914</v>
      </c>
      <c r="AG43" s="47" t="n">
        <f aca="false">K43+L43</f>
        <v>3497.16898182826</v>
      </c>
      <c r="AH43" s="47" t="n">
        <f aca="false">M43+N43+O43+P43</f>
        <v>2993.00118938438</v>
      </c>
      <c r="AI43" s="47" t="n">
        <f aca="false">Q43+R43</f>
        <v>1214.55947488535</v>
      </c>
      <c r="AJ43" s="47" t="n">
        <f aca="false">S43+T43</f>
        <v>3139.19889146475</v>
      </c>
      <c r="AK43" s="47" t="n">
        <f aca="false">U43+V43</f>
        <v>3611.75071555524</v>
      </c>
      <c r="AL43" s="47" t="n">
        <f aca="false">W43+X43</f>
        <v>3649.0287200712</v>
      </c>
      <c r="AM43" s="47" t="n">
        <f aca="false">Y43+Z43+AA43+AB43</f>
        <v>3288.02908328075</v>
      </c>
      <c r="AO43" s="49" t="n">
        <f aca="false">SUM(E43:F43)</f>
        <v>977.738298980929</v>
      </c>
      <c r="AP43" s="49" t="n">
        <f aca="false">SUM(G43:L43)</f>
        <v>9476.13213160363</v>
      </c>
      <c r="AQ43" s="49" t="n">
        <f aca="false">SUM(M43:N43)</f>
        <v>2660.11066595306</v>
      </c>
      <c r="AR43" s="49" t="n">
        <f aca="false">SUM(Q43:R43)</f>
        <v>1214.55947488535</v>
      </c>
      <c r="AS43" s="49" t="n">
        <f aca="false">SUM(S43:X43)</f>
        <v>10399.9783270912</v>
      </c>
      <c r="AT43" s="49" t="n">
        <f aca="false">SUM(Y43:Z43)</f>
        <v>2777.63483584302</v>
      </c>
      <c r="AU43" s="49" t="n">
        <f aca="false">AO43+AR43</f>
        <v>2192.29777386628</v>
      </c>
      <c r="AV43" s="49" t="n">
        <f aca="false">AP43+AS43</f>
        <v>19876.1104586948</v>
      </c>
      <c r="AW43" s="49" t="n">
        <f aca="false">AQ43+AT43</f>
        <v>5437.74550179609</v>
      </c>
    </row>
    <row r="44" customFormat="false" ht="15" hidden="false" customHeight="false" outlineLevel="0" collapsed="false">
      <c r="A44" s="0" t="n">
        <v>2056</v>
      </c>
      <c r="B44" s="47" t="n">
        <f aca="false">SUM(E44:AB44)</f>
        <v>28378.0130100701</v>
      </c>
      <c r="C44" s="47" t="n">
        <f aca="false">SUM(E44:P44)</f>
        <v>13461.5839613501</v>
      </c>
      <c r="D44" s="47" t="n">
        <f aca="false">SUM(Q44:AB44)</f>
        <v>14916.42904872</v>
      </c>
      <c r="E44" s="47" t="n">
        <f aca="false">PopActBIT!E59-'Chôm_BIT_10%'!E47</f>
        <v>139.100286861767</v>
      </c>
      <c r="F44" s="47" t="n">
        <f aca="false">PopActBIT!F59-'Chôm_BIT_10%'!F47</f>
        <v>843.280016938118</v>
      </c>
      <c r="G44" s="47" t="n">
        <f aca="false">PopActBIT!G59-'Chôm_BIT_10%'!G47</f>
        <v>1339.28503804015</v>
      </c>
      <c r="H44" s="47" t="n">
        <f aca="false">PopActBIT!H59-'Chôm_BIT_10%'!H47</f>
        <v>1403.09414087307</v>
      </c>
      <c r="I44" s="47" t="n">
        <f aca="false">PopActBIT!I59-'Chôm_BIT_10%'!I47</f>
        <v>1545.57501917821</v>
      </c>
      <c r="J44" s="47" t="n">
        <f aca="false">PopActBIT!J59-'Chôm_BIT_10%'!J47</f>
        <v>1673.98918520087</v>
      </c>
      <c r="K44" s="47" t="n">
        <f aca="false">PopActBIT!K59-'Chôm_BIT_10%'!K47</f>
        <v>1803.76615140989</v>
      </c>
      <c r="L44" s="47" t="n">
        <f aca="false">PopActBIT!L59-'Chôm_BIT_10%'!L47</f>
        <v>1702.41306702066</v>
      </c>
      <c r="M44" s="47" t="n">
        <f aca="false">PopActBIT!M59-'Chôm_BIT_10%'!M47</f>
        <v>1507.99802378313</v>
      </c>
      <c r="N44" s="47" t="n">
        <f aca="false">PopActBIT!N59-'Chôm_BIT_10%'!N47</f>
        <v>1170.87181976582</v>
      </c>
      <c r="O44" s="47" t="n">
        <f aca="false">PopActBIT!O59-'Chôm_BIT_10%'!O47</f>
        <v>259.349405323686</v>
      </c>
      <c r="P44" s="47" t="n">
        <f aca="false">PopActBIT!P59-'Chôm_BIT_10%'!P47</f>
        <v>72.8618069547375</v>
      </c>
      <c r="Q44" s="47" t="n">
        <f aca="false">PopActBIT!Q59-'Chôm_BIT_10%'!Q47</f>
        <v>237.627787242908</v>
      </c>
      <c r="R44" s="47" t="n">
        <f aca="false">PopActBIT!R59-'Chôm_BIT_10%'!R47</f>
        <v>982.669220965725</v>
      </c>
      <c r="S44" s="47" t="n">
        <f aca="false">PopActBIT!S59-'Chôm_BIT_10%'!S47</f>
        <v>1503.74614610671</v>
      </c>
      <c r="T44" s="47" t="n">
        <f aca="false">PopActBIT!T59-'Chôm_BIT_10%'!T47</f>
        <v>1639.01465178988</v>
      </c>
      <c r="U44" s="47" t="n">
        <f aca="false">PopActBIT!U59-'Chôm_BIT_10%'!U47</f>
        <v>1737.68078138353</v>
      </c>
      <c r="V44" s="47" t="n">
        <f aca="false">PopActBIT!V59-'Chôm_BIT_10%'!V47</f>
        <v>1852.76151633704</v>
      </c>
      <c r="W44" s="47" t="n">
        <f aca="false">PopActBIT!W59-'Chôm_BIT_10%'!W47</f>
        <v>1879.09365281612</v>
      </c>
      <c r="X44" s="47" t="n">
        <f aca="false">PopActBIT!X59-'Chôm_BIT_10%'!X47</f>
        <v>1780.34495911039</v>
      </c>
      <c r="Y44" s="47" t="n">
        <f aca="false">PopActBIT!Y59-'Chôm_BIT_10%'!Y47</f>
        <v>1505.37383181236</v>
      </c>
      <c r="Z44" s="47" t="n">
        <f aca="false">PopActBIT!Z59-'Chôm_BIT_10%'!Z47</f>
        <v>1287.1586903184</v>
      </c>
      <c r="AA44" s="47" t="n">
        <f aca="false">PopActBIT!AA59-'Chôm_BIT_10%'!AA47</f>
        <v>383.311154356031</v>
      </c>
      <c r="AB44" s="47" t="n">
        <f aca="false">PopActBIT!AB59-'Chôm_BIT_10%'!AB47</f>
        <v>127.64665648092</v>
      </c>
      <c r="AC44" s="47"/>
      <c r="AD44" s="47" t="n">
        <f aca="false">E44+F44</f>
        <v>982.380303799885</v>
      </c>
      <c r="AE44" s="47" t="n">
        <f aca="false">G44+H44</f>
        <v>2742.37917891322</v>
      </c>
      <c r="AF44" s="47" t="n">
        <f aca="false">I44+J44</f>
        <v>3219.56420437908</v>
      </c>
      <c r="AG44" s="47" t="n">
        <f aca="false">K44+L44</f>
        <v>3506.17921843055</v>
      </c>
      <c r="AH44" s="47" t="n">
        <f aca="false">M44+N44+O44+P44</f>
        <v>3011.08105582737</v>
      </c>
      <c r="AI44" s="47" t="n">
        <f aca="false">Q44+R44</f>
        <v>1220.29700820863</v>
      </c>
      <c r="AJ44" s="47" t="n">
        <f aca="false">S44+T44</f>
        <v>3142.76079789659</v>
      </c>
      <c r="AK44" s="47" t="n">
        <f aca="false">U44+V44</f>
        <v>3590.44229772056</v>
      </c>
      <c r="AL44" s="47" t="n">
        <f aca="false">W44+X44</f>
        <v>3659.4386119265</v>
      </c>
      <c r="AM44" s="47" t="n">
        <f aca="false">Y44+Z44+AA44+AB44</f>
        <v>3303.49033296771</v>
      </c>
      <c r="AO44" s="49" t="n">
        <f aca="false">SUM(E44:F44)</f>
        <v>982.380303799885</v>
      </c>
      <c r="AP44" s="49" t="n">
        <f aca="false">SUM(G44:L44)</f>
        <v>9468.12260172285</v>
      </c>
      <c r="AQ44" s="49" t="n">
        <f aca="false">SUM(M44:N44)</f>
        <v>2678.86984354895</v>
      </c>
      <c r="AR44" s="49" t="n">
        <f aca="false">SUM(Q44:R44)</f>
        <v>1220.29700820863</v>
      </c>
      <c r="AS44" s="49" t="n">
        <f aca="false">SUM(S44:X44)</f>
        <v>10392.6417075437</v>
      </c>
      <c r="AT44" s="49" t="n">
        <f aca="false">SUM(Y44:Z44)</f>
        <v>2792.53252213076</v>
      </c>
      <c r="AU44" s="49" t="n">
        <f aca="false">AO44+AR44</f>
        <v>2202.67731200852</v>
      </c>
      <c r="AV44" s="49" t="n">
        <f aca="false">AP44+AS44</f>
        <v>19860.7643092665</v>
      </c>
      <c r="AW44" s="49" t="n">
        <f aca="false">AQ44+AT44</f>
        <v>5471.40236567971</v>
      </c>
    </row>
    <row r="45" customFormat="false" ht="15" hidden="false" customHeight="false" outlineLevel="0" collapsed="false">
      <c r="A45" s="0" t="n">
        <v>2057</v>
      </c>
      <c r="B45" s="47" t="n">
        <f aca="false">SUM(E45:AB45)</f>
        <v>28416.8125358535</v>
      </c>
      <c r="C45" s="47" t="n">
        <f aca="false">SUM(E45:P45)</f>
        <v>13481.5983302317</v>
      </c>
      <c r="D45" s="47" t="n">
        <f aca="false">SUM(Q45:AB45)</f>
        <v>14935.2142056218</v>
      </c>
      <c r="E45" s="47" t="n">
        <f aca="false">PopActBIT!E60-'Chôm_BIT_10%'!E48</f>
        <v>139.402788022366</v>
      </c>
      <c r="F45" s="47" t="n">
        <f aca="false">PopActBIT!F60-'Chôm_BIT_10%'!F48</f>
        <v>847.399824515757</v>
      </c>
      <c r="G45" s="47" t="n">
        <f aca="false">PopActBIT!G60-'Chôm_BIT_10%'!G48</f>
        <v>1344.83987992179</v>
      </c>
      <c r="H45" s="47" t="n">
        <f aca="false">PopActBIT!H60-'Chôm_BIT_10%'!H48</f>
        <v>1402.6435905052</v>
      </c>
      <c r="I45" s="47" t="n">
        <f aca="false">PopActBIT!I60-'Chôm_BIT_10%'!I48</f>
        <v>1541.79650921641</v>
      </c>
      <c r="J45" s="47" t="n">
        <f aca="false">PopActBIT!J60-'Chôm_BIT_10%'!J48</f>
        <v>1662.88279033867</v>
      </c>
      <c r="K45" s="47" t="n">
        <f aca="false">PopActBIT!K60-'Chôm_BIT_10%'!K48</f>
        <v>1800.2741322303</v>
      </c>
      <c r="L45" s="47" t="n">
        <f aca="false">PopActBIT!L60-'Chôm_BIT_10%'!L48</f>
        <v>1713.10783195067</v>
      </c>
      <c r="M45" s="47" t="n">
        <f aca="false">PopActBIT!M60-'Chôm_BIT_10%'!M48</f>
        <v>1525.23583331199</v>
      </c>
      <c r="N45" s="47" t="n">
        <f aca="false">PopActBIT!N60-'Chôm_BIT_10%'!N48</f>
        <v>1173.34733912521</v>
      </c>
      <c r="O45" s="47" t="n">
        <f aca="false">PopActBIT!O60-'Chôm_BIT_10%'!O48</f>
        <v>257.440239210252</v>
      </c>
      <c r="P45" s="47" t="n">
        <f aca="false">PopActBIT!P60-'Chôm_BIT_10%'!P48</f>
        <v>73.2275718830697</v>
      </c>
      <c r="Q45" s="47" t="n">
        <f aca="false">PopActBIT!Q60-'Chôm_BIT_10%'!Q48</f>
        <v>238.113875188688</v>
      </c>
      <c r="R45" s="47" t="n">
        <f aca="false">PopActBIT!R60-'Chôm_BIT_10%'!R48</f>
        <v>987.591262011431</v>
      </c>
      <c r="S45" s="47" t="n">
        <f aca="false">PopActBIT!S60-'Chôm_BIT_10%'!S48</f>
        <v>1510.42772658433</v>
      </c>
      <c r="T45" s="47" t="n">
        <f aca="false">PopActBIT!T60-'Chôm_BIT_10%'!T48</f>
        <v>1638.47220785592</v>
      </c>
      <c r="U45" s="47" t="n">
        <f aca="false">PopActBIT!U60-'Chôm_BIT_10%'!U48</f>
        <v>1733.25915555395</v>
      </c>
      <c r="V45" s="47" t="n">
        <f aca="false">PopActBIT!V60-'Chôm_BIT_10%'!V48</f>
        <v>1841.19616835686</v>
      </c>
      <c r="W45" s="47" t="n">
        <f aca="false">PopActBIT!W60-'Chôm_BIT_10%'!W48</f>
        <v>1875.562994368</v>
      </c>
      <c r="X45" s="47" t="n">
        <f aca="false">PopActBIT!X60-'Chôm_BIT_10%'!X48</f>
        <v>1792.4194576359</v>
      </c>
      <c r="Y45" s="47" t="n">
        <f aca="false">PopActBIT!Y60-'Chôm_BIT_10%'!Y48</f>
        <v>1523.42803355932</v>
      </c>
      <c r="Z45" s="47" t="n">
        <f aca="false">PopActBIT!Z60-'Chôm_BIT_10%'!Z48</f>
        <v>1284.48502435648</v>
      </c>
      <c r="AA45" s="47" t="n">
        <f aca="false">PopActBIT!AA60-'Chôm_BIT_10%'!AA48</f>
        <v>381.617376707964</v>
      </c>
      <c r="AB45" s="47" t="n">
        <f aca="false">PopActBIT!AB60-'Chôm_BIT_10%'!AB48</f>
        <v>128.640923443022</v>
      </c>
      <c r="AC45" s="47"/>
      <c r="AD45" s="47" t="n">
        <f aca="false">E45+F45</f>
        <v>986.802612538123</v>
      </c>
      <c r="AE45" s="47" t="n">
        <f aca="false">G45+H45</f>
        <v>2747.48347042699</v>
      </c>
      <c r="AF45" s="47" t="n">
        <f aca="false">I45+J45</f>
        <v>3204.67929955509</v>
      </c>
      <c r="AG45" s="47" t="n">
        <f aca="false">K45+L45</f>
        <v>3513.38196418097</v>
      </c>
      <c r="AH45" s="47" t="n">
        <f aca="false">M45+N45+O45+P45</f>
        <v>3029.25098353052</v>
      </c>
      <c r="AI45" s="47" t="n">
        <f aca="false">Q45+R45</f>
        <v>1225.70513720012</v>
      </c>
      <c r="AJ45" s="47" t="n">
        <f aca="false">S45+T45</f>
        <v>3148.89993444024</v>
      </c>
      <c r="AK45" s="47" t="n">
        <f aca="false">U45+V45</f>
        <v>3574.4553239108</v>
      </c>
      <c r="AL45" s="47" t="n">
        <f aca="false">W45+X45</f>
        <v>3667.9824520039</v>
      </c>
      <c r="AM45" s="47" t="n">
        <f aca="false">Y45+Z45+AA45+AB45</f>
        <v>3318.17135806678</v>
      </c>
      <c r="AO45" s="49" t="n">
        <f aca="false">SUM(E45:F45)</f>
        <v>986.802612538123</v>
      </c>
      <c r="AP45" s="49" t="n">
        <f aca="false">SUM(G45:L45)</f>
        <v>9465.54473416305</v>
      </c>
      <c r="AQ45" s="49" t="n">
        <f aca="false">SUM(M45:N45)</f>
        <v>2698.58317243719</v>
      </c>
      <c r="AR45" s="49" t="n">
        <f aca="false">SUM(Q45:R45)</f>
        <v>1225.70513720012</v>
      </c>
      <c r="AS45" s="49" t="n">
        <f aca="false">SUM(S45:X45)</f>
        <v>10391.3377103549</v>
      </c>
      <c r="AT45" s="49" t="n">
        <f aca="false">SUM(Y45:Z45)</f>
        <v>2807.91305791579</v>
      </c>
      <c r="AU45" s="49" t="n">
        <f aca="false">AO45+AR45</f>
        <v>2212.50774973824</v>
      </c>
      <c r="AV45" s="49" t="n">
        <f aca="false">AP45+AS45</f>
        <v>19856.882444518</v>
      </c>
      <c r="AW45" s="49" t="n">
        <f aca="false">AQ45+AT45</f>
        <v>5506.49623035299</v>
      </c>
    </row>
    <row r="46" customFormat="false" ht="15" hidden="false" customHeight="false" outlineLevel="0" collapsed="false">
      <c r="A46" s="0" t="n">
        <v>2058</v>
      </c>
      <c r="B46" s="47" t="n">
        <f aca="false">SUM(E46:AB46)</f>
        <v>28468.1536520055</v>
      </c>
      <c r="C46" s="47" t="n">
        <f aca="false">SUM(E46:P46)</f>
        <v>13503.9095956742</v>
      </c>
      <c r="D46" s="47" t="n">
        <f aca="false">SUM(Q46:AB46)</f>
        <v>14964.2440563313</v>
      </c>
      <c r="E46" s="47" t="n">
        <f aca="false">PopActBIT!E61-'Chôm_BIT_10%'!E49</f>
        <v>139.555397349971</v>
      </c>
      <c r="F46" s="47" t="n">
        <f aca="false">PopActBIT!F61-'Chôm_BIT_10%'!F49</f>
        <v>851.28478783682</v>
      </c>
      <c r="G46" s="47" t="n">
        <f aca="false">PopActBIT!G61-'Chôm_BIT_10%'!G49</f>
        <v>1351.02227522811</v>
      </c>
      <c r="H46" s="47" t="n">
        <f aca="false">PopActBIT!H61-'Chôm_BIT_10%'!H49</f>
        <v>1403.50109046054</v>
      </c>
      <c r="I46" s="47" t="n">
        <f aca="false">PopActBIT!I61-'Chôm_BIT_10%'!I49</f>
        <v>1538.09473823982</v>
      </c>
      <c r="J46" s="47" t="n">
        <f aca="false">PopActBIT!J61-'Chôm_BIT_10%'!J49</f>
        <v>1654.54420184905</v>
      </c>
      <c r="K46" s="47" t="n">
        <f aca="false">PopActBIT!K61-'Chôm_BIT_10%'!K49</f>
        <v>1792.98948627217</v>
      </c>
      <c r="L46" s="47" t="n">
        <f aca="false">PopActBIT!L61-'Chôm_BIT_10%'!L49</f>
        <v>1725.93723038011</v>
      </c>
      <c r="M46" s="47" t="n">
        <f aca="false">PopActBIT!M61-'Chôm_BIT_10%'!M49</f>
        <v>1537.90112506949</v>
      </c>
      <c r="N46" s="47" t="n">
        <f aca="false">PopActBIT!N61-'Chôm_BIT_10%'!N49</f>
        <v>1181.30697464167</v>
      </c>
      <c r="O46" s="47" t="n">
        <f aca="false">PopActBIT!O61-'Chôm_BIT_10%'!O49</f>
        <v>254.195559768337</v>
      </c>
      <c r="P46" s="47" t="n">
        <f aca="false">PopActBIT!P61-'Chôm_BIT_10%'!P49</f>
        <v>73.5767285781592</v>
      </c>
      <c r="Q46" s="47" t="n">
        <f aca="false">PopActBIT!Q61-'Chôm_BIT_10%'!Q49</f>
        <v>238.348887567985</v>
      </c>
      <c r="R46" s="47" t="n">
        <f aca="false">PopActBIT!R61-'Chôm_BIT_10%'!R49</f>
        <v>992.23564074944</v>
      </c>
      <c r="S46" s="47" t="n">
        <f aca="false">PopActBIT!S61-'Chôm_BIT_10%'!S49</f>
        <v>1517.86242724917</v>
      </c>
      <c r="T46" s="47" t="n">
        <f aca="false">PopActBIT!T61-'Chôm_BIT_10%'!T49</f>
        <v>1639.58122547499</v>
      </c>
      <c r="U46" s="47" t="n">
        <f aca="false">PopActBIT!U61-'Chôm_BIT_10%'!U49</f>
        <v>1728.93460077715</v>
      </c>
      <c r="V46" s="47" t="n">
        <f aca="false">PopActBIT!V61-'Chôm_BIT_10%'!V49</f>
        <v>1831.42123610429</v>
      </c>
      <c r="W46" s="47" t="n">
        <f aca="false">PopActBIT!W61-'Chôm_BIT_10%'!W49</f>
        <v>1869.18008896839</v>
      </c>
      <c r="X46" s="47" t="n">
        <f aca="false">PopActBIT!X61-'Chôm_BIT_10%'!X49</f>
        <v>1806.57096837334</v>
      </c>
      <c r="Y46" s="47" t="n">
        <f aca="false">PopActBIT!Y61-'Chôm_BIT_10%'!Y49</f>
        <v>1537.3637717133</v>
      </c>
      <c r="Z46" s="47" t="n">
        <f aca="false">PopActBIT!Z61-'Chôm_BIT_10%'!Z49</f>
        <v>1295.44192388862</v>
      </c>
      <c r="AA46" s="47" t="n">
        <f aca="false">PopActBIT!AA61-'Chôm_BIT_10%'!AA49</f>
        <v>377.703277525823</v>
      </c>
      <c r="AB46" s="47" t="n">
        <f aca="false">PopActBIT!AB61-'Chôm_BIT_10%'!AB49</f>
        <v>129.600007938781</v>
      </c>
      <c r="AC46" s="47"/>
      <c r="AD46" s="47" t="n">
        <f aca="false">E46+F46</f>
        <v>990.84018518679</v>
      </c>
      <c r="AE46" s="47" t="n">
        <f aca="false">G46+H46</f>
        <v>2754.52336568865</v>
      </c>
      <c r="AF46" s="47" t="n">
        <f aca="false">I46+J46</f>
        <v>3192.63894008887</v>
      </c>
      <c r="AG46" s="47" t="n">
        <f aca="false">K46+L46</f>
        <v>3518.92671665228</v>
      </c>
      <c r="AH46" s="47" t="n">
        <f aca="false">M46+N46+O46+P46</f>
        <v>3046.98038805765</v>
      </c>
      <c r="AI46" s="47" t="n">
        <f aca="false">Q46+R46</f>
        <v>1230.58452831743</v>
      </c>
      <c r="AJ46" s="47" t="n">
        <f aca="false">S46+T46</f>
        <v>3157.44365272416</v>
      </c>
      <c r="AK46" s="47" t="n">
        <f aca="false">U46+V46</f>
        <v>3560.35583688144</v>
      </c>
      <c r="AL46" s="47" t="n">
        <f aca="false">W46+X46</f>
        <v>3675.75105734173</v>
      </c>
      <c r="AM46" s="47" t="n">
        <f aca="false">Y46+Z46+AA46+AB46</f>
        <v>3340.10898106652</v>
      </c>
      <c r="AO46" s="49" t="n">
        <f aca="false">SUM(E46:F46)</f>
        <v>990.84018518679</v>
      </c>
      <c r="AP46" s="49" t="n">
        <f aca="false">SUM(G46:L46)</f>
        <v>9466.0890224298</v>
      </c>
      <c r="AQ46" s="49" t="n">
        <f aca="false">SUM(M46:N46)</f>
        <v>2719.20809971116</v>
      </c>
      <c r="AR46" s="49" t="n">
        <f aca="false">SUM(Q46:R46)</f>
        <v>1230.58452831743</v>
      </c>
      <c r="AS46" s="49" t="n">
        <f aca="false">SUM(S46:X46)</f>
        <v>10393.5505469473</v>
      </c>
      <c r="AT46" s="49" t="n">
        <f aca="false">SUM(Y46:Z46)</f>
        <v>2832.80569560192</v>
      </c>
      <c r="AU46" s="49" t="n">
        <f aca="false">AO46+AR46</f>
        <v>2221.42471350422</v>
      </c>
      <c r="AV46" s="49" t="n">
        <f aca="false">AP46+AS46</f>
        <v>19859.6395693771</v>
      </c>
      <c r="AW46" s="49" t="n">
        <f aca="false">AQ46+AT46</f>
        <v>5552.01379531307</v>
      </c>
    </row>
    <row r="47" customFormat="false" ht="15" hidden="false" customHeight="false" outlineLevel="0" collapsed="false">
      <c r="A47" s="0" t="n">
        <v>2059</v>
      </c>
      <c r="B47" s="47" t="n">
        <f aca="false">SUM(E47:AB47)</f>
        <v>28535.8064709591</v>
      </c>
      <c r="C47" s="47" t="n">
        <f aca="false">SUM(E47:P47)</f>
        <v>13528.1000051398</v>
      </c>
      <c r="D47" s="47" t="n">
        <f aca="false">SUM(Q47:AB47)</f>
        <v>15007.7064658193</v>
      </c>
      <c r="E47" s="47" t="n">
        <f aca="false">PopActBIT!E62-'Chôm_BIT_10%'!E50</f>
        <v>139.543515883222</v>
      </c>
      <c r="F47" s="47" t="n">
        <f aca="false">PopActBIT!F62-'Chôm_BIT_10%'!F50</f>
        <v>854.790500221543</v>
      </c>
      <c r="G47" s="47" t="n">
        <f aca="false">PopActBIT!G62-'Chôm_BIT_10%'!G50</f>
        <v>1357.54954163256</v>
      </c>
      <c r="H47" s="47" t="n">
        <f aca="false">PopActBIT!H62-'Chôm_BIT_10%'!H50</f>
        <v>1405.67454845749</v>
      </c>
      <c r="I47" s="47" t="n">
        <f aca="false">PopActBIT!I62-'Chôm_BIT_10%'!I50</f>
        <v>1534.67410126345</v>
      </c>
      <c r="J47" s="47" t="n">
        <f aca="false">PopActBIT!J62-'Chôm_BIT_10%'!J50</f>
        <v>1644.41216616916</v>
      </c>
      <c r="K47" s="47" t="n">
        <f aca="false">PopActBIT!K62-'Chôm_BIT_10%'!K50</f>
        <v>1785.07188178321</v>
      </c>
      <c r="L47" s="47" t="n">
        <f aca="false">PopActBIT!L62-'Chôm_BIT_10%'!L50</f>
        <v>1738.7122265685</v>
      </c>
      <c r="M47" s="47" t="n">
        <f aca="false">PopActBIT!M62-'Chôm_BIT_10%'!M50</f>
        <v>1547.59858808528</v>
      </c>
      <c r="N47" s="47" t="n">
        <f aca="false">PopActBIT!N62-'Chôm_BIT_10%'!N50</f>
        <v>1196.10953503484</v>
      </c>
      <c r="O47" s="47" t="n">
        <f aca="false">PopActBIT!O62-'Chôm_BIT_10%'!O50</f>
        <v>250.045736423483</v>
      </c>
      <c r="P47" s="47" t="n">
        <f aca="false">PopActBIT!P62-'Chôm_BIT_10%'!P50</f>
        <v>73.9176636170268</v>
      </c>
      <c r="Q47" s="47" t="n">
        <f aca="false">PopActBIT!Q62-'Chôm_BIT_10%'!Q50</f>
        <v>238.315310575875</v>
      </c>
      <c r="R47" s="47" t="n">
        <f aca="false">PopActBIT!R62-'Chôm_BIT_10%'!R50</f>
        <v>996.430382061739</v>
      </c>
      <c r="S47" s="47" t="n">
        <f aca="false">PopActBIT!S62-'Chôm_BIT_10%'!S50</f>
        <v>1525.71893395057</v>
      </c>
      <c r="T47" s="47" t="n">
        <f aca="false">PopActBIT!T62-'Chôm_BIT_10%'!T50</f>
        <v>1642.36665551385</v>
      </c>
      <c r="U47" s="47" t="n">
        <f aca="false">PopActBIT!U62-'Chôm_BIT_10%'!U50</f>
        <v>1724.96918998121</v>
      </c>
      <c r="V47" s="47" t="n">
        <f aca="false">PopActBIT!V62-'Chôm_BIT_10%'!V50</f>
        <v>1819.72276875466</v>
      </c>
      <c r="W47" s="47" t="n">
        <f aca="false">PopActBIT!W62-'Chôm_BIT_10%'!W50</f>
        <v>1861.42167638701</v>
      </c>
      <c r="X47" s="47" t="n">
        <f aca="false">PopActBIT!X62-'Chôm_BIT_10%'!X50</f>
        <v>1821.79223943961</v>
      </c>
      <c r="Y47" s="47" t="n">
        <f aca="false">PopActBIT!Y62-'Chôm_BIT_10%'!Y50</f>
        <v>1547.46164068096</v>
      </c>
      <c r="Z47" s="47" t="n">
        <f aca="false">PopActBIT!Z62-'Chôm_BIT_10%'!Z50</f>
        <v>1326.83954648143</v>
      </c>
      <c r="AA47" s="47" t="n">
        <f aca="false">PopActBIT!AA62-'Chôm_BIT_10%'!AA50</f>
        <v>372.142752250998</v>
      </c>
      <c r="AB47" s="47" t="n">
        <f aca="false">PopActBIT!AB62-'Chôm_BIT_10%'!AB50</f>
        <v>130.525369741396</v>
      </c>
      <c r="AC47" s="47"/>
      <c r="AD47" s="47" t="n">
        <f aca="false">E47+F47</f>
        <v>994.334016104765</v>
      </c>
      <c r="AE47" s="47" t="n">
        <f aca="false">G47+H47</f>
        <v>2763.22409009005</v>
      </c>
      <c r="AF47" s="47" t="n">
        <f aca="false">I47+J47</f>
        <v>3179.08626743262</v>
      </c>
      <c r="AG47" s="47" t="n">
        <f aca="false">K47+L47</f>
        <v>3523.7841083517</v>
      </c>
      <c r="AH47" s="47" t="n">
        <f aca="false">M47+N47+O47+P47</f>
        <v>3067.67152316064</v>
      </c>
      <c r="AI47" s="47" t="n">
        <f aca="false">Q47+R47</f>
        <v>1234.74569263761</v>
      </c>
      <c r="AJ47" s="47" t="n">
        <f aca="false">S47+T47</f>
        <v>3168.08558946442</v>
      </c>
      <c r="AK47" s="47" t="n">
        <f aca="false">U47+V47</f>
        <v>3544.69195873586</v>
      </c>
      <c r="AL47" s="47" t="n">
        <f aca="false">W47+X47</f>
        <v>3683.21391582663</v>
      </c>
      <c r="AM47" s="47" t="n">
        <f aca="false">Y47+Z47+AA47+AB47</f>
        <v>3376.96930915478</v>
      </c>
      <c r="AO47" s="49" t="n">
        <f aca="false">SUM(E47:F47)</f>
        <v>994.334016104765</v>
      </c>
      <c r="AP47" s="49" t="n">
        <f aca="false">SUM(G47:L47)</f>
        <v>9466.09446587437</v>
      </c>
      <c r="AQ47" s="49" t="n">
        <f aca="false">SUM(M47:N47)</f>
        <v>2743.70812312013</v>
      </c>
      <c r="AR47" s="49" t="n">
        <f aca="false">SUM(Q47:R47)</f>
        <v>1234.74569263761</v>
      </c>
      <c r="AS47" s="49" t="n">
        <f aca="false">SUM(S47:X47)</f>
        <v>10395.9914640269</v>
      </c>
      <c r="AT47" s="49" t="n">
        <f aca="false">SUM(Y47:Z47)</f>
        <v>2874.30118716239</v>
      </c>
      <c r="AU47" s="49" t="n">
        <f aca="false">AO47+AR47</f>
        <v>2229.07970874238</v>
      </c>
      <c r="AV47" s="49" t="n">
        <f aca="false">AP47+AS47</f>
        <v>19862.0859299013</v>
      </c>
      <c r="AW47" s="49" t="n">
        <f aca="false">AQ47+AT47</f>
        <v>5618.00931028252</v>
      </c>
    </row>
    <row r="48" customFormat="false" ht="15" hidden="false" customHeight="false" outlineLevel="0" collapsed="false">
      <c r="A48" s="0" t="n">
        <v>2060</v>
      </c>
      <c r="B48" s="47" t="n">
        <f aca="false">SUM(E48:AB48)</f>
        <v>28596.3380428643</v>
      </c>
      <c r="C48" s="47" t="n">
        <f aca="false">SUM(E48:P48)</f>
        <v>13546.9857464563</v>
      </c>
      <c r="D48" s="47" t="n">
        <f aca="false">SUM(Q48:AB48)</f>
        <v>15049.352296408</v>
      </c>
      <c r="E48" s="47" t="n">
        <f aca="false">PopActBIT!E63-'Chôm_BIT_10%'!E51</f>
        <v>139.325092853266</v>
      </c>
      <c r="F48" s="47" t="n">
        <f aca="false">PopActBIT!F63-'Chôm_BIT_10%'!F51</f>
        <v>857.63815618392</v>
      </c>
      <c r="G48" s="47" t="n">
        <f aca="false">PopActBIT!G63-'Chôm_BIT_10%'!G51</f>
        <v>1364.07302970136</v>
      </c>
      <c r="H48" s="47" t="n">
        <f aca="false">PopActBIT!H63-'Chôm_BIT_10%'!H51</f>
        <v>1408.98129975819</v>
      </c>
      <c r="I48" s="47" t="n">
        <f aca="false">PopActBIT!I63-'Chôm_BIT_10%'!I51</f>
        <v>1531.74149742488</v>
      </c>
      <c r="J48" s="47" t="n">
        <f aca="false">PopActBIT!J63-'Chôm_BIT_10%'!J51</f>
        <v>1635.84050493513</v>
      </c>
      <c r="K48" s="47" t="n">
        <f aca="false">PopActBIT!K63-'Chôm_BIT_10%'!K51</f>
        <v>1772.87262109844</v>
      </c>
      <c r="L48" s="47" t="n">
        <f aca="false">PopActBIT!L63-'Chôm_BIT_10%'!L51</f>
        <v>1749.67817920212</v>
      </c>
      <c r="M48" s="47" t="n">
        <f aca="false">PopActBIT!M63-'Chôm_BIT_10%'!M51</f>
        <v>1551.55057596726</v>
      </c>
      <c r="N48" s="47" t="n">
        <f aca="false">PopActBIT!N63-'Chôm_BIT_10%'!N51</f>
        <v>1214.07627565111</v>
      </c>
      <c r="O48" s="47" t="n">
        <f aca="false">PopActBIT!O63-'Chôm_BIT_10%'!O51</f>
        <v>246.972218153398</v>
      </c>
      <c r="P48" s="47" t="n">
        <f aca="false">PopActBIT!P63-'Chôm_BIT_10%'!P51</f>
        <v>74.2362955272175</v>
      </c>
      <c r="Q48" s="47" t="n">
        <f aca="false">PopActBIT!Q63-'Chôm_BIT_10%'!Q51</f>
        <v>237.968948640123</v>
      </c>
      <c r="R48" s="47" t="n">
        <f aca="false">PopActBIT!R63-'Chôm_BIT_10%'!R51</f>
        <v>999.852918398575</v>
      </c>
      <c r="S48" s="47" t="n">
        <f aca="false">PopActBIT!S63-'Chôm_BIT_10%'!S51</f>
        <v>1533.60269593241</v>
      </c>
      <c r="T48" s="47" t="n">
        <f aca="false">PopActBIT!T63-'Chôm_BIT_10%'!T51</f>
        <v>1646.66376187869</v>
      </c>
      <c r="U48" s="47" t="n">
        <f aca="false">PopActBIT!U63-'Chôm_BIT_10%'!U51</f>
        <v>1721.6583181066</v>
      </c>
      <c r="V48" s="47" t="n">
        <f aca="false">PopActBIT!V63-'Chôm_BIT_10%'!V51</f>
        <v>1809.93733845264</v>
      </c>
      <c r="W48" s="47" t="n">
        <f aca="false">PopActBIT!W63-'Chôm_BIT_10%'!W51</f>
        <v>1849.0419141956</v>
      </c>
      <c r="X48" s="47" t="n">
        <f aca="false">PopActBIT!X63-'Chôm_BIT_10%'!X51</f>
        <v>1835.0704644104</v>
      </c>
      <c r="Y48" s="47" t="n">
        <f aca="false">PopActBIT!Y63-'Chôm_BIT_10%'!Y51</f>
        <v>1551.39972502827</v>
      </c>
      <c r="Z48" s="47" t="n">
        <f aca="false">PopActBIT!Z63-'Chôm_BIT_10%'!Z51</f>
        <v>1365.04817056359</v>
      </c>
      <c r="AA48" s="47" t="n">
        <f aca="false">PopActBIT!AA63-'Chôm_BIT_10%'!AA51</f>
        <v>367.675264521987</v>
      </c>
      <c r="AB48" s="47" t="n">
        <f aca="false">PopActBIT!AB63-'Chôm_BIT_10%'!AB51</f>
        <v>131.432776279089</v>
      </c>
      <c r="AC48" s="47"/>
      <c r="AD48" s="47" t="n">
        <f aca="false">E48+F48</f>
        <v>996.963249037187</v>
      </c>
      <c r="AE48" s="47" t="n">
        <f aca="false">G48+H48</f>
        <v>2773.05432945955</v>
      </c>
      <c r="AF48" s="47" t="n">
        <f aca="false">I48+J48</f>
        <v>3167.58200236001</v>
      </c>
      <c r="AG48" s="47" t="n">
        <f aca="false">K48+L48</f>
        <v>3522.55080030056</v>
      </c>
      <c r="AH48" s="47" t="n">
        <f aca="false">M48+N48+O48+P48</f>
        <v>3086.83536529899</v>
      </c>
      <c r="AI48" s="47" t="n">
        <f aca="false">Q48+R48</f>
        <v>1237.8218670387</v>
      </c>
      <c r="AJ48" s="47" t="n">
        <f aca="false">S48+T48</f>
        <v>3180.26645781109</v>
      </c>
      <c r="AK48" s="47" t="n">
        <f aca="false">U48+V48</f>
        <v>3531.59565655923</v>
      </c>
      <c r="AL48" s="47" t="n">
        <f aca="false">W48+X48</f>
        <v>3684.112378606</v>
      </c>
      <c r="AM48" s="47" t="n">
        <f aca="false">Y48+Z48+AA48+AB48</f>
        <v>3415.55593639293</v>
      </c>
      <c r="AO48" s="49" t="n">
        <f aca="false">SUM(E48:F48)</f>
        <v>996.963249037187</v>
      </c>
      <c r="AP48" s="49" t="n">
        <f aca="false">SUM(G48:L48)</f>
        <v>9463.18713212012</v>
      </c>
      <c r="AQ48" s="49" t="n">
        <f aca="false">SUM(M48:N48)</f>
        <v>2765.62685161837</v>
      </c>
      <c r="AR48" s="49" t="n">
        <f aca="false">SUM(Q48:R48)</f>
        <v>1237.8218670387</v>
      </c>
      <c r="AS48" s="49" t="n">
        <f aca="false">SUM(S48:X48)</f>
        <v>10395.9744929763</v>
      </c>
      <c r="AT48" s="49" t="n">
        <f aca="false">SUM(Y48:Z48)</f>
        <v>2916.44789559186</v>
      </c>
      <c r="AU48" s="49" t="n">
        <f aca="false">AO48+AR48</f>
        <v>2234.78511607588</v>
      </c>
      <c r="AV48" s="49" t="n">
        <f aca="false">AP48+AS48</f>
        <v>19859.1616250965</v>
      </c>
      <c r="AW48" s="49" t="n">
        <f aca="false">AQ48+AT48</f>
        <v>5682.07474721023</v>
      </c>
    </row>
    <row r="49" customFormat="false" ht="15" hidden="false" customHeight="false" outlineLevel="0" collapsed="false">
      <c r="A49" s="0" t="n">
        <v>2061</v>
      </c>
      <c r="B49" s="47" t="n">
        <f aca="false">SUM(E49:AB49)</f>
        <v>28636.1737214516</v>
      </c>
      <c r="C49" s="47" t="n">
        <f aca="false">SUM(E49:P49)</f>
        <v>13561.3067176346</v>
      </c>
      <c r="D49" s="47" t="n">
        <f aca="false">SUM(Q49:AB49)</f>
        <v>15074.867003817</v>
      </c>
      <c r="E49" s="47" t="n">
        <f aca="false">PopActBIT!E64-'Chôm_BIT_10%'!E52</f>
        <v>138.965595065106</v>
      </c>
      <c r="F49" s="47" t="n">
        <f aca="false">PopActBIT!F64-'Chôm_BIT_10%'!F52</f>
        <v>859.776732770317</v>
      </c>
      <c r="G49" s="47" t="n">
        <f aca="false">PopActBIT!G64-'Chôm_BIT_10%'!G52</f>
        <v>1370.51649255287</v>
      </c>
      <c r="H49" s="47" t="n">
        <f aca="false">PopActBIT!H64-'Chôm_BIT_10%'!H52</f>
        <v>1413.38163794778</v>
      </c>
      <c r="I49" s="47" t="n">
        <f aca="false">PopActBIT!I64-'Chôm_BIT_10%'!I52</f>
        <v>1529.72907922699</v>
      </c>
      <c r="J49" s="47" t="n">
        <f aca="false">PopActBIT!J64-'Chôm_BIT_10%'!J52</f>
        <v>1630.90521014404</v>
      </c>
      <c r="K49" s="47" t="n">
        <f aca="false">PopActBIT!K64-'Chôm_BIT_10%'!K52</f>
        <v>1756.56503802529</v>
      </c>
      <c r="L49" s="47" t="n">
        <f aca="false">PopActBIT!L64-'Chôm_BIT_10%'!L52</f>
        <v>1754.48005854025</v>
      </c>
      <c r="M49" s="47" t="n">
        <f aca="false">PopActBIT!M64-'Chôm_BIT_10%'!M52</f>
        <v>1555.0633042426</v>
      </c>
      <c r="N49" s="47" t="n">
        <f aca="false">PopActBIT!N64-'Chôm_BIT_10%'!N52</f>
        <v>1232.02156872191</v>
      </c>
      <c r="O49" s="47" t="n">
        <f aca="false">PopActBIT!O64-'Chôm_BIT_10%'!O52</f>
        <v>245.385294601932</v>
      </c>
      <c r="P49" s="47" t="n">
        <f aca="false">PopActBIT!P64-'Chôm_BIT_10%'!P52</f>
        <v>74.5167057955303</v>
      </c>
      <c r="Q49" s="47" t="n">
        <f aca="false">PopActBIT!Q64-'Chôm_BIT_10%'!Q52</f>
        <v>237.396627088116</v>
      </c>
      <c r="R49" s="47" t="n">
        <f aca="false">PopActBIT!R64-'Chôm_BIT_10%'!R52</f>
        <v>1002.43220691135</v>
      </c>
      <c r="S49" s="47" t="n">
        <f aca="false">PopActBIT!S64-'Chôm_BIT_10%'!S52</f>
        <v>1541.39986658214</v>
      </c>
      <c r="T49" s="47" t="n">
        <f aca="false">PopActBIT!T64-'Chôm_BIT_10%'!T52</f>
        <v>1652.3651419856</v>
      </c>
      <c r="U49" s="47" t="n">
        <f aca="false">PopActBIT!U64-'Chôm_BIT_10%'!U52</f>
        <v>1719.47916017244</v>
      </c>
      <c r="V49" s="47" t="n">
        <f aca="false">PopActBIT!V64-'Chôm_BIT_10%'!V52</f>
        <v>1804.44558916607</v>
      </c>
      <c r="W49" s="47" t="n">
        <f aca="false">PopActBIT!W64-'Chôm_BIT_10%'!W52</f>
        <v>1833.35441252714</v>
      </c>
      <c r="X49" s="47" t="n">
        <f aca="false">PopActBIT!X64-'Chôm_BIT_10%'!X52</f>
        <v>1840.17035574839</v>
      </c>
      <c r="Y49" s="47" t="n">
        <f aca="false">PopActBIT!Y64-'Chôm_BIT_10%'!Y52</f>
        <v>1556.16013959283</v>
      </c>
      <c r="Z49" s="47" t="n">
        <f aca="false">PopActBIT!Z64-'Chôm_BIT_10%'!Z52</f>
        <v>1389.08039706695</v>
      </c>
      <c r="AA49" s="47" t="n">
        <f aca="false">PopActBIT!AA64-'Chôm_BIT_10%'!AA52</f>
        <v>366.304797628609</v>
      </c>
      <c r="AB49" s="47" t="n">
        <f aca="false">PopActBIT!AB64-'Chôm_BIT_10%'!AB52</f>
        <v>132.278309347352</v>
      </c>
      <c r="AC49" s="47"/>
      <c r="AD49" s="47" t="n">
        <f aca="false">E49+F49</f>
        <v>998.742327835423</v>
      </c>
      <c r="AE49" s="47" t="n">
        <f aca="false">G49+H49</f>
        <v>2783.89813050065</v>
      </c>
      <c r="AF49" s="47" t="n">
        <f aca="false">I49+J49</f>
        <v>3160.63428937103</v>
      </c>
      <c r="AG49" s="47" t="n">
        <f aca="false">K49+L49</f>
        <v>3511.04509656553</v>
      </c>
      <c r="AH49" s="47" t="n">
        <f aca="false">M49+N49+O49+P49</f>
        <v>3106.98687336198</v>
      </c>
      <c r="AI49" s="47" t="n">
        <f aca="false">Q49+R49</f>
        <v>1239.82883399946</v>
      </c>
      <c r="AJ49" s="47" t="n">
        <f aca="false">S49+T49</f>
        <v>3193.76500856774</v>
      </c>
      <c r="AK49" s="47" t="n">
        <f aca="false">U49+V49</f>
        <v>3523.92474933852</v>
      </c>
      <c r="AL49" s="47" t="n">
        <f aca="false">W49+X49</f>
        <v>3673.52476827552</v>
      </c>
      <c r="AM49" s="47" t="n">
        <f aca="false">Y49+Z49+AA49+AB49</f>
        <v>3443.82364363574</v>
      </c>
      <c r="AO49" s="49" t="n">
        <f aca="false">SUM(E49:F49)</f>
        <v>998.742327835423</v>
      </c>
      <c r="AP49" s="49" t="n">
        <f aca="false">SUM(G49:L49)</f>
        <v>9455.57751643722</v>
      </c>
      <c r="AQ49" s="49" t="n">
        <f aca="false">SUM(M49:N49)</f>
        <v>2787.08487296452</v>
      </c>
      <c r="AR49" s="49" t="n">
        <f aca="false">SUM(Q49:R49)</f>
        <v>1239.82883399946</v>
      </c>
      <c r="AS49" s="49" t="n">
        <f aca="false">SUM(S49:X49)</f>
        <v>10391.2145261818</v>
      </c>
      <c r="AT49" s="49" t="n">
        <f aca="false">SUM(Y49:Z49)</f>
        <v>2945.24053665978</v>
      </c>
      <c r="AU49" s="49" t="n">
        <f aca="false">AO49+AR49</f>
        <v>2238.57116183489</v>
      </c>
      <c r="AV49" s="49" t="n">
        <f aca="false">AP49+AS49</f>
        <v>19846.792042619</v>
      </c>
      <c r="AW49" s="49" t="n">
        <f aca="false">AQ49+AT49</f>
        <v>5732.3254096243</v>
      </c>
    </row>
    <row r="50" customFormat="false" ht="15" hidden="false" customHeight="false" outlineLevel="0" collapsed="false">
      <c r="A50" s="0" t="n">
        <v>2062</v>
      </c>
      <c r="B50" s="47" t="n">
        <f aca="false">SUM(E50:AB50)</f>
        <v>28677.923315892</v>
      </c>
      <c r="C50" s="47" t="n">
        <f aca="false">SUM(E50:P50)</f>
        <v>13578.1350890281</v>
      </c>
      <c r="D50" s="47" t="n">
        <f aca="false">SUM(Q50:AB50)</f>
        <v>15099.7882268639</v>
      </c>
      <c r="E50" s="47" t="n">
        <f aca="false">PopActBIT!E65-'Chôm_BIT_10%'!E53</f>
        <v>138.57469896922</v>
      </c>
      <c r="F50" s="47" t="n">
        <f aca="false">PopActBIT!F65-'Chôm_BIT_10%'!F53</f>
        <v>861.279073500865</v>
      </c>
      <c r="G50" s="47" t="n">
        <f aca="false">PopActBIT!G65-'Chôm_BIT_10%'!G53</f>
        <v>1376.92794941649</v>
      </c>
      <c r="H50" s="47" t="n">
        <f aca="false">PopActBIT!H65-'Chôm_BIT_10%'!H53</f>
        <v>1418.84500944479</v>
      </c>
      <c r="I50" s="47" t="n">
        <f aca="false">PopActBIT!I65-'Chôm_BIT_10%'!I53</f>
        <v>1529.08507620551</v>
      </c>
      <c r="J50" s="47" t="n">
        <f aca="false">PopActBIT!J65-'Chôm_BIT_10%'!J53</f>
        <v>1626.84204001915</v>
      </c>
      <c r="K50" s="47" t="n">
        <f aca="false">PopActBIT!K65-'Chôm_BIT_10%'!K53</f>
        <v>1744.93828182098</v>
      </c>
      <c r="L50" s="47" t="n">
        <f aca="false">PopActBIT!L65-'Chôm_BIT_10%'!L53</f>
        <v>1751.02838061151</v>
      </c>
      <c r="M50" s="47" t="n">
        <f aca="false">PopActBIT!M65-'Chôm_BIT_10%'!M53</f>
        <v>1564.82329297855</v>
      </c>
      <c r="N50" s="47" t="n">
        <f aca="false">PopActBIT!N65-'Chôm_BIT_10%'!N53</f>
        <v>1246.2018672045</v>
      </c>
      <c r="O50" s="47" t="n">
        <f aca="false">PopActBIT!O65-'Chôm_BIT_10%'!O53</f>
        <v>244.854126459644</v>
      </c>
      <c r="P50" s="47" t="n">
        <f aca="false">PopActBIT!P65-'Chôm_BIT_10%'!P53</f>
        <v>74.7352923968994</v>
      </c>
      <c r="Q50" s="47" t="n">
        <f aca="false">PopActBIT!Q65-'Chôm_BIT_10%'!Q53</f>
        <v>236.741185844825</v>
      </c>
      <c r="R50" s="47" t="n">
        <f aca="false">PopActBIT!R65-'Chôm_BIT_10%'!R53</f>
        <v>1004.2370847991</v>
      </c>
      <c r="S50" s="47" t="n">
        <f aca="false">PopActBIT!S65-'Chôm_BIT_10%'!S53</f>
        <v>1549.13064947392</v>
      </c>
      <c r="T50" s="47" t="n">
        <f aca="false">PopActBIT!T65-'Chôm_BIT_10%'!T53</f>
        <v>1659.3321507733</v>
      </c>
      <c r="U50" s="47" t="n">
        <f aca="false">PopActBIT!U65-'Chôm_BIT_10%'!U53</f>
        <v>1718.88970726583</v>
      </c>
      <c r="V50" s="47" t="n">
        <f aca="false">PopActBIT!V65-'Chôm_BIT_10%'!V53</f>
        <v>1799.93919563229</v>
      </c>
      <c r="W50" s="47" t="n">
        <f aca="false">PopActBIT!W65-'Chôm_BIT_10%'!W53</f>
        <v>1822.07139437176</v>
      </c>
      <c r="X50" s="47" t="n">
        <f aca="false">PopActBIT!X65-'Chôm_BIT_10%'!X53</f>
        <v>1836.90983072877</v>
      </c>
      <c r="Y50" s="47" t="n">
        <f aca="false">PopActBIT!Y65-'Chôm_BIT_10%'!Y53</f>
        <v>1566.87022833197</v>
      </c>
      <c r="Z50" s="47" t="n">
        <f aca="false">PopActBIT!Z65-'Chôm_BIT_10%'!Z53</f>
        <v>1406.37571178488</v>
      </c>
      <c r="AA50" s="47" t="n">
        <f aca="false">PopActBIT!AA65-'Chôm_BIT_10%'!AA53</f>
        <v>366.281792748699</v>
      </c>
      <c r="AB50" s="47" t="n">
        <f aca="false">PopActBIT!AB65-'Chôm_BIT_10%'!AB53</f>
        <v>133.009295108579</v>
      </c>
      <c r="AC50" s="47"/>
      <c r="AD50" s="47" t="n">
        <f aca="false">E50+F50</f>
        <v>999.853772470084</v>
      </c>
      <c r="AE50" s="47" t="n">
        <f aca="false">G50+H50</f>
        <v>2795.77295886128</v>
      </c>
      <c r="AF50" s="47" t="n">
        <f aca="false">I50+J50</f>
        <v>3155.92711622465</v>
      </c>
      <c r="AG50" s="47" t="n">
        <f aca="false">K50+L50</f>
        <v>3495.9666624325</v>
      </c>
      <c r="AH50" s="47" t="n">
        <f aca="false">M50+N50+O50+P50</f>
        <v>3130.61457903959</v>
      </c>
      <c r="AI50" s="47" t="n">
        <f aca="false">Q50+R50</f>
        <v>1240.97827064393</v>
      </c>
      <c r="AJ50" s="47" t="n">
        <f aca="false">S50+T50</f>
        <v>3208.46280024722</v>
      </c>
      <c r="AK50" s="47" t="n">
        <f aca="false">U50+V50</f>
        <v>3518.82890289812</v>
      </c>
      <c r="AL50" s="47" t="n">
        <f aca="false">W50+X50</f>
        <v>3658.98122510053</v>
      </c>
      <c r="AM50" s="47" t="n">
        <f aca="false">Y50+Z50+AA50+AB50</f>
        <v>3472.53702797413</v>
      </c>
      <c r="AO50" s="49" t="n">
        <f aca="false">SUM(E50:F50)</f>
        <v>999.853772470084</v>
      </c>
      <c r="AP50" s="49" t="n">
        <f aca="false">SUM(G50:L50)</f>
        <v>9447.66673751844</v>
      </c>
      <c r="AQ50" s="49" t="n">
        <f aca="false">SUM(M50:N50)</f>
        <v>2811.02516018305</v>
      </c>
      <c r="AR50" s="49" t="n">
        <f aca="false">SUM(Q50:R50)</f>
        <v>1240.97827064393</v>
      </c>
      <c r="AS50" s="49" t="n">
        <f aca="false">SUM(S50:X50)</f>
        <v>10386.2729282459</v>
      </c>
      <c r="AT50" s="49" t="n">
        <f aca="false">SUM(Y50:Z50)</f>
        <v>2973.24594011685</v>
      </c>
      <c r="AU50" s="49" t="n">
        <f aca="false">AO50+AR50</f>
        <v>2240.83204311401</v>
      </c>
      <c r="AV50" s="49" t="n">
        <f aca="false">AP50+AS50</f>
        <v>19833.9396657643</v>
      </c>
      <c r="AW50" s="49" t="n">
        <f aca="false">AQ50+AT50</f>
        <v>5784.2711002999</v>
      </c>
    </row>
    <row r="51" customFormat="false" ht="15" hidden="false" customHeight="false" outlineLevel="0" collapsed="false">
      <c r="A51" s="0" t="n">
        <v>2063</v>
      </c>
      <c r="B51" s="47" t="n">
        <f aca="false">SUM(E51:AB51)</f>
        <v>28723.7719022299</v>
      </c>
      <c r="C51" s="47" t="n">
        <f aca="false">SUM(E51:P51)</f>
        <v>13597.6888407362</v>
      </c>
      <c r="D51" s="47" t="n">
        <f aca="false">SUM(Q51:AB51)</f>
        <v>15126.0830614937</v>
      </c>
      <c r="E51" s="47" t="n">
        <f aca="false">PopActBIT!E66-'Chôm_BIT_10%'!E54</f>
        <v>138.122788490242</v>
      </c>
      <c r="F51" s="47" t="n">
        <f aca="false">PopActBIT!F66-'Chôm_BIT_10%'!F54</f>
        <v>861.891984658919</v>
      </c>
      <c r="G51" s="47" t="n">
        <f aca="false">PopActBIT!G66-'Chôm_BIT_10%'!G54</f>
        <v>1383.00155819756</v>
      </c>
      <c r="H51" s="47" t="n">
        <f aca="false">PopActBIT!H66-'Chôm_BIT_10%'!H54</f>
        <v>1424.96750868918</v>
      </c>
      <c r="I51" s="47" t="n">
        <f aca="false">PopActBIT!I66-'Chôm_BIT_10%'!I54</f>
        <v>1529.83976834928</v>
      </c>
      <c r="J51" s="47" t="n">
        <f aca="false">PopActBIT!J66-'Chôm_BIT_10%'!J54</f>
        <v>1622.87910277893</v>
      </c>
      <c r="K51" s="47" t="n">
        <f aca="false">PopActBIT!K66-'Chôm_BIT_10%'!K54</f>
        <v>1736.20764595847</v>
      </c>
      <c r="L51" s="47" t="n">
        <f aca="false">PopActBIT!L66-'Chôm_BIT_10%'!L54</f>
        <v>1743.92090665369</v>
      </c>
      <c r="M51" s="47" t="n">
        <f aca="false">PopActBIT!M66-'Chôm_BIT_10%'!M54</f>
        <v>1579.04989729369</v>
      </c>
      <c r="N51" s="47" t="n">
        <f aca="false">PopActBIT!N66-'Chôm_BIT_10%'!N54</f>
        <v>1256.65589766705</v>
      </c>
      <c r="O51" s="47" t="n">
        <f aca="false">PopActBIT!O66-'Chôm_BIT_10%'!O54</f>
        <v>246.295983463124</v>
      </c>
      <c r="P51" s="47" t="n">
        <f aca="false">PopActBIT!P66-'Chôm_BIT_10%'!P54</f>
        <v>74.8557985361122</v>
      </c>
      <c r="Q51" s="47" t="n">
        <f aca="false">PopActBIT!Q66-'Chôm_BIT_10%'!Q54</f>
        <v>235.983485755005</v>
      </c>
      <c r="R51" s="47" t="n">
        <f aca="false">PopActBIT!R66-'Chôm_BIT_10%'!R54</f>
        <v>1004.97673056042</v>
      </c>
      <c r="S51" s="47" t="n">
        <f aca="false">PopActBIT!S66-'Chôm_BIT_10%'!S54</f>
        <v>1556.45703199859</v>
      </c>
      <c r="T51" s="47" t="n">
        <f aca="false">PopActBIT!T66-'Chôm_BIT_10%'!T54</f>
        <v>1667.13170215926</v>
      </c>
      <c r="U51" s="47" t="n">
        <f aca="false">PopActBIT!U66-'Chôm_BIT_10%'!U54</f>
        <v>1719.97994853071</v>
      </c>
      <c r="V51" s="47" t="n">
        <f aca="false">PopActBIT!V66-'Chôm_BIT_10%'!V54</f>
        <v>1795.54358134891</v>
      </c>
      <c r="W51" s="47" t="n">
        <f aca="false">PopActBIT!W66-'Chôm_BIT_10%'!W54</f>
        <v>1812.54865508942</v>
      </c>
      <c r="X51" s="47" t="n">
        <f aca="false">PopActBIT!X66-'Chôm_BIT_10%'!X54</f>
        <v>1830.88300341213</v>
      </c>
      <c r="Y51" s="47" t="n">
        <f aca="false">PopActBIT!Y66-'Chôm_BIT_10%'!Y54</f>
        <v>1579.36884436998</v>
      </c>
      <c r="Z51" s="47" t="n">
        <f aca="false">PopActBIT!Z66-'Chôm_BIT_10%'!Z54</f>
        <v>1419.58485203163</v>
      </c>
      <c r="AA51" s="47" t="n">
        <f aca="false">PopActBIT!AA66-'Chôm_BIT_10%'!AA54</f>
        <v>370.095571453079</v>
      </c>
      <c r="AB51" s="47" t="n">
        <f aca="false">PopActBIT!AB66-'Chôm_BIT_10%'!AB54</f>
        <v>133.529654784561</v>
      </c>
      <c r="AC51" s="47"/>
      <c r="AD51" s="47" t="n">
        <f aca="false">E51+F51</f>
        <v>1000.01477314916</v>
      </c>
      <c r="AE51" s="47" t="n">
        <f aca="false">G51+H51</f>
        <v>2807.96906688674</v>
      </c>
      <c r="AF51" s="47" t="n">
        <f aca="false">I51+J51</f>
        <v>3152.71887112821</v>
      </c>
      <c r="AG51" s="47" t="n">
        <f aca="false">K51+L51</f>
        <v>3480.12855261216</v>
      </c>
      <c r="AH51" s="47" t="n">
        <f aca="false">M51+N51+O51+P51</f>
        <v>3156.85757695997</v>
      </c>
      <c r="AI51" s="47" t="n">
        <f aca="false">Q51+R51</f>
        <v>1240.96021631542</v>
      </c>
      <c r="AJ51" s="47" t="n">
        <f aca="false">S51+T51</f>
        <v>3223.58873415785</v>
      </c>
      <c r="AK51" s="47" t="n">
        <f aca="false">U51+V51</f>
        <v>3515.52352987962</v>
      </c>
      <c r="AL51" s="47" t="n">
        <f aca="false">W51+X51</f>
        <v>3643.43165850154</v>
      </c>
      <c r="AM51" s="47" t="n">
        <f aca="false">Y51+Z51+AA51+AB51</f>
        <v>3502.57892263925</v>
      </c>
      <c r="AO51" s="49" t="n">
        <f aca="false">SUM(E51:F51)</f>
        <v>1000.01477314916</v>
      </c>
      <c r="AP51" s="49" t="n">
        <f aca="false">SUM(G51:L51)</f>
        <v>9440.81649062711</v>
      </c>
      <c r="AQ51" s="49" t="n">
        <f aca="false">SUM(M51:N51)</f>
        <v>2835.70579496073</v>
      </c>
      <c r="AR51" s="49" t="n">
        <f aca="false">SUM(Q51:R51)</f>
        <v>1240.96021631542</v>
      </c>
      <c r="AS51" s="49" t="n">
        <f aca="false">SUM(S51:X51)</f>
        <v>10382.543922539</v>
      </c>
      <c r="AT51" s="49" t="n">
        <f aca="false">SUM(Y51:Z51)</f>
        <v>2998.95369640161</v>
      </c>
      <c r="AU51" s="49" t="n">
        <f aca="false">AO51+AR51</f>
        <v>2240.97498946458</v>
      </c>
      <c r="AV51" s="49" t="n">
        <f aca="false">AP51+AS51</f>
        <v>19823.3604131661</v>
      </c>
      <c r="AW51" s="49" t="n">
        <f aca="false">AQ51+AT51</f>
        <v>5834.65949136235</v>
      </c>
    </row>
    <row r="52" customFormat="false" ht="15" hidden="false" customHeight="false" outlineLevel="0" collapsed="false">
      <c r="A52" s="0" t="n">
        <v>2064</v>
      </c>
      <c r="B52" s="47" t="n">
        <f aca="false">SUM(E52:AB52)</f>
        <v>28766.9028219395</v>
      </c>
      <c r="C52" s="47" t="n">
        <f aca="false">SUM(E52:P52)</f>
        <v>13615.1136453695</v>
      </c>
      <c r="D52" s="47" t="n">
        <f aca="false">SUM(Q52:AB52)</f>
        <v>15151.78917657</v>
      </c>
      <c r="E52" s="47" t="n">
        <f aca="false">PopActBIT!E67-'Chôm_BIT_10%'!E55</f>
        <v>137.610332215854</v>
      </c>
      <c r="F52" s="47" t="n">
        <f aca="false">PopActBIT!F67-'Chôm_BIT_10%'!F55</f>
        <v>861.527064873247</v>
      </c>
      <c r="G52" s="47" t="n">
        <f aca="false">PopActBIT!G67-'Chôm_BIT_10%'!G55</f>
        <v>1388.49378554261</v>
      </c>
      <c r="H52" s="47" t="n">
        <f aca="false">PopActBIT!H67-'Chôm_BIT_10%'!H55</f>
        <v>1431.43096272993</v>
      </c>
      <c r="I52" s="47" t="n">
        <f aca="false">PopActBIT!I67-'Chôm_BIT_10%'!I55</f>
        <v>1531.97707495658</v>
      </c>
      <c r="J52" s="47" t="n">
        <f aca="false">PopActBIT!J67-'Chôm_BIT_10%'!J55</f>
        <v>1619.2043384633</v>
      </c>
      <c r="K52" s="47" t="n">
        <f aca="false">PopActBIT!K67-'Chôm_BIT_10%'!K55</f>
        <v>1725.60530298944</v>
      </c>
      <c r="L52" s="47" t="n">
        <f aca="false">PopActBIT!L67-'Chôm_BIT_10%'!L55</f>
        <v>1736.20525482169</v>
      </c>
      <c r="M52" s="47" t="n">
        <f aca="false">PopActBIT!M67-'Chôm_BIT_10%'!M55</f>
        <v>1594.00803490729</v>
      </c>
      <c r="N52" s="47" t="n">
        <f aca="false">PopActBIT!N67-'Chôm_BIT_10%'!N55</f>
        <v>1264.69858158982</v>
      </c>
      <c r="O52" s="47" t="n">
        <f aca="false">PopActBIT!O67-'Chôm_BIT_10%'!O55</f>
        <v>249.437858682745</v>
      </c>
      <c r="P52" s="47" t="n">
        <f aca="false">PopActBIT!P67-'Chôm_BIT_10%'!P55</f>
        <v>74.9150535969902</v>
      </c>
      <c r="Q52" s="47" t="n">
        <f aca="false">PopActBIT!Q67-'Chôm_BIT_10%'!Q55</f>
        <v>235.137440079558</v>
      </c>
      <c r="R52" s="47" t="n">
        <f aca="false">PopActBIT!R67-'Chôm_BIT_10%'!R55</f>
        <v>1004.55334475436</v>
      </c>
      <c r="S52" s="47" t="n">
        <f aca="false">PopActBIT!S67-'Chôm_BIT_10%'!S55</f>
        <v>1563.10112527671</v>
      </c>
      <c r="T52" s="47" t="n">
        <f aca="false">PopActBIT!T67-'Chôm_BIT_10%'!T55</f>
        <v>1675.3933751885</v>
      </c>
      <c r="U52" s="47" t="n">
        <f aca="false">PopActBIT!U67-'Chôm_BIT_10%'!U55</f>
        <v>1722.75550746463</v>
      </c>
      <c r="V52" s="47" t="n">
        <f aca="false">PopActBIT!V67-'Chôm_BIT_10%'!V55</f>
        <v>1791.50373662061</v>
      </c>
      <c r="W52" s="47" t="n">
        <f aca="false">PopActBIT!W67-'Chôm_BIT_10%'!W55</f>
        <v>1801.13930634175</v>
      </c>
      <c r="X52" s="47" t="n">
        <f aca="false">PopActBIT!X67-'Chôm_BIT_10%'!X55</f>
        <v>1823.51258040899</v>
      </c>
      <c r="Y52" s="47" t="n">
        <f aca="false">PopActBIT!Y67-'Chôm_BIT_10%'!Y55</f>
        <v>1595.22790220711</v>
      </c>
      <c r="Z52" s="47" t="n">
        <f aca="false">PopActBIT!Z67-'Chôm_BIT_10%'!Z55</f>
        <v>1429.26844734836</v>
      </c>
      <c r="AA52" s="47" t="n">
        <f aca="false">PopActBIT!AA67-'Chôm_BIT_10%'!AA55</f>
        <v>376.305773454597</v>
      </c>
      <c r="AB52" s="47" t="n">
        <f aca="false">PopActBIT!AB67-'Chôm_BIT_10%'!AB55</f>
        <v>133.890637424818</v>
      </c>
      <c r="AC52" s="47"/>
      <c r="AD52" s="47" t="n">
        <f aca="false">E52+F52</f>
        <v>999.137397089101</v>
      </c>
      <c r="AE52" s="47" t="n">
        <f aca="false">G52+H52</f>
        <v>2819.92474827254</v>
      </c>
      <c r="AF52" s="47" t="n">
        <f aca="false">I52+J52</f>
        <v>3151.18141341988</v>
      </c>
      <c r="AG52" s="47" t="n">
        <f aca="false">K52+L52</f>
        <v>3461.81055781113</v>
      </c>
      <c r="AH52" s="47" t="n">
        <f aca="false">M52+N52+O52+P52</f>
        <v>3183.05952877685</v>
      </c>
      <c r="AI52" s="47" t="n">
        <f aca="false">Q52+R52</f>
        <v>1239.69078483392</v>
      </c>
      <c r="AJ52" s="47" t="n">
        <f aca="false">S52+T52</f>
        <v>3238.49450046521</v>
      </c>
      <c r="AK52" s="47" t="n">
        <f aca="false">U52+V52</f>
        <v>3514.25924408524</v>
      </c>
      <c r="AL52" s="47" t="n">
        <f aca="false">W52+X52</f>
        <v>3624.65188675074</v>
      </c>
      <c r="AM52" s="47" t="n">
        <f aca="false">Y52+Z52+AA52+AB52</f>
        <v>3534.69276043488</v>
      </c>
      <c r="AO52" s="49" t="n">
        <f aca="false">SUM(E52:F52)</f>
        <v>999.137397089101</v>
      </c>
      <c r="AP52" s="49" t="n">
        <f aca="false">SUM(G52:L52)</f>
        <v>9432.91671950355</v>
      </c>
      <c r="AQ52" s="49" t="n">
        <f aca="false">SUM(M52:N52)</f>
        <v>2858.70661649711</v>
      </c>
      <c r="AR52" s="49" t="n">
        <f aca="false">SUM(Q52:R52)</f>
        <v>1239.69078483392</v>
      </c>
      <c r="AS52" s="49" t="n">
        <f aca="false">SUM(S52:X52)</f>
        <v>10377.4056313012</v>
      </c>
      <c r="AT52" s="49" t="n">
        <f aca="false">SUM(Y52:Z52)</f>
        <v>3024.49634955547</v>
      </c>
      <c r="AU52" s="49" t="n">
        <f aca="false">AO52+AR52</f>
        <v>2238.82818192302</v>
      </c>
      <c r="AV52" s="49" t="n">
        <f aca="false">AP52+AS52</f>
        <v>19810.3223508047</v>
      </c>
      <c r="AW52" s="49" t="n">
        <f aca="false">AQ52+AT52</f>
        <v>5883.20296605258</v>
      </c>
    </row>
    <row r="53" customFormat="false" ht="15" hidden="false" customHeight="false" outlineLevel="0" collapsed="false">
      <c r="A53" s="0" t="n">
        <v>2065</v>
      </c>
      <c r="B53" s="47" t="n">
        <f aca="false">SUM(E53:AB53)</f>
        <v>28792.4137713298</v>
      </c>
      <c r="C53" s="47" t="n">
        <f aca="false">SUM(E53:P53)</f>
        <v>13625.4106140301</v>
      </c>
      <c r="D53" s="47" t="n">
        <f aca="false">SUM(Q53:AB53)</f>
        <v>15167.0031572996</v>
      </c>
      <c r="E53" s="47" t="n">
        <f aca="false">PopActBIT!E68-'Chôm_BIT_10%'!E56</f>
        <v>137.05555141559</v>
      </c>
      <c r="F53" s="47" t="n">
        <f aca="false">PopActBIT!F68-'Chôm_BIT_10%'!F56</f>
        <v>860.212715676231</v>
      </c>
      <c r="G53" s="47" t="n">
        <f aca="false">PopActBIT!G68-'Chôm_BIT_10%'!G56</f>
        <v>1393.18373104515</v>
      </c>
      <c r="H53" s="47" t="n">
        <f aca="false">PopActBIT!H68-'Chôm_BIT_10%'!H56</f>
        <v>1437.99771382177</v>
      </c>
      <c r="I53" s="47" t="n">
        <f aca="false">PopActBIT!I68-'Chôm_BIT_10%'!I56</f>
        <v>1535.41872579596</v>
      </c>
      <c r="J53" s="47" t="n">
        <f aca="false">PopActBIT!J68-'Chôm_BIT_10%'!J56</f>
        <v>1616.14076374846</v>
      </c>
      <c r="K53" s="47" t="n">
        <f aca="false">PopActBIT!K68-'Chôm_BIT_10%'!K56</f>
        <v>1716.72798690416</v>
      </c>
      <c r="L53" s="47" t="n">
        <f aca="false">PopActBIT!L68-'Chôm_BIT_10%'!L56</f>
        <v>1724.4299514447</v>
      </c>
      <c r="M53" s="47" t="n">
        <f aca="false">PopActBIT!M68-'Chôm_BIT_10%'!M56</f>
        <v>1607.84740524875</v>
      </c>
      <c r="N53" s="47" t="n">
        <f aca="false">PopActBIT!N68-'Chôm_BIT_10%'!N56</f>
        <v>1268.12026028251</v>
      </c>
      <c r="O53" s="47" t="n">
        <f aca="false">PopActBIT!O68-'Chôm_BIT_10%'!O56</f>
        <v>253.249301101612</v>
      </c>
      <c r="P53" s="47" t="n">
        <f aca="false">PopActBIT!P68-'Chôm_BIT_10%'!P56</f>
        <v>75.0265075452154</v>
      </c>
      <c r="Q53" s="47" t="n">
        <f aca="false">PopActBIT!Q68-'Chôm_BIT_10%'!Q56</f>
        <v>234.235925923087</v>
      </c>
      <c r="R53" s="47" t="n">
        <f aca="false">PopActBIT!R68-'Chôm_BIT_10%'!R56</f>
        <v>1003.00545315287</v>
      </c>
      <c r="S53" s="47" t="n">
        <f aca="false">PopActBIT!S68-'Chôm_BIT_10%'!S56</f>
        <v>1568.7982731219</v>
      </c>
      <c r="T53" s="47" t="n">
        <f aca="false">PopActBIT!T68-'Chôm_BIT_10%'!T56</f>
        <v>1683.82052669284</v>
      </c>
      <c r="U53" s="47" t="n">
        <f aca="false">PopActBIT!U68-'Chôm_BIT_10%'!U56</f>
        <v>1727.13622849623</v>
      </c>
      <c r="V53" s="47" t="n">
        <f aca="false">PopActBIT!V68-'Chôm_BIT_10%'!V56</f>
        <v>1788.199983441</v>
      </c>
      <c r="W53" s="47" t="n">
        <f aca="false">PopActBIT!W68-'Chôm_BIT_10%'!W56</f>
        <v>1791.66572877296</v>
      </c>
      <c r="X53" s="47" t="n">
        <f aca="false">PopActBIT!X68-'Chôm_BIT_10%'!X56</f>
        <v>1811.70930583338</v>
      </c>
      <c r="Y53" s="47" t="n">
        <f aca="false">PopActBIT!Y68-'Chôm_BIT_10%'!Y56</f>
        <v>1607.61595747525</v>
      </c>
      <c r="Z53" s="47" t="n">
        <f aca="false">PopActBIT!Z68-'Chôm_BIT_10%'!Z56</f>
        <v>1433.35544631728</v>
      </c>
      <c r="AA53" s="47" t="n">
        <f aca="false">PopActBIT!AA68-'Chôm_BIT_10%'!AA56</f>
        <v>383.117711020073</v>
      </c>
      <c r="AB53" s="47" t="n">
        <f aca="false">PopActBIT!AB68-'Chôm_BIT_10%'!AB56</f>
        <v>134.342617052764</v>
      </c>
      <c r="AC53" s="47"/>
      <c r="AD53" s="47" t="n">
        <f aca="false">E53+F53</f>
        <v>997.268267091821</v>
      </c>
      <c r="AE53" s="47" t="n">
        <f aca="false">G53+H53</f>
        <v>2831.18144486692</v>
      </c>
      <c r="AF53" s="47" t="n">
        <f aca="false">I53+J53</f>
        <v>3151.55948954442</v>
      </c>
      <c r="AG53" s="47" t="n">
        <f aca="false">K53+L53</f>
        <v>3441.15793834886</v>
      </c>
      <c r="AH53" s="47" t="n">
        <f aca="false">M53+N53+O53+P53</f>
        <v>3204.24347417809</v>
      </c>
      <c r="AI53" s="47" t="n">
        <f aca="false">Q53+R53</f>
        <v>1237.24137907596</v>
      </c>
      <c r="AJ53" s="47" t="n">
        <f aca="false">S53+T53</f>
        <v>3252.61879981473</v>
      </c>
      <c r="AK53" s="47" t="n">
        <f aca="false">U53+V53</f>
        <v>3515.33621193723</v>
      </c>
      <c r="AL53" s="47" t="n">
        <f aca="false">W53+X53</f>
        <v>3603.37503460635</v>
      </c>
      <c r="AM53" s="47" t="n">
        <f aca="false">Y53+Z53+AA53+AB53</f>
        <v>3558.43173186537</v>
      </c>
      <c r="AO53" s="49" t="n">
        <f aca="false">SUM(E53:F53)</f>
        <v>997.268267091821</v>
      </c>
      <c r="AP53" s="49" t="n">
        <f aca="false">SUM(G53:L53)</f>
        <v>9423.8988727602</v>
      </c>
      <c r="AQ53" s="49" t="n">
        <f aca="false">SUM(M53:N53)</f>
        <v>2875.96766553126</v>
      </c>
      <c r="AR53" s="49" t="n">
        <f aca="false">SUM(Q53:R53)</f>
        <v>1237.24137907596</v>
      </c>
      <c r="AS53" s="49" t="n">
        <f aca="false">SUM(S53:X53)</f>
        <v>10371.3300463583</v>
      </c>
      <c r="AT53" s="49" t="n">
        <f aca="false">SUM(Y53:Z53)</f>
        <v>3040.97140379253</v>
      </c>
      <c r="AU53" s="49" t="n">
        <f aca="false">AO53+AR53</f>
        <v>2234.50964616778</v>
      </c>
      <c r="AV53" s="49" t="n">
        <f aca="false">AP53+AS53</f>
        <v>19795.2289191185</v>
      </c>
      <c r="AW53" s="49" t="n">
        <f aca="false">AQ53+AT53</f>
        <v>5916.9390693238</v>
      </c>
    </row>
    <row r="54" customFormat="false" ht="15" hidden="false" customHeight="false" outlineLevel="0" collapsed="false">
      <c r="A54" s="0" t="n">
        <v>2066</v>
      </c>
      <c r="B54" s="47" t="n">
        <f aca="false">SUM(E54:AB54)</f>
        <v>28806.9249126269</v>
      </c>
      <c r="C54" s="47" t="n">
        <f aca="false">SUM(E54:P54)</f>
        <v>13629.8831834818</v>
      </c>
      <c r="D54" s="47" t="n">
        <f aca="false">SUM(Q54:AB54)</f>
        <v>15177.0417291451</v>
      </c>
      <c r="E54" s="47" t="n">
        <f aca="false">PopActBIT!E69-'Chôm_BIT_10%'!E57</f>
        <v>136.523169207123</v>
      </c>
      <c r="F54" s="47" t="n">
        <f aca="false">PopActBIT!F69-'Chôm_BIT_10%'!F57</f>
        <v>858.220529301098</v>
      </c>
      <c r="G54" s="47" t="n">
        <f aca="false">PopActBIT!G69-'Chôm_BIT_10%'!G57</f>
        <v>1396.88874569603</v>
      </c>
      <c r="H54" s="47" t="n">
        <f aca="false">PopActBIT!H69-'Chôm_BIT_10%'!H57</f>
        <v>1444.5922905892</v>
      </c>
      <c r="I54" s="47" t="n">
        <f aca="false">PopActBIT!I69-'Chôm_BIT_10%'!I57</f>
        <v>1540.11979280186</v>
      </c>
      <c r="J54" s="47" t="n">
        <f aca="false">PopActBIT!J69-'Chôm_BIT_10%'!J57</f>
        <v>1614.12685514273</v>
      </c>
      <c r="K54" s="47" t="n">
        <f aca="false">PopActBIT!K69-'Chôm_BIT_10%'!K57</f>
        <v>1711.72279703278</v>
      </c>
      <c r="L54" s="47" t="n">
        <f aca="false">PopActBIT!L69-'Chôm_BIT_10%'!L57</f>
        <v>1708.75261610359</v>
      </c>
      <c r="M54" s="47" t="n">
        <f aca="false">PopActBIT!M69-'Chôm_BIT_10%'!M57</f>
        <v>1615.43760318397</v>
      </c>
      <c r="N54" s="47" t="n">
        <f aca="false">PopActBIT!N69-'Chôm_BIT_10%'!N57</f>
        <v>1271.23558655689</v>
      </c>
      <c r="O54" s="47" t="n">
        <f aca="false">PopActBIT!O69-'Chôm_BIT_10%'!O57</f>
        <v>257.062411108027</v>
      </c>
      <c r="P54" s="47" t="n">
        <f aca="false">PopActBIT!P69-'Chôm_BIT_10%'!P57</f>
        <v>75.2007867585056</v>
      </c>
      <c r="Q54" s="47" t="n">
        <f aca="false">PopActBIT!Q69-'Chôm_BIT_10%'!Q57</f>
        <v>233.363659371865</v>
      </c>
      <c r="R54" s="47" t="n">
        <f aca="false">PopActBIT!R69-'Chôm_BIT_10%'!R57</f>
        <v>1000.64794244331</v>
      </c>
      <c r="S54" s="47" t="n">
        <f aca="false">PopActBIT!S69-'Chôm_BIT_10%'!S57</f>
        <v>1573.30590603807</v>
      </c>
      <c r="T54" s="47" t="n">
        <f aca="false">PopActBIT!T69-'Chôm_BIT_10%'!T57</f>
        <v>1692.26224186593</v>
      </c>
      <c r="U54" s="47" t="n">
        <f aca="false">PopActBIT!U69-'Chôm_BIT_10%'!U57</f>
        <v>1733.01389229434</v>
      </c>
      <c r="V54" s="47" t="n">
        <f aca="false">PopActBIT!V69-'Chôm_BIT_10%'!V57</f>
        <v>1786.11440076947</v>
      </c>
      <c r="W54" s="47" t="n">
        <f aca="false">PopActBIT!W69-'Chôm_BIT_10%'!W57</f>
        <v>1786.45106844139</v>
      </c>
      <c r="X54" s="47" t="n">
        <f aca="false">PopActBIT!X69-'Chôm_BIT_10%'!X57</f>
        <v>1796.75230215623</v>
      </c>
      <c r="Y54" s="47" t="n">
        <f aca="false">PopActBIT!Y69-'Chôm_BIT_10%'!Y57</f>
        <v>1612.38087699776</v>
      </c>
      <c r="Z54" s="47" t="n">
        <f aca="false">PopActBIT!Z69-'Chôm_BIT_10%'!Z57</f>
        <v>1438.25504553959</v>
      </c>
      <c r="AA54" s="47" t="n">
        <f aca="false">PopActBIT!AA69-'Chôm_BIT_10%'!AA57</f>
        <v>389.561095542076</v>
      </c>
      <c r="AB54" s="47" t="n">
        <f aca="false">PopActBIT!AB69-'Chôm_BIT_10%'!AB57</f>
        <v>134.933297685035</v>
      </c>
      <c r="AC54" s="47"/>
      <c r="AD54" s="47" t="n">
        <f aca="false">E54+F54</f>
        <v>994.743698508222</v>
      </c>
      <c r="AE54" s="47" t="n">
        <f aca="false">G54+H54</f>
        <v>2841.48103628522</v>
      </c>
      <c r="AF54" s="47" t="n">
        <f aca="false">I54+J54</f>
        <v>3154.24664794459</v>
      </c>
      <c r="AG54" s="47" t="n">
        <f aca="false">K54+L54</f>
        <v>3420.47541313637</v>
      </c>
      <c r="AH54" s="47" t="n">
        <f aca="false">M54+N54+O54+P54</f>
        <v>3218.93638760739</v>
      </c>
      <c r="AI54" s="47" t="n">
        <f aca="false">Q54+R54</f>
        <v>1234.01160181518</v>
      </c>
      <c r="AJ54" s="47" t="n">
        <f aca="false">S54+T54</f>
        <v>3265.56814790399</v>
      </c>
      <c r="AK54" s="47" t="n">
        <f aca="false">U54+V54</f>
        <v>3519.12829306381</v>
      </c>
      <c r="AL54" s="47" t="n">
        <f aca="false">W54+X54</f>
        <v>3583.20337059762</v>
      </c>
      <c r="AM54" s="47" t="n">
        <f aca="false">Y54+Z54+AA54+AB54</f>
        <v>3575.13031576446</v>
      </c>
      <c r="AO54" s="49" t="n">
        <f aca="false">SUM(E54:F54)</f>
        <v>994.743698508222</v>
      </c>
      <c r="AP54" s="49" t="n">
        <f aca="false">SUM(G54:L54)</f>
        <v>9416.20309736618</v>
      </c>
      <c r="AQ54" s="49" t="n">
        <f aca="false">SUM(M54:N54)</f>
        <v>2886.67318974086</v>
      </c>
      <c r="AR54" s="49" t="n">
        <f aca="false">SUM(Q54:R54)</f>
        <v>1234.01160181518</v>
      </c>
      <c r="AS54" s="49" t="n">
        <f aca="false">SUM(S54:X54)</f>
        <v>10367.8998115654</v>
      </c>
      <c r="AT54" s="49" t="n">
        <f aca="false">SUM(Y54:Z54)</f>
        <v>3050.63592253735</v>
      </c>
      <c r="AU54" s="49" t="n">
        <f aca="false">AO54+AR54</f>
        <v>2228.7553003234</v>
      </c>
      <c r="AV54" s="49" t="n">
        <f aca="false">AP54+AS54</f>
        <v>19784.1029089316</v>
      </c>
      <c r="AW54" s="49" t="n">
        <f aca="false">AQ54+AT54</f>
        <v>5937.3091122782</v>
      </c>
    </row>
    <row r="55" customFormat="false" ht="15" hidden="false" customHeight="false" outlineLevel="0" collapsed="false">
      <c r="A55" s="0" t="n">
        <v>2067</v>
      </c>
      <c r="B55" s="47" t="n">
        <f aca="false">SUM(E55:AB55)</f>
        <v>28828.5716983301</v>
      </c>
      <c r="C55" s="47" t="n">
        <f aca="false">SUM(E55:P55)</f>
        <v>13638.986669395</v>
      </c>
      <c r="D55" s="47" t="n">
        <f aca="false">SUM(Q55:AB55)</f>
        <v>15189.5850289351</v>
      </c>
      <c r="E55" s="47" t="n">
        <f aca="false">PopActBIT!E70-'Chôm_BIT_10%'!E58</f>
        <v>136.044031827641</v>
      </c>
      <c r="F55" s="47" t="n">
        <f aca="false">PopActBIT!F70-'Chôm_BIT_10%'!F58</f>
        <v>855.781711040527</v>
      </c>
      <c r="G55" s="47" t="n">
        <f aca="false">PopActBIT!G70-'Chôm_BIT_10%'!G58</f>
        <v>1399.36844093205</v>
      </c>
      <c r="H55" s="47" t="n">
        <f aca="false">PopActBIT!H70-'Chôm_BIT_10%'!H58</f>
        <v>1451.08930694683</v>
      </c>
      <c r="I55" s="47" t="n">
        <f aca="false">PopActBIT!I70-'Chôm_BIT_10%'!I58</f>
        <v>1545.87082391915</v>
      </c>
      <c r="J55" s="47" t="n">
        <f aca="false">PopActBIT!J70-'Chôm_BIT_10%'!J58</f>
        <v>1613.46674454287</v>
      </c>
      <c r="K55" s="47" t="n">
        <f aca="false">PopActBIT!K70-'Chôm_BIT_10%'!K58</f>
        <v>1707.55964978565</v>
      </c>
      <c r="L55" s="47" t="n">
        <f aca="false">PopActBIT!L70-'Chôm_BIT_10%'!L58</f>
        <v>1697.55372089127</v>
      </c>
      <c r="M55" s="47" t="n">
        <f aca="false">PopActBIT!M70-'Chôm_BIT_10%'!M58</f>
        <v>1613.67408383881</v>
      </c>
      <c r="N55" s="47" t="n">
        <f aca="false">PopActBIT!N70-'Chôm_BIT_10%'!N58</f>
        <v>1283.11024039633</v>
      </c>
      <c r="O55" s="47" t="n">
        <f aca="false">PopActBIT!O70-'Chôm_BIT_10%'!O58</f>
        <v>260.0813622679</v>
      </c>
      <c r="P55" s="47" t="n">
        <f aca="false">PopActBIT!P70-'Chôm_BIT_10%'!P58</f>
        <v>75.3865530059471</v>
      </c>
      <c r="Q55" s="47" t="n">
        <f aca="false">PopActBIT!Q70-'Chôm_BIT_10%'!Q58</f>
        <v>232.564693597453</v>
      </c>
      <c r="R55" s="47" t="n">
        <f aca="false">PopActBIT!R70-'Chôm_BIT_10%'!R58</f>
        <v>997.752103767732</v>
      </c>
      <c r="S55" s="47" t="n">
        <f aca="false">PopActBIT!S70-'Chôm_BIT_10%'!S58</f>
        <v>1576.32321203676</v>
      </c>
      <c r="T55" s="47" t="n">
        <f aca="false">PopActBIT!T70-'Chôm_BIT_10%'!T58</f>
        <v>1700.54265683866</v>
      </c>
      <c r="U55" s="47" t="n">
        <f aca="false">PopActBIT!U70-'Chôm_BIT_10%'!U58</f>
        <v>1740.12075321018</v>
      </c>
      <c r="V55" s="47" t="n">
        <f aca="false">PopActBIT!V70-'Chôm_BIT_10%'!V58</f>
        <v>1785.5891348477</v>
      </c>
      <c r="W55" s="47" t="n">
        <f aca="false">PopActBIT!W70-'Chôm_BIT_10%'!W58</f>
        <v>1782.15396660118</v>
      </c>
      <c r="X55" s="47" t="n">
        <f aca="false">PopActBIT!X70-'Chôm_BIT_10%'!X58</f>
        <v>1786.01853220515</v>
      </c>
      <c r="Y55" s="47" t="n">
        <f aca="false">PopActBIT!Y70-'Chôm_BIT_10%'!Y58</f>
        <v>1609.85523035562</v>
      </c>
      <c r="Z55" s="47" t="n">
        <f aca="false">PopActBIT!Z70-'Chôm_BIT_10%'!Z58</f>
        <v>1448.56877505091</v>
      </c>
      <c r="AA55" s="47" t="n">
        <f aca="false">PopActBIT!AA70-'Chôm_BIT_10%'!AA58</f>
        <v>394.522196467353</v>
      </c>
      <c r="AB55" s="47" t="n">
        <f aca="false">PopActBIT!AB70-'Chôm_BIT_10%'!AB58</f>
        <v>135.573773956375</v>
      </c>
      <c r="AC55" s="47"/>
      <c r="AD55" s="47" t="n">
        <f aca="false">E55+F55</f>
        <v>991.825742868168</v>
      </c>
      <c r="AE55" s="47" t="n">
        <f aca="false">G55+H55</f>
        <v>2850.45774787888</v>
      </c>
      <c r="AF55" s="47" t="n">
        <f aca="false">I55+J55</f>
        <v>3159.33756846202</v>
      </c>
      <c r="AG55" s="47" t="n">
        <f aca="false">K55+L55</f>
        <v>3405.11337067692</v>
      </c>
      <c r="AH55" s="47" t="n">
        <f aca="false">M55+N55+O55+P55</f>
        <v>3232.25223950899</v>
      </c>
      <c r="AI55" s="47" t="n">
        <f aca="false">Q55+R55</f>
        <v>1230.31679736519</v>
      </c>
      <c r="AJ55" s="47" t="n">
        <f aca="false">S55+T55</f>
        <v>3276.86586887543</v>
      </c>
      <c r="AK55" s="47" t="n">
        <f aca="false">U55+V55</f>
        <v>3525.70988805788</v>
      </c>
      <c r="AL55" s="47" t="n">
        <f aca="false">W55+X55</f>
        <v>3568.17249880634</v>
      </c>
      <c r="AM55" s="47" t="n">
        <f aca="false">Y55+Z55+AA55+AB55</f>
        <v>3588.51997583025</v>
      </c>
      <c r="AO55" s="49" t="n">
        <f aca="false">SUM(E55:F55)</f>
        <v>991.825742868168</v>
      </c>
      <c r="AP55" s="49" t="n">
        <f aca="false">SUM(G55:L55)</f>
        <v>9414.90868701781</v>
      </c>
      <c r="AQ55" s="49" t="n">
        <f aca="false">SUM(M55:N55)</f>
        <v>2896.78432423514</v>
      </c>
      <c r="AR55" s="49" t="n">
        <f aca="false">SUM(Q55:R55)</f>
        <v>1230.31679736519</v>
      </c>
      <c r="AS55" s="49" t="n">
        <f aca="false">SUM(S55:X55)</f>
        <v>10370.7482557396</v>
      </c>
      <c r="AT55" s="49" t="n">
        <f aca="false">SUM(Y55:Z55)</f>
        <v>3058.42400540653</v>
      </c>
      <c r="AU55" s="49" t="n">
        <f aca="false">AO55+AR55</f>
        <v>2222.14254023335</v>
      </c>
      <c r="AV55" s="49" t="n">
        <f aca="false">AP55+AS55</f>
        <v>19785.6569427575</v>
      </c>
      <c r="AW55" s="49" t="n">
        <f aca="false">AQ55+AT55</f>
        <v>5955.20832964167</v>
      </c>
    </row>
    <row r="56" customFormat="false" ht="15" hidden="false" customHeight="false" outlineLevel="0" collapsed="false">
      <c r="A56" s="0" t="n">
        <v>2068</v>
      </c>
      <c r="B56" s="47" t="n">
        <f aca="false">SUM(E56:AB56)</f>
        <v>28849.0573657782</v>
      </c>
      <c r="C56" s="47" t="n">
        <f aca="false">SUM(E56:P56)</f>
        <v>13647.3077476074</v>
      </c>
      <c r="D56" s="47" t="n">
        <f aca="false">SUM(Q56:AB56)</f>
        <v>15201.7496181708</v>
      </c>
      <c r="E56" s="47" t="n">
        <f aca="false">PopActBIT!E71-'Chôm_BIT_10%'!E59</f>
        <v>135.577067414505</v>
      </c>
      <c r="F56" s="47" t="n">
        <f aca="false">PopActBIT!F71-'Chôm_BIT_10%'!F59</f>
        <v>852.900560786037</v>
      </c>
      <c r="G56" s="47" t="n">
        <f aca="false">PopActBIT!G71-'Chôm_BIT_10%'!G59</f>
        <v>1400.34456279768</v>
      </c>
      <c r="H56" s="47" t="n">
        <f aca="false">PopActBIT!H71-'Chôm_BIT_10%'!H59</f>
        <v>1457.18937632591</v>
      </c>
      <c r="I56" s="47" t="n">
        <f aca="false">PopActBIT!I71-'Chôm_BIT_10%'!I59</f>
        <v>1552.26406108521</v>
      </c>
      <c r="J56" s="47" t="n">
        <f aca="false">PopActBIT!J71-'Chôm_BIT_10%'!J59</f>
        <v>1614.21177700439</v>
      </c>
      <c r="K56" s="47" t="n">
        <f aca="false">PopActBIT!K71-'Chôm_BIT_10%'!K59</f>
        <v>1703.45517673539</v>
      </c>
      <c r="L56" s="47" t="n">
        <f aca="false">PopActBIT!L71-'Chôm_BIT_10%'!L59</f>
        <v>1689.12841222407</v>
      </c>
      <c r="M56" s="47" t="n">
        <f aca="false">PopActBIT!M71-'Chôm_BIT_10%'!M59</f>
        <v>1607.6171584645</v>
      </c>
      <c r="N56" s="47" t="n">
        <f aca="false">PopActBIT!N71-'Chôm_BIT_10%'!N59</f>
        <v>1296.69445072736</v>
      </c>
      <c r="O56" s="47" t="n">
        <f aca="false">PopActBIT!O71-'Chôm_BIT_10%'!O59</f>
        <v>262.318543128806</v>
      </c>
      <c r="P56" s="47" t="n">
        <f aca="false">PopActBIT!P71-'Chôm_BIT_10%'!P59</f>
        <v>75.6066009135347</v>
      </c>
      <c r="Q56" s="47" t="n">
        <f aca="false">PopActBIT!Q71-'Chôm_BIT_10%'!Q59</f>
        <v>231.799519769799</v>
      </c>
      <c r="R56" s="47" t="n">
        <f aca="false">PopActBIT!R71-'Chôm_BIT_10%'!R59</f>
        <v>994.33673286546</v>
      </c>
      <c r="S56" s="47" t="n">
        <f aca="false">PopActBIT!S71-'Chôm_BIT_10%'!S59</f>
        <v>1577.5484865948</v>
      </c>
      <c r="T56" s="47" t="n">
        <f aca="false">PopActBIT!T71-'Chôm_BIT_10%'!T59</f>
        <v>1708.35150846506</v>
      </c>
      <c r="U56" s="47" t="n">
        <f aca="false">PopActBIT!U71-'Chôm_BIT_10%'!U59</f>
        <v>1748.02710171673</v>
      </c>
      <c r="V56" s="47" t="n">
        <f aca="false">PopActBIT!V71-'Chôm_BIT_10%'!V59</f>
        <v>1786.7300454211</v>
      </c>
      <c r="W56" s="47" t="n">
        <f aca="false">PopActBIT!W71-'Chôm_BIT_10%'!W59</f>
        <v>1777.92955518288</v>
      </c>
      <c r="X56" s="47" t="n">
        <f aca="false">PopActBIT!X71-'Chôm_BIT_10%'!X59</f>
        <v>1776.94914606656</v>
      </c>
      <c r="Y56" s="47" t="n">
        <f aca="false">PopActBIT!Y71-'Chôm_BIT_10%'!Y59</f>
        <v>1604.8937670167</v>
      </c>
      <c r="Z56" s="47" t="n">
        <f aca="false">PopActBIT!Z71-'Chôm_BIT_10%'!Z59</f>
        <v>1460.4975544014</v>
      </c>
      <c r="AA56" s="47" t="n">
        <f aca="false">PopActBIT!AA71-'Chôm_BIT_10%'!AA59</f>
        <v>398.409190131084</v>
      </c>
      <c r="AB56" s="47" t="n">
        <f aca="false">PopActBIT!AB71-'Chôm_BIT_10%'!AB59</f>
        <v>136.277010539207</v>
      </c>
      <c r="AC56" s="47"/>
      <c r="AD56" s="47" t="n">
        <f aca="false">E56+F56</f>
        <v>988.477628200542</v>
      </c>
      <c r="AE56" s="47" t="n">
        <f aca="false">G56+H56</f>
        <v>2857.5339391236</v>
      </c>
      <c r="AF56" s="47" t="n">
        <f aca="false">I56+J56</f>
        <v>3166.47583808961</v>
      </c>
      <c r="AG56" s="47" t="n">
        <f aca="false">K56+L56</f>
        <v>3392.58358895945</v>
      </c>
      <c r="AH56" s="47" t="n">
        <f aca="false">M56+N56+O56+P56</f>
        <v>3242.2367532342</v>
      </c>
      <c r="AI56" s="47" t="n">
        <f aca="false">Q56+R56</f>
        <v>1226.13625263526</v>
      </c>
      <c r="AJ56" s="47" t="n">
        <f aca="false">S56+T56</f>
        <v>3285.89999505987</v>
      </c>
      <c r="AK56" s="47" t="n">
        <f aca="false">U56+V56</f>
        <v>3534.75714713783</v>
      </c>
      <c r="AL56" s="47" t="n">
        <f aca="false">W56+X56</f>
        <v>3554.87870124944</v>
      </c>
      <c r="AM56" s="47" t="n">
        <f aca="false">Y56+Z56+AA56+AB56</f>
        <v>3600.07752208838</v>
      </c>
      <c r="AO56" s="49" t="n">
        <f aca="false">SUM(E56:F56)</f>
        <v>988.477628200542</v>
      </c>
      <c r="AP56" s="49" t="n">
        <f aca="false">SUM(G56:L56)</f>
        <v>9416.59336617266</v>
      </c>
      <c r="AQ56" s="49" t="n">
        <f aca="false">SUM(M56:N56)</f>
        <v>2904.31160919186</v>
      </c>
      <c r="AR56" s="49" t="n">
        <f aca="false">SUM(Q56:R56)</f>
        <v>1226.13625263526</v>
      </c>
      <c r="AS56" s="49" t="n">
        <f aca="false">SUM(S56:X56)</f>
        <v>10375.5358434471</v>
      </c>
      <c r="AT56" s="49" t="n">
        <f aca="false">SUM(Y56:Z56)</f>
        <v>3065.39132141809</v>
      </c>
      <c r="AU56" s="49" t="n">
        <f aca="false">AO56+AR56</f>
        <v>2214.6138808358</v>
      </c>
      <c r="AV56" s="49" t="n">
        <f aca="false">AP56+AS56</f>
        <v>19792.1292096198</v>
      </c>
      <c r="AW56" s="49" t="n">
        <f aca="false">AQ56+AT56</f>
        <v>5969.70293060996</v>
      </c>
    </row>
    <row r="57" customFormat="false" ht="15" hidden="false" customHeight="false" outlineLevel="0" collapsed="false">
      <c r="A57" s="0" t="n">
        <v>2069</v>
      </c>
      <c r="B57" s="47" t="n">
        <f aca="false">SUM(E57:AB57)</f>
        <v>28862.9088072244</v>
      </c>
      <c r="C57" s="47" t="n">
        <f aca="false">SUM(E57:P57)</f>
        <v>13652.1241217047</v>
      </c>
      <c r="D57" s="47" t="n">
        <f aca="false">SUM(Q57:AB57)</f>
        <v>15210.7846855197</v>
      </c>
      <c r="E57" s="47" t="n">
        <f aca="false">PopActBIT!E72-'Chôm_BIT_10%'!E60</f>
        <v>135.140653511597</v>
      </c>
      <c r="F57" s="47" t="n">
        <f aca="false">PopActBIT!F72-'Chôm_BIT_10%'!F60</f>
        <v>849.762747951493</v>
      </c>
      <c r="G57" s="47" t="n">
        <f aca="false">PopActBIT!G72-'Chôm_BIT_10%'!G60</f>
        <v>1399.81979998965</v>
      </c>
      <c r="H57" s="47" t="n">
        <f aca="false">PopActBIT!H72-'Chôm_BIT_10%'!H60</f>
        <v>1462.73089789616</v>
      </c>
      <c r="I57" s="47" t="n">
        <f aca="false">PopActBIT!I72-'Chôm_BIT_10%'!I60</f>
        <v>1559.05289944115</v>
      </c>
      <c r="J57" s="47" t="n">
        <f aca="false">PopActBIT!J72-'Chôm_BIT_10%'!J60</f>
        <v>1616.4199901459</v>
      </c>
      <c r="K57" s="47" t="n">
        <f aca="false">PopActBIT!K72-'Chôm_BIT_10%'!K60</f>
        <v>1699.68073058914</v>
      </c>
      <c r="L57" s="47" t="n">
        <f aca="false">PopActBIT!L72-'Chôm_BIT_10%'!L60</f>
        <v>1678.9171748068</v>
      </c>
      <c r="M57" s="47" t="n">
        <f aca="false">PopActBIT!M72-'Chôm_BIT_10%'!M60</f>
        <v>1600.6444258658</v>
      </c>
      <c r="N57" s="47" t="n">
        <f aca="false">PopActBIT!N72-'Chôm_BIT_10%'!N60</f>
        <v>1310.0196167175</v>
      </c>
      <c r="O57" s="47" t="n">
        <f aca="false">PopActBIT!O72-'Chôm_BIT_10%'!O60</f>
        <v>264.055009505801</v>
      </c>
      <c r="P57" s="47" t="n">
        <f aca="false">PopActBIT!P72-'Chôm_BIT_10%'!P60</f>
        <v>75.8801752837089</v>
      </c>
      <c r="Q57" s="47" t="n">
        <f aca="false">PopActBIT!Q72-'Chôm_BIT_10%'!Q60</f>
        <v>231.095219645079</v>
      </c>
      <c r="R57" s="47" t="n">
        <f aca="false">PopActBIT!R72-'Chôm_BIT_10%'!R60</f>
        <v>990.618389106968</v>
      </c>
      <c r="S57" s="47" t="n">
        <f aca="false">PopActBIT!S72-'Chôm_BIT_10%'!S60</f>
        <v>1576.98192995216</v>
      </c>
      <c r="T57" s="47" t="n">
        <f aca="false">PopActBIT!T72-'Chôm_BIT_10%'!T60</f>
        <v>1715.478981877</v>
      </c>
      <c r="U57" s="47" t="n">
        <f aca="false">PopActBIT!U72-'Chôm_BIT_10%'!U60</f>
        <v>1756.42114029825</v>
      </c>
      <c r="V57" s="47" t="n">
        <f aca="false">PopActBIT!V72-'Chôm_BIT_10%'!V60</f>
        <v>1789.600464533</v>
      </c>
      <c r="W57" s="47" t="n">
        <f aca="false">PopActBIT!W72-'Chôm_BIT_10%'!W60</f>
        <v>1774.07056572435</v>
      </c>
      <c r="X57" s="47" t="n">
        <f aca="false">PopActBIT!X72-'Chôm_BIT_10%'!X60</f>
        <v>1766.06102515439</v>
      </c>
      <c r="Y57" s="47" t="n">
        <f aca="false">PopActBIT!Y72-'Chôm_BIT_10%'!Y60</f>
        <v>1598.77916008905</v>
      </c>
      <c r="Z57" s="47" t="n">
        <f aca="false">PopActBIT!Z72-'Chôm_BIT_10%'!Z60</f>
        <v>1473.27163779441</v>
      </c>
      <c r="AA57" s="47" t="n">
        <f aca="false">PopActBIT!AA72-'Chôm_BIT_10%'!AA60</f>
        <v>401.309041216122</v>
      </c>
      <c r="AB57" s="47" t="n">
        <f aca="false">PopActBIT!AB72-'Chôm_BIT_10%'!AB60</f>
        <v>137.097130128943</v>
      </c>
      <c r="AC57" s="47"/>
      <c r="AD57" s="47" t="n">
        <f aca="false">E57+F57</f>
        <v>984.90340146309</v>
      </c>
      <c r="AE57" s="47" t="n">
        <f aca="false">G57+H57</f>
        <v>2862.55069788581</v>
      </c>
      <c r="AF57" s="47" t="n">
        <f aca="false">I57+J57</f>
        <v>3175.47288958706</v>
      </c>
      <c r="AG57" s="47" t="n">
        <f aca="false">K57+L57</f>
        <v>3378.59790539594</v>
      </c>
      <c r="AH57" s="47" t="n">
        <f aca="false">M57+N57+O57+P57</f>
        <v>3250.59922737281</v>
      </c>
      <c r="AI57" s="47" t="n">
        <f aca="false">Q57+R57</f>
        <v>1221.71360875205</v>
      </c>
      <c r="AJ57" s="47" t="n">
        <f aca="false">S57+T57</f>
        <v>3292.46091182916</v>
      </c>
      <c r="AK57" s="47" t="n">
        <f aca="false">U57+V57</f>
        <v>3546.02160483125</v>
      </c>
      <c r="AL57" s="47" t="n">
        <f aca="false">W57+X57</f>
        <v>3540.13159087874</v>
      </c>
      <c r="AM57" s="47" t="n">
        <f aca="false">Y57+Z57+AA57+AB57</f>
        <v>3610.45696922852</v>
      </c>
      <c r="AO57" s="49" t="n">
        <f aca="false">SUM(E57:F57)</f>
        <v>984.90340146309</v>
      </c>
      <c r="AP57" s="49" t="n">
        <f aca="false">SUM(G57:L57)</f>
        <v>9416.62149286881</v>
      </c>
      <c r="AQ57" s="49" t="n">
        <f aca="false">SUM(M57:N57)</f>
        <v>2910.6640425833</v>
      </c>
      <c r="AR57" s="49" t="n">
        <f aca="false">SUM(Q57:R57)</f>
        <v>1221.71360875205</v>
      </c>
      <c r="AS57" s="49" t="n">
        <f aca="false">SUM(S57:X57)</f>
        <v>10378.6141075391</v>
      </c>
      <c r="AT57" s="49" t="n">
        <f aca="false">SUM(Y57:Z57)</f>
        <v>3072.05079788346</v>
      </c>
      <c r="AU57" s="49" t="n">
        <f aca="false">AO57+AR57</f>
        <v>2206.61701021514</v>
      </c>
      <c r="AV57" s="49" t="n">
        <f aca="false">AP57+AS57</f>
        <v>19795.235600408</v>
      </c>
      <c r="AW57" s="49" t="n">
        <f aca="false">AQ57+AT57</f>
        <v>5982.71484046675</v>
      </c>
    </row>
    <row r="58" customFormat="false" ht="15" hidden="false" customHeight="false" outlineLevel="0" collapsed="false">
      <c r="A58" s="0" t="n">
        <v>2070</v>
      </c>
      <c r="B58" s="47" t="n">
        <f aca="false">SUM(E58:AB58)</f>
        <v>28868.1250154832</v>
      </c>
      <c r="C58" s="47" t="n">
        <f aca="false">SUM(E58:P58)</f>
        <v>13652.907570012</v>
      </c>
      <c r="D58" s="47" t="n">
        <f aca="false">SUM(Q58:AB58)</f>
        <v>15215.2174454712</v>
      </c>
      <c r="E58" s="47" t="n">
        <f aca="false">PopActBIT!E73-'Chôm_BIT_10%'!E61</f>
        <v>134.760966283491</v>
      </c>
      <c r="F58" s="47" t="n">
        <f aca="false">PopActBIT!F73-'Chôm_BIT_10%'!F61</f>
        <v>846.555064477764</v>
      </c>
      <c r="G58" s="47" t="n">
        <f aca="false">PopActBIT!G73-'Chôm_BIT_10%'!G61</f>
        <v>1397.90290723969</v>
      </c>
      <c r="H58" s="47" t="n">
        <f aca="false">PopActBIT!H73-'Chôm_BIT_10%'!H61</f>
        <v>1467.54326022714</v>
      </c>
      <c r="I58" s="47" t="n">
        <f aca="false">PopActBIT!I73-'Chôm_BIT_10%'!I61</f>
        <v>1566.0349147328</v>
      </c>
      <c r="J58" s="47" t="n">
        <f aca="false">PopActBIT!J73-'Chôm_BIT_10%'!J61</f>
        <v>1620.05679042867</v>
      </c>
      <c r="K58" s="47" t="n">
        <f aca="false">PopActBIT!K73-'Chôm_BIT_10%'!K61</f>
        <v>1696.61116456345</v>
      </c>
      <c r="L58" s="47" t="n">
        <f aca="false">PopActBIT!L73-'Chôm_BIT_10%'!L61</f>
        <v>1670.43803409733</v>
      </c>
      <c r="M58" s="47" t="n">
        <f aca="false">PopActBIT!M73-'Chôm_BIT_10%'!M61</f>
        <v>1589.99444266303</v>
      </c>
      <c r="N58" s="47" t="n">
        <f aca="false">PopActBIT!N73-'Chôm_BIT_10%'!N61</f>
        <v>1321.92338996605</v>
      </c>
      <c r="O58" s="47" t="n">
        <f aca="false">PopActBIT!O73-'Chôm_BIT_10%'!O61</f>
        <v>264.833161924496</v>
      </c>
      <c r="P58" s="47" t="n">
        <f aca="false">PopActBIT!P73-'Chôm_BIT_10%'!P61</f>
        <v>76.2534734081115</v>
      </c>
      <c r="Q58" s="47" t="n">
        <f aca="false">PopActBIT!Q73-'Chôm_BIT_10%'!Q61</f>
        <v>230.486889109278</v>
      </c>
      <c r="R58" s="47" t="n">
        <f aca="false">PopActBIT!R73-'Chôm_BIT_10%'!R61</f>
        <v>986.8152981513</v>
      </c>
      <c r="S58" s="47" t="n">
        <f aca="false">PopActBIT!S73-'Chôm_BIT_10%'!S61</f>
        <v>1574.75404871576</v>
      </c>
      <c r="T58" s="47" t="n">
        <f aca="false">PopActBIT!T73-'Chôm_BIT_10%'!T61</f>
        <v>1721.68334507408</v>
      </c>
      <c r="U58" s="47" t="n">
        <f aca="false">PopActBIT!U73-'Chôm_BIT_10%'!U61</f>
        <v>1765.04309765585</v>
      </c>
      <c r="V58" s="47" t="n">
        <f aca="false">PopActBIT!V73-'Chôm_BIT_10%'!V61</f>
        <v>1794.15357967086</v>
      </c>
      <c r="W58" s="47" t="n">
        <f aca="false">PopActBIT!W73-'Chôm_BIT_10%'!W61</f>
        <v>1770.98120471175</v>
      </c>
      <c r="X58" s="47" t="n">
        <f aca="false">PopActBIT!X73-'Chôm_BIT_10%'!X61</f>
        <v>1757.09073818708</v>
      </c>
      <c r="Y58" s="47" t="n">
        <f aca="false">PopActBIT!Y73-'Chôm_BIT_10%'!Y61</f>
        <v>1588.85579337993</v>
      </c>
      <c r="Z58" s="47" t="n">
        <f aca="false">PopActBIT!Z73-'Chôm_BIT_10%'!Z61</f>
        <v>1484.57758517105</v>
      </c>
      <c r="AA58" s="47" t="n">
        <f aca="false">PopActBIT!AA73-'Chôm_BIT_10%'!AA61</f>
        <v>402.645353076507</v>
      </c>
      <c r="AB58" s="47" t="n">
        <f aca="false">PopActBIT!AB73-'Chôm_BIT_10%'!AB61</f>
        <v>138.130512567781</v>
      </c>
      <c r="AC58" s="47"/>
      <c r="AD58" s="47" t="n">
        <f aca="false">E58+F58</f>
        <v>981.316030761255</v>
      </c>
      <c r="AE58" s="47" t="n">
        <f aca="false">G58+H58</f>
        <v>2865.44616746683</v>
      </c>
      <c r="AF58" s="47" t="n">
        <f aca="false">I58+J58</f>
        <v>3186.09170516146</v>
      </c>
      <c r="AG58" s="47" t="n">
        <f aca="false">K58+L58</f>
        <v>3367.04919866078</v>
      </c>
      <c r="AH58" s="47" t="n">
        <f aca="false">M58+N58+O58+P58</f>
        <v>3253.00446796169</v>
      </c>
      <c r="AI58" s="47" t="n">
        <f aca="false">Q58+R58</f>
        <v>1217.30218726058</v>
      </c>
      <c r="AJ58" s="47" t="n">
        <f aca="false">S58+T58</f>
        <v>3296.43739378984</v>
      </c>
      <c r="AK58" s="47" t="n">
        <f aca="false">U58+V58</f>
        <v>3559.19667732671</v>
      </c>
      <c r="AL58" s="47" t="n">
        <f aca="false">W58+X58</f>
        <v>3528.07194289883</v>
      </c>
      <c r="AM58" s="47" t="n">
        <f aca="false">Y58+Z58+AA58+AB58</f>
        <v>3614.20924419527</v>
      </c>
      <c r="AO58" s="49" t="n">
        <f aca="false">SUM(E58:F58)</f>
        <v>981.316030761255</v>
      </c>
      <c r="AP58" s="49" t="n">
        <f aca="false">SUM(G58:L58)</f>
        <v>9418.58707128908</v>
      </c>
      <c r="AQ58" s="49" t="n">
        <f aca="false">SUM(M58:N58)</f>
        <v>2911.91783262908</v>
      </c>
      <c r="AR58" s="49" t="n">
        <f aca="false">SUM(Q58:R58)</f>
        <v>1217.30218726058</v>
      </c>
      <c r="AS58" s="49" t="n">
        <f aca="false">SUM(S58:X58)</f>
        <v>10383.7060140154</v>
      </c>
      <c r="AT58" s="49" t="n">
        <f aca="false">SUM(Y58:Z58)</f>
        <v>3073.43337855098</v>
      </c>
      <c r="AU58" s="49" t="n">
        <f aca="false">AO58+AR58</f>
        <v>2198.61821802183</v>
      </c>
      <c r="AV58" s="49" t="n">
        <f aca="false">AP58+AS58</f>
        <v>19802.2930853045</v>
      </c>
      <c r="AW58" s="49" t="n">
        <f aca="false">AQ58+AT58</f>
        <v>5985.35121118007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A1:N6 D15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</v>
      </c>
      <c r="B1" s="8" t="s">
        <v>3</v>
      </c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B2" s="8" t="s">
        <v>4</v>
      </c>
      <c r="C2" s="8"/>
      <c r="D2" s="8"/>
      <c r="E2" s="8"/>
      <c r="F2" s="8"/>
      <c r="G2" s="8"/>
      <c r="H2" s="8"/>
      <c r="I2" s="8"/>
    </row>
    <row r="3" customFormat="false" ht="15" hidden="false" customHeight="false" outlineLevel="0" collapsed="false">
      <c r="A3" s="0" t="s">
        <v>5</v>
      </c>
      <c r="B3" s="9" t="s">
        <v>6</v>
      </c>
      <c r="C3" s="9"/>
      <c r="D3" s="9"/>
      <c r="E3" s="9"/>
      <c r="F3" s="9"/>
      <c r="G3" s="9"/>
      <c r="H3" s="9"/>
      <c r="I3" s="9"/>
    </row>
    <row r="4" customFormat="false" ht="15" hidden="false" customHeight="false" outlineLevel="0" collapsed="false">
      <c r="B4" s="9" t="s">
        <v>7</v>
      </c>
      <c r="C4" s="9"/>
      <c r="D4" s="9"/>
      <c r="E4" s="9"/>
      <c r="F4" s="9"/>
      <c r="G4" s="9"/>
      <c r="H4" s="9"/>
      <c r="I4" s="9"/>
    </row>
    <row r="5" customFormat="false" ht="15" hidden="false" customHeight="false" outlineLevel="0" collapsed="false">
      <c r="B5" s="10" t="s">
        <v>8</v>
      </c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B6" s="10" t="s">
        <v>9</v>
      </c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B7" s="10" t="s">
        <v>10</v>
      </c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0" t="s">
        <v>11</v>
      </c>
      <c r="B8" s="11" t="s">
        <v>12</v>
      </c>
      <c r="C8" s="12"/>
      <c r="D8" s="12"/>
      <c r="E8" s="12"/>
      <c r="F8" s="12"/>
      <c r="G8" s="12"/>
      <c r="H8" s="12"/>
      <c r="I8" s="12"/>
    </row>
    <row r="9" customFormat="false" ht="15" hidden="false" customHeight="false" outlineLevel="0" collapsed="false">
      <c r="B9" s="13" t="s">
        <v>13</v>
      </c>
      <c r="C9" s="13"/>
      <c r="D9" s="14"/>
      <c r="E9" s="14"/>
      <c r="F9" s="14"/>
      <c r="G9" s="14"/>
      <c r="H9" s="14"/>
      <c r="I9" s="14"/>
    </row>
    <row r="10" customFormat="false" ht="15" hidden="false" customHeight="false" outlineLevel="0" collapsed="false">
      <c r="B10" s="13" t="s">
        <v>14</v>
      </c>
      <c r="C10" s="13"/>
      <c r="D10" s="13"/>
      <c r="E10" s="14"/>
      <c r="F10" s="14"/>
      <c r="G10" s="14"/>
      <c r="H10" s="14"/>
      <c r="I10" s="14"/>
    </row>
    <row r="11" customFormat="false" ht="15" hidden="false" customHeight="false" outlineLevel="0" collapsed="false">
      <c r="B11" s="13" t="s">
        <v>15</v>
      </c>
      <c r="C11" s="13"/>
      <c r="D11" s="13"/>
      <c r="E11" s="14"/>
      <c r="F11" s="14"/>
      <c r="G11" s="14"/>
      <c r="H11" s="14"/>
      <c r="I1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C3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'Empl_BIT_7%'!B2*100/PopTot!B3</f>
        <v>49.236751558551</v>
      </c>
      <c r="C2" s="50" t="n">
        <f aca="false">'Empl_BIT_7%'!C2*100/PopTot!C3</f>
        <v>44.7272235362152</v>
      </c>
      <c r="D2" s="50" t="n">
        <f aca="false">'Empl_BIT_7%'!D2*100/PopTot!D3</f>
        <v>54.1575658861322</v>
      </c>
      <c r="E2" s="50" t="n">
        <f aca="false">'Empl_BIT_7%'!E2*100/PopTot!E3</f>
        <v>6.7144082676082</v>
      </c>
      <c r="F2" s="50" t="n">
        <f aca="false">'Empl_BIT_7%'!F2*100/PopTot!F3</f>
        <v>41.6814799554892</v>
      </c>
      <c r="G2" s="50" t="n">
        <f aca="false">'Empl_BIT_7%'!G2*100/PopTot!G3</f>
        <v>68.503222218453</v>
      </c>
      <c r="H2" s="50" t="n">
        <f aca="false">'Empl_BIT_7%'!H2*100/PopTot!H3</f>
        <v>69.6371164368431</v>
      </c>
      <c r="I2" s="50" t="n">
        <f aca="false">'Empl_BIT_7%'!I2*100/PopTot!I3</f>
        <v>72.795142923556</v>
      </c>
      <c r="J2" s="50" t="n">
        <f aca="false">'Empl_BIT_7%'!J2*100/PopTot!J3</f>
        <v>75.5830400140787</v>
      </c>
      <c r="K2" s="50" t="n">
        <f aca="false">'Empl_BIT_7%'!K2*100/PopTot!K3</f>
        <v>77.2295626348221</v>
      </c>
      <c r="L2" s="50" t="n">
        <f aca="false">'Empl_BIT_7%'!L2*100/PopTot!L3</f>
        <v>75.0302203067436</v>
      </c>
      <c r="M2" s="50" t="n">
        <f aca="false">'Empl_BIT_7%'!M2*100/PopTot!M3</f>
        <v>64.5140247436926</v>
      </c>
      <c r="N2" s="50" t="n">
        <f aca="false">'Empl_BIT_7%'!N2*100/PopTot!N3</f>
        <v>25.5046543196707</v>
      </c>
      <c r="O2" s="50" t="n">
        <f aca="false">'Empl_BIT_7%'!O2*100/PopTot!O3</f>
        <v>4.59977591526161</v>
      </c>
      <c r="P2" s="50" t="n">
        <f aca="false">'Empl_BIT_7%'!P2*100/PopTot!P3</f>
        <v>0.502645132227303</v>
      </c>
      <c r="Q2" s="50" t="n">
        <f aca="false">'Empl_BIT_7%'!Q2*100/PopTot!Q3</f>
        <v>10.9190173894569</v>
      </c>
      <c r="R2" s="50" t="n">
        <f aca="false">'Empl_BIT_7%'!R2*100/PopTot!R3</f>
        <v>47.6631760516427</v>
      </c>
      <c r="S2" s="50" t="n">
        <f aca="false">'Empl_BIT_7%'!S2*100/PopTot!S3</f>
        <v>78.040572736929</v>
      </c>
      <c r="T2" s="50" t="n">
        <f aca="false">'Empl_BIT_7%'!T2*100/PopTot!T3</f>
        <v>84.4447113029309</v>
      </c>
      <c r="U2" s="50" t="n">
        <f aca="false">'Empl_BIT_7%'!U2*100/PopTot!U3</f>
        <v>85.2845447089561</v>
      </c>
      <c r="V2" s="50" t="n">
        <f aca="false">'Empl_BIT_7%'!V2*100/PopTot!V3</f>
        <v>86.068631666029</v>
      </c>
      <c r="W2" s="50" t="n">
        <f aca="false">'Empl_BIT_7%'!W2*100/PopTot!W3</f>
        <v>84.9945133494999</v>
      </c>
      <c r="X2" s="50" t="n">
        <f aca="false">'Empl_BIT_7%'!X2*100/PopTot!X3</f>
        <v>82.8797138756151</v>
      </c>
      <c r="Y2" s="50" t="n">
        <f aca="false">'Empl_BIT_7%'!Y2*100/PopTot!Y3</f>
        <v>71.7337792310237</v>
      </c>
      <c r="Z2" s="50" t="n">
        <f aca="false">'Empl_BIT_7%'!Z2*100/PopTot!Z3</f>
        <v>26.441601672236</v>
      </c>
      <c r="AA2" s="50" t="n">
        <f aca="false">'Empl_BIT_7%'!AA2*100/PopTot!AA3</f>
        <v>7.08308792123265</v>
      </c>
      <c r="AB2" s="50" t="n">
        <f aca="false">'Empl_BIT_7%'!AB2*100/PopTot!AB3</f>
        <v>1.20633905920563</v>
      </c>
      <c r="AD2" s="50" t="n">
        <f aca="false">'Empl_BIT_7%'!AD2*100/PopTot!AD3</f>
        <v>24.1196602022536</v>
      </c>
      <c r="AE2" s="50" t="n">
        <f aca="false">'Empl_BIT_7%'!AE2*100/PopTot!AE3</f>
        <v>69.0835455567553</v>
      </c>
      <c r="AF2" s="50" t="n">
        <f aca="false">'Empl_BIT_7%'!AF2*100/PopTot!AF3</f>
        <v>74.2689225382245</v>
      </c>
      <c r="AG2" s="50" t="n">
        <f aca="false">'Empl_BIT_7%'!AG2*100/PopTot!AG3</f>
        <v>76.1390323927697</v>
      </c>
      <c r="AH2" s="50" t="n">
        <f aca="false">'Empl_BIT_7%'!AH2*100/PopTot!AH3</f>
        <v>18.4151049525498</v>
      </c>
      <c r="AI2" s="50" t="n">
        <f aca="false">'Empl_BIT_7%'!AI2*100/PopTot!AI3</f>
        <v>28.9529110062425</v>
      </c>
      <c r="AJ2" s="50" t="n">
        <f aca="false">'Empl_BIT_7%'!AJ2*100/PopTot!AJ3</f>
        <v>81.306905468778</v>
      </c>
      <c r="AK2" s="50" t="n">
        <f aca="false">'Empl_BIT_7%'!AK2*100/PopTot!AK3</f>
        <v>85.7001848806449</v>
      </c>
      <c r="AL2" s="50" t="n">
        <f aca="false">'Empl_BIT_7%'!AL2*100/PopTot!AL3</f>
        <v>83.9525879495791</v>
      </c>
      <c r="AM2" s="50" t="n">
        <f aca="false">'Empl_BIT_7%'!AM2*100/PopTot!AM3</f>
        <v>23.713042308296</v>
      </c>
      <c r="AO2" s="50" t="n">
        <f aca="false">'Empl_BIT_7%'!AO2*100/PopTot!AO3</f>
        <v>24.1196602022536</v>
      </c>
      <c r="AP2" s="50" t="n">
        <f aca="false">'Empl_BIT_7%'!AP2*100/PopTot!AP3</f>
        <v>73.2846649140877</v>
      </c>
      <c r="AQ2" s="50" t="n">
        <f aca="false">'Empl_BIT_7%'!AQ2*100/PopTot!AQ3</f>
        <v>45.1990545017191</v>
      </c>
      <c r="AR2" s="50" t="n">
        <f aca="false">'Empl_BIT_7%'!AR2*100/PopTot!AR3</f>
        <v>28.9529110062425</v>
      </c>
      <c r="AS2" s="50" t="n">
        <f aca="false">'Empl_BIT_7%'!AS2*100/PopTot!AS3</f>
        <v>83.71450514808</v>
      </c>
      <c r="AT2" s="50" t="n">
        <f aca="false">'Empl_BIT_7%'!AT2*100/PopTot!AT3</f>
        <v>49.5193441230555</v>
      </c>
      <c r="AU2" s="50" t="n">
        <f aca="false">'Empl_BIT_7%'!AU2*100/PopTot!AU3</f>
        <v>26.5747955075099</v>
      </c>
      <c r="AV2" s="50" t="n">
        <f aca="false">'Empl_BIT_7%'!AV2*100/PopTot!AV3</f>
        <v>78.4277246825418</v>
      </c>
      <c r="AW2" s="50" t="n">
        <f aca="false">'Empl_BIT_7%'!AW2*100/PopTot!AW3</f>
        <v>47.2824560182143</v>
      </c>
    </row>
    <row r="3" customFormat="false" ht="15" hidden="false" customHeight="false" outlineLevel="0" collapsed="false">
      <c r="A3" s="0" t="n">
        <v>2015</v>
      </c>
      <c r="B3" s="50" t="n">
        <f aca="false">'Empl_BIT_7%'!B3*100/PopTot!B4</f>
        <v>49.1100785094991</v>
      </c>
      <c r="C3" s="50" t="n">
        <f aca="false">'Empl_BIT_7%'!C3*100/PopTot!C4</f>
        <v>44.7260684199197</v>
      </c>
      <c r="D3" s="50" t="n">
        <f aca="false">'Empl_BIT_7%'!D3*100/PopTot!D4</f>
        <v>53.8907878070837</v>
      </c>
      <c r="E3" s="50" t="n">
        <f aca="false">'Empl_BIT_7%'!E3*100/PopTot!E4</f>
        <v>6.66538142270729</v>
      </c>
      <c r="F3" s="50" t="n">
        <f aca="false">'Empl_BIT_7%'!F3*100/PopTot!F4</f>
        <v>41.8538306727963</v>
      </c>
      <c r="G3" s="50" t="n">
        <f aca="false">'Empl_BIT_7%'!G3*100/PopTot!G4</f>
        <v>68.1895266256756</v>
      </c>
      <c r="H3" s="50" t="n">
        <f aca="false">'Empl_BIT_7%'!H3*100/PopTot!H4</f>
        <v>68.9982359190972</v>
      </c>
      <c r="I3" s="50" t="n">
        <f aca="false">'Empl_BIT_7%'!I3*100/PopTot!I4</f>
        <v>73.4934241245624</v>
      </c>
      <c r="J3" s="50" t="n">
        <f aca="false">'Empl_BIT_7%'!J3*100/PopTot!J4</f>
        <v>75.0529013095043</v>
      </c>
      <c r="K3" s="50" t="n">
        <f aca="false">'Empl_BIT_7%'!K3*100/PopTot!K4</f>
        <v>77.4810043511802</v>
      </c>
      <c r="L3" s="50" t="n">
        <f aca="false">'Empl_BIT_7%'!L3*100/PopTot!L4</f>
        <v>75.0879764249667</v>
      </c>
      <c r="M3" s="50" t="n">
        <f aca="false">'Empl_BIT_7%'!M3*100/PopTot!M4</f>
        <v>65.2371975774756</v>
      </c>
      <c r="N3" s="50" t="n">
        <f aca="false">'Empl_BIT_7%'!N3*100/PopTot!N4</f>
        <v>29.0131947195673</v>
      </c>
      <c r="O3" s="50" t="n">
        <f aca="false">'Empl_BIT_7%'!O3*100/PopTot!O4</f>
        <v>4.57587143329065</v>
      </c>
      <c r="P3" s="50" t="n">
        <f aca="false">'Empl_BIT_7%'!P3*100/PopTot!P4</f>
        <v>0.500752425260708</v>
      </c>
      <c r="Q3" s="50" t="n">
        <f aca="false">'Empl_BIT_7%'!Q3*100/PopTot!Q4</f>
        <v>10.8395002008513</v>
      </c>
      <c r="R3" s="50" t="n">
        <f aca="false">'Empl_BIT_7%'!R3*100/PopTot!R4</f>
        <v>47.6642681708278</v>
      </c>
      <c r="S3" s="50" t="n">
        <f aca="false">'Empl_BIT_7%'!S3*100/PopTot!S4</f>
        <v>78.0747350256565</v>
      </c>
      <c r="T3" s="50" t="n">
        <f aca="false">'Empl_BIT_7%'!T3*100/PopTot!T4</f>
        <v>83.7430999488953</v>
      </c>
      <c r="U3" s="50" t="n">
        <f aca="false">'Empl_BIT_7%'!U3*100/PopTot!U4</f>
        <v>85.6974221713099</v>
      </c>
      <c r="V3" s="50" t="n">
        <f aca="false">'Empl_BIT_7%'!V3*100/PopTot!V4</f>
        <v>85.3729637459478</v>
      </c>
      <c r="W3" s="50" t="n">
        <f aca="false">'Empl_BIT_7%'!W3*100/PopTot!W4</f>
        <v>85.2048230390851</v>
      </c>
      <c r="X3" s="50" t="n">
        <f aca="false">'Empl_BIT_7%'!X3*100/PopTot!X4</f>
        <v>82.5180778236978</v>
      </c>
      <c r="Y3" s="50" t="n">
        <f aca="false">'Empl_BIT_7%'!Y3*100/PopTot!Y4</f>
        <v>72.0520885405876</v>
      </c>
      <c r="Z3" s="50" t="n">
        <f aca="false">'Empl_BIT_7%'!Z3*100/PopTot!Z4</f>
        <v>28.7614385495999</v>
      </c>
      <c r="AA3" s="50" t="n">
        <f aca="false">'Empl_BIT_7%'!AA3*100/PopTot!AA4</f>
        <v>7.04837353170534</v>
      </c>
      <c r="AB3" s="50" t="n">
        <f aca="false">'Empl_BIT_7%'!AB3*100/PopTot!AB4</f>
        <v>1.20453751738321</v>
      </c>
      <c r="AD3" s="50" t="n">
        <f aca="false">'Empl_BIT_7%'!AD3*100/PopTot!AD4</f>
        <v>23.9087124476216</v>
      </c>
      <c r="AE3" s="50" t="n">
        <f aca="false">'Empl_BIT_7%'!AE3*100/PopTot!AE4</f>
        <v>68.6042810258036</v>
      </c>
      <c r="AF3" s="50" t="n">
        <f aca="false">'Empl_BIT_7%'!AF3*100/PopTot!AF4</f>
        <v>74.3167297964306</v>
      </c>
      <c r="AG3" s="50" t="n">
        <f aca="false">'Empl_BIT_7%'!AG3*100/PopTot!AG4</f>
        <v>76.2848450118364</v>
      </c>
      <c r="AH3" s="50" t="n">
        <f aca="false">'Empl_BIT_7%'!AH3*100/PopTot!AH4</f>
        <v>19.024105367431</v>
      </c>
      <c r="AI3" s="50" t="n">
        <f aca="false">'Empl_BIT_7%'!AI3*100/PopTot!AI4</f>
        <v>28.6189807826077</v>
      </c>
      <c r="AJ3" s="50" t="n">
        <f aca="false">'Empl_BIT_7%'!AJ3*100/PopTot!AJ4</f>
        <v>80.9652461688065</v>
      </c>
      <c r="AK3" s="50" t="n">
        <f aca="false">'Empl_BIT_7%'!AK3*100/PopTot!AK4</f>
        <v>85.5251408145644</v>
      </c>
      <c r="AL3" s="50" t="n">
        <f aca="false">'Empl_BIT_7%'!AL3*100/PopTot!AL4</f>
        <v>83.8707834303576</v>
      </c>
      <c r="AM3" s="50" t="n">
        <f aca="false">'Empl_BIT_7%'!AM3*100/PopTot!AM4</f>
        <v>23.9818969001891</v>
      </c>
      <c r="AO3" s="50" t="n">
        <f aca="false">'Empl_BIT_7%'!AO3*100/PopTot!AO4</f>
        <v>23.9087124476216</v>
      </c>
      <c r="AP3" s="50" t="n">
        <f aca="false">'Empl_BIT_7%'!AP3*100/PopTot!AP4</f>
        <v>73.1971048161315</v>
      </c>
      <c r="AQ3" s="50" t="n">
        <f aca="false">'Empl_BIT_7%'!AQ3*100/PopTot!AQ4</f>
        <v>47.374487232563</v>
      </c>
      <c r="AR3" s="50" t="n">
        <f aca="false">'Empl_BIT_7%'!AR3*100/PopTot!AR4</f>
        <v>28.6189807826077</v>
      </c>
      <c r="AS3" s="50" t="n">
        <f aca="false">'Empl_BIT_7%'!AS3*100/PopTot!AS4</f>
        <v>83.5143031227186</v>
      </c>
      <c r="AT3" s="50" t="n">
        <f aca="false">'Empl_BIT_7%'!AT3*100/PopTot!AT4</f>
        <v>50.9301896106413</v>
      </c>
      <c r="AU3" s="50" t="n">
        <f aca="false">'Empl_BIT_7%'!AU3*100/PopTot!AU4</f>
        <v>26.3027136489413</v>
      </c>
      <c r="AV3" s="50" t="n">
        <f aca="false">'Empl_BIT_7%'!AV3*100/PopTot!AV4</f>
        <v>78.2854864783566</v>
      </c>
      <c r="AW3" s="50" t="n">
        <f aca="false">'Empl_BIT_7%'!AW3*100/PopTot!AW4</f>
        <v>49.0886862050633</v>
      </c>
    </row>
    <row r="4" customFormat="false" ht="15" hidden="false" customHeight="false" outlineLevel="0" collapsed="false">
      <c r="A4" s="0" t="n">
        <v>2016</v>
      </c>
      <c r="B4" s="50" t="n">
        <f aca="false">'Empl_BIT_7%'!B4*100/PopTot!B5</f>
        <v>49.1723092685537</v>
      </c>
      <c r="C4" s="50" t="n">
        <f aca="false">'Empl_BIT_7%'!C4*100/PopTot!C5</f>
        <v>44.882971913297</v>
      </c>
      <c r="D4" s="50" t="n">
        <f aca="false">'Empl_BIT_7%'!D4*100/PopTot!D5</f>
        <v>53.8459644547723</v>
      </c>
      <c r="E4" s="50" t="n">
        <f aca="false">'Empl_BIT_7%'!E4*100/PopTot!E5</f>
        <v>6.75002152784587</v>
      </c>
      <c r="F4" s="50" t="n">
        <f aca="false">'Empl_BIT_7%'!F4*100/PopTot!F5</f>
        <v>42.3186254227391</v>
      </c>
      <c r="G4" s="50" t="n">
        <f aca="false">'Empl_BIT_7%'!G4*100/PopTot!G5</f>
        <v>68.2621280963553</v>
      </c>
      <c r="H4" s="50" t="n">
        <f aca="false">'Empl_BIT_7%'!H4*100/PopTot!H5</f>
        <v>69.3892002169187</v>
      </c>
      <c r="I4" s="50" t="n">
        <f aca="false">'Empl_BIT_7%'!I4*100/PopTot!I5</f>
        <v>73.9265307565999</v>
      </c>
      <c r="J4" s="50" t="n">
        <f aca="false">'Empl_BIT_7%'!J4*100/PopTot!J5</f>
        <v>74.9730905653134</v>
      </c>
      <c r="K4" s="50" t="n">
        <f aca="false">'Empl_BIT_7%'!K4*100/PopTot!K5</f>
        <v>78.0463778496575</v>
      </c>
      <c r="L4" s="50" t="n">
        <f aca="false">'Empl_BIT_7%'!L4*100/PopTot!L5</f>
        <v>75.4732714741504</v>
      </c>
      <c r="M4" s="50" t="n">
        <f aca="false">'Empl_BIT_7%'!M4*100/PopTot!M5</f>
        <v>65.6712717950041</v>
      </c>
      <c r="N4" s="50" t="n">
        <f aca="false">'Empl_BIT_7%'!N4*100/PopTot!N5</f>
        <v>32.0775308305919</v>
      </c>
      <c r="O4" s="50" t="n">
        <f aca="false">'Empl_BIT_7%'!O4*100/PopTot!O5</f>
        <v>4.45240045962204</v>
      </c>
      <c r="P4" s="50" t="n">
        <f aca="false">'Empl_BIT_7%'!P4*100/PopTot!P5</f>
        <v>0.505167935047936</v>
      </c>
      <c r="Q4" s="50" t="n">
        <f aca="false">'Empl_BIT_7%'!Q4*100/PopTot!Q5</f>
        <v>10.9158228485247</v>
      </c>
      <c r="R4" s="50" t="n">
        <f aca="false">'Empl_BIT_7%'!R4*100/PopTot!R5</f>
        <v>48.2204722074591</v>
      </c>
      <c r="S4" s="50" t="n">
        <f aca="false">'Empl_BIT_7%'!S4*100/PopTot!S5</f>
        <v>78.110237429634</v>
      </c>
      <c r="T4" s="50" t="n">
        <f aca="false">'Empl_BIT_7%'!T4*100/PopTot!T5</f>
        <v>84.0578652549847</v>
      </c>
      <c r="U4" s="50" t="n">
        <f aca="false">'Empl_BIT_7%'!U4*100/PopTot!U5</f>
        <v>85.9255901174076</v>
      </c>
      <c r="V4" s="50" t="n">
        <f aca="false">'Empl_BIT_7%'!V4*100/PopTot!V5</f>
        <v>85.1170454193602</v>
      </c>
      <c r="W4" s="50" t="n">
        <f aca="false">'Empl_BIT_7%'!W4*100/PopTot!W5</f>
        <v>85.5064866934607</v>
      </c>
      <c r="X4" s="50" t="n">
        <f aca="false">'Empl_BIT_7%'!X4*100/PopTot!X5</f>
        <v>82.6190898027798</v>
      </c>
      <c r="Y4" s="50" t="n">
        <f aca="false">'Empl_BIT_7%'!Y4*100/PopTot!Y5</f>
        <v>72.1123842152774</v>
      </c>
      <c r="Z4" s="50" t="n">
        <f aca="false">'Empl_BIT_7%'!Z4*100/PopTot!Z5</f>
        <v>31.29316127033</v>
      </c>
      <c r="AA4" s="50" t="n">
        <f aca="false">'Empl_BIT_7%'!AA4*100/PopTot!AA5</f>
        <v>6.99779867951886</v>
      </c>
      <c r="AB4" s="50" t="n">
        <f aca="false">'Empl_BIT_7%'!AB4*100/PopTot!AB5</f>
        <v>1.23333934094334</v>
      </c>
      <c r="AD4" s="50" t="n">
        <f aca="false">'Empl_BIT_7%'!AD4*100/PopTot!AD5</f>
        <v>23.9162492733115</v>
      </c>
      <c r="AE4" s="50" t="n">
        <f aca="false">'Empl_BIT_7%'!AE4*100/PopTot!AE5</f>
        <v>68.8385823873008</v>
      </c>
      <c r="AF4" s="50" t="n">
        <f aca="false">'Empl_BIT_7%'!AF4*100/PopTot!AF5</f>
        <v>74.4696574294955</v>
      </c>
      <c r="AG4" s="50" t="n">
        <f aca="false">'Empl_BIT_7%'!AG4*100/PopTot!AG5</f>
        <v>76.7562953265955</v>
      </c>
      <c r="AH4" s="50" t="n">
        <f aca="false">'Empl_BIT_7%'!AH4*100/PopTot!AH5</f>
        <v>19.4887003354816</v>
      </c>
      <c r="AI4" s="50" t="n">
        <f aca="false">'Empl_BIT_7%'!AI4*100/PopTot!AI5</f>
        <v>28.6272768042458</v>
      </c>
      <c r="AJ4" s="50" t="n">
        <f aca="false">'Empl_BIT_7%'!AJ4*100/PopTot!AJ5</f>
        <v>81.1313438104496</v>
      </c>
      <c r="AK4" s="50" t="n">
        <f aca="false">'Empl_BIT_7%'!AK4*100/PopTot!AK5</f>
        <v>85.5033561406835</v>
      </c>
      <c r="AL4" s="50" t="n">
        <f aca="false">'Empl_BIT_7%'!AL4*100/PopTot!AL5</f>
        <v>84.0682733793092</v>
      </c>
      <c r="AM4" s="50" t="n">
        <f aca="false">'Empl_BIT_7%'!AM4*100/PopTot!AM5</f>
        <v>24.2902946467023</v>
      </c>
      <c r="AO4" s="50" t="n">
        <f aca="false">'Empl_BIT_7%'!AO4*100/PopTot!AO5</f>
        <v>23.9162492733115</v>
      </c>
      <c r="AP4" s="50" t="n">
        <f aca="false">'Empl_BIT_7%'!AP4*100/PopTot!AP5</f>
        <v>73.4962766086731</v>
      </c>
      <c r="AQ4" s="50" t="n">
        <f aca="false">'Empl_BIT_7%'!AQ4*100/PopTot!AQ5</f>
        <v>49.1973470770369</v>
      </c>
      <c r="AR4" s="50" t="n">
        <f aca="false">'Empl_BIT_7%'!AR4*100/PopTot!AR5</f>
        <v>28.6272768042458</v>
      </c>
      <c r="AS4" s="50" t="n">
        <f aca="false">'Empl_BIT_7%'!AS4*100/PopTot!AS5</f>
        <v>83.630398255508</v>
      </c>
      <c r="AT4" s="50" t="n">
        <f aca="false">'Empl_BIT_7%'!AT4*100/PopTot!AT5</f>
        <v>52.3922359668309</v>
      </c>
      <c r="AU4" s="50" t="n">
        <f aca="false">'Empl_BIT_7%'!AU4*100/PopTot!AU5</f>
        <v>26.3103419375725</v>
      </c>
      <c r="AV4" s="50" t="n">
        <f aca="false">'Empl_BIT_7%'!AV4*100/PopTot!AV5</f>
        <v>78.4950915348633</v>
      </c>
      <c r="AW4" s="50" t="n">
        <f aca="false">'Empl_BIT_7%'!AW4*100/PopTot!AW5</f>
        <v>50.7374862977418</v>
      </c>
    </row>
    <row r="5" customFormat="false" ht="15" hidden="false" customHeight="false" outlineLevel="0" collapsed="false">
      <c r="A5" s="0" t="n">
        <v>2017</v>
      </c>
      <c r="B5" s="50" t="n">
        <f aca="false">'Empl_BIT_7%'!B5*100/PopTot!B6</f>
        <v>49.4250246079822</v>
      </c>
      <c r="C5" s="50" t="n">
        <f aca="false">'Empl_BIT_7%'!C5*100/PopTot!C6</f>
        <v>45.190371090505</v>
      </c>
      <c r="D5" s="50" t="n">
        <f aca="false">'Empl_BIT_7%'!D5*100/PopTot!D6</f>
        <v>54.0366058469645</v>
      </c>
      <c r="E5" s="50" t="n">
        <f aca="false">'Empl_BIT_7%'!E5*100/PopTot!E6</f>
        <v>7.00982193913522</v>
      </c>
      <c r="F5" s="50" t="n">
        <f aca="false">'Empl_BIT_7%'!F5*100/PopTot!F6</f>
        <v>43.2078382655758</v>
      </c>
      <c r="G5" s="50" t="n">
        <f aca="false">'Empl_BIT_7%'!G5*100/PopTot!G6</f>
        <v>68.9648099071842</v>
      </c>
      <c r="H5" s="50" t="n">
        <f aca="false">'Empl_BIT_7%'!H5*100/PopTot!H6</f>
        <v>70.0180473745134</v>
      </c>
      <c r="I5" s="50" t="n">
        <f aca="false">'Empl_BIT_7%'!I5*100/PopTot!I6</f>
        <v>74.3444507063075</v>
      </c>
      <c r="J5" s="50" t="n">
        <f aca="false">'Empl_BIT_7%'!J5*100/PopTot!J6</f>
        <v>75.672816801981</v>
      </c>
      <c r="K5" s="50" t="n">
        <f aca="false">'Empl_BIT_7%'!K5*100/PopTot!K6</f>
        <v>78.9693371192316</v>
      </c>
      <c r="L5" s="50" t="n">
        <f aca="false">'Empl_BIT_7%'!L5*100/PopTot!L6</f>
        <v>75.9600998091971</v>
      </c>
      <c r="M5" s="50" t="n">
        <f aca="false">'Empl_BIT_7%'!M5*100/PopTot!M6</f>
        <v>66.0646323830958</v>
      </c>
      <c r="N5" s="50" t="n">
        <f aca="false">'Empl_BIT_7%'!N5*100/PopTot!N6</f>
        <v>34.642789868411</v>
      </c>
      <c r="O5" s="50" t="n">
        <f aca="false">'Empl_BIT_7%'!O5*100/PopTot!O6</f>
        <v>4.45145857519588</v>
      </c>
      <c r="P5" s="50" t="n">
        <f aca="false">'Empl_BIT_7%'!P5*100/PopTot!P6</f>
        <v>0.505746459607627</v>
      </c>
      <c r="Q5" s="50" t="n">
        <f aca="false">'Empl_BIT_7%'!Q5*100/PopTot!Q6</f>
        <v>11.2003844025614</v>
      </c>
      <c r="R5" s="50" t="n">
        <f aca="false">'Empl_BIT_7%'!R5*100/PopTot!R6</f>
        <v>49.184808713198</v>
      </c>
      <c r="S5" s="50" t="n">
        <f aca="false">'Empl_BIT_7%'!S5*100/PopTot!S6</f>
        <v>78.76765403902</v>
      </c>
      <c r="T5" s="50" t="n">
        <f aca="false">'Empl_BIT_7%'!T5*100/PopTot!T6</f>
        <v>84.4886311946149</v>
      </c>
      <c r="U5" s="50" t="n">
        <f aca="false">'Empl_BIT_7%'!U5*100/PopTot!U6</f>
        <v>86.0934904542591</v>
      </c>
      <c r="V5" s="50" t="n">
        <f aca="false">'Empl_BIT_7%'!V5*100/PopTot!V6</f>
        <v>85.6489873141562</v>
      </c>
      <c r="W5" s="50" t="n">
        <f aca="false">'Empl_BIT_7%'!W5*100/PopTot!W6</f>
        <v>86.1118801094549</v>
      </c>
      <c r="X5" s="50" t="n">
        <f aca="false">'Empl_BIT_7%'!X5*100/PopTot!X6</f>
        <v>82.7995817689134</v>
      </c>
      <c r="Y5" s="50" t="n">
        <f aca="false">'Empl_BIT_7%'!Y5*100/PopTot!Y6</f>
        <v>72.3978241938799</v>
      </c>
      <c r="Z5" s="50" t="n">
        <f aca="false">'Empl_BIT_7%'!Z5*100/PopTot!Z6</f>
        <v>33.6817702487421</v>
      </c>
      <c r="AA5" s="50" t="n">
        <f aca="false">'Empl_BIT_7%'!AA5*100/PopTot!AA6</f>
        <v>7.44833714162207</v>
      </c>
      <c r="AB5" s="50" t="n">
        <f aca="false">'Empl_BIT_7%'!AB5*100/PopTot!AB6</f>
        <v>1.28350935348447</v>
      </c>
      <c r="AD5" s="50" t="n">
        <f aca="false">'Empl_BIT_7%'!AD5*100/PopTot!AD6</f>
        <v>24.3223817663037</v>
      </c>
      <c r="AE5" s="50" t="n">
        <f aca="false">'Empl_BIT_7%'!AE5*100/PopTot!AE6</f>
        <v>69.5045675015145</v>
      </c>
      <c r="AF5" s="50" t="n">
        <f aca="false">'Empl_BIT_7%'!AF5*100/PopTot!AF6</f>
        <v>75.017575460399</v>
      </c>
      <c r="AG5" s="50" t="n">
        <f aca="false">'Empl_BIT_7%'!AG5*100/PopTot!AG6</f>
        <v>77.4603514925484</v>
      </c>
      <c r="AH5" s="50" t="n">
        <f aca="false">'Empl_BIT_7%'!AH5*100/PopTot!AH6</f>
        <v>19.850065841596</v>
      </c>
      <c r="AI5" s="50" t="n">
        <f aca="false">'Empl_BIT_7%'!AI5*100/PopTot!AI6</f>
        <v>29.073632413113</v>
      </c>
      <c r="AJ5" s="50" t="n">
        <f aca="false">'Empl_BIT_7%'!AJ5*100/PopTot!AJ6</f>
        <v>81.676236485916</v>
      </c>
      <c r="AK5" s="50" t="n">
        <f aca="false">'Empl_BIT_7%'!AK5*100/PopTot!AK6</f>
        <v>85.8665223652455</v>
      </c>
      <c r="AL5" s="50" t="n">
        <f aca="false">'Empl_BIT_7%'!AL5*100/PopTot!AL6</f>
        <v>84.4621995497717</v>
      </c>
      <c r="AM5" s="50" t="n">
        <f aca="false">'Empl_BIT_7%'!AM5*100/PopTot!AM6</f>
        <v>24.6879100525406</v>
      </c>
      <c r="AO5" s="50" t="n">
        <f aca="false">'Empl_BIT_7%'!AO5*100/PopTot!AO6</f>
        <v>24.3223817663037</v>
      </c>
      <c r="AP5" s="50" t="n">
        <f aca="false">'Empl_BIT_7%'!AP5*100/PopTot!AP6</f>
        <v>74.1490073334296</v>
      </c>
      <c r="AQ5" s="50" t="n">
        <f aca="false">'Empl_BIT_7%'!AQ5*100/PopTot!AQ6</f>
        <v>50.667591358792</v>
      </c>
      <c r="AR5" s="50" t="n">
        <f aca="false">'Empl_BIT_7%'!AR5*100/PopTot!AR6</f>
        <v>29.073632413113</v>
      </c>
      <c r="AS5" s="50" t="n">
        <f aca="false">'Empl_BIT_7%'!AS5*100/PopTot!AS6</f>
        <v>84.0624066867097</v>
      </c>
      <c r="AT5" s="50" t="n">
        <f aca="false">'Empl_BIT_7%'!AT5*100/PopTot!AT6</f>
        <v>53.7446419319636</v>
      </c>
      <c r="AU5" s="50" t="n">
        <f aca="false">'Empl_BIT_7%'!AU5*100/PopTot!AU6</f>
        <v>26.7365732635297</v>
      </c>
      <c r="AV5" s="50" t="n">
        <f aca="false">'Empl_BIT_7%'!AV5*100/PopTot!AV6</f>
        <v>79.0397739938883</v>
      </c>
      <c r="AW5" s="50" t="n">
        <f aca="false">'Empl_BIT_7%'!AW5*100/PopTot!AW6</f>
        <v>52.1514651990682</v>
      </c>
    </row>
    <row r="6" customFormat="false" ht="15" hidden="false" customHeight="false" outlineLevel="0" collapsed="false">
      <c r="A6" s="0" t="n">
        <v>2018</v>
      </c>
      <c r="B6" s="50" t="n">
        <f aca="false">'Empl_BIT_7%'!B6*100/PopTot!B7</f>
        <v>49.621309945636</v>
      </c>
      <c r="C6" s="50" t="n">
        <f aca="false">'Empl_BIT_7%'!C6*100/PopTot!C7</f>
        <v>45.4246391183099</v>
      </c>
      <c r="D6" s="50" t="n">
        <f aca="false">'Empl_BIT_7%'!D6*100/PopTot!D7</f>
        <v>54.1887668387596</v>
      </c>
      <c r="E6" s="50" t="n">
        <f aca="false">'Empl_BIT_7%'!E6*100/PopTot!E7</f>
        <v>7.22030995092237</v>
      </c>
      <c r="F6" s="50" t="n">
        <f aca="false">'Empl_BIT_7%'!F6*100/PopTot!F7</f>
        <v>44.2592894673553</v>
      </c>
      <c r="G6" s="50" t="n">
        <f aca="false">'Empl_BIT_7%'!G6*100/PopTot!G7</f>
        <v>69.2171597447293</v>
      </c>
      <c r="H6" s="50" t="n">
        <f aca="false">'Empl_BIT_7%'!H6*100/PopTot!H7</f>
        <v>71.0446727278254</v>
      </c>
      <c r="I6" s="50" t="n">
        <f aca="false">'Empl_BIT_7%'!I6*100/PopTot!I7</f>
        <v>74.5292089444783</v>
      </c>
      <c r="J6" s="50" t="n">
        <f aca="false">'Empl_BIT_7%'!J6*100/PopTot!J7</f>
        <v>76.3362457831885</v>
      </c>
      <c r="K6" s="50" t="n">
        <f aca="false">'Empl_BIT_7%'!K6*100/PopTot!K7</f>
        <v>79.3272364055914</v>
      </c>
      <c r="L6" s="50" t="n">
        <f aca="false">'Empl_BIT_7%'!L6*100/PopTot!L7</f>
        <v>76.3497517614999</v>
      </c>
      <c r="M6" s="50" t="n">
        <f aca="false">'Empl_BIT_7%'!M6*100/PopTot!M7</f>
        <v>67.0586963063931</v>
      </c>
      <c r="N6" s="50" t="n">
        <f aca="false">'Empl_BIT_7%'!N6*100/PopTot!N7</f>
        <v>36.1956750441163</v>
      </c>
      <c r="O6" s="50" t="n">
        <f aca="false">'Empl_BIT_7%'!O6*100/PopTot!O7</f>
        <v>4.88337978324169</v>
      </c>
      <c r="P6" s="50" t="n">
        <f aca="false">'Empl_BIT_7%'!P6*100/PopTot!P7</f>
        <v>0.540031261463817</v>
      </c>
      <c r="Q6" s="50" t="n">
        <f aca="false">'Empl_BIT_7%'!Q6*100/PopTot!Q7</f>
        <v>11.4268418207474</v>
      </c>
      <c r="R6" s="50" t="n">
        <f aca="false">'Empl_BIT_7%'!R6*100/PopTot!R7</f>
        <v>50.3697444200453</v>
      </c>
      <c r="S6" s="50" t="n">
        <f aca="false">'Empl_BIT_7%'!S6*100/PopTot!S7</f>
        <v>78.9169212901677</v>
      </c>
      <c r="T6" s="50" t="n">
        <f aca="false">'Empl_BIT_7%'!T6*100/PopTot!T7</f>
        <v>85.3905285208307</v>
      </c>
      <c r="U6" s="50" t="n">
        <f aca="false">'Empl_BIT_7%'!U6*100/PopTot!U7</f>
        <v>86.0819493447793</v>
      </c>
      <c r="V6" s="50" t="n">
        <f aca="false">'Empl_BIT_7%'!V6*100/PopTot!V7</f>
        <v>86.1318091094277</v>
      </c>
      <c r="W6" s="50" t="n">
        <f aca="false">'Empl_BIT_7%'!W6*100/PopTot!W7</f>
        <v>86.105391130577</v>
      </c>
      <c r="X6" s="50" t="n">
        <f aca="false">'Empl_BIT_7%'!X6*100/PopTot!X7</f>
        <v>82.9134934377234</v>
      </c>
      <c r="Y6" s="50" t="n">
        <f aca="false">'Empl_BIT_7%'!Y6*100/PopTot!Y7</f>
        <v>72.9103161889373</v>
      </c>
      <c r="Z6" s="50" t="n">
        <f aca="false">'Empl_BIT_7%'!Z6*100/PopTot!Z7</f>
        <v>36.1491154026499</v>
      </c>
      <c r="AA6" s="50" t="n">
        <f aca="false">'Empl_BIT_7%'!AA6*100/PopTot!AA7</f>
        <v>8.08081025758086</v>
      </c>
      <c r="AB6" s="50" t="n">
        <f aca="false">'Empl_BIT_7%'!AB6*100/PopTot!AB7</f>
        <v>1.35238755194699</v>
      </c>
      <c r="AD6" s="50" t="n">
        <f aca="false">'Empl_BIT_7%'!AD6*100/PopTot!AD7</f>
        <v>24.8140201216952</v>
      </c>
      <c r="AE6" s="50" t="n">
        <f aca="false">'Empl_BIT_7%'!AE6*100/PopTot!AE7</f>
        <v>70.1551179973457</v>
      </c>
      <c r="AF6" s="50" t="n">
        <f aca="false">'Empl_BIT_7%'!AF6*100/PopTot!AF7</f>
        <v>75.4270714786143</v>
      </c>
      <c r="AG6" s="50" t="n">
        <f aca="false">'Empl_BIT_7%'!AG6*100/PopTot!AG7</f>
        <v>77.8418312684472</v>
      </c>
      <c r="AH6" s="50" t="n">
        <f aca="false">'Empl_BIT_7%'!AH6*100/PopTot!AH7</f>
        <v>20.1923931104016</v>
      </c>
      <c r="AI6" s="50" t="n">
        <f aca="false">'Empl_BIT_7%'!AI6*100/PopTot!AI7</f>
        <v>29.6195142926453</v>
      </c>
      <c r="AJ6" s="50" t="n">
        <f aca="false">'Empl_BIT_7%'!AJ6*100/PopTot!AJ7</f>
        <v>82.2113138076038</v>
      </c>
      <c r="AK6" s="50" t="n">
        <f aca="false">'Empl_BIT_7%'!AK6*100/PopTot!AK7</f>
        <v>86.1069466301103</v>
      </c>
      <c r="AL6" s="50" t="n">
        <f aca="false">'Empl_BIT_7%'!AL6*100/PopTot!AL7</f>
        <v>84.5249313386353</v>
      </c>
      <c r="AM6" s="50" t="n">
        <f aca="false">'Empl_BIT_7%'!AM6*100/PopTot!AM7</f>
        <v>25.1597069828877</v>
      </c>
      <c r="AO6" s="50" t="n">
        <f aca="false">'Empl_BIT_7%'!AO6*100/PopTot!AO7</f>
        <v>24.8140201216952</v>
      </c>
      <c r="AP6" s="50" t="n">
        <f aca="false">'Empl_BIT_7%'!AP6*100/PopTot!AP7</f>
        <v>74.6393486995463</v>
      </c>
      <c r="AQ6" s="50" t="n">
        <f aca="false">'Empl_BIT_7%'!AQ6*100/PopTot!AQ7</f>
        <v>51.9630514194347</v>
      </c>
      <c r="AR6" s="50" t="n">
        <f aca="false">'Empl_BIT_7%'!AR6*100/PopTot!AR7</f>
        <v>29.6195142926453</v>
      </c>
      <c r="AS6" s="50" t="n">
        <f aca="false">'Empl_BIT_7%'!AS6*100/PopTot!AS7</f>
        <v>84.3325964919442</v>
      </c>
      <c r="AT6" s="50" t="n">
        <f aca="false">'Empl_BIT_7%'!AT6*100/PopTot!AT7</f>
        <v>55.2532904407229</v>
      </c>
      <c r="AU6" s="50" t="n">
        <f aca="false">'Empl_BIT_7%'!AU6*100/PopTot!AU7</f>
        <v>27.255188797275</v>
      </c>
      <c r="AV6" s="50" t="n">
        <f aca="false">'Empl_BIT_7%'!AV6*100/PopTot!AV7</f>
        <v>79.4223525991893</v>
      </c>
      <c r="AW6" s="50" t="n">
        <f aca="false">'Empl_BIT_7%'!AW6*100/PopTot!AW7</f>
        <v>53.5513690396457</v>
      </c>
    </row>
    <row r="7" customFormat="false" ht="15" hidden="false" customHeight="false" outlineLevel="0" collapsed="false">
      <c r="A7" s="0" t="n">
        <v>2019</v>
      </c>
      <c r="B7" s="50" t="n">
        <f aca="false">'Empl_BIT_7%'!B7*100/PopTot!B8</f>
        <v>49.7474184686314</v>
      </c>
      <c r="C7" s="50" t="n">
        <f aca="false">'Empl_BIT_7%'!C7*100/PopTot!C8</f>
        <v>45.5815291943257</v>
      </c>
      <c r="D7" s="50" t="n">
        <f aca="false">'Empl_BIT_7%'!D7*100/PopTot!D8</f>
        <v>54.2787282093719</v>
      </c>
      <c r="E7" s="50" t="n">
        <f aca="false">'Empl_BIT_7%'!E7*100/PopTot!E8</f>
        <v>7.41571432997496</v>
      </c>
      <c r="F7" s="50" t="n">
        <f aca="false">'Empl_BIT_7%'!F7*100/PopTot!F8</f>
        <v>44.8687576161155</v>
      </c>
      <c r="G7" s="50" t="n">
        <f aca="false">'Empl_BIT_7%'!G7*100/PopTot!G8</f>
        <v>69.8336857429185</v>
      </c>
      <c r="H7" s="50" t="n">
        <f aca="false">'Empl_BIT_7%'!H7*100/PopTot!H8</f>
        <v>71.3227002152143</v>
      </c>
      <c r="I7" s="50" t="n">
        <f aca="false">'Empl_BIT_7%'!I7*100/PopTot!I8</f>
        <v>74.993044677441</v>
      </c>
      <c r="J7" s="50" t="n">
        <f aca="false">'Empl_BIT_7%'!J7*100/PopTot!J8</f>
        <v>77.4197686152076</v>
      </c>
      <c r="K7" s="50" t="n">
        <f aca="false">'Empl_BIT_7%'!K7*100/PopTot!K8</f>
        <v>79.3951577664714</v>
      </c>
      <c r="L7" s="50" t="n">
        <f aca="false">'Empl_BIT_7%'!L7*100/PopTot!L8</f>
        <v>76.7739743910844</v>
      </c>
      <c r="M7" s="50" t="n">
        <f aca="false">'Empl_BIT_7%'!M7*100/PopTot!M8</f>
        <v>67.7126930719001</v>
      </c>
      <c r="N7" s="50" t="n">
        <f aca="false">'Empl_BIT_7%'!N7*100/PopTot!N8</f>
        <v>37.2467734403681</v>
      </c>
      <c r="O7" s="50" t="n">
        <f aca="false">'Empl_BIT_7%'!O7*100/PopTot!O8</f>
        <v>5.47075532585072</v>
      </c>
      <c r="P7" s="50" t="n">
        <f aca="false">'Empl_BIT_7%'!P7*100/PopTot!P8</f>
        <v>0.584283766657434</v>
      </c>
      <c r="Q7" s="50" t="n">
        <f aca="false">'Empl_BIT_7%'!Q7*100/PopTot!Q8</f>
        <v>11.6337507738751</v>
      </c>
      <c r="R7" s="50" t="n">
        <f aca="false">'Empl_BIT_7%'!R7*100/PopTot!R8</f>
        <v>51.0875004748478</v>
      </c>
      <c r="S7" s="50" t="n">
        <f aca="false">'Empl_BIT_7%'!S7*100/PopTot!S8</f>
        <v>79.4955591079711</v>
      </c>
      <c r="T7" s="50" t="n">
        <f aca="false">'Empl_BIT_7%'!T7*100/PopTot!T8</f>
        <v>85.5496198538488</v>
      </c>
      <c r="U7" s="50" t="n">
        <f aca="false">'Empl_BIT_7%'!U7*100/PopTot!U8</f>
        <v>86.3392652708361</v>
      </c>
      <c r="V7" s="50" t="n">
        <f aca="false">'Empl_BIT_7%'!V7*100/PopTot!V8</f>
        <v>87.0312822920188</v>
      </c>
      <c r="W7" s="50" t="n">
        <f aca="false">'Empl_BIT_7%'!W7*100/PopTot!W8</f>
        <v>85.8416054690338</v>
      </c>
      <c r="X7" s="50" t="n">
        <f aca="false">'Empl_BIT_7%'!X7*100/PopTot!X8</f>
        <v>83.2098236053557</v>
      </c>
      <c r="Y7" s="50" t="n">
        <f aca="false">'Empl_BIT_7%'!Y7*100/PopTot!Y8</f>
        <v>73.0719530543475</v>
      </c>
      <c r="Z7" s="50" t="n">
        <f aca="false">'Empl_BIT_7%'!Z7*100/PopTot!Z8</f>
        <v>38.2413123902666</v>
      </c>
      <c r="AA7" s="50" t="n">
        <f aca="false">'Empl_BIT_7%'!AA7*100/PopTot!AA8</f>
        <v>8.84946593870562</v>
      </c>
      <c r="AB7" s="50" t="n">
        <f aca="false">'Empl_BIT_7%'!AB7*100/PopTot!AB8</f>
        <v>1.42821540044222</v>
      </c>
      <c r="AD7" s="50" t="n">
        <f aca="false">'Empl_BIT_7%'!AD7*100/PopTot!AD8</f>
        <v>25.2734749958442</v>
      </c>
      <c r="AE7" s="50" t="n">
        <f aca="false">'Empl_BIT_7%'!AE7*100/PopTot!AE8</f>
        <v>70.6076260539759</v>
      </c>
      <c r="AF7" s="50" t="n">
        <f aca="false">'Empl_BIT_7%'!AF7*100/PopTot!AF8</f>
        <v>76.1836115000305</v>
      </c>
      <c r="AG7" s="50" t="n">
        <f aca="false">'Empl_BIT_7%'!AG7*100/PopTot!AG8</f>
        <v>78.0934677759776</v>
      </c>
      <c r="AH7" s="50" t="n">
        <f aca="false">'Empl_BIT_7%'!AH7*100/PopTot!AH8</f>
        <v>20.4959767296913</v>
      </c>
      <c r="AI7" s="50" t="n">
        <f aca="false">'Empl_BIT_7%'!AI7*100/PopTot!AI8</f>
        <v>30.1317871608454</v>
      </c>
      <c r="AJ7" s="50" t="n">
        <f aca="false">'Empl_BIT_7%'!AJ7*100/PopTot!AJ8</f>
        <v>82.6146609713419</v>
      </c>
      <c r="AK7" s="50" t="n">
        <f aca="false">'Empl_BIT_7%'!AK7*100/PopTot!AK8</f>
        <v>86.6819107383283</v>
      </c>
      <c r="AL7" s="50" t="n">
        <f aca="false">'Empl_BIT_7%'!AL7*100/PopTot!AL8</f>
        <v>84.5452407415087</v>
      </c>
      <c r="AM7" s="50" t="n">
        <f aca="false">'Empl_BIT_7%'!AM7*100/PopTot!AM8</f>
        <v>25.600306345956</v>
      </c>
      <c r="AO7" s="50" t="n">
        <f aca="false">'Empl_BIT_7%'!AO7*100/PopTot!AO8</f>
        <v>25.2734749958442</v>
      </c>
      <c r="AP7" s="50" t="n">
        <f aca="false">'Empl_BIT_7%'!AP7*100/PopTot!AP8</f>
        <v>75.1277768753092</v>
      </c>
      <c r="AQ7" s="50" t="n">
        <f aca="false">'Empl_BIT_7%'!AQ7*100/PopTot!AQ8</f>
        <v>52.8625329145876</v>
      </c>
      <c r="AR7" s="50" t="n">
        <f aca="false">'Empl_BIT_7%'!AR7*100/PopTot!AR8</f>
        <v>30.1317871608454</v>
      </c>
      <c r="AS7" s="50" t="n">
        <f aca="false">'Empl_BIT_7%'!AS7*100/PopTot!AS8</f>
        <v>84.6539031265975</v>
      </c>
      <c r="AT7" s="50" t="n">
        <f aca="false">'Empl_BIT_7%'!AT7*100/PopTot!AT8</f>
        <v>56.4015939650178</v>
      </c>
      <c r="AU7" s="50" t="n">
        <f aca="false">'Empl_BIT_7%'!AU7*100/PopTot!AU8</f>
        <v>27.7415501060711</v>
      </c>
      <c r="AV7" s="50" t="n">
        <f aca="false">'Empl_BIT_7%'!AV7*100/PopTot!AV8</f>
        <v>79.8283711787188</v>
      </c>
      <c r="AW7" s="50" t="n">
        <f aca="false">'Empl_BIT_7%'!AW7*100/PopTot!AW8</f>
        <v>54.5731874251408</v>
      </c>
    </row>
    <row r="8" customFormat="false" ht="15" hidden="false" customHeight="false" outlineLevel="0" collapsed="false">
      <c r="A8" s="0" t="n">
        <v>2020</v>
      </c>
      <c r="B8" s="50" t="n">
        <f aca="false">'Empl_BIT_7%'!B8*100/PopTot!B9</f>
        <v>49.8503146314467</v>
      </c>
      <c r="C8" s="50" t="n">
        <f aca="false">'Empl_BIT_7%'!C8*100/PopTot!C9</f>
        <v>45.7202634400528</v>
      </c>
      <c r="D8" s="50" t="n">
        <f aca="false">'Empl_BIT_7%'!D8*100/PopTot!D9</f>
        <v>54.3400039467531</v>
      </c>
      <c r="E8" s="50" t="n">
        <f aca="false">'Empl_BIT_7%'!E8*100/PopTot!E9</f>
        <v>7.57776192386829</v>
      </c>
      <c r="F8" s="50" t="n">
        <f aca="false">'Empl_BIT_7%'!F8*100/PopTot!F9</f>
        <v>45.6036357306955</v>
      </c>
      <c r="G8" s="50" t="n">
        <f aca="false">'Empl_BIT_7%'!G8*100/PopTot!G9</f>
        <v>70.5924895830649</v>
      </c>
      <c r="H8" s="50" t="n">
        <f aca="false">'Empl_BIT_7%'!H8*100/PopTot!H9</f>
        <v>71.7878903776512</v>
      </c>
      <c r="I8" s="50" t="n">
        <f aca="false">'Empl_BIT_7%'!I8*100/PopTot!I9</f>
        <v>75.0755870589273</v>
      </c>
      <c r="J8" s="50" t="n">
        <f aca="false">'Empl_BIT_7%'!J8*100/PopTot!J9</f>
        <v>78.7143270287183</v>
      </c>
      <c r="K8" s="50" t="n">
        <f aca="false">'Empl_BIT_7%'!K8*100/PopTot!K9</f>
        <v>79.4523254800521</v>
      </c>
      <c r="L8" s="50" t="n">
        <f aca="false">'Empl_BIT_7%'!L8*100/PopTot!L9</f>
        <v>77.4747824715111</v>
      </c>
      <c r="M8" s="50" t="n">
        <f aca="false">'Empl_BIT_7%'!M8*100/PopTot!M9</f>
        <v>68.3470170515854</v>
      </c>
      <c r="N8" s="50" t="n">
        <f aca="false">'Empl_BIT_7%'!N8*100/PopTot!N9</f>
        <v>38.033462771744</v>
      </c>
      <c r="O8" s="50" t="n">
        <f aca="false">'Empl_BIT_7%'!O8*100/PopTot!O9</f>
        <v>5.86797923094467</v>
      </c>
      <c r="P8" s="50" t="n">
        <f aca="false">'Empl_BIT_7%'!P8*100/PopTot!P9</f>
        <v>0.614931709414242</v>
      </c>
      <c r="Q8" s="50" t="n">
        <f aca="false">'Empl_BIT_7%'!Q8*100/PopTot!Q9</f>
        <v>11.8048912089512</v>
      </c>
      <c r="R8" s="50" t="n">
        <f aca="false">'Empl_BIT_7%'!R8*100/PopTot!R9</f>
        <v>51.8812163223404</v>
      </c>
      <c r="S8" s="50" t="n">
        <f aca="false">'Empl_BIT_7%'!S8*100/PopTot!S9</f>
        <v>80.1923887604442</v>
      </c>
      <c r="T8" s="50" t="n">
        <f aca="false">'Empl_BIT_7%'!T8*100/PopTot!T9</f>
        <v>85.8184936082803</v>
      </c>
      <c r="U8" s="50" t="n">
        <f aca="false">'Empl_BIT_7%'!U8*100/PopTot!U9</f>
        <v>86.2601354400404</v>
      </c>
      <c r="V8" s="50" t="n">
        <f aca="false">'Empl_BIT_7%'!V8*100/PopTot!V9</f>
        <v>88.3758501868152</v>
      </c>
      <c r="W8" s="50" t="n">
        <f aca="false">'Empl_BIT_7%'!W8*100/PopTot!W9</f>
        <v>85.47185309111</v>
      </c>
      <c r="X8" s="50" t="n">
        <f aca="false">'Empl_BIT_7%'!X8*100/PopTot!X9</f>
        <v>83.7265201274461</v>
      </c>
      <c r="Y8" s="50" t="n">
        <f aca="false">'Empl_BIT_7%'!Y8*100/PopTot!Y9</f>
        <v>73.169886621032</v>
      </c>
      <c r="Z8" s="50" t="n">
        <f aca="false">'Empl_BIT_7%'!Z8*100/PopTot!Z9</f>
        <v>39.6716388195885</v>
      </c>
      <c r="AA8" s="50" t="n">
        <f aca="false">'Empl_BIT_7%'!AA8*100/PopTot!AA9</f>
        <v>9.59547544686468</v>
      </c>
      <c r="AB8" s="50" t="n">
        <f aca="false">'Empl_BIT_7%'!AB8*100/PopTot!AB9</f>
        <v>1.50882930308243</v>
      </c>
      <c r="AD8" s="50" t="n">
        <f aca="false">'Empl_BIT_7%'!AD8*100/PopTot!AD9</f>
        <v>25.7706770845325</v>
      </c>
      <c r="AE8" s="50" t="n">
        <f aca="false">'Empl_BIT_7%'!AE8*100/PopTot!AE9</f>
        <v>71.2189099521391</v>
      </c>
      <c r="AF8" s="50" t="n">
        <f aca="false">'Empl_BIT_7%'!AF8*100/PopTot!AF9</f>
        <v>76.8538569501014</v>
      </c>
      <c r="AG8" s="50" t="n">
        <f aca="false">'Empl_BIT_7%'!AG8*100/PopTot!AG9</f>
        <v>78.4701419459143</v>
      </c>
      <c r="AH8" s="50" t="n">
        <f aca="false">'Empl_BIT_7%'!AH8*100/PopTot!AH9</f>
        <v>20.6883609170023</v>
      </c>
      <c r="AI8" s="50" t="n">
        <f aca="false">'Empl_BIT_7%'!AI8*100/PopTot!AI9</f>
        <v>30.6924911795717</v>
      </c>
      <c r="AJ8" s="50" t="n">
        <f aca="false">'Empl_BIT_7%'!AJ8*100/PopTot!AJ9</f>
        <v>83.1180744022999</v>
      </c>
      <c r="AK8" s="50" t="n">
        <f aca="false">'Empl_BIT_7%'!AK8*100/PopTot!AK9</f>
        <v>87.302705792113</v>
      </c>
      <c r="AL8" s="50" t="n">
        <f aca="false">'Empl_BIT_7%'!AL8*100/PopTot!AL9</f>
        <v>84.6114458020707</v>
      </c>
      <c r="AM8" s="50" t="n">
        <f aca="false">'Empl_BIT_7%'!AM8*100/PopTot!AM9</f>
        <v>25.867883162098</v>
      </c>
      <c r="AO8" s="50" t="n">
        <f aca="false">'Empl_BIT_7%'!AO8*100/PopTot!AO9</f>
        <v>25.7706770845325</v>
      </c>
      <c r="AP8" s="50" t="n">
        <f aca="false">'Empl_BIT_7%'!AP8*100/PopTot!AP9</f>
        <v>75.6801419207251</v>
      </c>
      <c r="AQ8" s="50" t="n">
        <f aca="false">'Empl_BIT_7%'!AQ8*100/PopTot!AQ9</f>
        <v>53.598492462991</v>
      </c>
      <c r="AR8" s="50" t="n">
        <f aca="false">'Empl_BIT_7%'!AR8*100/PopTot!AR9</f>
        <v>30.6924911795717</v>
      </c>
      <c r="AS8" s="50" t="n">
        <f aca="false">'Empl_BIT_7%'!AS8*100/PopTot!AS9</f>
        <v>85.04204648846</v>
      </c>
      <c r="AT8" s="50" t="n">
        <f aca="false">'Empl_BIT_7%'!AT8*100/PopTot!AT9</f>
        <v>57.1773599802613</v>
      </c>
      <c r="AU8" s="50" t="n">
        <f aca="false">'Empl_BIT_7%'!AU8*100/PopTot!AU9</f>
        <v>28.2711946946041</v>
      </c>
      <c r="AV8" s="50" t="n">
        <f aca="false">'Empl_BIT_7%'!AV8*100/PopTot!AV9</f>
        <v>80.2997582320611</v>
      </c>
      <c r="AW8" s="50" t="n">
        <f aca="false">'Empl_BIT_7%'!AW8*100/PopTot!AW9</f>
        <v>55.3303171548861</v>
      </c>
    </row>
    <row r="9" customFormat="false" ht="15" hidden="false" customHeight="false" outlineLevel="0" collapsed="false">
      <c r="A9" s="0" t="n">
        <v>2021</v>
      </c>
      <c r="B9" s="50" t="n">
        <f aca="false">'Empl_BIT_7%'!B9*100/PopTot!B10</f>
        <v>49.8996527025408</v>
      </c>
      <c r="C9" s="50" t="n">
        <f aca="false">'Empl_BIT_7%'!C9*100/PopTot!C10</f>
        <v>45.8040092936675</v>
      </c>
      <c r="D9" s="50" t="n">
        <f aca="false">'Empl_BIT_7%'!D9*100/PopTot!D10</f>
        <v>54.3491909911193</v>
      </c>
      <c r="E9" s="50" t="n">
        <f aca="false">'Empl_BIT_7%'!E9*100/PopTot!E10</f>
        <v>7.76690815704821</v>
      </c>
      <c r="F9" s="50" t="n">
        <f aca="false">'Empl_BIT_7%'!F9*100/PopTot!F10</f>
        <v>45.9697220052775</v>
      </c>
      <c r="G9" s="50" t="n">
        <f aca="false">'Empl_BIT_7%'!G9*100/PopTot!G10</f>
        <v>71.2664332583492</v>
      </c>
      <c r="H9" s="50" t="n">
        <f aca="false">'Empl_BIT_7%'!H9*100/PopTot!H10</f>
        <v>71.9760296075536</v>
      </c>
      <c r="I9" s="50" t="n">
        <f aca="false">'Empl_BIT_7%'!I9*100/PopTot!I10</f>
        <v>75.5849402342639</v>
      </c>
      <c r="J9" s="50" t="n">
        <f aca="false">'Empl_BIT_7%'!J9*100/PopTot!J10</f>
        <v>79.2264420864597</v>
      </c>
      <c r="K9" s="50" t="n">
        <f aca="false">'Empl_BIT_7%'!K9*100/PopTot!K10</f>
        <v>79.5020495093684</v>
      </c>
      <c r="L9" s="50" t="n">
        <f aca="false">'Empl_BIT_7%'!L9*100/PopTot!L10</f>
        <v>78.05547014034</v>
      </c>
      <c r="M9" s="50" t="n">
        <f aca="false">'Empl_BIT_7%'!M9*100/PopTot!M10</f>
        <v>68.9537260323924</v>
      </c>
      <c r="N9" s="50" t="n">
        <f aca="false">'Empl_BIT_7%'!N9*100/PopTot!N10</f>
        <v>38.7070878455994</v>
      </c>
      <c r="O9" s="50" t="n">
        <f aca="false">'Empl_BIT_7%'!O9*100/PopTot!O10</f>
        <v>6.22727443692603</v>
      </c>
      <c r="P9" s="50" t="n">
        <f aca="false">'Empl_BIT_7%'!P9*100/PopTot!P10</f>
        <v>0.638799913986242</v>
      </c>
      <c r="Q9" s="50" t="n">
        <f aca="false">'Empl_BIT_7%'!Q9*100/PopTot!Q10</f>
        <v>12.0286906484044</v>
      </c>
      <c r="R9" s="50" t="n">
        <f aca="false">'Empl_BIT_7%'!R9*100/PopTot!R10</f>
        <v>52.2315684019958</v>
      </c>
      <c r="S9" s="50" t="n">
        <f aca="false">'Empl_BIT_7%'!S9*100/PopTot!S10</f>
        <v>80.9635790783521</v>
      </c>
      <c r="T9" s="50" t="n">
        <f aca="false">'Empl_BIT_7%'!T9*100/PopTot!T10</f>
        <v>85.8507882105449</v>
      </c>
      <c r="U9" s="50" t="n">
        <f aca="false">'Empl_BIT_7%'!U9*100/PopTot!U10</f>
        <v>86.6701142795777</v>
      </c>
      <c r="V9" s="50" t="n">
        <f aca="false">'Empl_BIT_7%'!V9*100/PopTot!V10</f>
        <v>88.7085411154924</v>
      </c>
      <c r="W9" s="50" t="n">
        <f aca="false">'Empl_BIT_7%'!W9*100/PopTot!W10</f>
        <v>85.2642272547166</v>
      </c>
      <c r="X9" s="50" t="n">
        <f aca="false">'Empl_BIT_7%'!X9*100/PopTot!X10</f>
        <v>84.1715997958385</v>
      </c>
      <c r="Y9" s="50" t="n">
        <f aca="false">'Empl_BIT_7%'!Y9*100/PopTot!Y10</f>
        <v>73.3141355346754</v>
      </c>
      <c r="Z9" s="50" t="n">
        <f aca="false">'Empl_BIT_7%'!Z9*100/PopTot!Z10</f>
        <v>40.6696174525021</v>
      </c>
      <c r="AA9" s="50" t="n">
        <f aca="false">'Empl_BIT_7%'!AA9*100/PopTot!AA10</f>
        <v>10.3884669169434</v>
      </c>
      <c r="AB9" s="50" t="n">
        <f aca="false">'Empl_BIT_7%'!AB9*100/PopTot!AB10</f>
        <v>1.58114011977038</v>
      </c>
      <c r="AD9" s="50" t="n">
        <f aca="false">'Empl_BIT_7%'!AD9*100/PopTot!AD10</f>
        <v>26.2406286983397</v>
      </c>
      <c r="AE9" s="50" t="n">
        <f aca="false">'Empl_BIT_7%'!AE9*100/PopTot!AE10</f>
        <v>71.6399365828364</v>
      </c>
      <c r="AF9" s="50" t="n">
        <f aca="false">'Empl_BIT_7%'!AF9*100/PopTot!AF10</f>
        <v>77.387131978819</v>
      </c>
      <c r="AG9" s="50" t="n">
        <f aca="false">'Empl_BIT_7%'!AG9*100/PopTot!AG10</f>
        <v>78.7773306582425</v>
      </c>
      <c r="AH9" s="50" t="n">
        <f aca="false">'Empl_BIT_7%'!AH9*100/PopTot!AH10</f>
        <v>20.8155187066227</v>
      </c>
      <c r="AI9" s="50" t="n">
        <f aca="false">'Empl_BIT_7%'!AI9*100/PopTot!AI10</f>
        <v>31.1950136554182</v>
      </c>
      <c r="AJ9" s="50" t="n">
        <f aca="false">'Empl_BIT_7%'!AJ9*100/PopTot!AJ10</f>
        <v>83.5208762258752</v>
      </c>
      <c r="AK9" s="50" t="n">
        <f aca="false">'Empl_BIT_7%'!AK9*100/PopTot!AK10</f>
        <v>87.6865242826202</v>
      </c>
      <c r="AL9" s="50" t="n">
        <f aca="false">'Empl_BIT_7%'!AL9*100/PopTot!AL10</f>
        <v>84.7197640465962</v>
      </c>
      <c r="AM9" s="50" t="n">
        <f aca="false">'Empl_BIT_7%'!AM9*100/PopTot!AM10</f>
        <v>26.0473923918831</v>
      </c>
      <c r="AO9" s="50" t="n">
        <f aca="false">'Empl_BIT_7%'!AO9*100/PopTot!AO10</f>
        <v>26.2406286983397</v>
      </c>
      <c r="AP9" s="50" t="n">
        <f aca="false">'Empl_BIT_7%'!AP9*100/PopTot!AP10</f>
        <v>76.0998601828555</v>
      </c>
      <c r="AQ9" s="50" t="n">
        <f aca="false">'Empl_BIT_7%'!AQ9*100/PopTot!AQ10</f>
        <v>54.2297409542323</v>
      </c>
      <c r="AR9" s="50" t="n">
        <f aca="false">'Empl_BIT_7%'!AR9*100/PopTot!AR10</f>
        <v>31.1950136554182</v>
      </c>
      <c r="AS9" s="50" t="n">
        <f aca="false">'Empl_BIT_7%'!AS9*100/PopTot!AS10</f>
        <v>85.3412744889774</v>
      </c>
      <c r="AT9" s="50" t="n">
        <f aca="false">'Empl_BIT_7%'!AT9*100/PopTot!AT10</f>
        <v>57.7044005975375</v>
      </c>
      <c r="AU9" s="50" t="n">
        <f aca="false">'Empl_BIT_7%'!AU9*100/PopTot!AU10</f>
        <v>28.7583767835193</v>
      </c>
      <c r="AV9" s="50" t="n">
        <f aca="false">'Empl_BIT_7%'!AV9*100/PopTot!AV10</f>
        <v>80.6592462104711</v>
      </c>
      <c r="AW9" s="50" t="n">
        <f aca="false">'Empl_BIT_7%'!AW9*100/PopTot!AW10</f>
        <v>55.9145309737201</v>
      </c>
    </row>
    <row r="10" customFormat="false" ht="15" hidden="false" customHeight="false" outlineLevel="0" collapsed="false">
      <c r="A10" s="0" t="n">
        <v>2022</v>
      </c>
      <c r="B10" s="50" t="n">
        <f aca="false">'Empl_BIT_7%'!B10*100/PopTot!B11</f>
        <v>49.8967843550334</v>
      </c>
      <c r="C10" s="50" t="n">
        <f aca="false">'Empl_BIT_7%'!C10*100/PopTot!C11</f>
        <v>45.8587150776724</v>
      </c>
      <c r="D10" s="50" t="n">
        <f aca="false">'Empl_BIT_7%'!D10*100/PopTot!D11</f>
        <v>54.280877784415</v>
      </c>
      <c r="E10" s="50" t="n">
        <f aca="false">'Empl_BIT_7%'!E10*100/PopTot!E11</f>
        <v>7.92561350148972</v>
      </c>
      <c r="F10" s="50" t="n">
        <f aca="false">'Empl_BIT_7%'!F10*100/PopTot!F11</f>
        <v>46.4282919900378</v>
      </c>
      <c r="G10" s="50" t="n">
        <f aca="false">'Empl_BIT_7%'!G10*100/PopTot!G11</f>
        <v>71.8029553842276</v>
      </c>
      <c r="H10" s="50" t="n">
        <f aca="false">'Empl_BIT_7%'!H10*100/PopTot!H11</f>
        <v>72.3571496214121</v>
      </c>
      <c r="I10" s="50" t="n">
        <f aca="false">'Empl_BIT_7%'!I10*100/PopTot!I11</f>
        <v>75.9123661810185</v>
      </c>
      <c r="J10" s="50" t="n">
        <f aca="false">'Empl_BIT_7%'!J10*100/PopTot!J11</f>
        <v>79.3252995704637</v>
      </c>
      <c r="K10" s="50" t="n">
        <f aca="false">'Empl_BIT_7%'!K10*100/PopTot!K11</f>
        <v>80.0130888783646</v>
      </c>
      <c r="L10" s="50" t="n">
        <f aca="false">'Empl_BIT_7%'!L10*100/PopTot!L11</f>
        <v>78.6895753237208</v>
      </c>
      <c r="M10" s="50" t="n">
        <f aca="false">'Empl_BIT_7%'!M10*100/PopTot!M11</f>
        <v>69.2628367300166</v>
      </c>
      <c r="N10" s="50" t="n">
        <f aca="false">'Empl_BIT_7%'!N10*100/PopTot!N11</f>
        <v>39.6629094094218</v>
      </c>
      <c r="O10" s="50" t="n">
        <f aca="false">'Empl_BIT_7%'!O10*100/PopTot!O11</f>
        <v>6.38969718314224</v>
      </c>
      <c r="P10" s="50" t="n">
        <f aca="false">'Empl_BIT_7%'!P10*100/PopTot!P11</f>
        <v>0.651891453143139</v>
      </c>
      <c r="Q10" s="50" t="n">
        <f aca="false">'Empl_BIT_7%'!Q10*100/PopTot!Q11</f>
        <v>12.1978187963784</v>
      </c>
      <c r="R10" s="50" t="n">
        <f aca="false">'Empl_BIT_7%'!R10*100/PopTot!R11</f>
        <v>52.7364656449524</v>
      </c>
      <c r="S10" s="50" t="n">
        <f aca="false">'Empl_BIT_7%'!S10*100/PopTot!S11</f>
        <v>81.4813214509287</v>
      </c>
      <c r="T10" s="50" t="n">
        <f aca="false">'Empl_BIT_7%'!T10*100/PopTot!T11</f>
        <v>86.0699335430733</v>
      </c>
      <c r="U10" s="50" t="n">
        <f aca="false">'Empl_BIT_7%'!U10*100/PopTot!U11</f>
        <v>86.8701703207687</v>
      </c>
      <c r="V10" s="50" t="n">
        <f aca="false">'Empl_BIT_7%'!V10*100/PopTot!V11</f>
        <v>88.6773667563006</v>
      </c>
      <c r="W10" s="50" t="n">
        <f aca="false">'Empl_BIT_7%'!W10*100/PopTot!W11</f>
        <v>85.5790393053373</v>
      </c>
      <c r="X10" s="50" t="n">
        <f aca="false">'Empl_BIT_7%'!X10*100/PopTot!X11</f>
        <v>84.6681176352886</v>
      </c>
      <c r="Y10" s="50" t="n">
        <f aca="false">'Empl_BIT_7%'!Y10*100/PopTot!Y11</f>
        <v>73.3162494970081</v>
      </c>
      <c r="Z10" s="50" t="n">
        <f aca="false">'Empl_BIT_7%'!Z10*100/PopTot!Z11</f>
        <v>41.1333955416034</v>
      </c>
      <c r="AA10" s="50" t="n">
        <f aca="false">'Empl_BIT_7%'!AA10*100/PopTot!AA11</f>
        <v>10.9221014539614</v>
      </c>
      <c r="AB10" s="50" t="n">
        <f aca="false">'Empl_BIT_7%'!AB10*100/PopTot!AB11</f>
        <v>1.63762192360453</v>
      </c>
      <c r="AD10" s="50" t="n">
        <f aca="false">'Empl_BIT_7%'!AD10*100/PopTot!AD11</f>
        <v>26.6090786071882</v>
      </c>
      <c r="AE10" s="50" t="n">
        <f aca="false">'Empl_BIT_7%'!AE10*100/PopTot!AE11</f>
        <v>72.0941565583071</v>
      </c>
      <c r="AF10" s="50" t="n">
        <f aca="false">'Empl_BIT_7%'!AF10*100/PopTot!AF11</f>
        <v>77.6230947412496</v>
      </c>
      <c r="AG10" s="50" t="n">
        <f aca="false">'Empl_BIT_7%'!AG10*100/PopTot!AG11</f>
        <v>79.3397128549343</v>
      </c>
      <c r="AH10" s="50" t="n">
        <f aca="false">'Empl_BIT_7%'!AH10*100/PopTot!AH11</f>
        <v>20.89752612757</v>
      </c>
      <c r="AI10" s="50" t="n">
        <f aca="false">'Empl_BIT_7%'!AI10*100/PopTot!AI11</f>
        <v>31.5862189775594</v>
      </c>
      <c r="AJ10" s="50" t="n">
        <f aca="false">'Empl_BIT_7%'!AJ10*100/PopTot!AJ11</f>
        <v>83.8808724193491</v>
      </c>
      <c r="AK10" s="50" t="n">
        <f aca="false">'Empl_BIT_7%'!AK10*100/PopTot!AK11</f>
        <v>87.7810464147065</v>
      </c>
      <c r="AL10" s="50" t="n">
        <f aca="false">'Empl_BIT_7%'!AL10*100/PopTot!AL11</f>
        <v>85.1170091060227</v>
      </c>
      <c r="AM10" s="50" t="n">
        <f aca="false">'Empl_BIT_7%'!AM10*100/PopTot!AM11</f>
        <v>26.0404746160757</v>
      </c>
      <c r="AO10" s="50" t="n">
        <f aca="false">'Empl_BIT_7%'!AO10*100/PopTot!AO11</f>
        <v>26.6090786071882</v>
      </c>
      <c r="AP10" s="50" t="n">
        <f aca="false">'Empl_BIT_7%'!AP10*100/PopTot!AP11</f>
        <v>76.5195971591766</v>
      </c>
      <c r="AQ10" s="50" t="n">
        <f aca="false">'Empl_BIT_7%'!AQ10*100/PopTot!AQ11</f>
        <v>54.837662626795</v>
      </c>
      <c r="AR10" s="50" t="n">
        <f aca="false">'Empl_BIT_7%'!AR10*100/PopTot!AR11</f>
        <v>31.5862189775594</v>
      </c>
      <c r="AS10" s="50" t="n">
        <f aca="false">'Empl_BIT_7%'!AS10*100/PopTot!AS11</f>
        <v>85.6354630486582</v>
      </c>
      <c r="AT10" s="50" t="n">
        <f aca="false">'Empl_BIT_7%'!AT10*100/PopTot!AT11</f>
        <v>57.907716291528</v>
      </c>
      <c r="AU10" s="50" t="n">
        <f aca="false">'Empl_BIT_7%'!AU10*100/PopTot!AU11</f>
        <v>29.1384193431331</v>
      </c>
      <c r="AV10" s="50" t="n">
        <f aca="false">'Empl_BIT_7%'!AV10*100/PopTot!AV11</f>
        <v>81.0170100838213</v>
      </c>
      <c r="AW10" s="50" t="n">
        <f aca="false">'Empl_BIT_7%'!AW10*100/PopTot!AW11</f>
        <v>56.3286348543157</v>
      </c>
    </row>
    <row r="11" customFormat="false" ht="15" hidden="false" customHeight="false" outlineLevel="0" collapsed="false">
      <c r="A11" s="0" t="n">
        <v>2023</v>
      </c>
      <c r="B11" s="50" t="n">
        <f aca="false">'Empl_BIT_7%'!B11*100/PopTot!B12</f>
        <v>49.6064668482583</v>
      </c>
      <c r="C11" s="50" t="n">
        <f aca="false">'Empl_BIT_7%'!C11*100/PopTot!C12</f>
        <v>45.6191524446239</v>
      </c>
      <c r="D11" s="50" t="n">
        <f aca="false">'Empl_BIT_7%'!D11*100/PopTot!D12</f>
        <v>53.9328278339699</v>
      </c>
      <c r="E11" s="50" t="n">
        <f aca="false">'Empl_BIT_7%'!E11*100/PopTot!E12</f>
        <v>7.88190597813414</v>
      </c>
      <c r="F11" s="50" t="n">
        <f aca="false">'Empl_BIT_7%'!F11*100/PopTot!F12</f>
        <v>46.1389987628488</v>
      </c>
      <c r="G11" s="50" t="n">
        <f aca="false">'Empl_BIT_7%'!G11*100/PopTot!G12</f>
        <v>72.2152322500034</v>
      </c>
      <c r="H11" s="50" t="n">
        <f aca="false">'Empl_BIT_7%'!H11*100/PopTot!H12</f>
        <v>71.8547009635686</v>
      </c>
      <c r="I11" s="50" t="n">
        <f aca="false">'Empl_BIT_7%'!I11*100/PopTot!I12</f>
        <v>76.2604260623759</v>
      </c>
      <c r="J11" s="50" t="n">
        <f aca="false">'Empl_BIT_7%'!J11*100/PopTot!J12</f>
        <v>78.8263524021127</v>
      </c>
      <c r="K11" s="50" t="n">
        <f aca="false">'Empl_BIT_7%'!K11*100/PopTot!K12</f>
        <v>80.1682615697622</v>
      </c>
      <c r="L11" s="50" t="n">
        <f aca="false">'Empl_BIT_7%'!L11*100/PopTot!L12</f>
        <v>78.504424004588</v>
      </c>
      <c r="M11" s="50" t="n">
        <f aca="false">'Empl_BIT_7%'!M11*100/PopTot!M12</f>
        <v>69.1818950905987</v>
      </c>
      <c r="N11" s="50" t="n">
        <f aca="false">'Empl_BIT_7%'!N11*100/PopTot!N12</f>
        <v>40.7290518897238</v>
      </c>
      <c r="O11" s="50" t="n">
        <f aca="false">'Empl_BIT_7%'!O11*100/PopTot!O12</f>
        <v>6.50618698180595</v>
      </c>
      <c r="P11" s="50" t="n">
        <f aca="false">'Empl_BIT_7%'!P11*100/PopTot!P12</f>
        <v>0.658994733095564</v>
      </c>
      <c r="Q11" s="50" t="n">
        <f aca="false">'Empl_BIT_7%'!Q11*100/PopTot!Q12</f>
        <v>12.1579969802494</v>
      </c>
      <c r="R11" s="50" t="n">
        <f aca="false">'Empl_BIT_7%'!R11*100/PopTot!R12</f>
        <v>52.426827062254</v>
      </c>
      <c r="S11" s="50" t="n">
        <f aca="false">'Empl_BIT_7%'!S11*100/PopTot!S12</f>
        <v>82.0062130865693</v>
      </c>
      <c r="T11" s="50" t="n">
        <f aca="false">'Empl_BIT_7%'!T11*100/PopTot!T12</f>
        <v>85.4349080239065</v>
      </c>
      <c r="U11" s="50" t="n">
        <f aca="false">'Empl_BIT_7%'!U11*100/PopTot!U12</f>
        <v>87.2242084426713</v>
      </c>
      <c r="V11" s="50" t="n">
        <f aca="false">'Empl_BIT_7%'!V11*100/PopTot!V12</f>
        <v>88.1837927210327</v>
      </c>
      <c r="W11" s="50" t="n">
        <f aca="false">'Empl_BIT_7%'!W11*100/PopTot!W12</f>
        <v>85.5930654805998</v>
      </c>
      <c r="X11" s="50" t="n">
        <f aca="false">'Empl_BIT_7%'!X11*100/PopTot!X12</f>
        <v>84.304718988619</v>
      </c>
      <c r="Y11" s="50" t="n">
        <f aca="false">'Empl_BIT_7%'!Y11*100/PopTot!Y12</f>
        <v>73.0539267812565</v>
      </c>
      <c r="Z11" s="50" t="n">
        <f aca="false">'Empl_BIT_7%'!Z11*100/PopTot!Z12</f>
        <v>41.6890958901954</v>
      </c>
      <c r="AA11" s="50" t="n">
        <f aca="false">'Empl_BIT_7%'!AA11*100/PopTot!AA12</f>
        <v>11.3455214237336</v>
      </c>
      <c r="AB11" s="50" t="n">
        <f aca="false">'Empl_BIT_7%'!AB11*100/PopTot!AB12</f>
        <v>1.67582242753892</v>
      </c>
      <c r="AD11" s="50" t="n">
        <f aca="false">'Empl_BIT_7%'!AD11*100/PopTot!AD12</f>
        <v>26.4924320835595</v>
      </c>
      <c r="AE11" s="50" t="n">
        <f aca="false">'Empl_BIT_7%'!AE11*100/PopTot!AE12</f>
        <v>72.026443055434</v>
      </c>
      <c r="AF11" s="50" t="n">
        <f aca="false">'Empl_BIT_7%'!AF11*100/PopTot!AF12</f>
        <v>77.5597221444326</v>
      </c>
      <c r="AG11" s="50" t="n">
        <f aca="false">'Empl_BIT_7%'!AG11*100/PopTot!AG12</f>
        <v>79.3073010950343</v>
      </c>
      <c r="AH11" s="50" t="n">
        <f aca="false">'Empl_BIT_7%'!AH11*100/PopTot!AH12</f>
        <v>20.8739254244755</v>
      </c>
      <c r="AI11" s="50" t="n">
        <f aca="false">'Empl_BIT_7%'!AI11*100/PopTot!AI12</f>
        <v>31.4719626762595</v>
      </c>
      <c r="AJ11" s="50" t="n">
        <f aca="false">'Empl_BIT_7%'!AJ11*100/PopTot!AJ12</f>
        <v>83.795022678579</v>
      </c>
      <c r="AK11" s="50" t="n">
        <f aca="false">'Empl_BIT_7%'!AK11*100/PopTot!AK12</f>
        <v>87.7118421154239</v>
      </c>
      <c r="AL11" s="50" t="n">
        <f aca="false">'Empl_BIT_7%'!AL11*100/PopTot!AL12</f>
        <v>84.9271311439351</v>
      </c>
      <c r="AM11" s="50" t="n">
        <f aca="false">'Empl_BIT_7%'!AM11*100/PopTot!AM12</f>
        <v>25.9193580284756</v>
      </c>
      <c r="AO11" s="50" t="n">
        <f aca="false">'Empl_BIT_7%'!AO11*100/PopTot!AO12</f>
        <v>26.4924320835595</v>
      </c>
      <c r="AP11" s="50" t="n">
        <f aca="false">'Empl_BIT_7%'!AP11*100/PopTot!AP12</f>
        <v>76.4682326500637</v>
      </c>
      <c r="AQ11" s="50" t="n">
        <f aca="false">'Empl_BIT_7%'!AQ11*100/PopTot!AQ12</f>
        <v>55.2810880105415</v>
      </c>
      <c r="AR11" s="50" t="n">
        <f aca="false">'Empl_BIT_7%'!AR11*100/PopTot!AR12</f>
        <v>31.4719626762595</v>
      </c>
      <c r="AS11" s="50" t="n">
        <f aca="false">'Empl_BIT_7%'!AS11*100/PopTot!AS12</f>
        <v>85.5243545994066</v>
      </c>
      <c r="AT11" s="50" t="n">
        <f aca="false">'Empl_BIT_7%'!AT11*100/PopTot!AT12</f>
        <v>57.9861042900622</v>
      </c>
      <c r="AU11" s="50" t="n">
        <f aca="false">'Empl_BIT_7%'!AU11*100/PopTot!AU12</f>
        <v>29.0225240329671</v>
      </c>
      <c r="AV11" s="50" t="n">
        <f aca="false">'Empl_BIT_7%'!AV11*100/PopTot!AV12</f>
        <v>80.936279081488</v>
      </c>
      <c r="AW11" s="50" t="n">
        <f aca="false">'Empl_BIT_7%'!AW11*100/PopTot!AW12</f>
        <v>56.5967464999898</v>
      </c>
    </row>
    <row r="12" customFormat="false" ht="15" hidden="false" customHeight="false" outlineLevel="0" collapsed="false">
      <c r="A12" s="0" t="n">
        <v>2024</v>
      </c>
      <c r="B12" s="50" t="n">
        <f aca="false">'Empl_BIT_7%'!B12*100/PopTot!B13</f>
        <v>49.3153938482072</v>
      </c>
      <c r="C12" s="50" t="n">
        <f aca="false">'Empl_BIT_7%'!C12*100/PopTot!C13</f>
        <v>45.3633473192655</v>
      </c>
      <c r="D12" s="50" t="n">
        <f aca="false">'Empl_BIT_7%'!D12*100/PopTot!D13</f>
        <v>53.6008120517983</v>
      </c>
      <c r="E12" s="50" t="n">
        <f aca="false">'Empl_BIT_7%'!E12*100/PopTot!E13</f>
        <v>7.81386482721557</v>
      </c>
      <c r="F12" s="50" t="n">
        <f aca="false">'Empl_BIT_7%'!F12*100/PopTot!F13</f>
        <v>45.9741229001147</v>
      </c>
      <c r="G12" s="50" t="n">
        <f aca="false">'Empl_BIT_7%'!G12*100/PopTot!G13</f>
        <v>72.0698226658757</v>
      </c>
      <c r="H12" s="50" t="n">
        <f aca="false">'Empl_BIT_7%'!H12*100/PopTot!H13</f>
        <v>71.8013386682735</v>
      </c>
      <c r="I12" s="50" t="n">
        <f aca="false">'Empl_BIT_7%'!I12*100/PopTot!I13</f>
        <v>75.90884243174</v>
      </c>
      <c r="J12" s="50" t="n">
        <f aca="false">'Empl_BIT_7%'!J12*100/PopTot!J13</f>
        <v>78.6987524486014</v>
      </c>
      <c r="K12" s="50" t="n">
        <f aca="false">'Empl_BIT_7%'!K12*100/PopTot!K13</f>
        <v>80.81853579151</v>
      </c>
      <c r="L12" s="50" t="n">
        <f aca="false">'Empl_BIT_7%'!L12*100/PopTot!L13</f>
        <v>78.0933264037099</v>
      </c>
      <c r="M12" s="50" t="n">
        <f aca="false">'Empl_BIT_7%'!M12*100/PopTot!M13</f>
        <v>69.0470256271054</v>
      </c>
      <c r="N12" s="50" t="n">
        <f aca="false">'Empl_BIT_7%'!N12*100/PopTot!N13</f>
        <v>41.7910670688235</v>
      </c>
      <c r="O12" s="50" t="n">
        <f aca="false">'Empl_BIT_7%'!O12*100/PopTot!O13</f>
        <v>6.5823259615022</v>
      </c>
      <c r="P12" s="50" t="n">
        <f aca="false">'Empl_BIT_7%'!P12*100/PopTot!P13</f>
        <v>0.664553737032705</v>
      </c>
      <c r="Q12" s="50" t="n">
        <f aca="false">'Empl_BIT_7%'!Q12*100/PopTot!Q13</f>
        <v>12.082750826491</v>
      </c>
      <c r="R12" s="50" t="n">
        <f aca="false">'Empl_BIT_7%'!R12*100/PopTot!R13</f>
        <v>52.1999257031481</v>
      </c>
      <c r="S12" s="50" t="n">
        <f aca="false">'Empl_BIT_7%'!S12*100/PopTot!S13</f>
        <v>81.9316125424714</v>
      </c>
      <c r="T12" s="50" t="n">
        <f aca="false">'Empl_BIT_7%'!T12*100/PopTot!T13</f>
        <v>85.3458977265495</v>
      </c>
      <c r="U12" s="50" t="n">
        <f aca="false">'Empl_BIT_7%'!U12*100/PopTot!U13</f>
        <v>86.9055753551077</v>
      </c>
      <c r="V12" s="50" t="n">
        <f aca="false">'Empl_BIT_7%'!V12*100/PopTot!V13</f>
        <v>88.0191241714727</v>
      </c>
      <c r="W12" s="50" t="n">
        <f aca="false">'Empl_BIT_7%'!W12*100/PopTot!W13</f>
        <v>86.063245490826</v>
      </c>
      <c r="X12" s="50" t="n">
        <f aca="false">'Empl_BIT_7%'!X12*100/PopTot!X13</f>
        <v>83.734636867164</v>
      </c>
      <c r="Y12" s="50" t="n">
        <f aca="false">'Empl_BIT_7%'!Y12*100/PopTot!Y13</f>
        <v>72.9903879087061</v>
      </c>
      <c r="Z12" s="50" t="n">
        <f aca="false">'Empl_BIT_7%'!Z12*100/PopTot!Z13</f>
        <v>42.8199914403849</v>
      </c>
      <c r="AA12" s="50" t="n">
        <f aca="false">'Empl_BIT_7%'!AA12*100/PopTot!AA13</f>
        <v>11.4212161232912</v>
      </c>
      <c r="AB12" s="50" t="n">
        <f aca="false">'Empl_BIT_7%'!AB12*100/PopTot!AB13</f>
        <v>1.68380981945268</v>
      </c>
      <c r="AD12" s="50" t="n">
        <f aca="false">'Empl_BIT_7%'!AD12*100/PopTot!AD13</f>
        <v>26.3518077937316</v>
      </c>
      <c r="AE12" s="50" t="n">
        <f aca="false">'Empl_BIT_7%'!AE12*100/PopTot!AE13</f>
        <v>71.9314426805932</v>
      </c>
      <c r="AF12" s="50" t="n">
        <f aca="false">'Empl_BIT_7%'!AF12*100/PopTot!AF13</f>
        <v>77.320450796305</v>
      </c>
      <c r="AG12" s="50" t="n">
        <f aca="false">'Empl_BIT_7%'!AG12*100/PopTot!AG13</f>
        <v>79.391348641802</v>
      </c>
      <c r="AH12" s="50" t="n">
        <f aca="false">'Empl_BIT_7%'!AH12*100/PopTot!AH13</f>
        <v>20.8288012066736</v>
      </c>
      <c r="AI12" s="50" t="n">
        <f aca="false">'Empl_BIT_7%'!AI12*100/PopTot!AI13</f>
        <v>31.3020771124465</v>
      </c>
      <c r="AJ12" s="50" t="n">
        <f aca="false">'Empl_BIT_7%'!AJ12*100/PopTot!AJ13</f>
        <v>83.6848875206594</v>
      </c>
      <c r="AK12" s="50" t="n">
        <f aca="false">'Empl_BIT_7%'!AK12*100/PopTot!AK13</f>
        <v>87.4705343579372</v>
      </c>
      <c r="AL12" s="50" t="n">
        <f aca="false">'Empl_BIT_7%'!AL12*100/PopTot!AL13</f>
        <v>84.842817966031</v>
      </c>
      <c r="AM12" s="50" t="n">
        <f aca="false">'Empl_BIT_7%'!AM12*100/PopTot!AM13</f>
        <v>25.866453785105</v>
      </c>
      <c r="AO12" s="50" t="n">
        <f aca="false">'Empl_BIT_7%'!AO12*100/PopTot!AO13</f>
        <v>26.3518077937316</v>
      </c>
      <c r="AP12" s="50" t="n">
        <f aca="false">'Empl_BIT_7%'!AP12*100/PopTot!AP13</f>
        <v>76.3851544300227</v>
      </c>
      <c r="AQ12" s="50" t="n">
        <f aca="false">'Empl_BIT_7%'!AQ12*100/PopTot!AQ13</f>
        <v>55.6181950017468</v>
      </c>
      <c r="AR12" s="50" t="n">
        <f aca="false">'Empl_BIT_7%'!AR12*100/PopTot!AR13</f>
        <v>31.3020771124465</v>
      </c>
      <c r="AS12" s="50" t="n">
        <f aca="false">'Empl_BIT_7%'!AS12*100/PopTot!AS13</f>
        <v>85.3845742102375</v>
      </c>
      <c r="AT12" s="50" t="n">
        <f aca="false">'Empl_BIT_7%'!AT12*100/PopTot!AT13</f>
        <v>58.3594278414622</v>
      </c>
      <c r="AU12" s="50" t="n">
        <f aca="false">'Empl_BIT_7%'!AU12*100/PopTot!AU13</f>
        <v>28.8674209040404</v>
      </c>
      <c r="AV12" s="50" t="n">
        <f aca="false">'Empl_BIT_7%'!AV12*100/PopTot!AV13</f>
        <v>80.8252867692615</v>
      </c>
      <c r="AW12" s="50" t="n">
        <f aca="false">'Empl_BIT_7%'!AW12*100/PopTot!AW13</f>
        <v>56.9529915935182</v>
      </c>
    </row>
    <row r="13" customFormat="false" ht="15" hidden="false" customHeight="false" outlineLevel="0" collapsed="false">
      <c r="A13" s="0" t="n">
        <v>2025</v>
      </c>
      <c r="B13" s="50" t="n">
        <f aca="false">'Empl_BIT_7%'!B13*100/PopTot!B14</f>
        <v>49.0529230268012</v>
      </c>
      <c r="C13" s="50" t="n">
        <f aca="false">'Empl_BIT_7%'!C13*100/PopTot!C14</f>
        <v>45.1271070678231</v>
      </c>
      <c r="D13" s="50" t="n">
        <f aca="false">'Empl_BIT_7%'!D13*100/PopTot!D14</f>
        <v>53.3072851763968</v>
      </c>
      <c r="E13" s="50" t="n">
        <f aca="false">'Empl_BIT_7%'!E13*100/PopTot!E14</f>
        <v>7.75526199192349</v>
      </c>
      <c r="F13" s="50" t="n">
        <f aca="false">'Empl_BIT_7%'!F13*100/PopTot!F14</f>
        <v>45.5809045127127</v>
      </c>
      <c r="G13" s="50" t="n">
        <f aca="false">'Empl_BIT_7%'!G13*100/PopTot!G14</f>
        <v>72.1061075541118</v>
      </c>
      <c r="H13" s="50" t="n">
        <f aca="false">'Empl_BIT_7%'!H13*100/PopTot!H14</f>
        <v>71.8765236879228</v>
      </c>
      <c r="I13" s="50" t="n">
        <f aca="false">'Empl_BIT_7%'!I13*100/PopTot!I14</f>
        <v>75.7431923357854</v>
      </c>
      <c r="J13" s="50" t="n">
        <f aca="false">'Empl_BIT_7%'!J13*100/PopTot!J14</f>
        <v>78.174415708943</v>
      </c>
      <c r="K13" s="50" t="n">
        <f aca="false">'Empl_BIT_7%'!K13*100/PopTot!K14</f>
        <v>81.6651228160557</v>
      </c>
      <c r="L13" s="50" t="n">
        <f aca="false">'Empl_BIT_7%'!L13*100/PopTot!L14</f>
        <v>77.6704065066862</v>
      </c>
      <c r="M13" s="50" t="n">
        <f aca="false">'Empl_BIT_7%'!M13*100/PopTot!M14</f>
        <v>69.1716413206836</v>
      </c>
      <c r="N13" s="50" t="n">
        <f aca="false">'Empl_BIT_7%'!N13*100/PopTot!N14</f>
        <v>42.8113091337802</v>
      </c>
      <c r="O13" s="50" t="n">
        <f aca="false">'Empl_BIT_7%'!O13*100/PopTot!O14</f>
        <v>6.65034377592429</v>
      </c>
      <c r="P13" s="50" t="n">
        <f aca="false">'Empl_BIT_7%'!P13*100/PopTot!P14</f>
        <v>0.669219905274973</v>
      </c>
      <c r="Q13" s="50" t="n">
        <f aca="false">'Empl_BIT_7%'!Q13*100/PopTot!Q14</f>
        <v>12.0153659954022</v>
      </c>
      <c r="R13" s="50" t="n">
        <f aca="false">'Empl_BIT_7%'!R13*100/PopTot!R14</f>
        <v>51.792323834498</v>
      </c>
      <c r="S13" s="50" t="n">
        <f aca="false">'Empl_BIT_7%'!S13*100/PopTot!S14</f>
        <v>81.9632222926026</v>
      </c>
      <c r="T13" s="50" t="n">
        <f aca="false">'Empl_BIT_7%'!T13*100/PopTot!T14</f>
        <v>85.368960460801</v>
      </c>
      <c r="U13" s="50" t="n">
        <f aca="false">'Empl_BIT_7%'!U13*100/PopTot!U14</f>
        <v>86.6897283680462</v>
      </c>
      <c r="V13" s="50" t="n">
        <f aca="false">'Empl_BIT_7%'!V13*100/PopTot!V14</f>
        <v>87.5143640736432</v>
      </c>
      <c r="W13" s="50" t="n">
        <f aca="false">'Empl_BIT_7%'!W13*100/PopTot!W14</f>
        <v>86.9554592255536</v>
      </c>
      <c r="X13" s="50" t="n">
        <f aca="false">'Empl_BIT_7%'!X13*100/PopTot!X14</f>
        <v>83.0583019052179</v>
      </c>
      <c r="Y13" s="50" t="n">
        <f aca="false">'Empl_BIT_7%'!Y13*100/PopTot!Y14</f>
        <v>73.1120924505665</v>
      </c>
      <c r="Z13" s="50" t="n">
        <f aca="false">'Empl_BIT_7%'!Z13*100/PopTot!Z14</f>
        <v>44.1737519033441</v>
      </c>
      <c r="AA13" s="50" t="n">
        <f aca="false">'Empl_BIT_7%'!AA13*100/PopTot!AA14</f>
        <v>11.4408533712049</v>
      </c>
      <c r="AB13" s="50" t="n">
        <f aca="false">'Empl_BIT_7%'!AB13*100/PopTot!AB14</f>
        <v>1.68162998078378</v>
      </c>
      <c r="AD13" s="50" t="n">
        <f aca="false">'Empl_BIT_7%'!AD13*100/PopTot!AD14</f>
        <v>26.1360285613374</v>
      </c>
      <c r="AE13" s="50" t="n">
        <f aca="false">'Empl_BIT_7%'!AE13*100/PopTot!AE14</f>
        <v>71.9895353511244</v>
      </c>
      <c r="AF13" s="50" t="n">
        <f aca="false">'Empl_BIT_7%'!AF13*100/PopTot!AF14</f>
        <v>76.9757825355449</v>
      </c>
      <c r="AG13" s="50" t="n">
        <f aca="false">'Empl_BIT_7%'!AG13*100/PopTot!AG14</f>
        <v>79.575839345365</v>
      </c>
      <c r="AH13" s="50" t="n">
        <f aca="false">'Empl_BIT_7%'!AH13*100/PopTot!AH14</f>
        <v>20.794560403252</v>
      </c>
      <c r="AI13" s="50" t="n">
        <f aca="false">'Empl_BIT_7%'!AI13*100/PopTot!AI14</f>
        <v>31.0593209553188</v>
      </c>
      <c r="AJ13" s="50" t="n">
        <f aca="false">'Empl_BIT_7%'!AJ13*100/PopTot!AJ14</f>
        <v>83.6835842534414</v>
      </c>
      <c r="AK13" s="50" t="n">
        <f aca="false">'Empl_BIT_7%'!AK13*100/PopTot!AK14</f>
        <v>87.1080483056143</v>
      </c>
      <c r="AL13" s="50" t="n">
        <f aca="false">'Empl_BIT_7%'!AL13*100/PopTot!AL14</f>
        <v>84.9095668174897</v>
      </c>
      <c r="AM13" s="50" t="n">
        <f aca="false">'Empl_BIT_7%'!AM13*100/PopTot!AM14</f>
        <v>25.8758969428946</v>
      </c>
      <c r="AO13" s="50" t="n">
        <f aca="false">'Empl_BIT_7%'!AO13*100/PopTot!AO14</f>
        <v>26.1360285613374</v>
      </c>
      <c r="AP13" s="50" t="n">
        <f aca="false">'Empl_BIT_7%'!AP13*100/PopTot!AP14</f>
        <v>76.3455297184905</v>
      </c>
      <c r="AQ13" s="50" t="n">
        <f aca="false">'Empl_BIT_7%'!AQ13*100/PopTot!AQ14</f>
        <v>56.0774722265061</v>
      </c>
      <c r="AR13" s="50" t="n">
        <f aca="false">'Empl_BIT_7%'!AR13*100/PopTot!AR14</f>
        <v>31.0593209553188</v>
      </c>
      <c r="AS13" s="50" t="n">
        <f aca="false">'Empl_BIT_7%'!AS13*100/PopTot!AS14</f>
        <v>85.2859646809789</v>
      </c>
      <c r="AT13" s="50" t="n">
        <f aca="false">'Empl_BIT_7%'!AT13*100/PopTot!AT14</f>
        <v>58.9638774230011</v>
      </c>
      <c r="AU13" s="50" t="n">
        <f aca="false">'Empl_BIT_7%'!AU13*100/PopTot!AU14</f>
        <v>28.6376568232128</v>
      </c>
      <c r="AV13" s="50" t="n">
        <f aca="false">'Empl_BIT_7%'!AV13*100/PopTot!AV14</f>
        <v>80.7564989731717</v>
      </c>
      <c r="AW13" s="50" t="n">
        <f aca="false">'Empl_BIT_7%'!AW13*100/PopTot!AW14</f>
        <v>57.4854071101652</v>
      </c>
    </row>
    <row r="14" customFormat="false" ht="15" hidden="false" customHeight="false" outlineLevel="0" collapsed="false">
      <c r="A14" s="0" t="n">
        <v>2026</v>
      </c>
      <c r="B14" s="50" t="n">
        <f aca="false">'Empl_BIT_7%'!B14*100/PopTot!B15</f>
        <v>48.8248758929671</v>
      </c>
      <c r="C14" s="50" t="n">
        <f aca="false">'Empl_BIT_7%'!C14*100/PopTot!C15</f>
        <v>44.9010319626604</v>
      </c>
      <c r="D14" s="50" t="n">
        <f aca="false">'Empl_BIT_7%'!D14*100/PopTot!D15</f>
        <v>53.0746871946286</v>
      </c>
      <c r="E14" s="50" t="n">
        <f aca="false">'Empl_BIT_7%'!E14*100/PopTot!E15</f>
        <v>7.66638610443725</v>
      </c>
      <c r="F14" s="50" t="n">
        <f aca="false">'Empl_BIT_7%'!F14*100/PopTot!F15</f>
        <v>45.5855142299448</v>
      </c>
      <c r="G14" s="50" t="n">
        <f aca="false">'Empl_BIT_7%'!G14*100/PopTot!G15</f>
        <v>71.7436704719609</v>
      </c>
      <c r="H14" s="50" t="n">
        <f aca="false">'Empl_BIT_7%'!H14*100/PopTot!H15</f>
        <v>71.9628021696262</v>
      </c>
      <c r="I14" s="50" t="n">
        <f aca="false">'Empl_BIT_7%'!I14*100/PopTot!I15</f>
        <v>75.3921841033187</v>
      </c>
      <c r="J14" s="50" t="n">
        <f aca="false">'Empl_BIT_7%'!J14*100/PopTot!J15</f>
        <v>78.1787349818928</v>
      </c>
      <c r="K14" s="50" t="n">
        <f aca="false">'Empl_BIT_7%'!K14*100/PopTot!K15</f>
        <v>81.775117324168</v>
      </c>
      <c r="L14" s="50" t="n">
        <f aca="false">'Empl_BIT_7%'!L14*100/PopTot!L15</f>
        <v>77.311971483979</v>
      </c>
      <c r="M14" s="50" t="n">
        <f aca="false">'Empl_BIT_7%'!M14*100/PopTot!M15</f>
        <v>69.2536712786099</v>
      </c>
      <c r="N14" s="50" t="n">
        <f aca="false">'Empl_BIT_7%'!N14*100/PopTot!N15</f>
        <v>43.7662434963817</v>
      </c>
      <c r="O14" s="50" t="n">
        <f aca="false">'Empl_BIT_7%'!O14*100/PopTot!O15</f>
        <v>6.75721604365074</v>
      </c>
      <c r="P14" s="50" t="n">
        <f aca="false">'Empl_BIT_7%'!P14*100/PopTot!P15</f>
        <v>0.677222012801046</v>
      </c>
      <c r="Q14" s="50" t="n">
        <f aca="false">'Empl_BIT_7%'!Q14*100/PopTot!Q15</f>
        <v>11.8985636249759</v>
      </c>
      <c r="R14" s="50" t="n">
        <f aca="false">'Empl_BIT_7%'!R14*100/PopTot!R15</f>
        <v>51.8172270871213</v>
      </c>
      <c r="S14" s="50" t="n">
        <f aca="false">'Empl_BIT_7%'!S14*100/PopTot!S15</f>
        <v>81.4800965288113</v>
      </c>
      <c r="T14" s="50" t="n">
        <f aca="false">'Empl_BIT_7%'!T14*100/PopTot!T15</f>
        <v>85.5715406729016</v>
      </c>
      <c r="U14" s="50" t="n">
        <f aca="false">'Empl_BIT_7%'!U14*100/PopTot!U15</f>
        <v>86.3176655767316</v>
      </c>
      <c r="V14" s="50" t="n">
        <f aca="false">'Empl_BIT_7%'!V14*100/PopTot!V15</f>
        <v>87.5614442234442</v>
      </c>
      <c r="W14" s="50" t="n">
        <f aca="false">'Empl_BIT_7%'!W14*100/PopTot!W15</f>
        <v>86.9174394323861</v>
      </c>
      <c r="X14" s="50" t="n">
        <f aca="false">'Empl_BIT_7%'!X14*100/PopTot!X15</f>
        <v>82.5921484770514</v>
      </c>
      <c r="Y14" s="50" t="n">
        <f aca="false">'Empl_BIT_7%'!Y14*100/PopTot!Y15</f>
        <v>73.2176068416369</v>
      </c>
      <c r="Z14" s="50" t="n">
        <f aca="false">'Empl_BIT_7%'!Z14*100/PopTot!Z15</f>
        <v>46.0930966155184</v>
      </c>
      <c r="AA14" s="50" t="n">
        <f aca="false">'Empl_BIT_7%'!AA14*100/PopTot!AA15</f>
        <v>11.4377482889537</v>
      </c>
      <c r="AB14" s="50" t="n">
        <f aca="false">'Empl_BIT_7%'!AB14*100/PopTot!AB15</f>
        <v>1.68213000871973</v>
      </c>
      <c r="AD14" s="50" t="n">
        <f aca="false">'Empl_BIT_7%'!AD14*100/PopTot!AD15</f>
        <v>26.0108915535497</v>
      </c>
      <c r="AE14" s="50" t="n">
        <f aca="false">'Empl_BIT_7%'!AE14*100/PopTot!AE15</f>
        <v>71.8533064783578</v>
      </c>
      <c r="AF14" s="50" t="n">
        <f aca="false">'Empl_BIT_7%'!AF14*100/PopTot!AF15</f>
        <v>76.8012209748911</v>
      </c>
      <c r="AG14" s="50" t="n">
        <f aca="false">'Empl_BIT_7%'!AG14*100/PopTot!AG15</f>
        <v>79.4801875956846</v>
      </c>
      <c r="AH14" s="50" t="n">
        <f aca="false">'Empl_BIT_7%'!AH14*100/PopTot!AH15</f>
        <v>20.7894786651724</v>
      </c>
      <c r="AI14" s="50" t="n">
        <f aca="false">'Empl_BIT_7%'!AI14*100/PopTot!AI15</f>
        <v>30.9242613130344</v>
      </c>
      <c r="AJ14" s="50" t="n">
        <f aca="false">'Empl_BIT_7%'!AJ14*100/PopTot!AJ15</f>
        <v>83.5119091441257</v>
      </c>
      <c r="AK14" s="50" t="n">
        <f aca="false">'Empl_BIT_7%'!AK14*100/PopTot!AK15</f>
        <v>86.9463146862085</v>
      </c>
      <c r="AL14" s="50" t="n">
        <f aca="false">'Empl_BIT_7%'!AL14*100/PopTot!AL15</f>
        <v>84.683529248064</v>
      </c>
      <c r="AM14" s="50" t="n">
        <f aca="false">'Empl_BIT_7%'!AM14*100/PopTot!AM15</f>
        <v>26.0355549921268</v>
      </c>
      <c r="AO14" s="50" t="n">
        <f aca="false">'Empl_BIT_7%'!AO14*100/PopTot!AO15</f>
        <v>26.0108915535497</v>
      </c>
      <c r="AP14" s="50" t="n">
        <f aca="false">'Empl_BIT_7%'!AP14*100/PopTot!AP15</f>
        <v>76.2030016351297</v>
      </c>
      <c r="AQ14" s="50" t="n">
        <f aca="false">'Empl_BIT_7%'!AQ14*100/PopTot!AQ15</f>
        <v>56.5527388936837</v>
      </c>
      <c r="AR14" s="50" t="n">
        <f aca="false">'Empl_BIT_7%'!AR14*100/PopTot!AR15</f>
        <v>30.9242613130344</v>
      </c>
      <c r="AS14" s="50" t="n">
        <f aca="false">'Empl_BIT_7%'!AS14*100/PopTot!AS15</f>
        <v>85.0944089017286</v>
      </c>
      <c r="AT14" s="50" t="n">
        <f aca="false">'Empl_BIT_7%'!AT14*100/PopTot!AT15</f>
        <v>59.9111552619623</v>
      </c>
      <c r="AU14" s="50" t="n">
        <f aca="false">'Empl_BIT_7%'!AU14*100/PopTot!AU15</f>
        <v>28.507670015331</v>
      </c>
      <c r="AV14" s="50" t="n">
        <f aca="false">'Empl_BIT_7%'!AV14*100/PopTot!AV15</f>
        <v>80.5889679334612</v>
      </c>
      <c r="AW14" s="50" t="n">
        <f aca="false">'Empl_BIT_7%'!AW14*100/PopTot!AW15</f>
        <v>58.1937758138848</v>
      </c>
    </row>
    <row r="15" customFormat="false" ht="15" hidden="false" customHeight="false" outlineLevel="0" collapsed="false">
      <c r="A15" s="0" t="n">
        <v>2027</v>
      </c>
      <c r="B15" s="50" t="n">
        <f aca="false">'Empl_BIT_7%'!B15*100/PopTot!B16</f>
        <v>48.6153489799915</v>
      </c>
      <c r="C15" s="50" t="n">
        <f aca="false">'Empl_BIT_7%'!C15*100/PopTot!C16</f>
        <v>44.6789365141061</v>
      </c>
      <c r="D15" s="50" t="n">
        <f aca="false">'Empl_BIT_7%'!D15*100/PopTot!D16</f>
        <v>52.8769345435394</v>
      </c>
      <c r="E15" s="50" t="n">
        <f aca="false">'Empl_BIT_7%'!E15*100/PopTot!E16</f>
        <v>7.59602618207867</v>
      </c>
      <c r="F15" s="50" t="n">
        <f aca="false">'Empl_BIT_7%'!F15*100/PopTot!F16</f>
        <v>45.401314094363</v>
      </c>
      <c r="G15" s="50" t="n">
        <f aca="false">'Empl_BIT_7%'!G15*100/PopTot!G16</f>
        <v>71.5274765608066</v>
      </c>
      <c r="H15" s="50" t="n">
        <f aca="false">'Empl_BIT_7%'!H15*100/PopTot!H16</f>
        <v>71.9121697980649</v>
      </c>
      <c r="I15" s="50" t="n">
        <f aca="false">'Empl_BIT_7%'!I15*100/PopTot!I16</f>
        <v>75.237760420876</v>
      </c>
      <c r="J15" s="50" t="n">
        <f aca="false">'Empl_BIT_7%'!J15*100/PopTot!J16</f>
        <v>77.9975686121929</v>
      </c>
      <c r="K15" s="50" t="n">
        <f aca="false">'Empl_BIT_7%'!K15*100/PopTot!K16</f>
        <v>81.4577026320552</v>
      </c>
      <c r="L15" s="50" t="n">
        <f aca="false">'Empl_BIT_7%'!L15*100/PopTot!L16</f>
        <v>77.4019681849634</v>
      </c>
      <c r="M15" s="50" t="n">
        <f aca="false">'Empl_BIT_7%'!M15*100/PopTot!M16</f>
        <v>69.3941492122258</v>
      </c>
      <c r="N15" s="50" t="n">
        <f aca="false">'Empl_BIT_7%'!N15*100/PopTot!N16</f>
        <v>44.5444345885024</v>
      </c>
      <c r="O15" s="50" t="n">
        <f aca="false">'Empl_BIT_7%'!O15*100/PopTot!O16</f>
        <v>6.89321497166512</v>
      </c>
      <c r="P15" s="50" t="n">
        <f aca="false">'Empl_BIT_7%'!P15*100/PopTot!P16</f>
        <v>0.687870683368704</v>
      </c>
      <c r="Q15" s="50" t="n">
        <f aca="false">'Empl_BIT_7%'!Q15*100/PopTot!Q16</f>
        <v>11.8277792748486</v>
      </c>
      <c r="R15" s="50" t="n">
        <f aca="false">'Empl_BIT_7%'!R15*100/PopTot!R16</f>
        <v>51.586682320568</v>
      </c>
      <c r="S15" s="50" t="n">
        <f aca="false">'Empl_BIT_7%'!S15*100/PopTot!S16</f>
        <v>81.2510756144761</v>
      </c>
      <c r="T15" s="50" t="n">
        <f aca="false">'Empl_BIT_7%'!T15*100/PopTot!T16</f>
        <v>85.5131245945863</v>
      </c>
      <c r="U15" s="50" t="n">
        <f aca="false">'Empl_BIT_7%'!U15*100/PopTot!U16</f>
        <v>86.1278823680597</v>
      </c>
      <c r="V15" s="50" t="n">
        <f aca="false">'Empl_BIT_7%'!V15*100/PopTot!V16</f>
        <v>87.3982257121418</v>
      </c>
      <c r="W15" s="50" t="n">
        <f aca="false">'Empl_BIT_7%'!W15*100/PopTot!W16</f>
        <v>86.5298884685</v>
      </c>
      <c r="X15" s="50" t="n">
        <f aca="false">'Empl_BIT_7%'!X15*100/PopTot!X16</f>
        <v>82.6249239064515</v>
      </c>
      <c r="Y15" s="50" t="n">
        <f aca="false">'Empl_BIT_7%'!Y15*100/PopTot!Y16</f>
        <v>73.3637264788914</v>
      </c>
      <c r="Z15" s="50" t="n">
        <f aca="false">'Empl_BIT_7%'!Z15*100/PopTot!Z16</f>
        <v>48.0487986670267</v>
      </c>
      <c r="AA15" s="50" t="n">
        <f aca="false">'Empl_BIT_7%'!AA15*100/PopTot!AA16</f>
        <v>11.4756670925064</v>
      </c>
      <c r="AB15" s="50" t="n">
        <f aca="false">'Empl_BIT_7%'!AB15*100/PopTot!AB16</f>
        <v>1.68618890240764</v>
      </c>
      <c r="AD15" s="50" t="n">
        <f aca="false">'Empl_BIT_7%'!AD15*100/PopTot!AD16</f>
        <v>25.9554249929355</v>
      </c>
      <c r="AE15" s="50" t="n">
        <f aca="false">'Empl_BIT_7%'!AE15*100/PopTot!AE16</f>
        <v>71.7182547004498</v>
      </c>
      <c r="AF15" s="50" t="n">
        <f aca="false">'Empl_BIT_7%'!AF15*100/PopTot!AF16</f>
        <v>76.6358520762357</v>
      </c>
      <c r="AG15" s="50" t="n">
        <f aca="false">'Empl_BIT_7%'!AG15*100/PopTot!AG16</f>
        <v>79.4210001492085</v>
      </c>
      <c r="AH15" s="50" t="n">
        <f aca="false">'Empl_BIT_7%'!AH15*100/PopTot!AH16</f>
        <v>20.8059294683968</v>
      </c>
      <c r="AI15" s="50" t="n">
        <f aca="false">'Empl_BIT_7%'!AI15*100/PopTot!AI16</f>
        <v>30.8654521140967</v>
      </c>
      <c r="AJ15" s="50" t="n">
        <f aca="false">'Empl_BIT_7%'!AJ15*100/PopTot!AJ16</f>
        <v>83.3482482606324</v>
      </c>
      <c r="AK15" s="50" t="n">
        <f aca="false">'Empl_BIT_7%'!AK15*100/PopTot!AK16</f>
        <v>86.7705222377108</v>
      </c>
      <c r="AL15" s="50" t="n">
        <f aca="false">'Empl_BIT_7%'!AL15*100/PopTot!AL16</f>
        <v>84.5570093626138</v>
      </c>
      <c r="AM15" s="50" t="n">
        <f aca="false">'Empl_BIT_7%'!AM15*100/PopTot!AM16</f>
        <v>26.2640949358859</v>
      </c>
      <c r="AO15" s="50" t="n">
        <f aca="false">'Empl_BIT_7%'!AO15*100/PopTot!AO16</f>
        <v>25.9554249929355</v>
      </c>
      <c r="AP15" s="50" t="n">
        <f aca="false">'Empl_BIT_7%'!AP15*100/PopTot!AP16</f>
        <v>76.0727009187152</v>
      </c>
      <c r="AQ15" s="50" t="n">
        <f aca="false">'Empl_BIT_7%'!AQ15*100/PopTot!AQ16</f>
        <v>57.0077688329547</v>
      </c>
      <c r="AR15" s="50" t="n">
        <f aca="false">'Empl_BIT_7%'!AR15*100/PopTot!AR16</f>
        <v>30.8654521140967</v>
      </c>
      <c r="AS15" s="50" t="n">
        <f aca="false">'Empl_BIT_7%'!AS15*100/PopTot!AS16</f>
        <v>84.9350184021137</v>
      </c>
      <c r="AT15" s="50" t="n">
        <f aca="false">'Empl_BIT_7%'!AT15*100/PopTot!AT16</f>
        <v>60.9426199370841</v>
      </c>
      <c r="AU15" s="50" t="n">
        <f aca="false">'Empl_BIT_7%'!AU15*100/PopTot!AU16</f>
        <v>28.4502332182618</v>
      </c>
      <c r="AV15" s="50" t="n">
        <f aca="false">'Empl_BIT_7%'!AV15*100/PopTot!AV16</f>
        <v>80.4433803396162</v>
      </c>
      <c r="AW15" s="50" t="n">
        <f aca="false">'Empl_BIT_7%'!AW15*100/PopTot!AW16</f>
        <v>58.9340647122425</v>
      </c>
    </row>
    <row r="16" customFormat="false" ht="15" hidden="false" customHeight="false" outlineLevel="0" collapsed="false">
      <c r="A16" s="0" t="n">
        <v>2028</v>
      </c>
      <c r="B16" s="50" t="n">
        <f aca="false">'Empl_BIT_7%'!B16*100/PopTot!B17</f>
        <v>48.4104618437742</v>
      </c>
      <c r="C16" s="50" t="n">
        <f aca="false">'Empl_BIT_7%'!C16*100/PopTot!C17</f>
        <v>44.4491202222217</v>
      </c>
      <c r="D16" s="50" t="n">
        <f aca="false">'Empl_BIT_7%'!D16*100/PopTot!D17</f>
        <v>52.6969311516164</v>
      </c>
      <c r="E16" s="50" t="n">
        <f aca="false">'Empl_BIT_7%'!E16*100/PopTot!E17</f>
        <v>7.52733881820061</v>
      </c>
      <c r="F16" s="50" t="n">
        <f aca="false">'Empl_BIT_7%'!F16*100/PopTot!F17</f>
        <v>45.258505400457</v>
      </c>
      <c r="G16" s="50" t="n">
        <f aca="false">'Empl_BIT_7%'!G16*100/PopTot!G17</f>
        <v>71.1745555495306</v>
      </c>
      <c r="H16" s="50" t="n">
        <f aca="false">'Empl_BIT_7%'!H16*100/PopTot!H17</f>
        <v>72.2900535627719</v>
      </c>
      <c r="I16" s="50" t="n">
        <f aca="false">'Empl_BIT_7%'!I16*100/PopTot!I17</f>
        <v>74.7270465966222</v>
      </c>
      <c r="J16" s="50" t="n">
        <f aca="false">'Empl_BIT_7%'!J16*100/PopTot!J17</f>
        <v>78.3284306640384</v>
      </c>
      <c r="K16" s="50" t="n">
        <f aca="false">'Empl_BIT_7%'!K16*100/PopTot!K17</f>
        <v>80.9831027389823</v>
      </c>
      <c r="L16" s="50" t="n">
        <f aca="false">'Empl_BIT_7%'!L16*100/PopTot!L17</f>
        <v>77.5223736202967</v>
      </c>
      <c r="M16" s="50" t="n">
        <f aca="false">'Empl_BIT_7%'!M16*100/PopTot!M17</f>
        <v>69.1113601838255</v>
      </c>
      <c r="N16" s="50" t="n">
        <f aca="false">'Empl_BIT_7%'!N16*100/PopTot!N17</f>
        <v>45.0159721249374</v>
      </c>
      <c r="O16" s="50" t="n">
        <f aca="false">'Empl_BIT_7%'!O16*100/PopTot!O17</f>
        <v>7.15031358890439</v>
      </c>
      <c r="P16" s="50" t="n">
        <f aca="false">'Empl_BIT_7%'!P16*100/PopTot!P17</f>
        <v>0.705344282865124</v>
      </c>
      <c r="Q16" s="50" t="n">
        <f aca="false">'Empl_BIT_7%'!Q16*100/PopTot!Q17</f>
        <v>11.7465232148481</v>
      </c>
      <c r="R16" s="50" t="n">
        <f aca="false">'Empl_BIT_7%'!R16*100/PopTot!R17</f>
        <v>51.4502163072945</v>
      </c>
      <c r="S16" s="50" t="n">
        <f aca="false">'Empl_BIT_7%'!S16*100/PopTot!S17</f>
        <v>80.878344332415</v>
      </c>
      <c r="T16" s="50" t="n">
        <f aca="false">'Empl_BIT_7%'!T16*100/PopTot!T17</f>
        <v>86.0520573611191</v>
      </c>
      <c r="U16" s="50" t="n">
        <f aca="false">'Empl_BIT_7%'!U16*100/PopTot!U17</f>
        <v>85.5197662162535</v>
      </c>
      <c r="V16" s="50" t="n">
        <f aca="false">'Empl_BIT_7%'!V16*100/PopTot!V17</f>
        <v>87.7591480465556</v>
      </c>
      <c r="W16" s="50" t="n">
        <f aca="false">'Empl_BIT_7%'!W16*100/PopTot!W17</f>
        <v>86.033549027472</v>
      </c>
      <c r="X16" s="50" t="n">
        <f aca="false">'Empl_BIT_7%'!X16*100/PopTot!X17</f>
        <v>82.6586845104865</v>
      </c>
      <c r="Y16" s="50" t="n">
        <f aca="false">'Empl_BIT_7%'!Y16*100/PopTot!Y17</f>
        <v>73.0398525873148</v>
      </c>
      <c r="Z16" s="50" t="n">
        <f aca="false">'Empl_BIT_7%'!Z16*100/PopTot!Z17</f>
        <v>49.8539616770716</v>
      </c>
      <c r="AA16" s="50" t="n">
        <f aca="false">'Empl_BIT_7%'!AA16*100/PopTot!AA17</f>
        <v>11.7434801569861</v>
      </c>
      <c r="AB16" s="50" t="n">
        <f aca="false">'Empl_BIT_7%'!AB16*100/PopTot!AB17</f>
        <v>1.70957966289278</v>
      </c>
      <c r="AD16" s="50" t="n">
        <f aca="false">'Empl_BIT_7%'!AD16*100/PopTot!AD17</f>
        <v>25.9477956398571</v>
      </c>
      <c r="AE16" s="50" t="n">
        <f aca="false">'Empl_BIT_7%'!AE16*100/PopTot!AE17</f>
        <v>71.7240387233712</v>
      </c>
      <c r="AF16" s="50" t="n">
        <f aca="false">'Empl_BIT_7%'!AF16*100/PopTot!AF17</f>
        <v>76.5539801533027</v>
      </c>
      <c r="AG16" s="50" t="n">
        <f aca="false">'Empl_BIT_7%'!AG16*100/PopTot!AG17</f>
        <v>79.2786749025401</v>
      </c>
      <c r="AH16" s="50" t="n">
        <f aca="false">'Empl_BIT_7%'!AH16*100/PopTot!AH17</f>
        <v>20.7617366853697</v>
      </c>
      <c r="AI16" s="50" t="n">
        <f aca="false">'Empl_BIT_7%'!AI16*100/PopTot!AI17</f>
        <v>30.8460001550087</v>
      </c>
      <c r="AJ16" s="50" t="n">
        <f aca="false">'Empl_BIT_7%'!AJ16*100/PopTot!AJ17</f>
        <v>83.4052436067347</v>
      </c>
      <c r="AK16" s="50" t="n">
        <f aca="false">'Empl_BIT_7%'!AK16*100/PopTot!AK17</f>
        <v>86.6536823861495</v>
      </c>
      <c r="AL16" s="50" t="n">
        <f aca="false">'Empl_BIT_7%'!AL16*100/PopTot!AL17</f>
        <v>84.3586713209895</v>
      </c>
      <c r="AM16" s="50" t="n">
        <f aca="false">'Empl_BIT_7%'!AM16*100/PopTot!AM17</f>
        <v>26.4570614521634</v>
      </c>
      <c r="AO16" s="50" t="n">
        <f aca="false">'Empl_BIT_7%'!AO16*100/PopTot!AO17</f>
        <v>25.9477956398571</v>
      </c>
      <c r="AP16" s="50" t="n">
        <f aca="false">'Empl_BIT_7%'!AP16*100/PopTot!AP17</f>
        <v>75.9834571311192</v>
      </c>
      <c r="AQ16" s="50" t="n">
        <f aca="false">'Empl_BIT_7%'!AQ16*100/PopTot!AQ17</f>
        <v>57.1613676045404</v>
      </c>
      <c r="AR16" s="50" t="n">
        <f aca="false">'Empl_BIT_7%'!AR16*100/PopTot!AR17</f>
        <v>30.8460001550087</v>
      </c>
      <c r="AS16" s="50" t="n">
        <f aca="false">'Empl_BIT_7%'!AS16*100/PopTot!AS17</f>
        <v>84.8388710684888</v>
      </c>
      <c r="AT16" s="50" t="n">
        <f aca="false">'Empl_BIT_7%'!AT16*100/PopTot!AT17</f>
        <v>61.7261248664785</v>
      </c>
      <c r="AU16" s="50" t="n">
        <f aca="false">'Empl_BIT_7%'!AU16*100/PopTot!AU17</f>
        <v>28.436862535108</v>
      </c>
      <c r="AV16" s="50" t="n">
        <f aca="false">'Empl_BIT_7%'!AV16*100/PopTot!AV17</f>
        <v>80.3499898267055</v>
      </c>
      <c r="AW16" s="50" t="n">
        <f aca="false">'Empl_BIT_7%'!AW16*100/PopTot!AW17</f>
        <v>59.3997231410024</v>
      </c>
    </row>
    <row r="17" customFormat="false" ht="15" hidden="false" customHeight="false" outlineLevel="0" collapsed="false">
      <c r="A17" s="0" t="n">
        <v>2029</v>
      </c>
      <c r="B17" s="50" t="n">
        <f aca="false">'Empl_BIT_7%'!B17*100/PopTot!B18</f>
        <v>48.403579174685</v>
      </c>
      <c r="C17" s="50" t="n">
        <f aca="false">'Empl_BIT_7%'!C17*100/PopTot!C18</f>
        <v>44.4211207579147</v>
      </c>
      <c r="D17" s="50" t="n">
        <f aca="false">'Empl_BIT_7%'!D17*100/PopTot!D18</f>
        <v>52.7109580901808</v>
      </c>
      <c r="E17" s="50" t="n">
        <f aca="false">'Empl_BIT_7%'!E17*100/PopTot!E18</f>
        <v>7.61861848415388</v>
      </c>
      <c r="F17" s="50" t="n">
        <f aca="false">'Empl_BIT_7%'!F17*100/PopTot!F18</f>
        <v>45.4765190616913</v>
      </c>
      <c r="G17" s="50" t="n">
        <f aca="false">'Empl_BIT_7%'!G17*100/PopTot!G18</f>
        <v>71.4496387146108</v>
      </c>
      <c r="H17" s="50" t="n">
        <f aca="false">'Empl_BIT_7%'!H17*100/PopTot!H18</f>
        <v>72.5298015550451</v>
      </c>
      <c r="I17" s="50" t="n">
        <f aca="false">'Empl_BIT_7%'!I17*100/PopTot!I18</f>
        <v>75.0288247461914</v>
      </c>
      <c r="J17" s="50" t="n">
        <f aca="false">'Empl_BIT_7%'!J17*100/PopTot!J18</f>
        <v>78.2836214754312</v>
      </c>
      <c r="K17" s="50" t="n">
        <f aca="false">'Empl_BIT_7%'!K17*100/PopTot!K18</f>
        <v>81.1805979318817</v>
      </c>
      <c r="L17" s="50" t="n">
        <f aca="false">'Empl_BIT_7%'!L17*100/PopTot!L18</f>
        <v>78.3611180346901</v>
      </c>
      <c r="M17" s="50" t="n">
        <f aca="false">'Empl_BIT_7%'!M17*100/PopTot!M18</f>
        <v>68.9245121476654</v>
      </c>
      <c r="N17" s="50" t="n">
        <f aca="false">'Empl_BIT_7%'!N17*100/PopTot!N18</f>
        <v>45.5994935275067</v>
      </c>
      <c r="O17" s="50" t="n">
        <f aca="false">'Empl_BIT_7%'!O17*100/PopTot!O18</f>
        <v>7.42504177611778</v>
      </c>
      <c r="P17" s="50" t="n">
        <f aca="false">'Empl_BIT_7%'!P17*100/PopTot!P18</f>
        <v>0.726843430484966</v>
      </c>
      <c r="Q17" s="50" t="n">
        <f aca="false">'Empl_BIT_7%'!Q17*100/PopTot!Q18</f>
        <v>11.8470247917765</v>
      </c>
      <c r="R17" s="50" t="n">
        <f aca="false">'Empl_BIT_7%'!R17*100/PopTot!R18</f>
        <v>51.6996677055914</v>
      </c>
      <c r="S17" s="50" t="n">
        <f aca="false">'Empl_BIT_7%'!S17*100/PopTot!S18</f>
        <v>81.082759499063</v>
      </c>
      <c r="T17" s="50" t="n">
        <f aca="false">'Empl_BIT_7%'!T17*100/PopTot!T18</f>
        <v>86.3048036912537</v>
      </c>
      <c r="U17" s="50" t="n">
        <f aca="false">'Empl_BIT_7%'!U17*100/PopTot!U18</f>
        <v>85.720216976298</v>
      </c>
      <c r="V17" s="50" t="n">
        <f aca="false">'Empl_BIT_7%'!V17*100/PopTot!V18</f>
        <v>87.7140067763782</v>
      </c>
      <c r="W17" s="50" t="n">
        <f aca="false">'Empl_BIT_7%'!W17*100/PopTot!W18</f>
        <v>86.0893819961595</v>
      </c>
      <c r="X17" s="50" t="n">
        <f aca="false">'Empl_BIT_7%'!X17*100/PopTot!X18</f>
        <v>83.353593329075</v>
      </c>
      <c r="Y17" s="50" t="n">
        <f aca="false">'Empl_BIT_7%'!Y17*100/PopTot!Y18</f>
        <v>72.72873375125</v>
      </c>
      <c r="Z17" s="50" t="n">
        <f aca="false">'Empl_BIT_7%'!Z17*100/PopTot!Z18</f>
        <v>51.7941766622612</v>
      </c>
      <c r="AA17" s="50" t="n">
        <f aca="false">'Empl_BIT_7%'!AA17*100/PopTot!AA18</f>
        <v>12.0666009996434</v>
      </c>
      <c r="AB17" s="50" t="n">
        <f aca="false">'Empl_BIT_7%'!AB17*100/PopTot!AB18</f>
        <v>1.70987198542367</v>
      </c>
      <c r="AD17" s="50" t="n">
        <f aca="false">'Empl_BIT_7%'!AD17*100/PopTot!AD18</f>
        <v>26.2385807478583</v>
      </c>
      <c r="AE17" s="50" t="n">
        <f aca="false">'Empl_BIT_7%'!AE17*100/PopTot!AE18</f>
        <v>71.983477801602</v>
      </c>
      <c r="AF17" s="50" t="n">
        <f aca="false">'Empl_BIT_7%'!AF17*100/PopTot!AF18</f>
        <v>76.6998533363704</v>
      </c>
      <c r="AG17" s="50" t="n">
        <f aca="false">'Empl_BIT_7%'!AG17*100/PopTot!AG18</f>
        <v>79.8092802511096</v>
      </c>
      <c r="AH17" s="50" t="n">
        <f aca="false">'Empl_BIT_7%'!AH17*100/PopTot!AH18</f>
        <v>20.6818716173318</v>
      </c>
      <c r="AI17" s="50" t="n">
        <f aca="false">'Empl_BIT_7%'!AI17*100/PopTot!AI18</f>
        <v>31.1609383915718</v>
      </c>
      <c r="AJ17" s="50" t="n">
        <f aca="false">'Empl_BIT_7%'!AJ17*100/PopTot!AJ18</f>
        <v>83.6414940162588</v>
      </c>
      <c r="AK17" s="50" t="n">
        <f aca="false">'Empl_BIT_7%'!AK17*100/PopTot!AK18</f>
        <v>86.7416237657587</v>
      </c>
      <c r="AL17" s="50" t="n">
        <f aca="false">'Empl_BIT_7%'!AL17*100/PopTot!AL18</f>
        <v>84.7479855342539</v>
      </c>
      <c r="AM17" s="50" t="n">
        <f aca="false">'Empl_BIT_7%'!AM17*100/PopTot!AM18</f>
        <v>26.5781534839524</v>
      </c>
      <c r="AO17" s="50" t="n">
        <f aca="false">'Empl_BIT_7%'!AO17*100/PopTot!AO18</f>
        <v>26.2385807478583</v>
      </c>
      <c r="AP17" s="50" t="n">
        <f aca="false">'Empl_BIT_7%'!AP17*100/PopTot!AP18</f>
        <v>76.2743657797581</v>
      </c>
      <c r="AQ17" s="50" t="n">
        <f aca="false">'Empl_BIT_7%'!AQ17*100/PopTot!AQ18</f>
        <v>57.4078023537877</v>
      </c>
      <c r="AR17" s="50" t="n">
        <f aca="false">'Empl_BIT_7%'!AR17*100/PopTot!AR18</f>
        <v>31.1609383915718</v>
      </c>
      <c r="AS17" s="50" t="n">
        <f aca="false">'Empl_BIT_7%'!AS17*100/PopTot!AS18</f>
        <v>85.0709241835</v>
      </c>
      <c r="AT17" s="50" t="n">
        <f aca="false">'Empl_BIT_7%'!AT17*100/PopTot!AT18</f>
        <v>62.562741530731</v>
      </c>
      <c r="AU17" s="50" t="n">
        <f aca="false">'Empl_BIT_7%'!AU17*100/PopTot!AU18</f>
        <v>28.7403521244885</v>
      </c>
      <c r="AV17" s="50" t="n">
        <f aca="false">'Empl_BIT_7%'!AV17*100/PopTot!AV18</f>
        <v>80.6115056197018</v>
      </c>
      <c r="AW17" s="50" t="n">
        <f aca="false">'Empl_BIT_7%'!AW17*100/PopTot!AW18</f>
        <v>59.9388483331511</v>
      </c>
    </row>
    <row r="18" customFormat="false" ht="15" hidden="false" customHeight="false" outlineLevel="0" collapsed="false">
      <c r="A18" s="0" t="n">
        <v>2030</v>
      </c>
      <c r="B18" s="50" t="n">
        <f aca="false">'Empl_BIT_7%'!B18*100/PopTot!B19</f>
        <v>48.4232987184344</v>
      </c>
      <c r="C18" s="50" t="n">
        <f aca="false">'Empl_BIT_7%'!C18*100/PopTot!C19</f>
        <v>44.448439494433</v>
      </c>
      <c r="D18" s="50" t="n">
        <f aca="false">'Empl_BIT_7%'!D18*100/PopTot!D19</f>
        <v>52.7206076634103</v>
      </c>
      <c r="E18" s="50" t="n">
        <f aca="false">'Empl_BIT_7%'!E18*100/PopTot!E19</f>
        <v>7.68128042970286</v>
      </c>
      <c r="F18" s="50" t="n">
        <f aca="false">'Empl_BIT_7%'!F18*100/PopTot!F19</f>
        <v>45.7529617245821</v>
      </c>
      <c r="G18" s="50" t="n">
        <f aca="false">'Empl_BIT_7%'!G18*100/PopTot!G19</f>
        <v>71.3676812356774</v>
      </c>
      <c r="H18" s="50" t="n">
        <f aca="false">'Empl_BIT_7%'!H18*100/PopTot!H19</f>
        <v>72.9479183896039</v>
      </c>
      <c r="I18" s="50" t="n">
        <f aca="false">'Empl_BIT_7%'!I18*100/PopTot!I19</f>
        <v>75.4624059628</v>
      </c>
      <c r="J18" s="50" t="n">
        <f aca="false">'Empl_BIT_7%'!J18*100/PopTot!J19</f>
        <v>78.4287295671583</v>
      </c>
      <c r="K18" s="50" t="n">
        <f aca="false">'Empl_BIT_7%'!K18*100/PopTot!K19</f>
        <v>80.9683178686706</v>
      </c>
      <c r="L18" s="50" t="n">
        <f aca="false">'Empl_BIT_7%'!L18*100/PopTot!L19</f>
        <v>79.3956293305228</v>
      </c>
      <c r="M18" s="50" t="n">
        <f aca="false">'Empl_BIT_7%'!M18*100/PopTot!M19</f>
        <v>69.2215478625072</v>
      </c>
      <c r="N18" s="50" t="n">
        <f aca="false">'Empl_BIT_7%'!N18*100/PopTot!N19</f>
        <v>46.3328057069825</v>
      </c>
      <c r="O18" s="50" t="n">
        <f aca="false">'Empl_BIT_7%'!O18*100/PopTot!O19</f>
        <v>7.80406549270703</v>
      </c>
      <c r="P18" s="50" t="n">
        <f aca="false">'Empl_BIT_7%'!P18*100/PopTot!P19</f>
        <v>0.756516881496035</v>
      </c>
      <c r="Q18" s="50" t="n">
        <f aca="false">'Empl_BIT_7%'!Q18*100/PopTot!Q19</f>
        <v>11.9074857635019</v>
      </c>
      <c r="R18" s="50" t="n">
        <f aca="false">'Empl_BIT_7%'!R18*100/PopTot!R19</f>
        <v>51.9864718483697</v>
      </c>
      <c r="S18" s="50" t="n">
        <f aca="false">'Empl_BIT_7%'!S18*100/PopTot!S19</f>
        <v>80.9938872554799</v>
      </c>
      <c r="T18" s="50" t="n">
        <f aca="false">'Empl_BIT_7%'!T18*100/PopTot!T19</f>
        <v>86.6703452786369</v>
      </c>
      <c r="U18" s="50" t="n">
        <f aca="false">'Empl_BIT_7%'!U18*100/PopTot!U19</f>
        <v>86.0298665622848</v>
      </c>
      <c r="V18" s="50" t="n">
        <f aca="false">'Empl_BIT_7%'!V18*100/PopTot!V19</f>
        <v>87.7692355862253</v>
      </c>
      <c r="W18" s="50" t="n">
        <f aca="false">'Empl_BIT_7%'!W18*100/PopTot!W19</f>
        <v>85.8175670315641</v>
      </c>
      <c r="X18" s="50" t="n">
        <f aca="false">'Empl_BIT_7%'!X18*100/PopTot!X19</f>
        <v>84.4546344761535</v>
      </c>
      <c r="Y18" s="50" t="n">
        <f aca="false">'Empl_BIT_7%'!Y18*100/PopTot!Y19</f>
        <v>72.3255703067222</v>
      </c>
      <c r="Z18" s="50" t="n">
        <f aca="false">'Empl_BIT_7%'!Z18*100/PopTot!Z19</f>
        <v>53.5604235129972</v>
      </c>
      <c r="AA18" s="50" t="n">
        <f aca="false">'Empl_BIT_7%'!AA18*100/PopTot!AA19</f>
        <v>12.493661656943</v>
      </c>
      <c r="AB18" s="50" t="n">
        <f aca="false">'Empl_BIT_7%'!AB18*100/PopTot!AB19</f>
        <v>1.70963931452135</v>
      </c>
      <c r="AD18" s="50" t="n">
        <f aca="false">'Empl_BIT_7%'!AD18*100/PopTot!AD19</f>
        <v>26.5101805020087</v>
      </c>
      <c r="AE18" s="50" t="n">
        <f aca="false">'Empl_BIT_7%'!AE18*100/PopTot!AE19</f>
        <v>72.1509681088253</v>
      </c>
      <c r="AF18" s="50" t="n">
        <f aca="false">'Empl_BIT_7%'!AF18*100/PopTot!AF19</f>
        <v>76.9971047472228</v>
      </c>
      <c r="AG18" s="50" t="n">
        <f aca="false">'Empl_BIT_7%'!AG18*100/PopTot!AG19</f>
        <v>80.2062767579023</v>
      </c>
      <c r="AH18" s="50" t="n">
        <f aca="false">'Empl_BIT_7%'!AH18*100/PopTot!AH19</f>
        <v>20.6293523113809</v>
      </c>
      <c r="AI18" s="50" t="n">
        <f aca="false">'Empl_BIT_7%'!AI18*100/PopTot!AI19</f>
        <v>31.4471423718191</v>
      </c>
      <c r="AJ18" s="50" t="n">
        <f aca="false">'Empl_BIT_7%'!AJ18*100/PopTot!AJ19</f>
        <v>83.7885876437024</v>
      </c>
      <c r="AK18" s="50" t="n">
        <f aca="false">'Empl_BIT_7%'!AK18*100/PopTot!AK19</f>
        <v>86.928799281489</v>
      </c>
      <c r="AL18" s="50" t="n">
        <f aca="false">'Empl_BIT_7%'!AL18*100/PopTot!AL19</f>
        <v>85.1523207430403</v>
      </c>
      <c r="AM18" s="50" t="n">
        <f aca="false">'Empl_BIT_7%'!AM18*100/PopTot!AM19</f>
        <v>26.5618096328742</v>
      </c>
      <c r="AO18" s="50" t="n">
        <f aca="false">'Empl_BIT_7%'!AO18*100/PopTot!AO19</f>
        <v>26.5101805020087</v>
      </c>
      <c r="AP18" s="50" t="n">
        <f aca="false">'Empl_BIT_7%'!AP18*100/PopTot!AP19</f>
        <v>76.5492532375841</v>
      </c>
      <c r="AQ18" s="50" t="n">
        <f aca="false">'Empl_BIT_7%'!AQ18*100/PopTot!AQ19</f>
        <v>57.9170781653156</v>
      </c>
      <c r="AR18" s="50" t="n">
        <f aca="false">'Empl_BIT_7%'!AR18*100/PopTot!AR19</f>
        <v>31.4471423718191</v>
      </c>
      <c r="AS18" s="50" t="n">
        <f aca="false">'Empl_BIT_7%'!AS18*100/PopTot!AS19</f>
        <v>85.311144981845</v>
      </c>
      <c r="AT18" s="50" t="n">
        <f aca="false">'Empl_BIT_7%'!AT18*100/PopTot!AT19</f>
        <v>63.2022261748285</v>
      </c>
      <c r="AU18" s="50" t="n">
        <f aca="false">'Empl_BIT_7%'!AU18*100/PopTot!AU19</f>
        <v>29.0199613834766</v>
      </c>
      <c r="AV18" s="50" t="n">
        <f aca="false">'Empl_BIT_7%'!AV18*100/PopTot!AV19</f>
        <v>80.8683491472351</v>
      </c>
      <c r="AW18" s="50" t="n">
        <f aca="false">'Empl_BIT_7%'!AW18*100/PopTot!AW19</f>
        <v>60.5164866762374</v>
      </c>
    </row>
    <row r="19" customFormat="false" ht="15" hidden="false" customHeight="false" outlineLevel="0" collapsed="false">
      <c r="A19" s="0" t="n">
        <v>2031</v>
      </c>
      <c r="B19" s="50" t="n">
        <f aca="false">'Empl_BIT_7%'!B19*100/PopTot!B20</f>
        <v>48.4639816489635</v>
      </c>
      <c r="C19" s="50" t="n">
        <f aca="false">'Empl_BIT_7%'!C19*100/PopTot!C20</f>
        <v>44.5009775334767</v>
      </c>
      <c r="D19" s="50" t="n">
        <f aca="false">'Empl_BIT_7%'!D19*100/PopTot!D20</f>
        <v>52.7468791255058</v>
      </c>
      <c r="E19" s="50" t="n">
        <f aca="false">'Empl_BIT_7%'!E19*100/PopTot!E20</f>
        <v>7.7695546218818</v>
      </c>
      <c r="F19" s="50" t="n">
        <f aca="false">'Empl_BIT_7%'!F19*100/PopTot!F20</f>
        <v>45.8359357362433</v>
      </c>
      <c r="G19" s="50" t="n">
        <f aca="false">'Empl_BIT_7%'!G19*100/PopTot!G20</f>
        <v>71.9006061256957</v>
      </c>
      <c r="H19" s="50" t="n">
        <f aca="false">'Empl_BIT_7%'!H19*100/PopTot!H20</f>
        <v>72.9711576464831</v>
      </c>
      <c r="I19" s="50" t="n">
        <f aca="false">'Empl_BIT_7%'!I19*100/PopTot!I20</f>
        <v>75.9019754270802</v>
      </c>
      <c r="J19" s="50" t="n">
        <f aca="false">'Empl_BIT_7%'!J19*100/PopTot!J20</f>
        <v>78.3797392340967</v>
      </c>
      <c r="K19" s="50" t="n">
        <f aca="false">'Empl_BIT_7%'!K19*100/PopTot!K20</f>
        <v>81.2910697225598</v>
      </c>
      <c r="L19" s="50" t="n">
        <f aca="false">'Empl_BIT_7%'!L19*100/PopTot!L20</f>
        <v>79.715978974268</v>
      </c>
      <c r="M19" s="50" t="n">
        <f aca="false">'Empl_BIT_7%'!M19*100/PopTot!M20</f>
        <v>69.3935996059594</v>
      </c>
      <c r="N19" s="50" t="n">
        <f aca="false">'Empl_BIT_7%'!N19*100/PopTot!N20</f>
        <v>47.4579351048825</v>
      </c>
      <c r="O19" s="50" t="n">
        <f aca="false">'Empl_BIT_7%'!O19*100/PopTot!O20</f>
        <v>8.07160339491129</v>
      </c>
      <c r="P19" s="50" t="n">
        <f aca="false">'Empl_BIT_7%'!P19*100/PopTot!P20</f>
        <v>0.77693161308214</v>
      </c>
      <c r="Q19" s="50" t="n">
        <f aca="false">'Empl_BIT_7%'!Q19*100/PopTot!Q20</f>
        <v>12.0123908420019</v>
      </c>
      <c r="R19" s="50" t="n">
        <f aca="false">'Empl_BIT_7%'!R19*100/PopTot!R20</f>
        <v>52.0376240840261</v>
      </c>
      <c r="S19" s="50" t="n">
        <f aca="false">'Empl_BIT_7%'!S19*100/PopTot!S20</f>
        <v>81.5993523962328</v>
      </c>
      <c r="T19" s="50" t="n">
        <f aca="false">'Empl_BIT_7%'!T19*100/PopTot!T20</f>
        <v>86.5019718412464</v>
      </c>
      <c r="U19" s="50" t="n">
        <f aca="false">'Empl_BIT_7%'!U19*100/PopTot!U20</f>
        <v>86.5090084058409</v>
      </c>
      <c r="V19" s="50" t="n">
        <f aca="false">'Empl_BIT_7%'!V19*100/PopTot!V20</f>
        <v>87.6631760179071</v>
      </c>
      <c r="W19" s="50" t="n">
        <f aca="false">'Empl_BIT_7%'!W19*100/PopTot!W20</f>
        <v>86.0761381265225</v>
      </c>
      <c r="X19" s="50" t="n">
        <f aca="false">'Empl_BIT_7%'!X19*100/PopTot!X20</f>
        <v>84.6564628475339</v>
      </c>
      <c r="Y19" s="50" t="n">
        <f aca="false">'Empl_BIT_7%'!Y19*100/PopTot!Y20</f>
        <v>72.1002235667767</v>
      </c>
      <c r="Z19" s="50" t="n">
        <f aca="false">'Empl_BIT_7%'!Z19*100/PopTot!Z20</f>
        <v>55.1102689448185</v>
      </c>
      <c r="AA19" s="50" t="n">
        <f aca="false">'Empl_BIT_7%'!AA19*100/PopTot!AA20</f>
        <v>13.0058943320196</v>
      </c>
      <c r="AB19" s="50" t="n">
        <f aca="false">'Empl_BIT_7%'!AB19*100/PopTot!AB20</f>
        <v>1.70892645896053</v>
      </c>
      <c r="AD19" s="50" t="n">
        <f aca="false">'Empl_BIT_7%'!AD19*100/PopTot!AD20</f>
        <v>26.760629375258</v>
      </c>
      <c r="AE19" s="50" t="n">
        <f aca="false">'Empl_BIT_7%'!AE19*100/PopTot!AE20</f>
        <v>72.4365843029083</v>
      </c>
      <c r="AF19" s="50" t="n">
        <f aca="false">'Empl_BIT_7%'!AF19*100/PopTot!AF20</f>
        <v>77.1892749195889</v>
      </c>
      <c r="AG19" s="50" t="n">
        <f aca="false">'Empl_BIT_7%'!AG19*100/PopTot!AG20</f>
        <v>80.5181865520308</v>
      </c>
      <c r="AH19" s="50" t="n">
        <f aca="false">'Empl_BIT_7%'!AH19*100/PopTot!AH20</f>
        <v>20.5454487976976</v>
      </c>
      <c r="AI19" s="50" t="n">
        <f aca="false">'Empl_BIT_7%'!AI19*100/PopTot!AI20</f>
        <v>31.6960205850529</v>
      </c>
      <c r="AJ19" s="50" t="n">
        <f aca="false">'Empl_BIT_7%'!AJ19*100/PopTot!AJ20</f>
        <v>84.0402579864912</v>
      </c>
      <c r="AK19" s="50" t="n">
        <f aca="false">'Empl_BIT_7%'!AK19*100/PopTot!AK20</f>
        <v>87.1090159071057</v>
      </c>
      <c r="AL19" s="50" t="n">
        <f aca="false">'Empl_BIT_7%'!AL19*100/PopTot!AL20</f>
        <v>85.3749995648525</v>
      </c>
      <c r="AM19" s="50" t="n">
        <f aca="false">'Empl_BIT_7%'!AM19*100/PopTot!AM20</f>
        <v>26.4722354683167</v>
      </c>
      <c r="AO19" s="50" t="n">
        <f aca="false">'Empl_BIT_7%'!AO19*100/PopTot!AO20</f>
        <v>26.760629375258</v>
      </c>
      <c r="AP19" s="50" t="n">
        <f aca="false">'Empl_BIT_7%'!AP19*100/PopTot!AP20</f>
        <v>76.8065259981733</v>
      </c>
      <c r="AQ19" s="50" t="n">
        <f aca="false">'Empl_BIT_7%'!AQ19*100/PopTot!AQ20</f>
        <v>58.4641996240133</v>
      </c>
      <c r="AR19" s="50" t="n">
        <f aca="false">'Empl_BIT_7%'!AR19*100/PopTot!AR20</f>
        <v>31.6960205850529</v>
      </c>
      <c r="AS19" s="50" t="n">
        <f aca="false">'Empl_BIT_7%'!AS19*100/PopTot!AS20</f>
        <v>85.5209589412642</v>
      </c>
      <c r="AT19" s="50" t="n">
        <f aca="false">'Empl_BIT_7%'!AT19*100/PopTot!AT20</f>
        <v>63.7478584816442</v>
      </c>
      <c r="AU19" s="50" t="n">
        <f aca="false">'Empl_BIT_7%'!AU19*100/PopTot!AU20</f>
        <v>29.2700546994814</v>
      </c>
      <c r="AV19" s="50" t="n">
        <f aca="false">'Empl_BIT_7%'!AV19*100/PopTot!AV20</f>
        <v>81.102062901588</v>
      </c>
      <c r="AW19" s="50" t="n">
        <f aca="false">'Empl_BIT_7%'!AW19*100/PopTot!AW20</f>
        <v>61.0649785556197</v>
      </c>
    </row>
    <row r="20" customFormat="false" ht="15" hidden="false" customHeight="false" outlineLevel="0" collapsed="false">
      <c r="A20" s="0" t="n">
        <v>2032</v>
      </c>
      <c r="B20" s="50" t="n">
        <f aca="false">'Empl_BIT_7%'!B20*100/PopTot!B21</f>
        <v>48.5071361639319</v>
      </c>
      <c r="C20" s="50" t="n">
        <f aca="false">'Empl_BIT_7%'!C20*100/PopTot!C21</f>
        <v>44.5519561408719</v>
      </c>
      <c r="D20" s="50" t="n">
        <f aca="false">'Empl_BIT_7%'!D20*100/PopTot!D21</f>
        <v>52.7800978946006</v>
      </c>
      <c r="E20" s="50" t="n">
        <f aca="false">'Empl_BIT_7%'!E20*100/PopTot!E21</f>
        <v>7.86791435502691</v>
      </c>
      <c r="F20" s="50" t="n">
        <f aca="false">'Empl_BIT_7%'!F20*100/PopTot!F21</f>
        <v>46.0363548625952</v>
      </c>
      <c r="G20" s="50" t="n">
        <f aca="false">'Empl_BIT_7%'!G20*100/PopTot!G21</f>
        <v>72.1442721111772</v>
      </c>
      <c r="H20" s="50" t="n">
        <f aca="false">'Empl_BIT_7%'!H20*100/PopTot!H21</f>
        <v>73.1365945440627</v>
      </c>
      <c r="I20" s="50" t="n">
        <f aca="false">'Empl_BIT_7%'!I20*100/PopTot!I21</f>
        <v>76.2039300240646</v>
      </c>
      <c r="J20" s="50" t="n">
        <f aca="false">'Empl_BIT_7%'!J20*100/PopTot!J21</f>
        <v>78.5331724123251</v>
      </c>
      <c r="K20" s="50" t="n">
        <f aca="false">'Empl_BIT_7%'!K20*100/PopTot!K21</f>
        <v>81.4208284905311</v>
      </c>
      <c r="L20" s="50" t="n">
        <f aca="false">'Empl_BIT_7%'!L20*100/PopTot!L21</f>
        <v>79.6241891408183</v>
      </c>
      <c r="M20" s="50" t="n">
        <f aca="false">'Empl_BIT_7%'!M20*100/PopTot!M21</f>
        <v>69.8988610432251</v>
      </c>
      <c r="N20" s="50" t="n">
        <f aca="false">'Empl_BIT_7%'!N20*100/PopTot!N21</f>
        <v>48.706753191846</v>
      </c>
      <c r="O20" s="50" t="n">
        <f aca="false">'Empl_BIT_7%'!O20*100/PopTot!O21</f>
        <v>8.29990097442828</v>
      </c>
      <c r="P20" s="50" t="n">
        <f aca="false">'Empl_BIT_7%'!P20*100/PopTot!P21</f>
        <v>0.795162564665837</v>
      </c>
      <c r="Q20" s="50" t="n">
        <f aca="false">'Empl_BIT_7%'!Q20*100/PopTot!Q21</f>
        <v>12.1172996981696</v>
      </c>
      <c r="R20" s="50" t="n">
        <f aca="false">'Empl_BIT_7%'!R20*100/PopTot!R21</f>
        <v>52.3043128696761</v>
      </c>
      <c r="S20" s="50" t="n">
        <f aca="false">'Empl_BIT_7%'!S20*100/PopTot!S21</f>
        <v>81.7990549109341</v>
      </c>
      <c r="T20" s="50" t="n">
        <f aca="false">'Empl_BIT_7%'!T20*100/PopTot!T21</f>
        <v>86.5948767071952</v>
      </c>
      <c r="U20" s="50" t="n">
        <f aca="false">'Empl_BIT_7%'!U20*100/PopTot!U21</f>
        <v>86.7350504139784</v>
      </c>
      <c r="V20" s="50" t="n">
        <f aca="false">'Empl_BIT_7%'!V20*100/PopTot!V21</f>
        <v>87.7371726928467</v>
      </c>
      <c r="W20" s="50" t="n">
        <f aca="false">'Empl_BIT_7%'!W20*100/PopTot!W21</f>
        <v>86.1317246792174</v>
      </c>
      <c r="X20" s="50" t="n">
        <f aca="false">'Empl_BIT_7%'!X20*100/PopTot!X21</f>
        <v>84.5204872064774</v>
      </c>
      <c r="Y20" s="50" t="n">
        <f aca="false">'Empl_BIT_7%'!Y20*100/PopTot!Y21</f>
        <v>72.3073708109797</v>
      </c>
      <c r="Z20" s="50" t="n">
        <f aca="false">'Empl_BIT_7%'!Z20*100/PopTot!Z21</f>
        <v>56.5903469142599</v>
      </c>
      <c r="AA20" s="50" t="n">
        <f aca="false">'Empl_BIT_7%'!AA20*100/PopTot!AA21</f>
        <v>13.5855854379676</v>
      </c>
      <c r="AB20" s="50" t="n">
        <f aca="false">'Empl_BIT_7%'!AB20*100/PopTot!AB21</f>
        <v>1.70829530926287</v>
      </c>
      <c r="AD20" s="50" t="n">
        <f aca="false">'Empl_BIT_7%'!AD20*100/PopTot!AD21</f>
        <v>26.98792961322</v>
      </c>
      <c r="AE20" s="50" t="n">
        <f aca="false">'Empl_BIT_7%'!AE20*100/PopTot!AE21</f>
        <v>72.6425895573254</v>
      </c>
      <c r="AF20" s="50" t="n">
        <f aca="false">'Empl_BIT_7%'!AF20*100/PopTot!AF21</f>
        <v>77.4119951937176</v>
      </c>
      <c r="AG20" s="50" t="n">
        <f aca="false">'Empl_BIT_7%'!AG20*100/PopTot!AG21</f>
        <v>80.5279334913256</v>
      </c>
      <c r="AH20" s="50" t="n">
        <f aca="false">'Empl_BIT_7%'!AH20*100/PopTot!AH21</f>
        <v>20.4839874364985</v>
      </c>
      <c r="AI20" s="50" t="n">
        <f aca="false">'Empl_BIT_7%'!AI20*100/PopTot!AI21</f>
        <v>31.9375258170837</v>
      </c>
      <c r="AJ20" s="50" t="n">
        <f aca="false">'Empl_BIT_7%'!AJ20*100/PopTot!AJ21</f>
        <v>84.1935050711164</v>
      </c>
      <c r="AK20" s="50" t="n">
        <f aca="false">'Empl_BIT_7%'!AK20*100/PopTot!AK21</f>
        <v>87.2557081201017</v>
      </c>
      <c r="AL20" s="50" t="n">
        <f aca="false">'Empl_BIT_7%'!AL20*100/PopTot!AL21</f>
        <v>85.3273983426685</v>
      </c>
      <c r="AM20" s="50" t="n">
        <f aca="false">'Empl_BIT_7%'!AM20*100/PopTot!AM21</f>
        <v>26.4310688156469</v>
      </c>
      <c r="AO20" s="50" t="n">
        <f aca="false">'Empl_BIT_7%'!AO20*100/PopTot!AO21</f>
        <v>26.98792961322</v>
      </c>
      <c r="AP20" s="50" t="n">
        <f aca="false">'Empl_BIT_7%'!AP20*100/PopTot!AP21</f>
        <v>76.9464296371542</v>
      </c>
      <c r="AQ20" s="50" t="n">
        <f aca="false">'Empl_BIT_7%'!AQ20*100/PopTot!AQ21</f>
        <v>59.1746355407005</v>
      </c>
      <c r="AR20" s="50" t="n">
        <f aca="false">'Empl_BIT_7%'!AR20*100/PopTot!AR21</f>
        <v>31.9375258170837</v>
      </c>
      <c r="AS20" s="50" t="n">
        <f aca="false">'Empl_BIT_7%'!AS20*100/PopTot!AS21</f>
        <v>85.5947386018571</v>
      </c>
      <c r="AT20" s="50" t="n">
        <f aca="false">'Empl_BIT_7%'!AT20*100/PopTot!AT21</f>
        <v>64.4407746377147</v>
      </c>
      <c r="AU20" s="50" t="n">
        <f aca="false">'Empl_BIT_7%'!AU20*100/PopTot!AU21</f>
        <v>29.504937875746</v>
      </c>
      <c r="AV20" s="50" t="n">
        <f aca="false">'Empl_BIT_7%'!AV20*100/PopTot!AV21</f>
        <v>81.2093694747607</v>
      </c>
      <c r="AW20" s="50" t="n">
        <f aca="false">'Empl_BIT_7%'!AW20*100/PopTot!AW21</f>
        <v>61.7692350128206</v>
      </c>
    </row>
    <row r="21" customFormat="false" ht="15" hidden="false" customHeight="false" outlineLevel="0" collapsed="false">
      <c r="A21" s="0" t="n">
        <v>2033</v>
      </c>
      <c r="B21" s="50" t="n">
        <f aca="false">'Empl_BIT_7%'!B21*100/PopTot!B22</f>
        <v>48.4429330866735</v>
      </c>
      <c r="C21" s="50" t="n">
        <f aca="false">'Empl_BIT_7%'!C21*100/PopTot!C22</f>
        <v>44.4803879324575</v>
      </c>
      <c r="D21" s="50" t="n">
        <f aca="false">'Empl_BIT_7%'!D21*100/PopTot!D22</f>
        <v>52.7223989220297</v>
      </c>
      <c r="E21" s="50" t="n">
        <f aca="false">'Empl_BIT_7%'!E21*100/PopTot!E22</f>
        <v>7.86018706111957</v>
      </c>
      <c r="F21" s="50" t="n">
        <f aca="false">'Empl_BIT_7%'!F21*100/PopTot!F22</f>
        <v>45.9751368063255</v>
      </c>
      <c r="G21" s="50" t="n">
        <f aca="false">'Empl_BIT_7%'!G21*100/PopTot!G22</f>
        <v>72.2166772290609</v>
      </c>
      <c r="H21" s="50" t="n">
        <f aca="false">'Empl_BIT_7%'!H21*100/PopTot!H22</f>
        <v>72.9432178735316</v>
      </c>
      <c r="I21" s="50" t="n">
        <f aca="false">'Empl_BIT_7%'!I21*100/PopTot!I22</f>
        <v>76.7419844255785</v>
      </c>
      <c r="J21" s="50" t="n">
        <f aca="false">'Empl_BIT_7%'!J21*100/PopTot!J22</f>
        <v>78.1375925842613</v>
      </c>
      <c r="K21" s="50" t="n">
        <f aca="false">'Empl_BIT_7%'!K21*100/PopTot!K22</f>
        <v>81.9149813847067</v>
      </c>
      <c r="L21" s="50" t="n">
        <f aca="false">'Empl_BIT_7%'!L21*100/PopTot!L22</f>
        <v>79.2432392330242</v>
      </c>
      <c r="M21" s="50" t="n">
        <f aca="false">'Empl_BIT_7%'!M21*100/PopTot!M22</f>
        <v>70.0224099010624</v>
      </c>
      <c r="N21" s="50" t="n">
        <f aca="false">'Empl_BIT_7%'!N21*100/PopTot!N22</f>
        <v>49.7972411211899</v>
      </c>
      <c r="O21" s="50" t="n">
        <f aca="false">'Empl_BIT_7%'!O21*100/PopTot!O22</f>
        <v>8.48044234981267</v>
      </c>
      <c r="P21" s="50" t="n">
        <f aca="false">'Empl_BIT_7%'!P21*100/PopTot!P22</f>
        <v>0.810912280948307</v>
      </c>
      <c r="Q21" s="50" t="n">
        <f aca="false">'Empl_BIT_7%'!Q21*100/PopTot!Q22</f>
        <v>12.1085072715167</v>
      </c>
      <c r="R21" s="50" t="n">
        <f aca="false">'Empl_BIT_7%'!R21*100/PopTot!R22</f>
        <v>52.2232865945603</v>
      </c>
      <c r="S21" s="50" t="n">
        <f aca="false">'Empl_BIT_7%'!S21*100/PopTot!S22</f>
        <v>81.9144111540787</v>
      </c>
      <c r="T21" s="50" t="n">
        <f aca="false">'Empl_BIT_7%'!T21*100/PopTot!T22</f>
        <v>86.3619864128078</v>
      </c>
      <c r="U21" s="50" t="n">
        <f aca="false">'Empl_BIT_7%'!U21*100/PopTot!U22</f>
        <v>87.3856299594165</v>
      </c>
      <c r="V21" s="50" t="n">
        <f aca="false">'Empl_BIT_7%'!V21*100/PopTot!V22</f>
        <v>87.2493715104203</v>
      </c>
      <c r="W21" s="50" t="n">
        <f aca="false">'Empl_BIT_7%'!W21*100/PopTot!W22</f>
        <v>86.5687467157103</v>
      </c>
      <c r="X21" s="50" t="n">
        <f aca="false">'Empl_BIT_7%'!X21*100/PopTot!X22</f>
        <v>84.1432248924049</v>
      </c>
      <c r="Y21" s="50" t="n">
        <f aca="false">'Empl_BIT_7%'!Y21*100/PopTot!Y22</f>
        <v>72.4077323925746</v>
      </c>
      <c r="Z21" s="50" t="n">
        <f aca="false">'Empl_BIT_7%'!Z21*100/PopTot!Z22</f>
        <v>57.5962385564618</v>
      </c>
      <c r="AA21" s="50" t="n">
        <f aca="false">'Empl_BIT_7%'!AA21*100/PopTot!AA22</f>
        <v>14.3911337202868</v>
      </c>
      <c r="AB21" s="50" t="n">
        <f aca="false">'Empl_BIT_7%'!AB21*100/PopTot!AB22</f>
        <v>1.70929292448285</v>
      </c>
      <c r="AD21" s="50" t="n">
        <f aca="false">'Empl_BIT_7%'!AD21*100/PopTot!AD22</f>
        <v>26.9672857128636</v>
      </c>
      <c r="AE21" s="50" t="n">
        <f aca="false">'Empl_BIT_7%'!AE21*100/PopTot!AE22</f>
        <v>72.5822937966702</v>
      </c>
      <c r="AF21" s="50" t="n">
        <f aca="false">'Empl_BIT_7%'!AF21*100/PopTot!AF22</f>
        <v>77.4634072414408</v>
      </c>
      <c r="AG21" s="50" t="n">
        <f aca="false">'Empl_BIT_7%'!AG21*100/PopTot!AG22</f>
        <v>80.5736380979862</v>
      </c>
      <c r="AH21" s="50" t="n">
        <f aca="false">'Empl_BIT_7%'!AH21*100/PopTot!AH22</f>
        <v>20.4011417002738</v>
      </c>
      <c r="AI21" s="50" t="n">
        <f aca="false">'Empl_BIT_7%'!AI21*100/PopTot!AI22</f>
        <v>31.9186356149834</v>
      </c>
      <c r="AJ21" s="50" t="n">
        <f aca="false">'Empl_BIT_7%'!AJ21*100/PopTot!AJ22</f>
        <v>84.1405062245553</v>
      </c>
      <c r="AK21" s="50" t="n">
        <f aca="false">'Empl_BIT_7%'!AK21*100/PopTot!AK22</f>
        <v>87.3149919209734</v>
      </c>
      <c r="AL21" s="50" t="n">
        <f aca="false">'Empl_BIT_7%'!AL21*100/PopTot!AL22</f>
        <v>85.3480050398932</v>
      </c>
      <c r="AM21" s="50" t="n">
        <f aca="false">'Empl_BIT_7%'!AM21*100/PopTot!AM22</f>
        <v>26.4121414917212</v>
      </c>
      <c r="AO21" s="50" t="n">
        <f aca="false">'Empl_BIT_7%'!AO21*100/PopTot!AO22</f>
        <v>26.9672857128636</v>
      </c>
      <c r="AP21" s="50" t="n">
        <f aca="false">'Empl_BIT_7%'!AP21*100/PopTot!AP22</f>
        <v>76.9513294553958</v>
      </c>
      <c r="AQ21" s="50" t="n">
        <f aca="false">'Empl_BIT_7%'!AQ21*100/PopTot!AQ22</f>
        <v>59.6124439046142</v>
      </c>
      <c r="AR21" s="50" t="n">
        <f aca="false">'Empl_BIT_7%'!AR21*100/PopTot!AR22</f>
        <v>31.9186356149834</v>
      </c>
      <c r="AS21" s="50" t="n">
        <f aca="false">'Empl_BIT_7%'!AS21*100/PopTot!AS22</f>
        <v>85.5968211356181</v>
      </c>
      <c r="AT21" s="50" t="n">
        <f aca="false">'Empl_BIT_7%'!AT21*100/PopTot!AT22</f>
        <v>64.8519180601795</v>
      </c>
      <c r="AU21" s="50" t="n">
        <f aca="false">'Empl_BIT_7%'!AU21*100/PopTot!AU22</f>
        <v>29.4856619698639</v>
      </c>
      <c r="AV21" s="50" t="n">
        <f aca="false">'Empl_BIT_7%'!AV21*100/PopTot!AV22</f>
        <v>81.212551214592</v>
      </c>
      <c r="AW21" s="50" t="n">
        <f aca="false">'Empl_BIT_7%'!AW21*100/PopTot!AW22</f>
        <v>62.1964950999722</v>
      </c>
    </row>
    <row r="22" customFormat="false" ht="15" hidden="false" customHeight="false" outlineLevel="0" collapsed="false">
      <c r="A22" s="0" t="n">
        <v>2034</v>
      </c>
      <c r="B22" s="50" t="n">
        <f aca="false">'Empl_BIT_7%'!B22*100/PopTot!B23</f>
        <v>48.3889131451437</v>
      </c>
      <c r="C22" s="50" t="n">
        <f aca="false">'Empl_BIT_7%'!C22*100/PopTot!C23</f>
        <v>44.41176884189</v>
      </c>
      <c r="D22" s="50" t="n">
        <f aca="false">'Empl_BIT_7%'!D22*100/PopTot!D23</f>
        <v>52.6826707682398</v>
      </c>
      <c r="E22" s="50" t="n">
        <f aca="false">'Empl_BIT_7%'!E22*100/PopTot!E23</f>
        <v>7.84944002739096</v>
      </c>
      <c r="F22" s="50" t="n">
        <f aca="false">'Empl_BIT_7%'!F22*100/PopTot!F23</f>
        <v>45.9912666838586</v>
      </c>
      <c r="G22" s="50" t="n">
        <f aca="false">'Empl_BIT_7%'!G22*100/PopTot!G23</f>
        <v>72.1203938972684</v>
      </c>
      <c r="H22" s="50" t="n">
        <f aca="false">'Empl_BIT_7%'!H22*100/PopTot!H23</f>
        <v>72.9688662796539</v>
      </c>
      <c r="I22" s="50" t="n">
        <f aca="false">'Empl_BIT_7%'!I22*100/PopTot!I23</f>
        <v>76.7498609101563</v>
      </c>
      <c r="J22" s="50" t="n">
        <f aca="false">'Empl_BIT_7%'!J22*100/PopTot!J23</f>
        <v>78.2262960119484</v>
      </c>
      <c r="K22" s="50" t="n">
        <f aca="false">'Empl_BIT_7%'!K22*100/PopTot!K23</f>
        <v>81.6910893704326</v>
      </c>
      <c r="L22" s="50" t="n">
        <f aca="false">'Empl_BIT_7%'!L22*100/PopTot!L23</f>
        <v>79.246240051674</v>
      </c>
      <c r="M22" s="50" t="n">
        <f aca="false">'Empl_BIT_7%'!M22*100/PopTot!M23</f>
        <v>70.5933844884091</v>
      </c>
      <c r="N22" s="50" t="n">
        <f aca="false">'Empl_BIT_7%'!N22*100/PopTot!N23</f>
        <v>50.6487308353916</v>
      </c>
      <c r="O22" s="50" t="n">
        <f aca="false">'Empl_BIT_7%'!O22*100/PopTot!O23</f>
        <v>8.63490075271289</v>
      </c>
      <c r="P22" s="50" t="n">
        <f aca="false">'Empl_BIT_7%'!P22*100/PopTot!P23</f>
        <v>0.810743135692896</v>
      </c>
      <c r="Q22" s="50" t="n">
        <f aca="false">'Empl_BIT_7%'!Q22*100/PopTot!Q23</f>
        <v>12.0941558412045</v>
      </c>
      <c r="R22" s="50" t="n">
        <f aca="false">'Empl_BIT_7%'!R22*100/PopTot!R23</f>
        <v>52.2347012941119</v>
      </c>
      <c r="S22" s="50" t="n">
        <f aca="false">'Empl_BIT_7%'!S22*100/PopTot!S23</f>
        <v>81.821803803756</v>
      </c>
      <c r="T22" s="50" t="n">
        <f aca="false">'Empl_BIT_7%'!T22*100/PopTot!T23</f>
        <v>86.3014016359028</v>
      </c>
      <c r="U22" s="50" t="n">
        <f aca="false">'Empl_BIT_7%'!U22*100/PopTot!U23</f>
        <v>87.4631322880467</v>
      </c>
      <c r="V22" s="50" t="n">
        <f aca="false">'Empl_BIT_7%'!V22*100/PopTot!V23</f>
        <v>87.3007799237482</v>
      </c>
      <c r="W22" s="50" t="n">
        <f aca="false">'Empl_BIT_7%'!W22*100/PopTot!W23</f>
        <v>86.371955733847</v>
      </c>
      <c r="X22" s="50" t="n">
        <f aca="false">'Empl_BIT_7%'!X22*100/PopTot!X23</f>
        <v>84.0866906931077</v>
      </c>
      <c r="Y22" s="50" t="n">
        <f aca="false">'Empl_BIT_7%'!Y22*100/PopTot!Y23</f>
        <v>72.8910769128614</v>
      </c>
      <c r="Z22" s="50" t="n">
        <f aca="false">'Empl_BIT_7%'!Z22*100/PopTot!Z23</f>
        <v>58.4559020700963</v>
      </c>
      <c r="AA22" s="50" t="n">
        <f aca="false">'Empl_BIT_7%'!AA22*100/PopTot!AA23</f>
        <v>15.2787407591223</v>
      </c>
      <c r="AB22" s="50" t="n">
        <f aca="false">'Empl_BIT_7%'!AB22*100/PopTot!AB23</f>
        <v>1.70876586288131</v>
      </c>
      <c r="AD22" s="50" t="n">
        <f aca="false">'Empl_BIT_7%'!AD22*100/PopTot!AD23</f>
        <v>26.97121676421</v>
      </c>
      <c r="AE22" s="50" t="n">
        <f aca="false">'Empl_BIT_7%'!AE22*100/PopTot!AE23</f>
        <v>72.5467023098387</v>
      </c>
      <c r="AF22" s="50" t="n">
        <f aca="false">'Empl_BIT_7%'!AF22*100/PopTot!AF23</f>
        <v>77.5016177398817</v>
      </c>
      <c r="AG22" s="50" t="n">
        <f aca="false">'Empl_BIT_7%'!AG22*100/PopTot!AG23</f>
        <v>80.4645281035795</v>
      </c>
      <c r="AH22" s="50" t="n">
        <f aca="false">'Empl_BIT_7%'!AH22*100/PopTot!AH23</f>
        <v>20.3364568766352</v>
      </c>
      <c r="AI22" s="50" t="n">
        <f aca="false">'Empl_BIT_7%'!AI22*100/PopTot!AI23</f>
        <v>31.9229032790955</v>
      </c>
      <c r="AJ22" s="50" t="n">
        <f aca="false">'Empl_BIT_7%'!AJ22*100/PopTot!AJ23</f>
        <v>84.0606118808863</v>
      </c>
      <c r="AK22" s="50" t="n">
        <f aca="false">'Empl_BIT_7%'!AK22*100/PopTot!AK23</f>
        <v>87.3802158123497</v>
      </c>
      <c r="AL22" s="50" t="n">
        <f aca="false">'Empl_BIT_7%'!AL22*100/PopTot!AL23</f>
        <v>85.2235131392024</v>
      </c>
      <c r="AM22" s="50" t="n">
        <f aca="false">'Empl_BIT_7%'!AM22*100/PopTot!AM23</f>
        <v>26.4319682751134</v>
      </c>
      <c r="AO22" s="50" t="n">
        <f aca="false">'Empl_BIT_7%'!AO22*100/PopTot!AO23</f>
        <v>26.97121676421</v>
      </c>
      <c r="AP22" s="50" t="n">
        <f aca="false">'Empl_BIT_7%'!AP22*100/PopTot!AP23</f>
        <v>76.9088713081682</v>
      </c>
      <c r="AQ22" s="50" t="n">
        <f aca="false">'Empl_BIT_7%'!AQ22*100/PopTot!AQ23</f>
        <v>60.2035864344475</v>
      </c>
      <c r="AR22" s="50" t="n">
        <f aca="false">'Empl_BIT_7%'!AR22*100/PopTot!AR23</f>
        <v>31.9229032790955</v>
      </c>
      <c r="AS22" s="50" t="n">
        <f aca="false">'Empl_BIT_7%'!AS22*100/PopTot!AS23</f>
        <v>85.5427426622772</v>
      </c>
      <c r="AT22" s="50" t="n">
        <f aca="false">'Empl_BIT_7%'!AT22*100/PopTot!AT23</f>
        <v>65.4238652495708</v>
      </c>
      <c r="AU22" s="50" t="n">
        <f aca="false">'Empl_BIT_7%'!AU22*100/PopTot!AU23</f>
        <v>29.4900501363932</v>
      </c>
      <c r="AV22" s="50" t="n">
        <f aca="false">'Empl_BIT_7%'!AV22*100/PopTot!AV23</f>
        <v>81.1649156332055</v>
      </c>
      <c r="AW22" s="50" t="n">
        <f aca="false">'Empl_BIT_7%'!AW22*100/PopTot!AW23</f>
        <v>62.7799165991444</v>
      </c>
    </row>
    <row r="23" customFormat="false" ht="15" hidden="false" customHeight="false" outlineLevel="0" collapsed="false">
      <c r="A23" s="0" t="n">
        <v>2035</v>
      </c>
      <c r="B23" s="50" t="n">
        <f aca="false">'Empl_BIT_7%'!B23*100/PopTot!B24</f>
        <v>48.3221750223169</v>
      </c>
      <c r="C23" s="50" t="n">
        <f aca="false">'Empl_BIT_7%'!C23*100/PopTot!C24</f>
        <v>44.2946387203559</v>
      </c>
      <c r="D23" s="50" t="n">
        <f aca="false">'Empl_BIT_7%'!D23*100/PopTot!D24</f>
        <v>52.6687725895169</v>
      </c>
      <c r="E23" s="50" t="n">
        <f aca="false">'Empl_BIT_7%'!E23*100/PopTot!E24</f>
        <v>7.85861334627568</v>
      </c>
      <c r="F23" s="50" t="n">
        <f aca="false">'Empl_BIT_7%'!F23*100/PopTot!F24</f>
        <v>45.8278760611497</v>
      </c>
      <c r="G23" s="50" t="n">
        <f aca="false">'Empl_BIT_7%'!G23*100/PopTot!G24</f>
        <v>72.1134375705073</v>
      </c>
      <c r="H23" s="50" t="n">
        <f aca="false">'Empl_BIT_7%'!H23*100/PopTot!H24</f>
        <v>72.6408849958003</v>
      </c>
      <c r="I23" s="50" t="n">
        <f aca="false">'Empl_BIT_7%'!I23*100/PopTot!I24</f>
        <v>76.9368121050924</v>
      </c>
      <c r="J23" s="50" t="n">
        <f aca="false">'Empl_BIT_7%'!J23*100/PopTot!J24</f>
        <v>78.4467678822045</v>
      </c>
      <c r="K23" s="50" t="n">
        <f aca="false">'Empl_BIT_7%'!K23*100/PopTot!K24</f>
        <v>81.660682317109</v>
      </c>
      <c r="L23" s="50" t="n">
        <f aca="false">'Empl_BIT_7%'!L23*100/PopTot!L24</f>
        <v>78.8514019667478</v>
      </c>
      <c r="M23" s="50" t="n">
        <f aca="false">'Empl_BIT_7%'!M23*100/PopTot!M24</f>
        <v>71.3415013071655</v>
      </c>
      <c r="N23" s="50" t="n">
        <f aca="false">'Empl_BIT_7%'!N23*100/PopTot!N24</f>
        <v>50.7811954974309</v>
      </c>
      <c r="O23" s="50" t="n">
        <f aca="false">'Empl_BIT_7%'!O23*100/PopTot!O24</f>
        <v>8.72524700755461</v>
      </c>
      <c r="P23" s="50" t="n">
        <f aca="false">'Empl_BIT_7%'!P23*100/PopTot!P24</f>
        <v>0.809969607633528</v>
      </c>
      <c r="Q23" s="50" t="n">
        <f aca="false">'Empl_BIT_7%'!Q23*100/PopTot!Q24</f>
        <v>12.1106298062064</v>
      </c>
      <c r="R23" s="50" t="n">
        <f aca="false">'Empl_BIT_7%'!R23*100/PopTot!R24</f>
        <v>52.0577771961329</v>
      </c>
      <c r="S23" s="50" t="n">
        <f aca="false">'Empl_BIT_7%'!S23*100/PopTot!S24</f>
        <v>81.7873914195495</v>
      </c>
      <c r="T23" s="50" t="n">
        <f aca="false">'Empl_BIT_7%'!T23*100/PopTot!T24</f>
        <v>85.9358701600954</v>
      </c>
      <c r="U23" s="50" t="n">
        <f aca="false">'Empl_BIT_7%'!U23*100/PopTot!U24</f>
        <v>87.6478834016193</v>
      </c>
      <c r="V23" s="50" t="n">
        <f aca="false">'Empl_BIT_7%'!V23*100/PopTot!V24</f>
        <v>87.4573563057077</v>
      </c>
      <c r="W23" s="50" t="n">
        <f aca="false">'Empl_BIT_7%'!W23*100/PopTot!W24</f>
        <v>86.2727023765874</v>
      </c>
      <c r="X23" s="50" t="n">
        <f aca="false">'Empl_BIT_7%'!X23*100/PopTot!X24</f>
        <v>83.711359148933</v>
      </c>
      <c r="Y23" s="50" t="n">
        <f aca="false">'Empl_BIT_7%'!Y23*100/PopTot!Y24</f>
        <v>73.7214222715372</v>
      </c>
      <c r="Z23" s="50" t="n">
        <f aca="false">'Empl_BIT_7%'!Z23*100/PopTot!Z24</f>
        <v>59.5893984127637</v>
      </c>
      <c r="AA23" s="50" t="n">
        <f aca="false">'Empl_BIT_7%'!AA23*100/PopTot!AA24</f>
        <v>16.1839100063659</v>
      </c>
      <c r="AB23" s="50" t="n">
        <f aca="false">'Empl_BIT_7%'!AB23*100/PopTot!AB24</f>
        <v>1.70730934770113</v>
      </c>
      <c r="AD23" s="50" t="n">
        <f aca="false">'Empl_BIT_7%'!AD23*100/PopTot!AD24</f>
        <v>26.9224637567439</v>
      </c>
      <c r="AE23" s="50" t="n">
        <f aca="false">'Empl_BIT_7%'!AE23*100/PopTot!AE24</f>
        <v>72.3784670657047</v>
      </c>
      <c r="AF23" s="50" t="n">
        <f aca="false">'Empl_BIT_7%'!AF23*100/PopTot!AF24</f>
        <v>77.6947614055855</v>
      </c>
      <c r="AG23" s="50" t="n">
        <f aca="false">'Empl_BIT_7%'!AG23*100/PopTot!AG24</f>
        <v>80.2484158191476</v>
      </c>
      <c r="AH23" s="50" t="n">
        <f aca="false">'Empl_BIT_7%'!AH23*100/PopTot!AH24</f>
        <v>20.2458159840507</v>
      </c>
      <c r="AI23" s="50" t="n">
        <f aca="false">'Empl_BIT_7%'!AI23*100/PopTot!AI24</f>
        <v>31.8749410491092</v>
      </c>
      <c r="AJ23" s="50" t="n">
        <f aca="false">'Empl_BIT_7%'!AJ23*100/PopTot!AJ24</f>
        <v>83.858791863416</v>
      </c>
      <c r="AK23" s="50" t="n">
        <f aca="false">'Empl_BIT_7%'!AK23*100/PopTot!AK24</f>
        <v>87.5520718290134</v>
      </c>
      <c r="AL23" s="50" t="n">
        <f aca="false">'Empl_BIT_7%'!AL23*100/PopTot!AL24</f>
        <v>84.9855696362837</v>
      </c>
      <c r="AM23" s="50" t="n">
        <f aca="false">'Empl_BIT_7%'!AM23*100/PopTot!AM24</f>
        <v>26.6027773917187</v>
      </c>
      <c r="AO23" s="50" t="n">
        <f aca="false">'Empl_BIT_7%'!AO23*100/PopTot!AO24</f>
        <v>26.9224637567439</v>
      </c>
      <c r="AP23" s="50" t="n">
        <f aca="false">'Empl_BIT_7%'!AP23*100/PopTot!AP24</f>
        <v>76.832954893458</v>
      </c>
      <c r="AQ23" s="50" t="n">
        <f aca="false">'Empl_BIT_7%'!AQ23*100/PopTot!AQ24</f>
        <v>60.6446109316124</v>
      </c>
      <c r="AR23" s="50" t="n">
        <f aca="false">'Empl_BIT_7%'!AR23*100/PopTot!AR24</f>
        <v>31.8749410491092</v>
      </c>
      <c r="AS23" s="50" t="n">
        <f aca="false">'Empl_BIT_7%'!AS23*100/PopTot!AS24</f>
        <v>85.4455392989309</v>
      </c>
      <c r="AT23" s="50" t="n">
        <f aca="false">'Empl_BIT_7%'!AT23*100/PopTot!AT24</f>
        <v>66.3981579428073</v>
      </c>
      <c r="AU23" s="50" t="n">
        <f aca="false">'Empl_BIT_7%'!AU23*100/PopTot!AU24</f>
        <v>29.44179287433</v>
      </c>
      <c r="AV23" s="50" t="n">
        <f aca="false">'Empl_BIT_7%'!AV23*100/PopTot!AV24</f>
        <v>81.0795662996453</v>
      </c>
      <c r="AW23" s="50" t="n">
        <f aca="false">'Empl_BIT_7%'!AW23*100/PopTot!AW24</f>
        <v>63.4840153268015</v>
      </c>
    </row>
    <row r="24" customFormat="false" ht="15" hidden="false" customHeight="false" outlineLevel="0" collapsed="false">
      <c r="A24" s="0" t="n">
        <v>2036</v>
      </c>
      <c r="B24" s="50" t="n">
        <f aca="false">'Empl_BIT_7%'!B24*100/PopTot!B25</f>
        <v>48.2423402845537</v>
      </c>
      <c r="C24" s="50" t="n">
        <f aca="false">'Empl_BIT_7%'!C24*100/PopTot!C25</f>
        <v>44.1712575678095</v>
      </c>
      <c r="D24" s="50" t="n">
        <f aca="false">'Empl_BIT_7%'!D24*100/PopTot!D25</f>
        <v>52.6342185339279</v>
      </c>
      <c r="E24" s="50" t="n">
        <f aca="false">'Empl_BIT_7%'!E24*100/PopTot!E25</f>
        <v>7.85655637146182</v>
      </c>
      <c r="F24" s="50" t="n">
        <f aca="false">'Empl_BIT_7%'!F24*100/PopTot!F25</f>
        <v>45.8410645779045</v>
      </c>
      <c r="G24" s="50" t="n">
        <f aca="false">'Empl_BIT_7%'!G24*100/PopTot!G25</f>
        <v>71.8156165928737</v>
      </c>
      <c r="H24" s="50" t="n">
        <f aca="false">'Empl_BIT_7%'!H24*100/PopTot!H25</f>
        <v>72.923150156655</v>
      </c>
      <c r="I24" s="50" t="n">
        <f aca="false">'Empl_BIT_7%'!I24*100/PopTot!I25</f>
        <v>76.7276236563951</v>
      </c>
      <c r="J24" s="50" t="n">
        <f aca="false">'Empl_BIT_7%'!J24*100/PopTot!J25</f>
        <v>78.6780135082166</v>
      </c>
      <c r="K24" s="50" t="n">
        <f aca="false">'Empl_BIT_7%'!K24*100/PopTot!K25</f>
        <v>81.4343848784782</v>
      </c>
      <c r="L24" s="50" t="n">
        <f aca="false">'Empl_BIT_7%'!L24*100/PopTot!L25</f>
        <v>78.9822103207858</v>
      </c>
      <c r="M24" s="50" t="n">
        <f aca="false">'Empl_BIT_7%'!M24*100/PopTot!M25</f>
        <v>71.4576459090198</v>
      </c>
      <c r="N24" s="50" t="n">
        <f aca="false">'Empl_BIT_7%'!N24*100/PopTot!N25</f>
        <v>50.9118824665558</v>
      </c>
      <c r="O24" s="50" t="n">
        <f aca="false">'Empl_BIT_7%'!O24*100/PopTot!O25</f>
        <v>8.79977387468203</v>
      </c>
      <c r="P24" s="50" t="n">
        <f aca="false">'Empl_BIT_7%'!P24*100/PopTot!P25</f>
        <v>0.809594579947962</v>
      </c>
      <c r="Q24" s="50" t="n">
        <f aca="false">'Empl_BIT_7%'!Q24*100/PopTot!Q25</f>
        <v>12.1101166217194</v>
      </c>
      <c r="R24" s="50" t="n">
        <f aca="false">'Empl_BIT_7%'!R24*100/PopTot!R25</f>
        <v>52.1021083526852</v>
      </c>
      <c r="S24" s="50" t="n">
        <f aca="false">'Empl_BIT_7%'!S24*100/PopTot!S25</f>
        <v>81.3849716573298</v>
      </c>
      <c r="T24" s="50" t="n">
        <f aca="false">'Empl_BIT_7%'!T24*100/PopTot!T25</f>
        <v>86.2949382732758</v>
      </c>
      <c r="U24" s="50" t="n">
        <f aca="false">'Empl_BIT_7%'!U24*100/PopTot!U25</f>
        <v>87.317064227172</v>
      </c>
      <c r="V24" s="50" t="n">
        <f aca="false">'Empl_BIT_7%'!V24*100/PopTot!V25</f>
        <v>87.7839749635878</v>
      </c>
      <c r="W24" s="50" t="n">
        <f aca="false">'Empl_BIT_7%'!W24*100/PopTot!W25</f>
        <v>86.0220159148212</v>
      </c>
      <c r="X24" s="50" t="n">
        <f aca="false">'Empl_BIT_7%'!X24*100/PopTot!X25</f>
        <v>83.848508601249</v>
      </c>
      <c r="Y24" s="50" t="n">
        <f aca="false">'Empl_BIT_7%'!Y24*100/PopTot!Y25</f>
        <v>73.7759055483799</v>
      </c>
      <c r="Z24" s="50" t="n">
        <f aca="false">'Empl_BIT_7%'!Z24*100/PopTot!Z25</f>
        <v>60.8347239755048</v>
      </c>
      <c r="AA24" s="50" t="n">
        <f aca="false">'Empl_BIT_7%'!AA24*100/PopTot!AA25</f>
        <v>16.987943268405</v>
      </c>
      <c r="AB24" s="50" t="n">
        <f aca="false">'Empl_BIT_7%'!AB24*100/PopTot!AB25</f>
        <v>1.70618118846575</v>
      </c>
      <c r="AD24" s="50" t="n">
        <f aca="false">'Empl_BIT_7%'!AD24*100/PopTot!AD25</f>
        <v>26.8597521872056</v>
      </c>
      <c r="AE24" s="50" t="n">
        <f aca="false">'Empl_BIT_7%'!AE24*100/PopTot!AE25</f>
        <v>72.3697087601609</v>
      </c>
      <c r="AF24" s="50" t="n">
        <f aca="false">'Empl_BIT_7%'!AF24*100/PopTot!AF25</f>
        <v>77.6930797825908</v>
      </c>
      <c r="AG24" s="50" t="n">
        <f aca="false">'Empl_BIT_7%'!AG24*100/PopTot!AG25</f>
        <v>80.2048088501675</v>
      </c>
      <c r="AH24" s="50" t="n">
        <f aca="false">'Empl_BIT_7%'!AH24*100/PopTot!AH25</f>
        <v>20.1750096878193</v>
      </c>
      <c r="AI24" s="50" t="n">
        <f aca="false">'Empl_BIT_7%'!AI24*100/PopTot!AI25</f>
        <v>31.8285003576265</v>
      </c>
      <c r="AJ24" s="50" t="n">
        <f aca="false">'Empl_BIT_7%'!AJ24*100/PopTot!AJ25</f>
        <v>83.8252370658427</v>
      </c>
      <c r="AK24" s="50" t="n">
        <f aca="false">'Empl_BIT_7%'!AK24*100/PopTot!AK25</f>
        <v>87.5481347897923</v>
      </c>
      <c r="AL24" s="50" t="n">
        <f aca="false">'Empl_BIT_7%'!AL24*100/PopTot!AL25</f>
        <v>84.9335678227432</v>
      </c>
      <c r="AM24" s="50" t="n">
        <f aca="false">'Empl_BIT_7%'!AM24*100/PopTot!AM25</f>
        <v>26.7438155330269</v>
      </c>
      <c r="AO24" s="50" t="n">
        <f aca="false">'Empl_BIT_7%'!AO24*100/PopTot!AO25</f>
        <v>26.8597521872056</v>
      </c>
      <c r="AP24" s="50" t="n">
        <f aca="false">'Empl_BIT_7%'!AP24*100/PopTot!AP25</f>
        <v>76.8065155847718</v>
      </c>
      <c r="AQ24" s="50" t="n">
        <f aca="false">'Empl_BIT_7%'!AQ24*100/PopTot!AQ25</f>
        <v>60.9477087853483</v>
      </c>
      <c r="AR24" s="50" t="n">
        <f aca="false">'Empl_BIT_7%'!AR24*100/PopTot!AR25</f>
        <v>31.8285003576265</v>
      </c>
      <c r="AS24" s="50" t="n">
        <f aca="false">'Empl_BIT_7%'!AS24*100/PopTot!AS25</f>
        <v>85.4169114272226</v>
      </c>
      <c r="AT24" s="50" t="n">
        <f aca="false">'Empl_BIT_7%'!AT24*100/PopTot!AT25</f>
        <v>67.1768951542244</v>
      </c>
      <c r="AU24" s="50" t="n">
        <f aca="false">'Empl_BIT_7%'!AU24*100/PopTot!AU25</f>
        <v>29.3876900870649</v>
      </c>
      <c r="AV24" s="50" t="n">
        <f aca="false">'Empl_BIT_7%'!AV24*100/PopTot!AV25</f>
        <v>81.0529788933083</v>
      </c>
      <c r="AW24" s="50" t="n">
        <f aca="false">'Empl_BIT_7%'!AW24*100/PopTot!AW25</f>
        <v>64.0207222507522</v>
      </c>
    </row>
    <row r="25" customFormat="false" ht="15" hidden="false" customHeight="false" outlineLevel="0" collapsed="false">
      <c r="A25" s="0" t="n">
        <v>2037</v>
      </c>
      <c r="B25" s="50" t="n">
        <f aca="false">'Empl_BIT_7%'!B25*100/PopTot!B26</f>
        <v>48.1427425902276</v>
      </c>
      <c r="C25" s="50" t="n">
        <f aca="false">'Empl_BIT_7%'!C25*100/PopTot!C26</f>
        <v>44.055686881617</v>
      </c>
      <c r="D25" s="50" t="n">
        <f aca="false">'Empl_BIT_7%'!D25*100/PopTot!D26</f>
        <v>52.5499356551439</v>
      </c>
      <c r="E25" s="50" t="n">
        <f aca="false">'Empl_BIT_7%'!E25*100/PopTot!E26</f>
        <v>7.85159517510653</v>
      </c>
      <c r="F25" s="50" t="n">
        <f aca="false">'Empl_BIT_7%'!F25*100/PopTot!F26</f>
        <v>45.9243193649089</v>
      </c>
      <c r="G25" s="50" t="n">
        <f aca="false">'Empl_BIT_7%'!G25*100/PopTot!G26</f>
        <v>71.7104126917983</v>
      </c>
      <c r="H25" s="50" t="n">
        <f aca="false">'Empl_BIT_7%'!H25*100/PopTot!H26</f>
        <v>72.9278389222378</v>
      </c>
      <c r="I25" s="50" t="n">
        <f aca="false">'Empl_BIT_7%'!I25*100/PopTot!I26</f>
        <v>76.6694395302878</v>
      </c>
      <c r="J25" s="50" t="n">
        <f aca="false">'Empl_BIT_7%'!J25*100/PopTot!J26</f>
        <v>78.7727463376422</v>
      </c>
      <c r="K25" s="50" t="n">
        <f aca="false">'Empl_BIT_7%'!K25*100/PopTot!K26</f>
        <v>81.4205002261632</v>
      </c>
      <c r="L25" s="50" t="n">
        <f aca="false">'Empl_BIT_7%'!L25*100/PopTot!L26</f>
        <v>78.9305986245407</v>
      </c>
      <c r="M25" s="50" t="n">
        <f aca="false">'Empl_BIT_7%'!M25*100/PopTot!M26</f>
        <v>71.2148172935922</v>
      </c>
      <c r="N25" s="50" t="n">
        <f aca="false">'Empl_BIT_7%'!N25*100/PopTot!N26</f>
        <v>51.4856353932104</v>
      </c>
      <c r="O25" s="50" t="n">
        <f aca="false">'Empl_BIT_7%'!O25*100/PopTot!O26</f>
        <v>8.9635341987443</v>
      </c>
      <c r="P25" s="50" t="n">
        <f aca="false">'Empl_BIT_7%'!P25*100/PopTot!P26</f>
        <v>0.808768070358112</v>
      </c>
      <c r="Q25" s="50" t="n">
        <f aca="false">'Empl_BIT_7%'!Q25*100/PopTot!Q26</f>
        <v>12.1046541852498</v>
      </c>
      <c r="R25" s="50" t="n">
        <f aca="false">'Empl_BIT_7%'!R25*100/PopTot!R26</f>
        <v>52.1540756725229</v>
      </c>
      <c r="S25" s="50" t="n">
        <f aca="false">'Empl_BIT_7%'!S25*100/PopTot!S26</f>
        <v>81.3402841180063</v>
      </c>
      <c r="T25" s="50" t="n">
        <f aca="false">'Empl_BIT_7%'!T25*100/PopTot!T26</f>
        <v>86.2434557593652</v>
      </c>
      <c r="U25" s="50" t="n">
        <f aca="false">'Empl_BIT_7%'!U25*100/PopTot!U26</f>
        <v>87.2450850678754</v>
      </c>
      <c r="V25" s="50" t="n">
        <f aca="false">'Empl_BIT_7%'!V25*100/PopTot!V26</f>
        <v>87.8609004911219</v>
      </c>
      <c r="W25" s="50" t="n">
        <f aca="false">'Empl_BIT_7%'!W25*100/PopTot!W26</f>
        <v>85.9505799128958</v>
      </c>
      <c r="X25" s="50" t="n">
        <f aca="false">'Empl_BIT_7%'!X25*100/PopTot!X26</f>
        <v>83.7913706590455</v>
      </c>
      <c r="Y25" s="50" t="n">
        <f aca="false">'Empl_BIT_7%'!Y25*100/PopTot!Y26</f>
        <v>73.5443795339346</v>
      </c>
      <c r="Z25" s="50" t="n">
        <f aca="false">'Empl_BIT_7%'!Z25*100/PopTot!Z26</f>
        <v>62.2335035125963</v>
      </c>
      <c r="AA25" s="50" t="n">
        <f aca="false">'Empl_BIT_7%'!AA25*100/PopTot!AA26</f>
        <v>17.454525569234</v>
      </c>
      <c r="AB25" s="50" t="n">
        <f aca="false">'Empl_BIT_7%'!AB25*100/PopTot!AB26</f>
        <v>1.70412752952732</v>
      </c>
      <c r="AD25" s="50" t="n">
        <f aca="false">'Empl_BIT_7%'!AD25*100/PopTot!AD26</f>
        <v>26.8337001208285</v>
      </c>
      <c r="AE25" s="50" t="n">
        <f aca="false">'Empl_BIT_7%'!AE25*100/PopTot!AE26</f>
        <v>72.3216796656523</v>
      </c>
      <c r="AF25" s="50" t="n">
        <f aca="false">'Empl_BIT_7%'!AF25*100/PopTot!AF26</f>
        <v>77.7019573737647</v>
      </c>
      <c r="AG25" s="50" t="n">
        <f aca="false">'Empl_BIT_7%'!AG25*100/PopTot!AG26</f>
        <v>80.1696947100468</v>
      </c>
      <c r="AH25" s="50" t="n">
        <f aca="false">'Empl_BIT_7%'!AH25*100/PopTot!AH26</f>
        <v>20.1195521885542</v>
      </c>
      <c r="AI25" s="50" t="n">
        <f aca="false">'Empl_BIT_7%'!AI25*100/PopTot!AI26</f>
        <v>31.7968359998943</v>
      </c>
      <c r="AJ25" s="50" t="n">
        <f aca="false">'Empl_BIT_7%'!AJ25*100/PopTot!AJ26</f>
        <v>83.7883620109696</v>
      </c>
      <c r="AK25" s="50" t="n">
        <f aca="false">'Empl_BIT_7%'!AK25*100/PopTot!AK26</f>
        <v>87.5472374215071</v>
      </c>
      <c r="AL25" s="50" t="n">
        <f aca="false">'Empl_BIT_7%'!AL25*100/PopTot!AL26</f>
        <v>84.8682564733533</v>
      </c>
      <c r="AM25" s="50" t="n">
        <f aca="false">'Empl_BIT_7%'!AM25*100/PopTot!AM26</f>
        <v>26.7644373965409</v>
      </c>
      <c r="AO25" s="50" t="n">
        <f aca="false">'Empl_BIT_7%'!AO25*100/PopTot!AO26</f>
        <v>26.8337001208285</v>
      </c>
      <c r="AP25" s="50" t="n">
        <f aca="false">'Empl_BIT_7%'!AP25*100/PopTot!AP26</f>
        <v>76.7718541296321</v>
      </c>
      <c r="AQ25" s="50" t="n">
        <f aca="false">'Empl_BIT_7%'!AQ25*100/PopTot!AQ26</f>
        <v>61.3571253355883</v>
      </c>
      <c r="AR25" s="50" t="n">
        <f aca="false">'Empl_BIT_7%'!AR25*100/PopTot!AR26</f>
        <v>31.7968359998943</v>
      </c>
      <c r="AS25" s="50" t="n">
        <f aca="false">'Empl_BIT_7%'!AS25*100/PopTot!AS26</f>
        <v>85.3843621591576</v>
      </c>
      <c r="AT25" s="50" t="n">
        <f aca="false">'Empl_BIT_7%'!AT25*100/PopTot!AT26</f>
        <v>67.9005364582887</v>
      </c>
      <c r="AU25" s="50" t="n">
        <f aca="false">'Empl_BIT_7%'!AU25*100/PopTot!AU26</f>
        <v>29.3597512112603</v>
      </c>
      <c r="AV25" s="50" t="n">
        <f aca="false">'Empl_BIT_7%'!AV25*100/PopTot!AV26</f>
        <v>81.0204695824543</v>
      </c>
      <c r="AW25" s="50" t="n">
        <f aca="false">'Empl_BIT_7%'!AW25*100/PopTot!AW26</f>
        <v>64.5827277425691</v>
      </c>
    </row>
    <row r="26" customFormat="false" ht="15" hidden="false" customHeight="false" outlineLevel="0" collapsed="false">
      <c r="A26" s="0" t="n">
        <v>2038</v>
      </c>
      <c r="B26" s="50" t="n">
        <f aca="false">'Empl_BIT_7%'!B26*100/PopTot!B27</f>
        <v>48.0504116442485</v>
      </c>
      <c r="C26" s="50" t="n">
        <f aca="false">'Empl_BIT_7%'!C26*100/PopTot!C27</f>
        <v>43.963597170396</v>
      </c>
      <c r="D26" s="50" t="n">
        <f aca="false">'Empl_BIT_7%'!D26*100/PopTot!D27</f>
        <v>52.4551780222486</v>
      </c>
      <c r="E26" s="50" t="n">
        <f aca="false">'Empl_BIT_7%'!E26*100/PopTot!E27</f>
        <v>7.84897007861755</v>
      </c>
      <c r="F26" s="50" t="n">
        <f aca="false">'Empl_BIT_7%'!F26*100/PopTot!F27</f>
        <v>45.8993670125387</v>
      </c>
      <c r="G26" s="50" t="n">
        <f aca="false">'Empl_BIT_7%'!G26*100/PopTot!G27</f>
        <v>71.6300878956828</v>
      </c>
      <c r="H26" s="50" t="n">
        <f aca="false">'Empl_BIT_7%'!H26*100/PopTot!H27</f>
        <v>73.0048280850041</v>
      </c>
      <c r="I26" s="50" t="n">
        <f aca="false">'Empl_BIT_7%'!I26*100/PopTot!I27</f>
        <v>76.4797023451932</v>
      </c>
      <c r="J26" s="50" t="n">
        <f aca="false">'Empl_BIT_7%'!J26*100/PopTot!J27</f>
        <v>79.3181044828348</v>
      </c>
      <c r="K26" s="50" t="n">
        <f aca="false">'Empl_BIT_7%'!K26*100/PopTot!K27</f>
        <v>81.0344447660571</v>
      </c>
      <c r="L26" s="50" t="n">
        <f aca="false">'Empl_BIT_7%'!L26*100/PopTot!L27</f>
        <v>79.3948455501611</v>
      </c>
      <c r="M26" s="50" t="n">
        <f aca="false">'Empl_BIT_7%'!M26*100/PopTot!M27</f>
        <v>70.8433493431019</v>
      </c>
      <c r="N26" s="50" t="n">
        <f aca="false">'Empl_BIT_7%'!N26*100/PopTot!N27</f>
        <v>52.2795498949589</v>
      </c>
      <c r="O26" s="50" t="n">
        <f aca="false">'Empl_BIT_7%'!O26*100/PopTot!O27</f>
        <v>9.09605661830135</v>
      </c>
      <c r="P26" s="50" t="n">
        <f aca="false">'Empl_BIT_7%'!P26*100/PopTot!P27</f>
        <v>0.80872158640504</v>
      </c>
      <c r="Q26" s="50" t="n">
        <f aca="false">'Empl_BIT_7%'!Q26*100/PopTot!Q27</f>
        <v>12.1019662615241</v>
      </c>
      <c r="R26" s="50" t="n">
        <f aca="false">'Empl_BIT_7%'!R26*100/PopTot!R27</f>
        <v>52.1308173139418</v>
      </c>
      <c r="S26" s="50" t="n">
        <f aca="false">'Empl_BIT_7%'!S26*100/PopTot!S27</f>
        <v>81.2260066770561</v>
      </c>
      <c r="T26" s="50" t="n">
        <f aca="false">'Empl_BIT_7%'!T26*100/PopTot!T27</f>
        <v>86.3599276211563</v>
      </c>
      <c r="U26" s="50" t="n">
        <f aca="false">'Empl_BIT_7%'!U26*100/PopTot!U27</f>
        <v>87.032206774783</v>
      </c>
      <c r="V26" s="50" t="n">
        <f aca="false">'Empl_BIT_7%'!V26*100/PopTot!V27</f>
        <v>88.5165513356806</v>
      </c>
      <c r="W26" s="50" t="n">
        <f aca="false">'Empl_BIT_7%'!W26*100/PopTot!W27</f>
        <v>85.4784182926255</v>
      </c>
      <c r="X26" s="50" t="n">
        <f aca="false">'Empl_BIT_7%'!X26*100/PopTot!X27</f>
        <v>84.2270255318106</v>
      </c>
      <c r="Y26" s="50" t="n">
        <f aca="false">'Empl_BIT_7%'!Y26*100/PopTot!Y27</f>
        <v>73.2187821548127</v>
      </c>
      <c r="Z26" s="50" t="n">
        <f aca="false">'Empl_BIT_7%'!Z26*100/PopTot!Z27</f>
        <v>63.4173218330126</v>
      </c>
      <c r="AA26" s="50" t="n">
        <f aca="false">'Empl_BIT_7%'!AA26*100/PopTot!AA27</f>
        <v>17.6793961715537</v>
      </c>
      <c r="AB26" s="50" t="n">
        <f aca="false">'Empl_BIT_7%'!AB26*100/PopTot!AB27</f>
        <v>1.70382628050443</v>
      </c>
      <c r="AD26" s="50" t="n">
        <f aca="false">'Empl_BIT_7%'!AD26*100/PopTot!AD27</f>
        <v>26.7953342356823</v>
      </c>
      <c r="AE26" s="50" t="n">
        <f aca="false">'Empl_BIT_7%'!AE26*100/PopTot!AE27</f>
        <v>72.3238336572475</v>
      </c>
      <c r="AF26" s="50" t="n">
        <f aca="false">'Empl_BIT_7%'!AF26*100/PopTot!AF27</f>
        <v>77.8642726029914</v>
      </c>
      <c r="AG26" s="50" t="n">
        <f aca="false">'Empl_BIT_7%'!AG26*100/PopTot!AG27</f>
        <v>80.2096586040037</v>
      </c>
      <c r="AH26" s="50" t="n">
        <f aca="false">'Empl_BIT_7%'!AH26*100/PopTot!AH27</f>
        <v>20.0481378206964</v>
      </c>
      <c r="AI26" s="50" t="n">
        <f aca="false">'Empl_BIT_7%'!AI26*100/PopTot!AI27</f>
        <v>31.7551155385058</v>
      </c>
      <c r="AJ26" s="50" t="n">
        <f aca="false">'Empl_BIT_7%'!AJ26*100/PopTot!AJ27</f>
        <v>83.8011098962745</v>
      </c>
      <c r="AK26" s="50" t="n">
        <f aca="false">'Empl_BIT_7%'!AK26*100/PopTot!AK27</f>
        <v>87.7554616781282</v>
      </c>
      <c r="AL26" s="50" t="n">
        <f aca="false">'Empl_BIT_7%'!AL26*100/PopTot!AL27</f>
        <v>84.8505141222919</v>
      </c>
      <c r="AM26" s="50" t="n">
        <f aca="false">'Empl_BIT_7%'!AM26*100/PopTot!AM27</f>
        <v>26.6765804862668</v>
      </c>
      <c r="AO26" s="50" t="n">
        <f aca="false">'Empl_BIT_7%'!AO26*100/PopTot!AO27</f>
        <v>26.7953342356823</v>
      </c>
      <c r="AP26" s="50" t="n">
        <f aca="false">'Empl_BIT_7%'!AP26*100/PopTot!AP27</f>
        <v>76.8303075114798</v>
      </c>
      <c r="AQ26" s="50" t="n">
        <f aca="false">'Empl_BIT_7%'!AQ26*100/PopTot!AQ27</f>
        <v>61.7449977313705</v>
      </c>
      <c r="AR26" s="50" t="n">
        <f aca="false">'Empl_BIT_7%'!AR26*100/PopTot!AR27</f>
        <v>31.7551155385058</v>
      </c>
      <c r="AS26" s="50" t="n">
        <f aca="false">'Empl_BIT_7%'!AS26*100/PopTot!AS27</f>
        <v>85.4540966041917</v>
      </c>
      <c r="AT26" s="50" t="n">
        <f aca="false">'Empl_BIT_7%'!AT26*100/PopTot!AT27</f>
        <v>68.4127741685714</v>
      </c>
      <c r="AU26" s="50" t="n">
        <f aca="false">'Empl_BIT_7%'!AU26*100/PopTot!AU27</f>
        <v>29.3195633067978</v>
      </c>
      <c r="AV26" s="50" t="n">
        <f aca="false">'Empl_BIT_7%'!AV26*100/PopTot!AV27</f>
        <v>81.0857763450851</v>
      </c>
      <c r="AW26" s="50" t="n">
        <f aca="false">'Empl_BIT_7%'!AW26*100/PopTot!AW27</f>
        <v>65.0300886358095</v>
      </c>
    </row>
    <row r="27" customFormat="false" ht="15" hidden="false" customHeight="false" outlineLevel="0" collapsed="false">
      <c r="A27" s="0" t="n">
        <v>2039</v>
      </c>
      <c r="B27" s="50" t="n">
        <f aca="false">'Empl_BIT_7%'!B27*100/PopTot!B28</f>
        <v>47.9938814495254</v>
      </c>
      <c r="C27" s="50" t="n">
        <f aca="false">'Empl_BIT_7%'!C27*100/PopTot!C28</f>
        <v>43.9620557668285</v>
      </c>
      <c r="D27" s="50" t="n">
        <f aca="false">'Empl_BIT_7%'!D27*100/PopTot!D28</f>
        <v>52.3369420668739</v>
      </c>
      <c r="E27" s="50" t="n">
        <f aca="false">'Empl_BIT_7%'!E27*100/PopTot!E28</f>
        <v>7.8478663690391</v>
      </c>
      <c r="F27" s="50" t="n">
        <f aca="false">'Empl_BIT_7%'!F27*100/PopTot!F28</f>
        <v>45.8550354845807</v>
      </c>
      <c r="G27" s="50" t="n">
        <f aca="false">'Empl_BIT_7%'!G27*100/PopTot!G28</f>
        <v>71.6688775892024</v>
      </c>
      <c r="H27" s="50" t="n">
        <f aca="false">'Empl_BIT_7%'!H27*100/PopTot!H28</f>
        <v>72.9177190580321</v>
      </c>
      <c r="I27" s="50" t="n">
        <f aca="false">'Empl_BIT_7%'!I27*100/PopTot!I28</f>
        <v>76.5124412415793</v>
      </c>
      <c r="J27" s="50" t="n">
        <f aca="false">'Empl_BIT_7%'!J27*100/PopTot!J28</f>
        <v>79.324878633655</v>
      </c>
      <c r="K27" s="50" t="n">
        <f aca="false">'Empl_BIT_7%'!K27*100/PopTot!K28</f>
        <v>81.1464064549369</v>
      </c>
      <c r="L27" s="50" t="n">
        <f aca="false">'Empl_BIT_7%'!L27*100/PopTot!L28</f>
        <v>79.1672058054293</v>
      </c>
      <c r="M27" s="50" t="n">
        <f aca="false">'Empl_BIT_7%'!M27*100/PopTot!M28</f>
        <v>70.8189111645868</v>
      </c>
      <c r="N27" s="50" t="n">
        <f aca="false">'Empl_BIT_7%'!N27*100/PopTot!N28</f>
        <v>54.4295680965359</v>
      </c>
      <c r="O27" s="50" t="n">
        <f aca="false">'Empl_BIT_7%'!O27*100/PopTot!O28</f>
        <v>9.12107697400204</v>
      </c>
      <c r="P27" s="50" t="n">
        <f aca="false">'Empl_BIT_7%'!P27*100/PopTot!P28</f>
        <v>0.808520302117423</v>
      </c>
      <c r="Q27" s="50" t="n">
        <f aca="false">'Empl_BIT_7%'!Q27*100/PopTot!Q28</f>
        <v>12.1012862255825</v>
      </c>
      <c r="R27" s="50" t="n">
        <f aca="false">'Empl_BIT_7%'!R27*100/PopTot!R28</f>
        <v>52.0820776671596</v>
      </c>
      <c r="S27" s="50" t="n">
        <f aca="false">'Empl_BIT_7%'!S27*100/PopTot!S28</f>
        <v>81.2586590297029</v>
      </c>
      <c r="T27" s="50" t="n">
        <f aca="false">'Empl_BIT_7%'!T27*100/PopTot!T28</f>
        <v>86.2639224729153</v>
      </c>
      <c r="U27" s="50" t="n">
        <f aca="false">'Empl_BIT_7%'!U27*100/PopTot!U28</f>
        <v>86.9865963964484</v>
      </c>
      <c r="V27" s="50" t="n">
        <f aca="false">'Empl_BIT_7%'!V27*100/PopTot!V28</f>
        <v>88.6038022744893</v>
      </c>
      <c r="W27" s="50" t="n">
        <f aca="false">'Empl_BIT_7%'!W27*100/PopTot!W28</f>
        <v>85.5302225042779</v>
      </c>
      <c r="X27" s="50" t="n">
        <f aca="false">'Empl_BIT_7%'!X27*100/PopTot!X28</f>
        <v>84.0525592375813</v>
      </c>
      <c r="Y27" s="50" t="n">
        <f aca="false">'Empl_BIT_7%'!Y27*100/PopTot!Y28</f>
        <v>73.172102318901</v>
      </c>
      <c r="Z27" s="50" t="n">
        <f aca="false">'Empl_BIT_7%'!Z27*100/PopTot!Z28</f>
        <v>64.247232264275</v>
      </c>
      <c r="AA27" s="50" t="n">
        <f aca="false">'Empl_BIT_7%'!AA27*100/PopTot!AA28</f>
        <v>17.7447100635977</v>
      </c>
      <c r="AB27" s="50" t="n">
        <f aca="false">'Empl_BIT_7%'!AB27*100/PopTot!AB28</f>
        <v>1.70374021110126</v>
      </c>
      <c r="AD27" s="50" t="n">
        <f aca="false">'Empl_BIT_7%'!AD27*100/PopTot!AD28</f>
        <v>26.7402363238988</v>
      </c>
      <c r="AE27" s="50" t="n">
        <f aca="false">'Empl_BIT_7%'!AE27*100/PopTot!AE28</f>
        <v>72.3035802020334</v>
      </c>
      <c r="AF27" s="50" t="n">
        <f aca="false">'Empl_BIT_7%'!AF27*100/PopTot!AF28</f>
        <v>77.8887988942524</v>
      </c>
      <c r="AG27" s="50" t="n">
        <f aca="false">'Empl_BIT_7%'!AG27*100/PopTot!AG28</f>
        <v>80.1388756267569</v>
      </c>
      <c r="AH27" s="50" t="n">
        <f aca="false">'Empl_BIT_7%'!AH27*100/PopTot!AH28</f>
        <v>20.1539871182131</v>
      </c>
      <c r="AI27" s="50" t="n">
        <f aca="false">'Empl_BIT_7%'!AI27*100/PopTot!AI28</f>
        <v>31.6950350805165</v>
      </c>
      <c r="AJ27" s="50" t="n">
        <f aca="false">'Empl_BIT_7%'!AJ27*100/PopTot!AJ28</f>
        <v>83.7878575347552</v>
      </c>
      <c r="AK27" s="50" t="n">
        <f aca="false">'Empl_BIT_7%'!AK27*100/PopTot!AK28</f>
        <v>87.7770190722021</v>
      </c>
      <c r="AL27" s="50" t="n">
        <f aca="false">'Empl_BIT_7%'!AL27*100/PopTot!AL28</f>
        <v>84.780196081616</v>
      </c>
      <c r="AM27" s="50" t="n">
        <f aca="false">'Empl_BIT_7%'!AM27*100/PopTot!AM28</f>
        <v>26.5112458242283</v>
      </c>
      <c r="AO27" s="50" t="n">
        <f aca="false">'Empl_BIT_7%'!AO27*100/PopTot!AO28</f>
        <v>26.7402363238988</v>
      </c>
      <c r="AP27" s="50" t="n">
        <f aca="false">'Empl_BIT_7%'!AP27*100/PopTot!AP28</f>
        <v>76.8010224107084</v>
      </c>
      <c r="AQ27" s="50" t="n">
        <f aca="false">'Empl_BIT_7%'!AQ27*100/PopTot!AQ28</f>
        <v>62.8847827771135</v>
      </c>
      <c r="AR27" s="50" t="n">
        <f aca="false">'Empl_BIT_7%'!AR27*100/PopTot!AR28</f>
        <v>31.6950350805165</v>
      </c>
      <c r="AS27" s="50" t="n">
        <f aca="false">'Empl_BIT_7%'!AS27*100/PopTot!AS28</f>
        <v>85.440344956305</v>
      </c>
      <c r="AT27" s="50" t="n">
        <f aca="false">'Empl_BIT_7%'!AT27*100/PopTot!AT28</f>
        <v>68.8467220475799</v>
      </c>
      <c r="AU27" s="50" t="n">
        <f aca="false">'Empl_BIT_7%'!AU27*100/PopTot!AU28</f>
        <v>29.2619036494019</v>
      </c>
      <c r="AV27" s="50" t="n">
        <f aca="false">'Empl_BIT_7%'!AV27*100/PopTot!AV28</f>
        <v>81.0654822716981</v>
      </c>
      <c r="AW27" s="50" t="n">
        <f aca="false">'Empl_BIT_7%'!AW27*100/PopTot!AW28</f>
        <v>65.8211584075994</v>
      </c>
    </row>
    <row r="28" customFormat="false" ht="15" hidden="false" customHeight="false" outlineLevel="0" collapsed="false">
      <c r="A28" s="0" t="n">
        <v>2040</v>
      </c>
      <c r="B28" s="50" t="n">
        <f aca="false">'Empl_BIT_7%'!B28*100/PopTot!B29</f>
        <v>47.9533201513408</v>
      </c>
      <c r="C28" s="50" t="n">
        <f aca="false">'Empl_BIT_7%'!C28*100/PopTot!C29</f>
        <v>43.9927551154512</v>
      </c>
      <c r="D28" s="50" t="n">
        <f aca="false">'Empl_BIT_7%'!D28*100/PopTot!D29</f>
        <v>52.2168790983582</v>
      </c>
      <c r="E28" s="50" t="n">
        <f aca="false">'Empl_BIT_7%'!E28*100/PopTot!E29</f>
        <v>7.84572628309869</v>
      </c>
      <c r="F28" s="50" t="n">
        <f aca="false">'Empl_BIT_7%'!F28*100/PopTot!F29</f>
        <v>45.9313384011582</v>
      </c>
      <c r="G28" s="50" t="n">
        <f aca="false">'Empl_BIT_7%'!G28*100/PopTot!G29</f>
        <v>71.4272262728987</v>
      </c>
      <c r="H28" s="50" t="n">
        <f aca="false">'Empl_BIT_7%'!H28*100/PopTot!H29</f>
        <v>72.9155931766341</v>
      </c>
      <c r="I28" s="50" t="n">
        <f aca="false">'Empl_BIT_7%'!I28*100/PopTot!I29</f>
        <v>76.1847260122572</v>
      </c>
      <c r="J28" s="50" t="n">
        <f aca="false">'Empl_BIT_7%'!J28*100/PopTot!J29</f>
        <v>79.5125228161617</v>
      </c>
      <c r="K28" s="50" t="n">
        <f aca="false">'Empl_BIT_7%'!K28*100/PopTot!K29</f>
        <v>81.3916626140376</v>
      </c>
      <c r="L28" s="50" t="n">
        <f aca="false">'Empl_BIT_7%'!L28*100/PopTot!L29</f>
        <v>79.1266436066891</v>
      </c>
      <c r="M28" s="50" t="n">
        <f aca="false">'Empl_BIT_7%'!M28*100/PopTot!M29</f>
        <v>70.4434241542713</v>
      </c>
      <c r="N28" s="50" t="n">
        <f aca="false">'Empl_BIT_7%'!N28*100/PopTot!N29</f>
        <v>56.7990065544882</v>
      </c>
      <c r="O28" s="50" t="n">
        <f aca="false">'Empl_BIT_7%'!O28*100/PopTot!O29</f>
        <v>9.22227844566067</v>
      </c>
      <c r="P28" s="50" t="n">
        <f aca="false">'Empl_BIT_7%'!P28*100/PopTot!P29</f>
        <v>0.808540384534621</v>
      </c>
      <c r="Q28" s="50" t="n">
        <f aca="false">'Empl_BIT_7%'!Q28*100/PopTot!Q29</f>
        <v>12.0998865628212</v>
      </c>
      <c r="R28" s="50" t="n">
        <f aca="false">'Empl_BIT_7%'!R28*100/PopTot!R29</f>
        <v>52.1725388908419</v>
      </c>
      <c r="S28" s="50" t="n">
        <f aca="false">'Empl_BIT_7%'!S28*100/PopTot!S29</f>
        <v>80.987592932122</v>
      </c>
      <c r="T28" s="50" t="n">
        <f aca="false">'Empl_BIT_7%'!T28*100/PopTot!T29</f>
        <v>86.2271990127438</v>
      </c>
      <c r="U28" s="50" t="n">
        <f aca="false">'Empl_BIT_7%'!U28*100/PopTot!U29</f>
        <v>86.6426917915407</v>
      </c>
      <c r="V28" s="50" t="n">
        <f aca="false">'Empl_BIT_7%'!V28*100/PopTot!V29</f>
        <v>88.7954176497379</v>
      </c>
      <c r="W28" s="50" t="n">
        <f aca="false">'Empl_BIT_7%'!W28*100/PopTot!W29</f>
        <v>85.683353512109</v>
      </c>
      <c r="X28" s="50" t="n">
        <f aca="false">'Empl_BIT_7%'!X28*100/PopTot!X29</f>
        <v>83.9696685132532</v>
      </c>
      <c r="Y28" s="50" t="n">
        <f aca="false">'Empl_BIT_7%'!Y28*100/PopTot!Y29</f>
        <v>72.8513895054435</v>
      </c>
      <c r="Z28" s="50" t="n">
        <f aca="false">'Empl_BIT_7%'!Z28*100/PopTot!Z29</f>
        <v>65.0711810894291</v>
      </c>
      <c r="AA28" s="50" t="n">
        <f aca="false">'Empl_BIT_7%'!AA28*100/PopTot!AA29</f>
        <v>17.744472151111</v>
      </c>
      <c r="AB28" s="50" t="n">
        <f aca="false">'Empl_BIT_7%'!AB28*100/PopTot!AB29</f>
        <v>1.70407584929179</v>
      </c>
      <c r="AD28" s="50" t="n">
        <f aca="false">'Empl_BIT_7%'!AD28*100/PopTot!AD29</f>
        <v>26.7256351747815</v>
      </c>
      <c r="AE28" s="50" t="n">
        <f aca="false">'Empl_BIT_7%'!AE28*100/PopTot!AE29</f>
        <v>72.1876811069936</v>
      </c>
      <c r="AF28" s="50" t="n">
        <f aca="false">'Empl_BIT_7%'!AF28*100/PopTot!AF29</f>
        <v>77.8180218635422</v>
      </c>
      <c r="AG28" s="50" t="n">
        <f aca="false">'Empl_BIT_7%'!AG28*100/PopTot!AG29</f>
        <v>80.2298091807821</v>
      </c>
      <c r="AH28" s="50" t="n">
        <f aca="false">'Empl_BIT_7%'!AH28*100/PopTot!AH29</f>
        <v>20.3429172121413</v>
      </c>
      <c r="AI28" s="50" t="n">
        <f aca="false">'Empl_BIT_7%'!AI28*100/PopTot!AI29</f>
        <v>31.6828578069798</v>
      </c>
      <c r="AJ28" s="50" t="n">
        <f aca="false">'Empl_BIT_7%'!AJ28*100/PopTot!AJ29</f>
        <v>83.6509682292092</v>
      </c>
      <c r="AK28" s="50" t="n">
        <f aca="false">'Empl_BIT_7%'!AK28*100/PopTot!AK29</f>
        <v>87.6996469144815</v>
      </c>
      <c r="AL28" s="50" t="n">
        <f aca="false">'Empl_BIT_7%'!AL28*100/PopTot!AL29</f>
        <v>84.8059523241434</v>
      </c>
      <c r="AM28" s="50" t="n">
        <f aca="false">'Empl_BIT_7%'!AM28*100/PopTot!AM29</f>
        <v>26.3754020137137</v>
      </c>
      <c r="AO28" s="50" t="n">
        <f aca="false">'Empl_BIT_7%'!AO28*100/PopTot!AO29</f>
        <v>26.7256351747815</v>
      </c>
      <c r="AP28" s="50" t="n">
        <f aca="false">'Empl_BIT_7%'!AP28*100/PopTot!AP29</f>
        <v>76.7619935390797</v>
      </c>
      <c r="AQ28" s="50" t="n">
        <f aca="false">'Empl_BIT_7%'!AQ28*100/PopTot!AQ29</f>
        <v>63.8618930144718</v>
      </c>
      <c r="AR28" s="50" t="n">
        <f aca="false">'Empl_BIT_7%'!AR28*100/PopTot!AR29</f>
        <v>31.6828578069798</v>
      </c>
      <c r="AS28" s="50" t="n">
        <f aca="false">'Empl_BIT_7%'!AS28*100/PopTot!AS29</f>
        <v>85.3861941088826</v>
      </c>
      <c r="AT28" s="50" t="n">
        <f aca="false">'Empl_BIT_7%'!AT28*100/PopTot!AT29</f>
        <v>69.0964405365917</v>
      </c>
      <c r="AU28" s="50" t="n">
        <f aca="false">'Empl_BIT_7%'!AU28*100/PopTot!AU29</f>
        <v>29.2485249870465</v>
      </c>
      <c r="AV28" s="50" t="n">
        <f aca="false">'Empl_BIT_7%'!AV28*100/PopTot!AV29</f>
        <v>81.0209330823625</v>
      </c>
      <c r="AW28" s="50" t="n">
        <f aca="false">'Empl_BIT_7%'!AW28*100/PopTot!AW29</f>
        <v>66.4369771546371</v>
      </c>
    </row>
    <row r="29" customFormat="false" ht="15" hidden="false" customHeight="false" outlineLevel="0" collapsed="false">
      <c r="A29" s="0" t="n">
        <v>2041</v>
      </c>
      <c r="B29" s="50" t="n">
        <f aca="false">'Empl_BIT_7%'!B29*100/PopTot!B30</f>
        <v>47.9213615203327</v>
      </c>
      <c r="C29" s="50" t="n">
        <f aca="false">'Empl_BIT_7%'!C29*100/PopTot!C30</f>
        <v>44.0255941993955</v>
      </c>
      <c r="D29" s="50" t="n">
        <f aca="false">'Empl_BIT_7%'!D29*100/PopTot!D30</f>
        <v>52.1121049370961</v>
      </c>
      <c r="E29" s="50" t="n">
        <f aca="false">'Empl_BIT_7%'!E29*100/PopTot!E30</f>
        <v>7.84353075345302</v>
      </c>
      <c r="F29" s="50" t="n">
        <f aca="false">'Empl_BIT_7%'!F29*100/PopTot!F30</f>
        <v>45.9382291845189</v>
      </c>
      <c r="G29" s="50" t="n">
        <f aca="false">'Empl_BIT_7%'!G29*100/PopTot!G30</f>
        <v>71.4581823747815</v>
      </c>
      <c r="H29" s="50" t="n">
        <f aca="false">'Empl_BIT_7%'!H29*100/PopTot!H30</f>
        <v>72.6277479212756</v>
      </c>
      <c r="I29" s="50" t="n">
        <f aca="false">'Empl_BIT_7%'!I29*100/PopTot!I30</f>
        <v>76.4753550922921</v>
      </c>
      <c r="J29" s="50" t="n">
        <f aca="false">'Empl_BIT_7%'!J29*100/PopTot!J30</f>
        <v>79.296606383842</v>
      </c>
      <c r="K29" s="50" t="n">
        <f aca="false">'Empl_BIT_7%'!K29*100/PopTot!K30</f>
        <v>81.645134475032</v>
      </c>
      <c r="L29" s="50" t="n">
        <f aca="false">'Empl_BIT_7%'!L29*100/PopTot!L30</f>
        <v>78.8971460031387</v>
      </c>
      <c r="M29" s="50" t="n">
        <f aca="false">'Empl_BIT_7%'!M29*100/PopTot!M30</f>
        <v>70.5372063504086</v>
      </c>
      <c r="N29" s="50" t="n">
        <f aca="false">'Empl_BIT_7%'!N29*100/PopTot!N30</f>
        <v>58.0817534912742</v>
      </c>
      <c r="O29" s="50" t="n">
        <f aca="false">'Empl_BIT_7%'!O29*100/PopTot!O30</f>
        <v>9.66213358934501</v>
      </c>
      <c r="P29" s="50" t="n">
        <f aca="false">'Empl_BIT_7%'!P29*100/PopTot!P30</f>
        <v>0.80875101337864</v>
      </c>
      <c r="Q29" s="50" t="n">
        <f aca="false">'Empl_BIT_7%'!Q29*100/PopTot!Q30</f>
        <v>12.0987753366857</v>
      </c>
      <c r="R29" s="50" t="n">
        <f aca="false">'Empl_BIT_7%'!R29*100/PopTot!R30</f>
        <v>52.1827396040342</v>
      </c>
      <c r="S29" s="50" t="n">
        <f aca="false">'Empl_BIT_7%'!S29*100/PopTot!S30</f>
        <v>81.0701020688627</v>
      </c>
      <c r="T29" s="50" t="n">
        <f aca="false">'Empl_BIT_7%'!T29*100/PopTot!T30</f>
        <v>85.811202400309</v>
      </c>
      <c r="U29" s="50" t="n">
        <f aca="false">'Empl_BIT_7%'!U29*100/PopTot!U30</f>
        <v>87.0023447031752</v>
      </c>
      <c r="V29" s="50" t="n">
        <f aca="false">'Empl_BIT_7%'!V29*100/PopTot!V30</f>
        <v>88.4744483261282</v>
      </c>
      <c r="W29" s="50" t="n">
        <f aca="false">'Empl_BIT_7%'!W29*100/PopTot!W30</f>
        <v>85.9995003633704</v>
      </c>
      <c r="X29" s="50" t="n">
        <f aca="false">'Empl_BIT_7%'!X29*100/PopTot!X30</f>
        <v>83.7382402980138</v>
      </c>
      <c r="Y29" s="50" t="n">
        <f aca="false">'Empl_BIT_7%'!Y29*100/PopTot!Y30</f>
        <v>72.9691363703111</v>
      </c>
      <c r="Z29" s="50" t="n">
        <f aca="false">'Empl_BIT_7%'!Z29*100/PopTot!Z30</f>
        <v>65.1166329973254</v>
      </c>
      <c r="AA29" s="50" t="n">
        <f aca="false">'Empl_BIT_7%'!AA29*100/PopTot!AA30</f>
        <v>17.9175547480535</v>
      </c>
      <c r="AB29" s="50" t="n">
        <f aca="false">'Empl_BIT_7%'!AB29*100/PopTot!AB30</f>
        <v>1.70445683675874</v>
      </c>
      <c r="AD29" s="50" t="n">
        <f aca="false">'Empl_BIT_7%'!AD29*100/PopTot!AD30</f>
        <v>26.7081635554586</v>
      </c>
      <c r="AE29" s="50" t="n">
        <f aca="false">'Empl_BIT_7%'!AE29*100/PopTot!AE30</f>
        <v>72.0608325993819</v>
      </c>
      <c r="AF29" s="50" t="n">
        <f aca="false">'Empl_BIT_7%'!AF29*100/PopTot!AF30</f>
        <v>77.8733951606235</v>
      </c>
      <c r="AG29" s="50" t="n">
        <f aca="false">'Empl_BIT_7%'!AG29*100/PopTot!AG30</f>
        <v>80.2296935568438</v>
      </c>
      <c r="AH29" s="50" t="n">
        <f aca="false">'Empl_BIT_7%'!AH29*100/PopTot!AH30</f>
        <v>20.5500701645985</v>
      </c>
      <c r="AI29" s="50" t="n">
        <f aca="false">'Empl_BIT_7%'!AI29*100/PopTot!AI30</f>
        <v>31.6656083223014</v>
      </c>
      <c r="AJ29" s="50" t="n">
        <f aca="false">'Empl_BIT_7%'!AJ29*100/PopTot!AJ30</f>
        <v>83.5014150549459</v>
      </c>
      <c r="AK29" s="50" t="n">
        <f aca="false">'Empl_BIT_7%'!AK29*100/PopTot!AK30</f>
        <v>87.7328367545352</v>
      </c>
      <c r="AL29" s="50" t="n">
        <f aca="false">'Empl_BIT_7%'!AL29*100/PopTot!AL30</f>
        <v>84.8349956721114</v>
      </c>
      <c r="AM29" s="50" t="n">
        <f aca="false">'Empl_BIT_7%'!AM29*100/PopTot!AM30</f>
        <v>26.3036037163646</v>
      </c>
      <c r="AO29" s="50" t="n">
        <f aca="false">'Empl_BIT_7%'!AO29*100/PopTot!AO30</f>
        <v>26.7081635554586</v>
      </c>
      <c r="AP29" s="50" t="n">
        <f aca="false">'Empl_BIT_7%'!AP29*100/PopTot!AP30</f>
        <v>76.7372795531304</v>
      </c>
      <c r="AQ29" s="50" t="n">
        <f aca="false">'Empl_BIT_7%'!AQ29*100/PopTot!AQ30</f>
        <v>64.4525338247512</v>
      </c>
      <c r="AR29" s="50" t="n">
        <f aca="false">'Empl_BIT_7%'!AR29*100/PopTot!AR30</f>
        <v>31.6656083223014</v>
      </c>
      <c r="AS29" s="50" t="n">
        <f aca="false">'Empl_BIT_7%'!AS29*100/PopTot!AS30</f>
        <v>85.3661097675603</v>
      </c>
      <c r="AT29" s="50" t="n">
        <f aca="false">'Empl_BIT_7%'!AT29*100/PopTot!AT30</f>
        <v>69.1337694270974</v>
      </c>
      <c r="AU29" s="50" t="n">
        <f aca="false">'Empl_BIT_7%'!AU29*100/PopTot!AU30</f>
        <v>29.2311748131601</v>
      </c>
      <c r="AV29" s="50" t="n">
        <f aca="false">'Empl_BIT_7%'!AV29*100/PopTot!AV30</f>
        <v>80.9996206621514</v>
      </c>
      <c r="AW29" s="50" t="n">
        <f aca="false">'Empl_BIT_7%'!AW29*100/PopTot!AW30</f>
        <v>66.7547478064722</v>
      </c>
    </row>
    <row r="30" customFormat="false" ht="15" hidden="false" customHeight="false" outlineLevel="0" collapsed="false">
      <c r="A30" s="0" t="n">
        <v>2042</v>
      </c>
      <c r="B30" s="50" t="n">
        <f aca="false">'Empl_BIT_7%'!B30*100/PopTot!B31</f>
        <v>47.8824571909857</v>
      </c>
      <c r="C30" s="50" t="n">
        <f aca="false">'Empl_BIT_7%'!C30*100/PopTot!C31</f>
        <v>44.0488251239704</v>
      </c>
      <c r="D30" s="50" t="n">
        <f aca="false">'Empl_BIT_7%'!D30*100/PopTot!D31</f>
        <v>52.002968327672</v>
      </c>
      <c r="E30" s="50" t="n">
        <f aca="false">'Empl_BIT_7%'!E30*100/PopTot!E31</f>
        <v>7.84197658336048</v>
      </c>
      <c r="F30" s="50" t="n">
        <f aca="false">'Empl_BIT_7%'!F30*100/PopTot!F31</f>
        <v>45.9226446919931</v>
      </c>
      <c r="G30" s="50" t="n">
        <f aca="false">'Empl_BIT_7%'!G30*100/PopTot!G31</f>
        <v>71.5953513393595</v>
      </c>
      <c r="H30" s="50" t="n">
        <f aca="false">'Empl_BIT_7%'!H30*100/PopTot!H31</f>
        <v>72.5251591315505</v>
      </c>
      <c r="I30" s="50" t="n">
        <f aca="false">'Empl_BIT_7%'!I30*100/PopTot!I31</f>
        <v>76.4813397588729</v>
      </c>
      <c r="J30" s="50" t="n">
        <f aca="false">'Empl_BIT_7%'!J30*100/PopTot!J31</f>
        <v>79.2329503506967</v>
      </c>
      <c r="K30" s="50" t="n">
        <f aca="false">'Empl_BIT_7%'!K30*100/PopTot!K31</f>
        <v>81.7548602244318</v>
      </c>
      <c r="L30" s="50" t="n">
        <f aca="false">'Empl_BIT_7%'!L30*100/PopTot!L31</f>
        <v>78.8721785232408</v>
      </c>
      <c r="M30" s="50" t="n">
        <f aca="false">'Empl_BIT_7%'!M30*100/PopTot!M31</f>
        <v>70.5093661789062</v>
      </c>
      <c r="N30" s="50" t="n">
        <f aca="false">'Empl_BIT_7%'!N30*100/PopTot!N31</f>
        <v>58.7099289140964</v>
      </c>
      <c r="O30" s="50" t="n">
        <f aca="false">'Empl_BIT_7%'!O30*100/PopTot!O31</f>
        <v>10.267471166835</v>
      </c>
      <c r="P30" s="50" t="n">
        <f aca="false">'Empl_BIT_7%'!P30*100/PopTot!P31</f>
        <v>0.808679900270191</v>
      </c>
      <c r="Q30" s="50" t="n">
        <f aca="false">'Empl_BIT_7%'!Q30*100/PopTot!Q31</f>
        <v>12.0986490205737</v>
      </c>
      <c r="R30" s="50" t="n">
        <f aca="false">'Empl_BIT_7%'!R30*100/PopTot!R31</f>
        <v>52.1660259979264</v>
      </c>
      <c r="S30" s="50" t="n">
        <f aca="false">'Empl_BIT_7%'!S30*100/PopTot!S31</f>
        <v>81.1622185371219</v>
      </c>
      <c r="T30" s="50" t="n">
        <f aca="false">'Empl_BIT_7%'!T30*100/PopTot!T31</f>
        <v>85.7588821095266</v>
      </c>
      <c r="U30" s="50" t="n">
        <f aca="false">'Empl_BIT_7%'!U30*100/PopTot!U31</f>
        <v>86.9600273744891</v>
      </c>
      <c r="V30" s="50" t="n">
        <f aca="false">'Empl_BIT_7%'!V30*100/PopTot!V31</f>
        <v>88.4082654225615</v>
      </c>
      <c r="W30" s="50" t="n">
        <f aca="false">'Empl_BIT_7%'!W30*100/PopTot!W31</f>
        <v>86.072262791372</v>
      </c>
      <c r="X30" s="50" t="n">
        <f aca="false">'Empl_BIT_7%'!X30*100/PopTot!X31</f>
        <v>83.6772554354755</v>
      </c>
      <c r="Y30" s="50" t="n">
        <f aca="false">'Empl_BIT_7%'!Y30*100/PopTot!Y31</f>
        <v>72.9186569920809</v>
      </c>
      <c r="Z30" s="50" t="n">
        <f aca="false">'Empl_BIT_7%'!Z30*100/PopTot!Z31</f>
        <v>64.9118498992397</v>
      </c>
      <c r="AA30" s="50" t="n">
        <f aca="false">'Empl_BIT_7%'!AA30*100/PopTot!AA31</f>
        <v>18.203414674152</v>
      </c>
      <c r="AB30" s="50" t="n">
        <f aca="false">'Empl_BIT_7%'!AB30*100/PopTot!AB31</f>
        <v>1.70417843817237</v>
      </c>
      <c r="AD30" s="50" t="n">
        <f aca="false">'Empl_BIT_7%'!AD30*100/PopTot!AD31</f>
        <v>26.6819733313373</v>
      </c>
      <c r="AE30" s="50" t="n">
        <f aca="false">'Empl_BIT_7%'!AE30*100/PopTot!AE31</f>
        <v>72.0764331671837</v>
      </c>
      <c r="AF30" s="50" t="n">
        <f aca="false">'Empl_BIT_7%'!AF30*100/PopTot!AF31</f>
        <v>77.8489420761146</v>
      </c>
      <c r="AG30" s="50" t="n">
        <f aca="false">'Empl_BIT_7%'!AG30*100/PopTot!AG31</f>
        <v>80.2725731130876</v>
      </c>
      <c r="AH30" s="50" t="n">
        <f aca="false">'Empl_BIT_7%'!AH30*100/PopTot!AH31</f>
        <v>20.7217138630191</v>
      </c>
      <c r="AI30" s="50" t="n">
        <f aca="false">'Empl_BIT_7%'!AI30*100/PopTot!AI31</f>
        <v>31.6384060850791</v>
      </c>
      <c r="AJ30" s="50" t="n">
        <f aca="false">'Empl_BIT_7%'!AJ30*100/PopTot!AJ31</f>
        <v>83.5268311703393</v>
      </c>
      <c r="AK30" s="50" t="n">
        <f aca="false">'Empl_BIT_7%'!AK30*100/PopTot!AK31</f>
        <v>87.6806202891661</v>
      </c>
      <c r="AL30" s="50" t="n">
        <f aca="false">'Empl_BIT_7%'!AL30*100/PopTot!AL31</f>
        <v>84.8395438443461</v>
      </c>
      <c r="AM30" s="50" t="n">
        <f aca="false">'Empl_BIT_7%'!AM30*100/PopTot!AM31</f>
        <v>26.2207763313275</v>
      </c>
      <c r="AO30" s="50" t="n">
        <f aca="false">'Empl_BIT_7%'!AO30*100/PopTot!AO31</f>
        <v>26.6819733313373</v>
      </c>
      <c r="AP30" s="50" t="n">
        <f aca="false">'Empl_BIT_7%'!AP30*100/PopTot!AP31</f>
        <v>76.7526245450944</v>
      </c>
      <c r="AQ30" s="50" t="n">
        <f aca="false">'Empl_BIT_7%'!AQ30*100/PopTot!AQ31</f>
        <v>64.6710513259424</v>
      </c>
      <c r="AR30" s="50" t="n">
        <f aca="false">'Empl_BIT_7%'!AR30*100/PopTot!AR31</f>
        <v>31.6384060850791</v>
      </c>
      <c r="AS30" s="50" t="n">
        <f aca="false">'Empl_BIT_7%'!AS30*100/PopTot!AS31</f>
        <v>85.3699167993127</v>
      </c>
      <c r="AT30" s="50" t="n">
        <f aca="false">'Empl_BIT_7%'!AT30*100/PopTot!AT31</f>
        <v>68.9652366950423</v>
      </c>
      <c r="AU30" s="50" t="n">
        <f aca="false">'Empl_BIT_7%'!AU30*100/PopTot!AU31</f>
        <v>29.2044995576206</v>
      </c>
      <c r="AV30" s="50" t="n">
        <f aca="false">'Empl_BIT_7%'!AV30*100/PopTot!AV31</f>
        <v>81.0107144206718</v>
      </c>
      <c r="AW30" s="50" t="n">
        <f aca="false">'Empl_BIT_7%'!AW30*100/PopTot!AW31</f>
        <v>66.7816797090441</v>
      </c>
    </row>
    <row r="31" customFormat="false" ht="15" hidden="false" customHeight="false" outlineLevel="0" collapsed="false">
      <c r="A31" s="0" t="n">
        <v>2043</v>
      </c>
      <c r="B31" s="50" t="n">
        <f aca="false">'Empl_BIT_7%'!B31*100/PopTot!B32</f>
        <v>47.8265026903761</v>
      </c>
      <c r="C31" s="50" t="n">
        <f aca="false">'Empl_BIT_7%'!C31*100/PopTot!C32</f>
        <v>44.0385237863898</v>
      </c>
      <c r="D31" s="50" t="n">
        <f aca="false">'Empl_BIT_7%'!D31*100/PopTot!D32</f>
        <v>51.8942146063526</v>
      </c>
      <c r="E31" s="50" t="n">
        <f aca="false">'Empl_BIT_7%'!E31*100/PopTot!E32</f>
        <v>7.8415322190845</v>
      </c>
      <c r="F31" s="50" t="n">
        <f aca="false">'Empl_BIT_7%'!F31*100/PopTot!F32</f>
        <v>45.9123945163641</v>
      </c>
      <c r="G31" s="50" t="n">
        <f aca="false">'Empl_BIT_7%'!G31*100/PopTot!G32</f>
        <v>71.5578217975178</v>
      </c>
      <c r="H31" s="50" t="n">
        <f aca="false">'Empl_BIT_7%'!H31*100/PopTot!H32</f>
        <v>72.4437021222286</v>
      </c>
      <c r="I31" s="50" t="n">
        <f aca="false">'Empl_BIT_7%'!I31*100/PopTot!I32</f>
        <v>76.5578303946852</v>
      </c>
      <c r="J31" s="50" t="n">
        <f aca="false">'Empl_BIT_7%'!J31*100/PopTot!J32</f>
        <v>79.0337214859375</v>
      </c>
      <c r="K31" s="50" t="n">
        <f aca="false">'Empl_BIT_7%'!K31*100/PopTot!K32</f>
        <v>82.3250917543548</v>
      </c>
      <c r="L31" s="50" t="n">
        <f aca="false">'Empl_BIT_7%'!L31*100/PopTot!L32</f>
        <v>78.4870139349471</v>
      </c>
      <c r="M31" s="50" t="n">
        <f aca="false">'Empl_BIT_7%'!M31*100/PopTot!M32</f>
        <v>71.0916684501666</v>
      </c>
      <c r="N31" s="50" t="n">
        <f aca="false">'Empl_BIT_7%'!N31*100/PopTot!N32</f>
        <v>58.4355782704968</v>
      </c>
      <c r="O31" s="50" t="n">
        <f aca="false">'Empl_BIT_7%'!O31*100/PopTot!O32</f>
        <v>10.9784539159728</v>
      </c>
      <c r="P31" s="50" t="n">
        <f aca="false">'Empl_BIT_7%'!P31*100/PopTot!P32</f>
        <v>0.808067759596826</v>
      </c>
      <c r="Q31" s="50" t="n">
        <f aca="false">'Empl_BIT_7%'!Q31*100/PopTot!Q32</f>
        <v>12.0998465601522</v>
      </c>
      <c r="R31" s="50" t="n">
        <f aca="false">'Empl_BIT_7%'!R31*100/PopTot!R32</f>
        <v>52.1554418941741</v>
      </c>
      <c r="S31" s="50" t="n">
        <f aca="false">'Empl_BIT_7%'!S31*100/PopTot!S32</f>
        <v>81.1257300112272</v>
      </c>
      <c r="T31" s="50" t="n">
        <f aca="false">'Empl_BIT_7%'!T31*100/PopTot!T32</f>
        <v>85.6317844006746</v>
      </c>
      <c r="U31" s="50" t="n">
        <f aca="false">'Empl_BIT_7%'!U31*100/PopTot!U32</f>
        <v>87.0787150228368</v>
      </c>
      <c r="V31" s="50" t="n">
        <f aca="false">'Empl_BIT_7%'!V31*100/PopTot!V32</f>
        <v>88.2003259544458</v>
      </c>
      <c r="W31" s="50" t="n">
        <f aca="false">'Empl_BIT_7%'!W31*100/PopTot!W32</f>
        <v>86.7028436896429</v>
      </c>
      <c r="X31" s="50" t="n">
        <f aca="false">'Empl_BIT_7%'!X31*100/PopTot!X32</f>
        <v>83.227488942759</v>
      </c>
      <c r="Y31" s="50" t="n">
        <f aca="false">'Empl_BIT_7%'!Y31*100/PopTot!Y32</f>
        <v>73.2896189586057</v>
      </c>
      <c r="Z31" s="50" t="n">
        <f aca="false">'Empl_BIT_7%'!Z31*100/PopTot!Z32</f>
        <v>64.621367628411</v>
      </c>
      <c r="AA31" s="50" t="n">
        <f aca="false">'Empl_BIT_7%'!AA31*100/PopTot!AA32</f>
        <v>18.4785353136627</v>
      </c>
      <c r="AB31" s="50" t="n">
        <f aca="false">'Empl_BIT_7%'!AB31*100/PopTot!AB32</f>
        <v>1.70217294035082</v>
      </c>
      <c r="AD31" s="50" t="n">
        <f aca="false">'Empl_BIT_7%'!AD31*100/PopTot!AD32</f>
        <v>26.6503285388871</v>
      </c>
      <c r="AE31" s="50" t="n">
        <f aca="false">'Empl_BIT_7%'!AE31*100/PopTot!AE32</f>
        <v>72.0165629351542</v>
      </c>
      <c r="AF31" s="50" t="n">
        <f aca="false">'Empl_BIT_7%'!AF31*100/PopTot!AF32</f>
        <v>77.790978870269</v>
      </c>
      <c r="AG31" s="50" t="n">
        <f aca="false">'Empl_BIT_7%'!AG31*100/PopTot!AG32</f>
        <v>80.3580611720662</v>
      </c>
      <c r="AH31" s="50" t="n">
        <f aca="false">'Empl_BIT_7%'!AH31*100/PopTot!AH32</f>
        <v>20.814363841348</v>
      </c>
      <c r="AI31" s="50" t="n">
        <f aca="false">'Empl_BIT_7%'!AI31*100/PopTot!AI32</f>
        <v>31.6057364715731</v>
      </c>
      <c r="AJ31" s="50" t="n">
        <f aca="false">'Empl_BIT_7%'!AJ31*100/PopTot!AJ32</f>
        <v>83.4471688933764</v>
      </c>
      <c r="AK31" s="50" t="n">
        <f aca="false">'Empl_BIT_7%'!AK31*100/PopTot!AK32</f>
        <v>87.6381251915901</v>
      </c>
      <c r="AL31" s="50" t="n">
        <f aca="false">'Empl_BIT_7%'!AL31*100/PopTot!AL32</f>
        <v>84.9178551478741</v>
      </c>
      <c r="AM31" s="50" t="n">
        <f aca="false">'Empl_BIT_7%'!AM31*100/PopTot!AM32</f>
        <v>26.137017977344</v>
      </c>
      <c r="AO31" s="50" t="n">
        <f aca="false">'Empl_BIT_7%'!AO31*100/PopTot!AO32</f>
        <v>26.6503285388871</v>
      </c>
      <c r="AP31" s="50" t="n">
        <f aca="false">'Empl_BIT_7%'!AP31*100/PopTot!AP32</f>
        <v>76.7451422013926</v>
      </c>
      <c r="AQ31" s="50" t="n">
        <f aca="false">'Empl_BIT_7%'!AQ31*100/PopTot!AQ32</f>
        <v>64.7653757092838</v>
      </c>
      <c r="AR31" s="50" t="n">
        <f aca="false">'Empl_BIT_7%'!AR31*100/PopTot!AR32</f>
        <v>31.6057364715731</v>
      </c>
      <c r="AS31" s="50" t="n">
        <f aca="false">'Empl_BIT_7%'!AS31*100/PopTot!AS32</f>
        <v>85.3650810857891</v>
      </c>
      <c r="AT31" s="50" t="n">
        <f aca="false">'Empl_BIT_7%'!AT31*100/PopTot!AT32</f>
        <v>68.9739473879069</v>
      </c>
      <c r="AU31" s="50" t="n">
        <f aca="false">'Empl_BIT_7%'!AU31*100/PopTot!AU32</f>
        <v>29.1723687927891</v>
      </c>
      <c r="AV31" s="50" t="n">
        <f aca="false">'Empl_BIT_7%'!AV31*100/PopTot!AV32</f>
        <v>81.0054078373556</v>
      </c>
      <c r="AW31" s="50" t="n">
        <f aca="false">'Empl_BIT_7%'!AW31*100/PopTot!AW32</f>
        <v>66.8332686563359</v>
      </c>
    </row>
    <row r="32" customFormat="false" ht="15" hidden="false" customHeight="false" outlineLevel="0" collapsed="false">
      <c r="A32" s="0" t="n">
        <v>2044</v>
      </c>
      <c r="B32" s="50" t="n">
        <f aca="false">'Empl_BIT_7%'!B32*100/PopTot!B33</f>
        <v>47.7749481252172</v>
      </c>
      <c r="C32" s="50" t="n">
        <f aca="false">'Empl_BIT_7%'!C32*100/PopTot!C33</f>
        <v>44.0297203114786</v>
      </c>
      <c r="D32" s="50" t="n">
        <f aca="false">'Empl_BIT_7%'!D32*100/PopTot!D33</f>
        <v>51.7927109196601</v>
      </c>
      <c r="E32" s="50" t="n">
        <f aca="false">'Empl_BIT_7%'!E32*100/PopTot!E33</f>
        <v>7.8423699706358</v>
      </c>
      <c r="F32" s="50" t="n">
        <f aca="false">'Empl_BIT_7%'!F32*100/PopTot!F33</f>
        <v>45.9110148245371</v>
      </c>
      <c r="G32" s="50" t="n">
        <f aca="false">'Empl_BIT_7%'!G32*100/PopTot!G33</f>
        <v>71.4894927035242</v>
      </c>
      <c r="H32" s="50" t="n">
        <f aca="false">'Empl_BIT_7%'!H32*100/PopTot!H33</f>
        <v>72.4798411924171</v>
      </c>
      <c r="I32" s="50" t="n">
        <f aca="false">'Empl_BIT_7%'!I32*100/PopTot!I33</f>
        <v>76.4686482690848</v>
      </c>
      <c r="J32" s="50" t="n">
        <f aca="false">'Empl_BIT_7%'!J32*100/PopTot!J33</f>
        <v>79.0622772377041</v>
      </c>
      <c r="K32" s="50" t="n">
        <f aca="false">'Empl_BIT_7%'!K32*100/PopTot!K33</f>
        <v>82.3401619167956</v>
      </c>
      <c r="L32" s="50" t="n">
        <f aca="false">'Empl_BIT_7%'!L32*100/PopTot!L33</f>
        <v>78.5844092617301</v>
      </c>
      <c r="M32" s="50" t="n">
        <f aca="false">'Empl_BIT_7%'!M32*100/PopTot!M33</f>
        <v>71.0724819939935</v>
      </c>
      <c r="N32" s="50" t="n">
        <f aca="false">'Empl_BIT_7%'!N32*100/PopTot!N33</f>
        <v>58.4156864932924</v>
      </c>
      <c r="O32" s="50" t="n">
        <f aca="false">'Empl_BIT_7%'!O32*100/PopTot!O33</f>
        <v>11.732452247507</v>
      </c>
      <c r="P32" s="50" t="n">
        <f aca="false">'Empl_BIT_7%'!P32*100/PopTot!P33</f>
        <v>0.806819896875057</v>
      </c>
      <c r="Q32" s="50" t="n">
        <f aca="false">'Empl_BIT_7%'!Q32*100/PopTot!Q33</f>
        <v>12.1024272577431</v>
      </c>
      <c r="R32" s="50" t="n">
        <f aca="false">'Empl_BIT_7%'!R32*100/PopTot!R33</f>
        <v>52.1547917802431</v>
      </c>
      <c r="S32" s="50" t="n">
        <f aca="false">'Empl_BIT_7%'!S32*100/PopTot!S33</f>
        <v>81.0470542783177</v>
      </c>
      <c r="T32" s="50" t="n">
        <f aca="false">'Empl_BIT_7%'!T32*100/PopTot!T33</f>
        <v>85.6561910935413</v>
      </c>
      <c r="U32" s="50" t="n">
        <f aca="false">'Empl_BIT_7%'!U32*100/PopTot!U33</f>
        <v>86.9909737654708</v>
      </c>
      <c r="V32" s="50" t="n">
        <f aca="false">'Empl_BIT_7%'!V32*100/PopTot!V33</f>
        <v>88.1589357341746</v>
      </c>
      <c r="W32" s="50" t="n">
        <f aca="false">'Empl_BIT_7%'!W32*100/PopTot!W33</f>
        <v>86.7841342223426</v>
      </c>
      <c r="X32" s="50" t="n">
        <f aca="false">'Empl_BIT_7%'!X32*100/PopTot!X33</f>
        <v>83.2834664122123</v>
      </c>
      <c r="Y32" s="50" t="n">
        <f aca="false">'Empl_BIT_7%'!Y32*100/PopTot!Y33</f>
        <v>73.1375002260588</v>
      </c>
      <c r="Z32" s="50" t="n">
        <f aca="false">'Empl_BIT_7%'!Z32*100/PopTot!Z33</f>
        <v>64.5797790713287</v>
      </c>
      <c r="AA32" s="50" t="n">
        <f aca="false">'Empl_BIT_7%'!AA32*100/PopTot!AA33</f>
        <v>18.8134327600454</v>
      </c>
      <c r="AB32" s="50" t="n">
        <f aca="false">'Empl_BIT_7%'!AB32*100/PopTot!AB33</f>
        <v>1.69928290882405</v>
      </c>
      <c r="AD32" s="50" t="n">
        <f aca="false">'Empl_BIT_7%'!AD32*100/PopTot!AD33</f>
        <v>26.6154856575075</v>
      </c>
      <c r="AE32" s="50" t="n">
        <f aca="false">'Empl_BIT_7%'!AE32*100/PopTot!AE33</f>
        <v>72.0024585896664</v>
      </c>
      <c r="AF32" s="50" t="n">
        <f aca="false">'Empl_BIT_7%'!AF32*100/PopTot!AF33</f>
        <v>77.7586170106686</v>
      </c>
      <c r="AG32" s="50" t="n">
        <f aca="false">'Empl_BIT_7%'!AG32*100/PopTot!AG33</f>
        <v>80.4439170418434</v>
      </c>
      <c r="AH32" s="50" t="n">
        <f aca="false">'Empl_BIT_7%'!AH32*100/PopTot!AH33</f>
        <v>20.8949741671339</v>
      </c>
      <c r="AI32" s="50" t="n">
        <f aca="false">'Empl_BIT_7%'!AI32*100/PopTot!AI33</f>
        <v>31.5700400840128</v>
      </c>
      <c r="AJ32" s="50" t="n">
        <f aca="false">'Empl_BIT_7%'!AJ32*100/PopTot!AJ33</f>
        <v>83.4229039172439</v>
      </c>
      <c r="AK32" s="50" t="n">
        <f aca="false">'Empl_BIT_7%'!AK32*100/PopTot!AK33</f>
        <v>87.5727127115952</v>
      </c>
      <c r="AL32" s="50" t="n">
        <f aca="false">'Empl_BIT_7%'!AL32*100/PopTot!AL33</f>
        <v>85.0122214831968</v>
      </c>
      <c r="AM32" s="50" t="n">
        <f aca="false">'Empl_BIT_7%'!AM32*100/PopTot!AM33</f>
        <v>26.0602100158011</v>
      </c>
      <c r="AO32" s="50" t="n">
        <f aca="false">'Empl_BIT_7%'!AO32*100/PopTot!AO33</f>
        <v>26.6154856575075</v>
      </c>
      <c r="AP32" s="50" t="n">
        <f aca="false">'Empl_BIT_7%'!AP32*100/PopTot!AP33</f>
        <v>76.7648518312629</v>
      </c>
      <c r="AQ32" s="50" t="n">
        <f aca="false">'Empl_BIT_7%'!AQ32*100/PopTot!AQ33</f>
        <v>64.7499428186138</v>
      </c>
      <c r="AR32" s="50" t="n">
        <f aca="false">'Empl_BIT_7%'!AR32*100/PopTot!AR33</f>
        <v>31.5700400840128</v>
      </c>
      <c r="AS32" s="50" t="n">
        <f aca="false">'Empl_BIT_7%'!AS32*100/PopTot!AS33</f>
        <v>85.3757414898996</v>
      </c>
      <c r="AT32" s="50" t="n">
        <f aca="false">'Empl_BIT_7%'!AT32*100/PopTot!AT33</f>
        <v>68.882425538697</v>
      </c>
      <c r="AU32" s="50" t="n">
        <f aca="false">'Empl_BIT_7%'!AU32*100/PopTot!AU33</f>
        <v>29.1371331136814</v>
      </c>
      <c r="AV32" s="50" t="n">
        <f aca="false">'Empl_BIT_7%'!AV32*100/PopTot!AV33</f>
        <v>81.0219027526616</v>
      </c>
      <c r="AW32" s="50" t="n">
        <f aca="false">'Empl_BIT_7%'!AW32*100/PopTot!AW33</f>
        <v>66.7801733178508</v>
      </c>
    </row>
    <row r="33" customFormat="false" ht="15" hidden="false" customHeight="false" outlineLevel="0" collapsed="false">
      <c r="A33" s="0" t="n">
        <v>2045</v>
      </c>
      <c r="B33" s="50" t="n">
        <f aca="false">'Empl_BIT_7%'!B33*100/PopTot!B34</f>
        <v>47.698483982193</v>
      </c>
      <c r="C33" s="50" t="n">
        <f aca="false">'Empl_BIT_7%'!C33*100/PopTot!C34</f>
        <v>43.9964205029392</v>
      </c>
      <c r="D33" s="50" t="n">
        <f aca="false">'Empl_BIT_7%'!D33*100/PopTot!D34</f>
        <v>51.6656395499134</v>
      </c>
      <c r="E33" s="50" t="n">
        <f aca="false">'Empl_BIT_7%'!E33*100/PopTot!E34</f>
        <v>7.84188130158736</v>
      </c>
      <c r="F33" s="50" t="n">
        <f aca="false">'Empl_BIT_7%'!F33*100/PopTot!F34</f>
        <v>45.9119705300983</v>
      </c>
      <c r="G33" s="50" t="n">
        <f aca="false">'Empl_BIT_7%'!G33*100/PopTot!G34</f>
        <v>71.6163741455607</v>
      </c>
      <c r="H33" s="50" t="n">
        <f aca="false">'Empl_BIT_7%'!H33*100/PopTot!H34</f>
        <v>72.2449111363521</v>
      </c>
      <c r="I33" s="50" t="n">
        <f aca="false">'Empl_BIT_7%'!I33*100/PopTot!I34</f>
        <v>76.4685785704516</v>
      </c>
      <c r="J33" s="50" t="n">
        <f aca="false">'Empl_BIT_7%'!J33*100/PopTot!J34</f>
        <v>78.7279174429261</v>
      </c>
      <c r="K33" s="50" t="n">
        <f aca="false">'Empl_BIT_7%'!K33*100/PopTot!K34</f>
        <v>82.5435320480897</v>
      </c>
      <c r="L33" s="50" t="n">
        <f aca="false">'Empl_BIT_7%'!L33*100/PopTot!L34</f>
        <v>78.8133109137578</v>
      </c>
      <c r="M33" s="50" t="n">
        <f aca="false">'Empl_BIT_7%'!M33*100/PopTot!M34</f>
        <v>71.2129167226067</v>
      </c>
      <c r="N33" s="50" t="n">
        <f aca="false">'Empl_BIT_7%'!N33*100/PopTot!N34</f>
        <v>58.1086025797861</v>
      </c>
      <c r="O33" s="50" t="n">
        <f aca="false">'Empl_BIT_7%'!O33*100/PopTot!O34</f>
        <v>12.4374855549333</v>
      </c>
      <c r="P33" s="50" t="n">
        <f aca="false">'Empl_BIT_7%'!P33*100/PopTot!P34</f>
        <v>0.805857517757477</v>
      </c>
      <c r="Q33" s="50" t="n">
        <f aca="false">'Empl_BIT_7%'!Q33*100/PopTot!Q34</f>
        <v>12.1034400730761</v>
      </c>
      <c r="R33" s="50" t="n">
        <f aca="false">'Empl_BIT_7%'!R33*100/PopTot!R34</f>
        <v>52.1570162369539</v>
      </c>
      <c r="S33" s="50" t="n">
        <f aca="false">'Empl_BIT_7%'!S33*100/PopTot!S34</f>
        <v>81.201540713544</v>
      </c>
      <c r="T33" s="50" t="n">
        <f aca="false">'Empl_BIT_7%'!T33*100/PopTot!T34</f>
        <v>85.3726281583679</v>
      </c>
      <c r="U33" s="50" t="n">
        <f aca="false">'Empl_BIT_7%'!U33*100/PopTot!U34</f>
        <v>86.9626764851115</v>
      </c>
      <c r="V33" s="50" t="n">
        <f aca="false">'Empl_BIT_7%'!V33*100/PopTot!V34</f>
        <v>87.8238780815016</v>
      </c>
      <c r="W33" s="50" t="n">
        <f aca="false">'Empl_BIT_7%'!W33*100/PopTot!W34</f>
        <v>86.9686974701615</v>
      </c>
      <c r="X33" s="50" t="n">
        <f aca="false">'Empl_BIT_7%'!X33*100/PopTot!X34</f>
        <v>83.4380208032423</v>
      </c>
      <c r="Y33" s="50" t="n">
        <f aca="false">'Empl_BIT_7%'!Y33*100/PopTot!Y34</f>
        <v>73.0659241058173</v>
      </c>
      <c r="Z33" s="50" t="n">
        <f aca="false">'Empl_BIT_7%'!Z33*100/PopTot!Z34</f>
        <v>64.3000108706568</v>
      </c>
      <c r="AA33" s="50" t="n">
        <f aca="false">'Empl_BIT_7%'!AA33*100/PopTot!AA34</f>
        <v>19.1204255392652</v>
      </c>
      <c r="AB33" s="50" t="n">
        <f aca="false">'Empl_BIT_7%'!AB33*100/PopTot!AB34</f>
        <v>1.69637154307721</v>
      </c>
      <c r="AD33" s="50" t="n">
        <f aca="false">'Empl_BIT_7%'!AD33*100/PopTot!AD34</f>
        <v>26.5750258879169</v>
      </c>
      <c r="AE33" s="50" t="n">
        <f aca="false">'Empl_BIT_7%'!AE33*100/PopTot!AE34</f>
        <v>71.9424684043879</v>
      </c>
      <c r="AF33" s="50" t="n">
        <f aca="false">'Empl_BIT_7%'!AF33*100/PopTot!AF34</f>
        <v>77.592437752536</v>
      </c>
      <c r="AG33" s="50" t="n">
        <f aca="false">'Empl_BIT_7%'!AG33*100/PopTot!AG34</f>
        <v>80.6865234419325</v>
      </c>
      <c r="AH33" s="50" t="n">
        <f aca="false">'Empl_BIT_7%'!AH33*100/PopTot!AH34</f>
        <v>20.9165406396452</v>
      </c>
      <c r="AI33" s="50" t="n">
        <f aca="false">'Empl_BIT_7%'!AI33*100/PopTot!AI34</f>
        <v>31.5286088544462</v>
      </c>
      <c r="AJ33" s="50" t="n">
        <f aca="false">'Empl_BIT_7%'!AJ33*100/PopTot!AJ34</f>
        <v>83.3555720884507</v>
      </c>
      <c r="AK33" s="50" t="n">
        <f aca="false">'Empl_BIT_7%'!AK33*100/PopTot!AK34</f>
        <v>87.3912650101752</v>
      </c>
      <c r="AL33" s="50" t="n">
        <f aca="false">'Empl_BIT_7%'!AL33*100/PopTot!AL34</f>
        <v>85.2083650071099</v>
      </c>
      <c r="AM33" s="50" t="n">
        <f aca="false">'Empl_BIT_7%'!AM33*100/PopTot!AM34</f>
        <v>25.9396135982254</v>
      </c>
      <c r="AO33" s="50" t="n">
        <f aca="false">'Empl_BIT_7%'!AO33*100/PopTot!AO34</f>
        <v>26.5750258879169</v>
      </c>
      <c r="AP33" s="50" t="n">
        <f aca="false">'Empl_BIT_7%'!AP33*100/PopTot!AP34</f>
        <v>76.7762416497338</v>
      </c>
      <c r="AQ33" s="50" t="n">
        <f aca="false">'Empl_BIT_7%'!AQ33*100/PopTot!AQ34</f>
        <v>64.6530913087309</v>
      </c>
      <c r="AR33" s="50" t="n">
        <f aca="false">'Empl_BIT_7%'!AR33*100/PopTot!AR34</f>
        <v>31.5286088544462</v>
      </c>
      <c r="AS33" s="50" t="n">
        <f aca="false">'Empl_BIT_7%'!AS33*100/PopTot!AS34</f>
        <v>85.3642402722597</v>
      </c>
      <c r="AT33" s="50" t="n">
        <f aca="false">'Empl_BIT_7%'!AT33*100/PopTot!AT34</f>
        <v>68.7067446564603</v>
      </c>
      <c r="AU33" s="50" t="n">
        <f aca="false">'Empl_BIT_7%'!AU33*100/PopTot!AU34</f>
        <v>29.0962264923241</v>
      </c>
      <c r="AV33" s="50" t="n">
        <f aca="false">'Empl_BIT_7%'!AV33*100/PopTot!AV34</f>
        <v>81.023042815088</v>
      </c>
      <c r="AW33" s="50" t="n">
        <f aca="false">'Empl_BIT_7%'!AW33*100/PopTot!AW34</f>
        <v>66.6451001300866</v>
      </c>
    </row>
    <row r="34" customFormat="false" ht="15" hidden="false" customHeight="false" outlineLevel="0" collapsed="false">
      <c r="A34" s="0" t="n">
        <v>2046</v>
      </c>
      <c r="B34" s="50" t="n">
        <f aca="false">'Empl_BIT_7%'!B34*100/PopTot!B35</f>
        <v>47.6049296429596</v>
      </c>
      <c r="C34" s="50" t="n">
        <f aca="false">'Empl_BIT_7%'!C34*100/PopTot!C35</f>
        <v>43.9144191759297</v>
      </c>
      <c r="D34" s="50" t="n">
        <f aca="false">'Empl_BIT_7%'!D34*100/PopTot!D35</f>
        <v>51.5551621159442</v>
      </c>
      <c r="E34" s="50" t="n">
        <f aca="false">'Empl_BIT_7%'!E34*100/PopTot!E35</f>
        <v>7.84195868213895</v>
      </c>
      <c r="F34" s="50" t="n">
        <f aca="false">'Empl_BIT_7%'!F34*100/PopTot!F35</f>
        <v>45.9215067003441</v>
      </c>
      <c r="G34" s="50" t="n">
        <f aca="false">'Empl_BIT_7%'!G34*100/PopTot!G35</f>
        <v>71.6436509652304</v>
      </c>
      <c r="H34" s="50" t="n">
        <f aca="false">'Empl_BIT_7%'!H34*100/PopTot!H35</f>
        <v>72.2809605800484</v>
      </c>
      <c r="I34" s="50" t="n">
        <f aca="false">'Empl_BIT_7%'!I34*100/PopTot!I35</f>
        <v>76.1831787605772</v>
      </c>
      <c r="J34" s="50" t="n">
        <f aca="false">'Empl_BIT_7%'!J34*100/PopTot!J35</f>
        <v>79.026851314372</v>
      </c>
      <c r="K34" s="50" t="n">
        <f aca="false">'Empl_BIT_7%'!K34*100/PopTot!K35</f>
        <v>82.3336782872776</v>
      </c>
      <c r="L34" s="50" t="n">
        <f aca="false">'Empl_BIT_7%'!L34*100/PopTot!L35</f>
        <v>79.0537808750413</v>
      </c>
      <c r="M34" s="50" t="n">
        <f aca="false">'Empl_BIT_7%'!M34*100/PopTot!M35</f>
        <v>71.128424077744</v>
      </c>
      <c r="N34" s="50" t="n">
        <f aca="false">'Empl_BIT_7%'!N34*100/PopTot!N35</f>
        <v>58.1892935680906</v>
      </c>
      <c r="O34" s="50" t="n">
        <f aca="false">'Empl_BIT_7%'!O34*100/PopTot!O35</f>
        <v>12.4584282599711</v>
      </c>
      <c r="P34" s="50" t="n">
        <f aca="false">'Empl_BIT_7%'!P34*100/PopTot!P35</f>
        <v>0.805365611950631</v>
      </c>
      <c r="Q34" s="50" t="n">
        <f aca="false">'Empl_BIT_7%'!Q34*100/PopTot!Q35</f>
        <v>12.1047845504761</v>
      </c>
      <c r="R34" s="50" t="n">
        <f aca="false">'Empl_BIT_7%'!R34*100/PopTot!R35</f>
        <v>52.1688157378782</v>
      </c>
      <c r="S34" s="50" t="n">
        <f aca="false">'Empl_BIT_7%'!S34*100/PopTot!S35</f>
        <v>81.236683863922</v>
      </c>
      <c r="T34" s="50" t="n">
        <f aca="false">'Empl_BIT_7%'!T34*100/PopTot!T35</f>
        <v>85.4562283297904</v>
      </c>
      <c r="U34" s="50" t="n">
        <f aca="false">'Empl_BIT_7%'!U34*100/PopTot!U35</f>
        <v>86.5681529195002</v>
      </c>
      <c r="V34" s="50" t="n">
        <f aca="false">'Empl_BIT_7%'!V34*100/PopTot!V35</f>
        <v>88.1893183765153</v>
      </c>
      <c r="W34" s="50" t="n">
        <f aca="false">'Empl_BIT_7%'!W34*100/PopTot!W35</f>
        <v>86.6596113554234</v>
      </c>
      <c r="X34" s="50" t="n">
        <f aca="false">'Empl_BIT_7%'!X34*100/PopTot!X35</f>
        <v>83.7510812709887</v>
      </c>
      <c r="Y34" s="50" t="n">
        <f aca="false">'Empl_BIT_7%'!Y34*100/PopTot!Y35</f>
        <v>72.8684677703378</v>
      </c>
      <c r="Z34" s="50" t="n">
        <f aca="false">'Empl_BIT_7%'!Z34*100/PopTot!Z35</f>
        <v>64.8217270300898</v>
      </c>
      <c r="AA34" s="50" t="n">
        <f aca="false">'Empl_BIT_7%'!AA34*100/PopTot!AA35</f>
        <v>19.1331332981602</v>
      </c>
      <c r="AB34" s="50" t="n">
        <f aca="false">'Empl_BIT_7%'!AB34*100/PopTot!AB35</f>
        <v>1.69506229162767</v>
      </c>
      <c r="AD34" s="50" t="n">
        <f aca="false">'Empl_BIT_7%'!AD34*100/PopTot!AD35</f>
        <v>26.5360413260721</v>
      </c>
      <c r="AE34" s="50" t="n">
        <f aca="false">'Empl_BIT_7%'!AE34*100/PopTot!AE35</f>
        <v>71.9732340383371</v>
      </c>
      <c r="AF34" s="50" t="n">
        <f aca="false">'Empl_BIT_7%'!AF34*100/PopTot!AF35</f>
        <v>77.5918994137981</v>
      </c>
      <c r="AG34" s="50" t="n">
        <f aca="false">'Empl_BIT_7%'!AG34*100/PopTot!AG35</f>
        <v>80.7231768464367</v>
      </c>
      <c r="AH34" s="50" t="n">
        <f aca="false">'Empl_BIT_7%'!AH34*100/PopTot!AH35</f>
        <v>20.8097609160832</v>
      </c>
      <c r="AI34" s="50" t="n">
        <f aca="false">'Empl_BIT_7%'!AI34*100/PopTot!AI35</f>
        <v>31.4889165305921</v>
      </c>
      <c r="AJ34" s="50" t="n">
        <f aca="false">'Empl_BIT_7%'!AJ34*100/PopTot!AJ35</f>
        <v>83.4088891531673</v>
      </c>
      <c r="AK34" s="50" t="n">
        <f aca="false">'Empl_BIT_7%'!AK34*100/PopTot!AK35</f>
        <v>87.3714409877012</v>
      </c>
      <c r="AL34" s="50" t="n">
        <f aca="false">'Empl_BIT_7%'!AL34*100/PopTot!AL35</f>
        <v>85.231869611487</v>
      </c>
      <c r="AM34" s="50" t="n">
        <f aca="false">'Empl_BIT_7%'!AM34*100/PopTot!AM35</f>
        <v>25.8371084430096</v>
      </c>
      <c r="AO34" s="50" t="n">
        <f aca="false">'Empl_BIT_7%'!AO34*100/PopTot!AO35</f>
        <v>26.5360413260721</v>
      </c>
      <c r="AP34" s="50" t="n">
        <f aca="false">'Empl_BIT_7%'!AP34*100/PopTot!AP35</f>
        <v>76.814577763025</v>
      </c>
      <c r="AQ34" s="50" t="n">
        <f aca="false">'Empl_BIT_7%'!AQ34*100/PopTot!AQ35</f>
        <v>64.6673433578099</v>
      </c>
      <c r="AR34" s="50" t="n">
        <f aca="false">'Empl_BIT_7%'!AR34*100/PopTot!AR35</f>
        <v>31.4889165305921</v>
      </c>
      <c r="AS34" s="50" t="n">
        <f aca="false">'Empl_BIT_7%'!AS34*100/PopTot!AS35</f>
        <v>85.3887483915905</v>
      </c>
      <c r="AT34" s="50" t="n">
        <f aca="false">'Empl_BIT_7%'!AT34*100/PopTot!AT35</f>
        <v>68.8798877664997</v>
      </c>
      <c r="AU34" s="50" t="n">
        <f aca="false">'Empl_BIT_7%'!AU34*100/PopTot!AU35</f>
        <v>29.056940879316</v>
      </c>
      <c r="AV34" s="50" t="n">
        <f aca="false">'Empl_BIT_7%'!AV34*100/PopTot!AV35</f>
        <v>81.055066365746</v>
      </c>
      <c r="AW34" s="50" t="n">
        <f aca="false">'Empl_BIT_7%'!AW34*100/PopTot!AW35</f>
        <v>66.738737473811</v>
      </c>
    </row>
    <row r="35" customFormat="false" ht="15" hidden="false" customHeight="false" outlineLevel="0" collapsed="false">
      <c r="A35" s="0" t="n">
        <v>2047</v>
      </c>
      <c r="B35" s="50" t="n">
        <f aca="false">'Empl_BIT_7%'!B35*100/PopTot!B36</f>
        <v>47.5187167425638</v>
      </c>
      <c r="C35" s="50" t="n">
        <f aca="false">'Empl_BIT_7%'!C35*100/PopTot!C36</f>
        <v>43.8383388810753</v>
      </c>
      <c r="D35" s="50" t="n">
        <f aca="false">'Empl_BIT_7%'!D35*100/PopTot!D36</f>
        <v>51.4533956114382</v>
      </c>
      <c r="E35" s="50" t="n">
        <f aca="false">'Empl_BIT_7%'!E35*100/PopTot!E36</f>
        <v>7.84317504638448</v>
      </c>
      <c r="F35" s="50" t="n">
        <f aca="false">'Empl_BIT_7%'!F35*100/PopTot!F36</f>
        <v>45.9401621540149</v>
      </c>
      <c r="G35" s="50" t="n">
        <f aca="false">'Empl_BIT_7%'!G35*100/PopTot!G36</f>
        <v>71.6408932581012</v>
      </c>
      <c r="H35" s="50" t="n">
        <f aca="false">'Empl_BIT_7%'!H35*100/PopTot!H36</f>
        <v>72.4251962663761</v>
      </c>
      <c r="I35" s="50" t="n">
        <f aca="false">'Empl_BIT_7%'!I35*100/PopTot!I36</f>
        <v>76.0906497756227</v>
      </c>
      <c r="J35" s="50" t="n">
        <f aca="false">'Empl_BIT_7%'!J35*100/PopTot!J36</f>
        <v>79.0397913677768</v>
      </c>
      <c r="K35" s="50" t="n">
        <f aca="false">'Empl_BIT_7%'!K35*100/PopTot!K36</f>
        <v>82.2837256300305</v>
      </c>
      <c r="L35" s="50" t="n">
        <f aca="false">'Empl_BIT_7%'!L35*100/PopTot!L36</f>
        <v>79.1587765900421</v>
      </c>
      <c r="M35" s="50" t="n">
        <f aca="false">'Empl_BIT_7%'!M35*100/PopTot!M36</f>
        <v>71.2115611674129</v>
      </c>
      <c r="N35" s="50" t="n">
        <f aca="false">'Empl_BIT_7%'!N35*100/PopTot!N36</f>
        <v>58.1382486961262</v>
      </c>
      <c r="O35" s="50" t="n">
        <f aca="false">'Empl_BIT_7%'!O35*100/PopTot!O36</f>
        <v>12.4166173923416</v>
      </c>
      <c r="P35" s="50" t="n">
        <f aca="false">'Empl_BIT_7%'!P35*100/PopTot!P36</f>
        <v>0.805813860308786</v>
      </c>
      <c r="Q35" s="50" t="n">
        <f aca="false">'Empl_BIT_7%'!Q35*100/PopTot!Q36</f>
        <v>12.1070519595883</v>
      </c>
      <c r="R35" s="50" t="n">
        <f aca="false">'Empl_BIT_7%'!R35*100/PopTot!R36</f>
        <v>52.1907889872059</v>
      </c>
      <c r="S35" s="50" t="n">
        <f aca="false">'Empl_BIT_7%'!S35*100/PopTot!S36</f>
        <v>81.2335020621706</v>
      </c>
      <c r="T35" s="50" t="n">
        <f aca="false">'Empl_BIT_7%'!T35*100/PopTot!T36</f>
        <v>85.5543884179688</v>
      </c>
      <c r="U35" s="50" t="n">
        <f aca="false">'Empl_BIT_7%'!U35*100/PopTot!U36</f>
        <v>86.5312861254997</v>
      </c>
      <c r="V35" s="50" t="n">
        <f aca="false">'Empl_BIT_7%'!V35*100/PopTot!V36</f>
        <v>88.1579591026764</v>
      </c>
      <c r="W35" s="50" t="n">
        <f aca="false">'Empl_BIT_7%'!W35*100/PopTot!W36</f>
        <v>86.6002105847189</v>
      </c>
      <c r="X35" s="50" t="n">
        <f aca="false">'Empl_BIT_7%'!X35*100/PopTot!X36</f>
        <v>83.8315122268826</v>
      </c>
      <c r="Y35" s="50" t="n">
        <f aca="false">'Empl_BIT_7%'!Y35*100/PopTot!Y36</f>
        <v>72.8200606198563</v>
      </c>
      <c r="Z35" s="50" t="n">
        <f aca="false">'Empl_BIT_7%'!Z35*100/PopTot!Z36</f>
        <v>65.2173698719425</v>
      </c>
      <c r="AA35" s="50" t="n">
        <f aca="false">'Empl_BIT_7%'!AA35*100/PopTot!AA36</f>
        <v>19.0730826367438</v>
      </c>
      <c r="AB35" s="50" t="n">
        <f aca="false">'Empl_BIT_7%'!AB35*100/PopTot!AB36</f>
        <v>1.69618020088231</v>
      </c>
      <c r="AD35" s="50" t="n">
        <f aca="false">'Empl_BIT_7%'!AD35*100/PopTot!AD36</f>
        <v>26.5026154325547</v>
      </c>
      <c r="AE35" s="50" t="n">
        <f aca="false">'Empl_BIT_7%'!AE35*100/PopTot!AE36</f>
        <v>72.0452388323769</v>
      </c>
      <c r="AF35" s="50" t="n">
        <f aca="false">'Empl_BIT_7%'!AF35*100/PopTot!AF36</f>
        <v>77.5567004542089</v>
      </c>
      <c r="AG35" s="50" t="n">
        <f aca="false">'Empl_BIT_7%'!AG35*100/PopTot!AG36</f>
        <v>80.7617950448478</v>
      </c>
      <c r="AH35" s="50" t="n">
        <f aca="false">'Empl_BIT_7%'!AH35*100/PopTot!AH36</f>
        <v>20.6850495454168</v>
      </c>
      <c r="AI35" s="50" t="n">
        <f aca="false">'Empl_BIT_7%'!AI35*100/PopTot!AI36</f>
        <v>31.4553570694863</v>
      </c>
      <c r="AJ35" s="50" t="n">
        <f aca="false">'Empl_BIT_7%'!AJ35*100/PopTot!AJ36</f>
        <v>83.452242909669</v>
      </c>
      <c r="AK35" s="50" t="n">
        <f aca="false">'Empl_BIT_7%'!AK35*100/PopTot!AK36</f>
        <v>87.3408287970983</v>
      </c>
      <c r="AL35" s="50" t="n">
        <f aca="false">'Empl_BIT_7%'!AL35*100/PopTot!AL36</f>
        <v>85.252346974093</v>
      </c>
      <c r="AM35" s="50" t="n">
        <f aca="false">'Empl_BIT_7%'!AM35*100/PopTot!AM36</f>
        <v>25.7272422318841</v>
      </c>
      <c r="AO35" s="50" t="n">
        <f aca="false">'Empl_BIT_7%'!AO35*100/PopTot!AO36</f>
        <v>26.5026154325547</v>
      </c>
      <c r="AP35" s="50" t="n">
        <f aca="false">'Empl_BIT_7%'!AP35*100/PopTot!AP36</f>
        <v>76.8534277618321</v>
      </c>
      <c r="AQ35" s="50" t="n">
        <f aca="false">'Empl_BIT_7%'!AQ35*100/PopTot!AQ36</f>
        <v>64.6708612298762</v>
      </c>
      <c r="AR35" s="50" t="n">
        <f aca="false">'Empl_BIT_7%'!AR35*100/PopTot!AR36</f>
        <v>31.4553570694863</v>
      </c>
      <c r="AS35" s="50" t="n">
        <f aca="false">'Empl_BIT_7%'!AS35*100/PopTot!AS36</f>
        <v>85.4037599887441</v>
      </c>
      <c r="AT35" s="50" t="n">
        <f aca="false">'Empl_BIT_7%'!AT35*100/PopTot!AT36</f>
        <v>69.047257747303</v>
      </c>
      <c r="AU35" s="50" t="n">
        <f aca="false">'Empl_BIT_7%'!AU35*100/PopTot!AU36</f>
        <v>29.0235141035485</v>
      </c>
      <c r="AV35" s="50" t="n">
        <f aca="false">'Empl_BIT_7%'!AV35*100/PopTot!AV36</f>
        <v>81.0827527295569</v>
      </c>
      <c r="AW35" s="50" t="n">
        <f aca="false">'Empl_BIT_7%'!AW35*100/PopTot!AW36</f>
        <v>66.8248480774297</v>
      </c>
    </row>
    <row r="36" customFormat="false" ht="15" hidden="false" customHeight="false" outlineLevel="0" collapsed="false">
      <c r="A36" s="0" t="n">
        <v>2048</v>
      </c>
      <c r="B36" s="50" t="n">
        <f aca="false">'Empl_BIT_7%'!B36*100/PopTot!B37</f>
        <v>47.4486578628475</v>
      </c>
      <c r="C36" s="50" t="n">
        <f aca="false">'Empl_BIT_7%'!C36*100/PopTot!C37</f>
        <v>43.7807575999951</v>
      </c>
      <c r="D36" s="50" t="n">
        <f aca="false">'Empl_BIT_7%'!D36*100/PopTot!D37</f>
        <v>51.3652066547615</v>
      </c>
      <c r="E36" s="50" t="n">
        <f aca="false">'Empl_BIT_7%'!E36*100/PopTot!E37</f>
        <v>7.84443324159173</v>
      </c>
      <c r="F36" s="50" t="n">
        <f aca="false">'Empl_BIT_7%'!F36*100/PopTot!F37</f>
        <v>45.9630662396989</v>
      </c>
      <c r="G36" s="50" t="n">
        <f aca="false">'Empl_BIT_7%'!G36*100/PopTot!G37</f>
        <v>71.6447330992039</v>
      </c>
      <c r="H36" s="50" t="n">
        <f aca="false">'Empl_BIT_7%'!H36*100/PopTot!H37</f>
        <v>72.3993118101335</v>
      </c>
      <c r="I36" s="50" t="n">
        <f aca="false">'Empl_BIT_7%'!I36*100/PopTot!I37</f>
        <v>76.0196069567003</v>
      </c>
      <c r="J36" s="50" t="n">
        <f aca="false">'Empl_BIT_7%'!J36*100/PopTot!J37</f>
        <v>79.1244243791563</v>
      </c>
      <c r="K36" s="50" t="n">
        <f aca="false">'Empl_BIT_7%'!K36*100/PopTot!K37</f>
        <v>82.093364863185</v>
      </c>
      <c r="L36" s="50" t="n">
        <f aca="false">'Empl_BIT_7%'!L36*100/PopTot!L37</f>
        <v>79.7081512949708</v>
      </c>
      <c r="M36" s="50" t="n">
        <f aca="false">'Empl_BIT_7%'!M36*100/PopTot!M37</f>
        <v>70.9568339537332</v>
      </c>
      <c r="N36" s="50" t="n">
        <f aca="false">'Empl_BIT_7%'!N36*100/PopTot!N37</f>
        <v>58.4644159834073</v>
      </c>
      <c r="O36" s="50" t="n">
        <f aca="false">'Empl_BIT_7%'!O36*100/PopTot!O37</f>
        <v>12.3517392279564</v>
      </c>
      <c r="P36" s="50" t="n">
        <f aca="false">'Empl_BIT_7%'!P36*100/PopTot!P37</f>
        <v>0.805782379442095</v>
      </c>
      <c r="Q36" s="50" t="n">
        <f aca="false">'Empl_BIT_7%'!Q36*100/PopTot!Q37</f>
        <v>12.1090387873939</v>
      </c>
      <c r="R36" s="50" t="n">
        <f aca="false">'Empl_BIT_7%'!R36*100/PopTot!R37</f>
        <v>52.2171651191124</v>
      </c>
      <c r="S36" s="50" t="n">
        <f aca="false">'Empl_BIT_7%'!S36*100/PopTot!S37</f>
        <v>81.2380524337328</v>
      </c>
      <c r="T36" s="50" t="n">
        <f aca="false">'Empl_BIT_7%'!T36*100/PopTot!T37</f>
        <v>85.5209604071611</v>
      </c>
      <c r="U36" s="50" t="n">
        <f aca="false">'Empl_BIT_7%'!U36*100/PopTot!U37</f>
        <v>86.4212214753037</v>
      </c>
      <c r="V36" s="50" t="n">
        <f aca="false">'Empl_BIT_7%'!V36*100/PopTot!V37</f>
        <v>88.2859481070346</v>
      </c>
      <c r="W36" s="50" t="n">
        <f aca="false">'Empl_BIT_7%'!W36*100/PopTot!W37</f>
        <v>86.4039092479177</v>
      </c>
      <c r="X36" s="50" t="n">
        <f aca="false">'Empl_BIT_7%'!X36*100/PopTot!X37</f>
        <v>84.4482045812806</v>
      </c>
      <c r="Y36" s="50" t="n">
        <f aca="false">'Empl_BIT_7%'!Y36*100/PopTot!Y37</f>
        <v>72.4367887647948</v>
      </c>
      <c r="Z36" s="50" t="n">
        <f aca="false">'Empl_BIT_7%'!Z36*100/PopTot!Z37</f>
        <v>65.8988205424329</v>
      </c>
      <c r="AA36" s="50" t="n">
        <f aca="false">'Empl_BIT_7%'!AA36*100/PopTot!AA37</f>
        <v>18.9868910262465</v>
      </c>
      <c r="AB36" s="50" t="n">
        <f aca="false">'Empl_BIT_7%'!AB36*100/PopTot!AB37</f>
        <v>1.69553465764543</v>
      </c>
      <c r="AD36" s="50" t="n">
        <f aca="false">'Empl_BIT_7%'!AD36*100/PopTot!AD37</f>
        <v>26.4749650408801</v>
      </c>
      <c r="AE36" s="50" t="n">
        <f aca="false">'Empl_BIT_7%'!AE36*100/PopTot!AE37</f>
        <v>72.0333205638122</v>
      </c>
      <c r="AF36" s="50" t="n">
        <f aca="false">'Empl_BIT_7%'!AF36*100/PopTot!AF37</f>
        <v>77.5705353320404</v>
      </c>
      <c r="AG36" s="50" t="n">
        <f aca="false">'Empl_BIT_7%'!AG36*100/PopTot!AG37</f>
        <v>80.938886607157</v>
      </c>
      <c r="AH36" s="50" t="n">
        <f aca="false">'Empl_BIT_7%'!AH36*100/PopTot!AH37</f>
        <v>20.5445736984501</v>
      </c>
      <c r="AI36" s="50" t="n">
        <f aca="false">'Empl_BIT_7%'!AI36*100/PopTot!AI37</f>
        <v>31.4279414055216</v>
      </c>
      <c r="AJ36" s="50" t="n">
        <f aca="false">'Empl_BIT_7%'!AJ36*100/PopTot!AJ37</f>
        <v>83.4344590243614</v>
      </c>
      <c r="AK36" s="50" t="n">
        <f aca="false">'Empl_BIT_7%'!AK36*100/PopTot!AK37</f>
        <v>87.3533081924878</v>
      </c>
      <c r="AL36" s="50" t="n">
        <f aca="false">'Empl_BIT_7%'!AL36*100/PopTot!AL37</f>
        <v>85.4581685935663</v>
      </c>
      <c r="AM36" s="50" t="n">
        <f aca="false">'Empl_BIT_7%'!AM36*100/PopTot!AM37</f>
        <v>25.5759123012806</v>
      </c>
      <c r="AO36" s="50" t="n">
        <f aca="false">'Empl_BIT_7%'!AO36*100/PopTot!AO37</f>
        <v>26.4749650408801</v>
      </c>
      <c r="AP36" s="50" t="n">
        <f aca="false">'Empl_BIT_7%'!AP36*100/PopTot!AP37</f>
        <v>76.9256827067645</v>
      </c>
      <c r="AQ36" s="50" t="n">
        <f aca="false">'Empl_BIT_7%'!AQ36*100/PopTot!AQ37</f>
        <v>64.6976819661301</v>
      </c>
      <c r="AR36" s="50" t="n">
        <f aca="false">'Empl_BIT_7%'!AR36*100/PopTot!AR37</f>
        <v>31.4279414055216</v>
      </c>
      <c r="AS36" s="50" t="n">
        <f aca="false">'Empl_BIT_7%'!AS36*100/PopTot!AS37</f>
        <v>85.4744340947616</v>
      </c>
      <c r="AT36" s="50" t="n">
        <f aca="false">'Empl_BIT_7%'!AT36*100/PopTot!AT37</f>
        <v>69.188476524564</v>
      </c>
      <c r="AU36" s="50" t="n">
        <f aca="false">'Empl_BIT_7%'!AU36*100/PopTot!AU37</f>
        <v>28.9960595443286</v>
      </c>
      <c r="AV36" s="50" t="n">
        <f aca="false">'Empl_BIT_7%'!AV36*100/PopTot!AV37</f>
        <v>81.154453991515</v>
      </c>
      <c r="AW36" s="50" t="n">
        <f aca="false">'Empl_BIT_7%'!AW36*100/PopTot!AW37</f>
        <v>66.9100944320177</v>
      </c>
    </row>
    <row r="37" customFormat="false" ht="15" hidden="false" customHeight="false" outlineLevel="0" collapsed="false">
      <c r="A37" s="0" t="n">
        <v>2049</v>
      </c>
      <c r="B37" s="50" t="n">
        <f aca="false">'Empl_BIT_7%'!B37*100/PopTot!B38</f>
        <v>47.386197293644</v>
      </c>
      <c r="C37" s="50" t="n">
        <f aca="false">'Empl_BIT_7%'!C37*100/PopTot!C38</f>
        <v>43.7321406823327</v>
      </c>
      <c r="D37" s="50" t="n">
        <f aca="false">'Empl_BIT_7%'!D37*100/PopTot!D38</f>
        <v>51.2831785011174</v>
      </c>
      <c r="E37" s="50" t="n">
        <f aca="false">'Empl_BIT_7%'!E37*100/PopTot!E38</f>
        <v>7.84471778362165</v>
      </c>
      <c r="F37" s="50" t="n">
        <f aca="false">'Empl_BIT_7%'!F37*100/PopTot!F38</f>
        <v>45.9843877921012</v>
      </c>
      <c r="G37" s="50" t="n">
        <f aca="false">'Empl_BIT_7%'!G37*100/PopTot!G38</f>
        <v>71.6550467262431</v>
      </c>
      <c r="H37" s="50" t="n">
        <f aca="false">'Empl_BIT_7%'!H37*100/PopTot!H38</f>
        <v>72.3389069504677</v>
      </c>
      <c r="I37" s="50" t="n">
        <f aca="false">'Empl_BIT_7%'!I37*100/PopTot!I38</f>
        <v>76.0640427687629</v>
      </c>
      <c r="J37" s="50" t="n">
        <f aca="false">'Empl_BIT_7%'!J37*100/PopTot!J38</f>
        <v>79.0369554323642</v>
      </c>
      <c r="K37" s="50" t="n">
        <f aca="false">'Empl_BIT_7%'!K37*100/PopTot!K38</f>
        <v>82.133888889951</v>
      </c>
      <c r="L37" s="50" t="n">
        <f aca="false">'Empl_BIT_7%'!L37*100/PopTot!L38</f>
        <v>79.7198341980207</v>
      </c>
      <c r="M37" s="50" t="n">
        <f aca="false">'Empl_BIT_7%'!M37*100/PopTot!M38</f>
        <v>71.137850224626</v>
      </c>
      <c r="N37" s="50" t="n">
        <f aca="false">'Empl_BIT_7%'!N37*100/PopTot!N38</f>
        <v>58.2859859599379</v>
      </c>
      <c r="O37" s="50" t="n">
        <f aca="false">'Empl_BIT_7%'!O37*100/PopTot!O38</f>
        <v>12.3478987156405</v>
      </c>
      <c r="P37" s="50" t="n">
        <f aca="false">'Empl_BIT_7%'!P37*100/PopTot!P38</f>
        <v>0.806201557575452</v>
      </c>
      <c r="Q37" s="50" t="n">
        <f aca="false">'Empl_BIT_7%'!Q37*100/PopTot!Q38</f>
        <v>12.1096507299401</v>
      </c>
      <c r="R37" s="50" t="n">
        <f aca="false">'Empl_BIT_7%'!R37*100/PopTot!R38</f>
        <v>52.2415608973923</v>
      </c>
      <c r="S37" s="50" t="n">
        <f aca="false">'Empl_BIT_7%'!S37*100/PopTot!S38</f>
        <v>81.2505127456303</v>
      </c>
      <c r="T37" s="50" t="n">
        <f aca="false">'Empl_BIT_7%'!T37*100/PopTot!T38</f>
        <v>85.4399710790942</v>
      </c>
      <c r="U37" s="50" t="n">
        <f aca="false">'Empl_BIT_7%'!U37*100/PopTot!U38</f>
        <v>86.4554376874903</v>
      </c>
      <c r="V37" s="50" t="n">
        <f aca="false">'Empl_BIT_7%'!V37*100/PopTot!V38</f>
        <v>88.2056818647563</v>
      </c>
      <c r="W37" s="50" t="n">
        <f aca="false">'Empl_BIT_7%'!W37*100/PopTot!W38</f>
        <v>86.366729370732</v>
      </c>
      <c r="X37" s="50" t="n">
        <f aca="false">'Empl_BIT_7%'!X37*100/PopTot!X38</f>
        <v>84.5338307342403</v>
      </c>
      <c r="Y37" s="50" t="n">
        <f aca="false">'Empl_BIT_7%'!Y37*100/PopTot!Y38</f>
        <v>72.4878037822875</v>
      </c>
      <c r="Z37" s="50" t="n">
        <f aca="false">'Empl_BIT_7%'!Z37*100/PopTot!Z38</f>
        <v>65.9934768211873</v>
      </c>
      <c r="AA37" s="50" t="n">
        <f aca="false">'Empl_BIT_7%'!AA37*100/PopTot!AA38</f>
        <v>18.9749358924164</v>
      </c>
      <c r="AB37" s="50" t="n">
        <f aca="false">'Empl_BIT_7%'!AB37*100/PopTot!AB38</f>
        <v>1.69619411141187</v>
      </c>
      <c r="AD37" s="50" t="n">
        <f aca="false">'Empl_BIT_7%'!AD37*100/PopTot!AD38</f>
        <v>26.452375926743</v>
      </c>
      <c r="AE37" s="50" t="n">
        <f aca="false">'Empl_BIT_7%'!AE37*100/PopTot!AE38</f>
        <v>72.0066855033447</v>
      </c>
      <c r="AF37" s="50" t="n">
        <f aca="false">'Empl_BIT_7%'!AF37*100/PopTot!AF38</f>
        <v>77.5592183676342</v>
      </c>
      <c r="AG37" s="50" t="n">
        <f aca="false">'Empl_BIT_7%'!AG37*100/PopTot!AG38</f>
        <v>80.9615820061131</v>
      </c>
      <c r="AH37" s="50" t="n">
        <f aca="false">'Empl_BIT_7%'!AH37*100/PopTot!AH38</f>
        <v>20.4067737730818</v>
      </c>
      <c r="AI37" s="50" t="n">
        <f aca="false">'Empl_BIT_7%'!AI37*100/PopTot!AI38</f>
        <v>31.4057481328709</v>
      </c>
      <c r="AJ37" s="50" t="n">
        <f aca="false">'Empl_BIT_7%'!AJ37*100/PopTot!AJ38</f>
        <v>83.3954822718104</v>
      </c>
      <c r="AK37" s="50" t="n">
        <f aca="false">'Empl_BIT_7%'!AK37*100/PopTot!AK38</f>
        <v>87.3364653035262</v>
      </c>
      <c r="AL37" s="50" t="n">
        <f aca="false">'Empl_BIT_7%'!AL37*100/PopTot!AL38</f>
        <v>85.4775819234051</v>
      </c>
      <c r="AM37" s="50" t="n">
        <f aca="false">'Empl_BIT_7%'!AM37*100/PopTot!AM38</f>
        <v>25.4187993380019</v>
      </c>
      <c r="AO37" s="50" t="n">
        <f aca="false">'Empl_BIT_7%'!AO37*100/PopTot!AO38</f>
        <v>26.452375926743</v>
      </c>
      <c r="AP37" s="50" t="n">
        <f aca="false">'Empl_BIT_7%'!AP37*100/PopTot!AP38</f>
        <v>76.9395552090771</v>
      </c>
      <c r="AQ37" s="50" t="n">
        <f aca="false">'Empl_BIT_7%'!AQ37*100/PopTot!AQ38</f>
        <v>64.6214239525032</v>
      </c>
      <c r="AR37" s="50" t="n">
        <f aca="false">'Empl_BIT_7%'!AR37*100/PopTot!AR38</f>
        <v>31.4057481328709</v>
      </c>
      <c r="AS37" s="50" t="n">
        <f aca="false">'Empl_BIT_7%'!AS37*100/PopTot!AS38</f>
        <v>85.466925146207</v>
      </c>
      <c r="AT37" s="50" t="n">
        <f aca="false">'Empl_BIT_7%'!AT37*100/PopTot!AT38</f>
        <v>69.2236165235763</v>
      </c>
      <c r="AU37" s="50" t="n">
        <f aca="false">'Empl_BIT_7%'!AU37*100/PopTot!AU38</f>
        <v>28.9737565725885</v>
      </c>
      <c r="AV37" s="50" t="n">
        <f aca="false">'Empl_BIT_7%'!AV37*100/PopTot!AV38</f>
        <v>81.1585920450012</v>
      </c>
      <c r="AW37" s="50" t="n">
        <f aca="false">'Empl_BIT_7%'!AW37*100/PopTot!AW38</f>
        <v>66.8898781097821</v>
      </c>
    </row>
    <row r="38" customFormat="false" ht="15" hidden="false" customHeight="false" outlineLevel="0" collapsed="false">
      <c r="A38" s="0" t="n">
        <v>2050</v>
      </c>
      <c r="B38" s="50" t="n">
        <f aca="false">'Empl_BIT_7%'!B38*100/PopTot!B39</f>
        <v>47.2990395522404</v>
      </c>
      <c r="C38" s="50" t="n">
        <f aca="false">'Empl_BIT_7%'!C38*100/PopTot!C39</f>
        <v>43.6698983340334</v>
      </c>
      <c r="D38" s="50" t="n">
        <f aca="false">'Empl_BIT_7%'!D38*100/PopTot!D39</f>
        <v>51.1647534454732</v>
      </c>
      <c r="E38" s="50" t="n">
        <f aca="false">'Empl_BIT_7%'!E38*100/PopTot!E39</f>
        <v>7.84359409692189</v>
      </c>
      <c r="F38" s="50" t="n">
        <f aca="false">'Empl_BIT_7%'!F38*100/PopTot!F39</f>
        <v>46.0011485983117</v>
      </c>
      <c r="G38" s="50" t="n">
        <f aca="false">'Empl_BIT_7%'!G38*100/PopTot!G39</f>
        <v>71.6719198957786</v>
      </c>
      <c r="H38" s="50" t="n">
        <f aca="false">'Empl_BIT_7%'!H38*100/PopTot!H39</f>
        <v>72.4695260829006</v>
      </c>
      <c r="I38" s="50" t="n">
        <f aca="false">'Empl_BIT_7%'!I38*100/PopTot!I39</f>
        <v>75.8335486191919</v>
      </c>
      <c r="J38" s="50" t="n">
        <f aca="false">'Empl_BIT_7%'!J38*100/PopTot!J39</f>
        <v>79.0411757577674</v>
      </c>
      <c r="K38" s="50" t="n">
        <f aca="false">'Empl_BIT_7%'!K38*100/PopTot!K39</f>
        <v>81.8004208695058</v>
      </c>
      <c r="L38" s="50" t="n">
        <f aca="false">'Empl_BIT_7%'!L38*100/PopTot!L39</f>
        <v>79.9147334335036</v>
      </c>
      <c r="M38" s="50" t="n">
        <f aca="false">'Empl_BIT_7%'!M38*100/PopTot!M39</f>
        <v>71.4802826303045</v>
      </c>
      <c r="N38" s="50" t="n">
        <f aca="false">'Empl_BIT_7%'!N38*100/PopTot!N39</f>
        <v>58.2477707629547</v>
      </c>
      <c r="O38" s="50" t="n">
        <f aca="false">'Empl_BIT_7%'!O38*100/PopTot!O39</f>
        <v>12.2835145582007</v>
      </c>
      <c r="P38" s="50" t="n">
        <f aca="false">'Empl_BIT_7%'!P38*100/PopTot!P39</f>
        <v>0.807214012117559</v>
      </c>
      <c r="Q38" s="50" t="n">
        <f aca="false">'Empl_BIT_7%'!Q38*100/PopTot!Q39</f>
        <v>12.1084379052142</v>
      </c>
      <c r="R38" s="50" t="n">
        <f aca="false">'Empl_BIT_7%'!R38*100/PopTot!R39</f>
        <v>52.2606826889764</v>
      </c>
      <c r="S38" s="50" t="n">
        <f aca="false">'Empl_BIT_7%'!S38*100/PopTot!S39</f>
        <v>81.2714146279782</v>
      </c>
      <c r="T38" s="50" t="n">
        <f aca="false">'Empl_BIT_7%'!T38*100/PopTot!T39</f>
        <v>85.5997205408386</v>
      </c>
      <c r="U38" s="50" t="n">
        <f aca="false">'Empl_BIT_7%'!U38*100/PopTot!U39</f>
        <v>86.1895762406975</v>
      </c>
      <c r="V38" s="50" t="n">
        <f aca="false">'Empl_BIT_7%'!V38*100/PopTot!V39</f>
        <v>88.1848432735082</v>
      </c>
      <c r="W38" s="50" t="n">
        <f aca="false">'Empl_BIT_7%'!W38*100/PopTot!W39</f>
        <v>86.0460041034876</v>
      </c>
      <c r="X38" s="50" t="n">
        <f aca="false">'Empl_BIT_7%'!X38*100/PopTot!X39</f>
        <v>84.7196804840668</v>
      </c>
      <c r="Y38" s="50" t="n">
        <f aca="false">'Empl_BIT_7%'!Y38*100/PopTot!Y39</f>
        <v>72.6245149928548</v>
      </c>
      <c r="Z38" s="50" t="n">
        <f aca="false">'Empl_BIT_7%'!Z38*100/PopTot!Z39</f>
        <v>65.9314894101477</v>
      </c>
      <c r="AA38" s="50" t="n">
        <f aca="false">'Empl_BIT_7%'!AA38*100/PopTot!AA39</f>
        <v>18.8934723175004</v>
      </c>
      <c r="AB38" s="50" t="n">
        <f aca="false">'Empl_BIT_7%'!AB38*100/PopTot!AB39</f>
        <v>1.69856273465338</v>
      </c>
      <c r="AD38" s="50" t="n">
        <f aca="false">'Empl_BIT_7%'!AD38*100/PopTot!AD39</f>
        <v>26.4346102699394</v>
      </c>
      <c r="AE38" s="50" t="n">
        <f aca="false">'Empl_BIT_7%'!AE38*100/PopTot!AE39</f>
        <v>72.0810420588175</v>
      </c>
      <c r="AF38" s="50" t="n">
        <f aca="false">'Empl_BIT_7%'!AF38*100/PopTot!AF39</f>
        <v>77.4549843611738</v>
      </c>
      <c r="AG38" s="50" t="n">
        <f aca="false">'Empl_BIT_7%'!AG38*100/PopTot!AG39</f>
        <v>80.8819745739719</v>
      </c>
      <c r="AH38" s="50" t="n">
        <f aca="false">'Empl_BIT_7%'!AH38*100/PopTot!AH39</f>
        <v>20.2762901880492</v>
      </c>
      <c r="AI38" s="50" t="n">
        <f aca="false">'Empl_BIT_7%'!AI38*100/PopTot!AI39</f>
        <v>31.3884939968852</v>
      </c>
      <c r="AJ38" s="50" t="n">
        <f aca="false">'Empl_BIT_7%'!AJ38*100/PopTot!AJ39</f>
        <v>83.4816497488684</v>
      </c>
      <c r="AK38" s="50" t="n">
        <f aca="false">'Empl_BIT_7%'!AK38*100/PopTot!AK39</f>
        <v>87.199626853902</v>
      </c>
      <c r="AL38" s="50" t="n">
        <f aca="false">'Empl_BIT_7%'!AL38*100/PopTot!AL39</f>
        <v>85.3996464976685</v>
      </c>
      <c r="AM38" s="50" t="n">
        <f aca="false">'Empl_BIT_7%'!AM38*100/PopTot!AM39</f>
        <v>25.2183412297668</v>
      </c>
      <c r="AO38" s="50" t="n">
        <f aca="false">'Empl_BIT_7%'!AO38*100/PopTot!AO39</f>
        <v>26.4346102699394</v>
      </c>
      <c r="AP38" s="50" t="n">
        <f aca="false">'Empl_BIT_7%'!AP38*100/PopTot!AP39</f>
        <v>76.9201487102831</v>
      </c>
      <c r="AQ38" s="50" t="n">
        <f aca="false">'Empl_BIT_7%'!AQ38*100/PopTot!AQ39</f>
        <v>64.7193025977126</v>
      </c>
      <c r="AR38" s="50" t="n">
        <f aca="false">'Empl_BIT_7%'!AR38*100/PopTot!AR39</f>
        <v>31.3884939968852</v>
      </c>
      <c r="AS38" s="50" t="n">
        <f aca="false">'Empl_BIT_7%'!AS38*100/PopTot!AS39</f>
        <v>85.4245348973905</v>
      </c>
      <c r="AT38" s="50" t="n">
        <f aca="false">'Empl_BIT_7%'!AT38*100/PopTot!AT39</f>
        <v>69.2309645919694</v>
      </c>
      <c r="AU38" s="50" t="n">
        <f aca="false">'Empl_BIT_7%'!AU38*100/PopTot!AU39</f>
        <v>28.9563422649018</v>
      </c>
      <c r="AV38" s="50" t="n">
        <f aca="false">'Empl_BIT_7%'!AV38*100/PopTot!AV39</f>
        <v>81.1287754672977</v>
      </c>
      <c r="AW38" s="50" t="n">
        <f aca="false">'Empl_BIT_7%'!AW38*100/PopTot!AW39</f>
        <v>66.9450117359</v>
      </c>
    </row>
    <row r="39" customFormat="false" ht="15" hidden="false" customHeight="false" outlineLevel="0" collapsed="false">
      <c r="A39" s="0" t="n">
        <v>2051</v>
      </c>
      <c r="B39" s="50" t="n">
        <f aca="false">'Empl_BIT_7%'!B39*100/PopTot!B40</f>
        <v>47.2030909378806</v>
      </c>
      <c r="C39" s="50" t="n">
        <f aca="false">'Empl_BIT_7%'!C39*100/PopTot!C40</f>
        <v>43.6007264151782</v>
      </c>
      <c r="D39" s="50" t="n">
        <f aca="false">'Empl_BIT_7%'!D39*100/PopTot!D40</f>
        <v>51.0357323865284</v>
      </c>
      <c r="E39" s="50" t="n">
        <f aca="false">'Empl_BIT_7%'!E39*100/PopTot!E40</f>
        <v>7.84344951129668</v>
      </c>
      <c r="F39" s="50" t="n">
        <f aca="false">'Empl_BIT_7%'!F39*100/PopTot!F40</f>
        <v>46.0187329180368</v>
      </c>
      <c r="G39" s="50" t="n">
        <f aca="false">'Empl_BIT_7%'!G39*100/PopTot!G40</f>
        <v>71.7008129480018</v>
      </c>
      <c r="H39" s="50" t="n">
        <f aca="false">'Empl_BIT_7%'!H39*100/PopTot!H40</f>
        <v>72.5038733635876</v>
      </c>
      <c r="I39" s="50" t="n">
        <f aca="false">'Empl_BIT_7%'!I39*100/PopTot!I40</f>
        <v>75.8793931910671</v>
      </c>
      <c r="J39" s="50" t="n">
        <f aca="false">'Empl_BIT_7%'!J39*100/PopTot!J40</f>
        <v>78.7559682221218</v>
      </c>
      <c r="K39" s="50" t="n">
        <f aca="false">'Empl_BIT_7%'!K39*100/PopTot!K40</f>
        <v>82.1202027248408</v>
      </c>
      <c r="L39" s="50" t="n">
        <f aca="false">'Empl_BIT_7%'!L39*100/PopTot!L40</f>
        <v>79.7111480062973</v>
      </c>
      <c r="M39" s="50" t="n">
        <f aca="false">'Empl_BIT_7%'!M39*100/PopTot!M40</f>
        <v>71.8302787046906</v>
      </c>
      <c r="N39" s="50" t="n">
        <f aca="false">'Empl_BIT_7%'!N39*100/PopTot!N40</f>
        <v>58.0747457001513</v>
      </c>
      <c r="O39" s="50" t="n">
        <f aca="false">'Empl_BIT_7%'!O39*100/PopTot!O40</f>
        <v>12.3008685783023</v>
      </c>
      <c r="P39" s="50" t="n">
        <f aca="false">'Empl_BIT_7%'!P39*100/PopTot!P40</f>
        <v>0.807016529659345</v>
      </c>
      <c r="Q39" s="50" t="n">
        <f aca="false">'Empl_BIT_7%'!Q39*100/PopTot!Q40</f>
        <v>12.1080977785209</v>
      </c>
      <c r="R39" s="50" t="n">
        <f aca="false">'Empl_BIT_7%'!R39*100/PopTot!R40</f>
        <v>52.2801603241831</v>
      </c>
      <c r="S39" s="50" t="n">
        <f aca="false">'Empl_BIT_7%'!S39*100/PopTot!S40</f>
        <v>81.3058491059891</v>
      </c>
      <c r="T39" s="50" t="n">
        <f aca="false">'Empl_BIT_7%'!T39*100/PopTot!T40</f>
        <v>85.6380727825798</v>
      </c>
      <c r="U39" s="50" t="n">
        <f aca="false">'Empl_BIT_7%'!U39*100/PopTot!U40</f>
        <v>86.2820734891381</v>
      </c>
      <c r="V39" s="50" t="n">
        <f aca="false">'Empl_BIT_7%'!V39*100/PopTot!V40</f>
        <v>87.8008710545621</v>
      </c>
      <c r="W39" s="50" t="n">
        <f aca="false">'Empl_BIT_7%'!W39*100/PopTot!W40</f>
        <v>86.404090872983</v>
      </c>
      <c r="X39" s="50" t="n">
        <f aca="false">'Empl_BIT_7%'!X39*100/PopTot!X40</f>
        <v>84.4288802372715</v>
      </c>
      <c r="Y39" s="50" t="n">
        <f aca="false">'Empl_BIT_7%'!Y39*100/PopTot!Y40</f>
        <v>72.8968128621379</v>
      </c>
      <c r="Z39" s="50" t="n">
        <f aca="false">'Empl_BIT_7%'!Z39*100/PopTot!Z40</f>
        <v>65.7557570568834</v>
      </c>
      <c r="AA39" s="50" t="n">
        <f aca="false">'Empl_BIT_7%'!AA39*100/PopTot!AA40</f>
        <v>18.9248252983703</v>
      </c>
      <c r="AB39" s="50" t="n">
        <f aca="false">'Empl_BIT_7%'!AB39*100/PopTot!AB40</f>
        <v>1.69759162650216</v>
      </c>
      <c r="AD39" s="50" t="n">
        <f aca="false">'Empl_BIT_7%'!AD39*100/PopTot!AD40</f>
        <v>26.426220643242</v>
      </c>
      <c r="AE39" s="50" t="n">
        <f aca="false">'Empl_BIT_7%'!AE39*100/PopTot!AE40</f>
        <v>72.1123566524546</v>
      </c>
      <c r="AF39" s="50" t="n">
        <f aca="false">'Empl_BIT_7%'!AF39*100/PopTot!AF40</f>
        <v>77.3452773910997</v>
      </c>
      <c r="AG39" s="50" t="n">
        <f aca="false">'Empl_BIT_7%'!AG39*100/PopTot!AG40</f>
        <v>80.9355279670576</v>
      </c>
      <c r="AH39" s="50" t="n">
        <f aca="false">'Empl_BIT_7%'!AH39*100/PopTot!AH40</f>
        <v>20.1538742678137</v>
      </c>
      <c r="AI39" s="50" t="n">
        <f aca="false">'Empl_BIT_7%'!AI39*100/PopTot!AI40</f>
        <v>31.3810382499459</v>
      </c>
      <c r="AJ39" s="50" t="n">
        <f aca="false">'Empl_BIT_7%'!AJ39*100/PopTot!AJ40</f>
        <v>83.5159113193043</v>
      </c>
      <c r="AK39" s="50" t="n">
        <f aca="false">'Empl_BIT_7%'!AK39*100/PopTot!AK40</f>
        <v>87.057379308861</v>
      </c>
      <c r="AL39" s="50" t="n">
        <f aca="false">'Empl_BIT_7%'!AL39*100/PopTot!AL40</f>
        <v>85.4313324373392</v>
      </c>
      <c r="AM39" s="50" t="n">
        <f aca="false">'Empl_BIT_7%'!AM39*100/PopTot!AM40</f>
        <v>25.0248944095042</v>
      </c>
      <c r="AO39" s="50" t="n">
        <f aca="false">'Empl_BIT_7%'!AO39*100/PopTot!AO40</f>
        <v>26.426220643242</v>
      </c>
      <c r="AP39" s="50" t="n">
        <f aca="false">'Empl_BIT_7%'!AP39*100/PopTot!AP40</f>
        <v>76.9237051281038</v>
      </c>
      <c r="AQ39" s="50" t="n">
        <f aca="false">'Empl_BIT_7%'!AQ39*100/PopTot!AQ40</f>
        <v>64.7726829406981</v>
      </c>
      <c r="AR39" s="50" t="n">
        <f aca="false">'Empl_BIT_7%'!AR39*100/PopTot!AR40</f>
        <v>31.3810382499459</v>
      </c>
      <c r="AS39" s="50" t="n">
        <f aca="false">'Empl_BIT_7%'!AS39*100/PopTot!AS40</f>
        <v>85.3973311676132</v>
      </c>
      <c r="AT39" s="50" t="n">
        <f aca="false">'Empl_BIT_7%'!AT39*100/PopTot!AT40</f>
        <v>69.2547621677866</v>
      </c>
      <c r="AU39" s="50" t="n">
        <f aca="false">'Empl_BIT_7%'!AU39*100/PopTot!AU40</f>
        <v>28.9485240853516</v>
      </c>
      <c r="AV39" s="50" t="n">
        <f aca="false">'Empl_BIT_7%'!AV39*100/PopTot!AV40</f>
        <v>81.1181860087254</v>
      </c>
      <c r="AW39" s="50" t="n">
        <f aca="false">'Empl_BIT_7%'!AW39*100/PopTot!AW40</f>
        <v>66.9843982495644</v>
      </c>
    </row>
    <row r="40" customFormat="false" ht="15" hidden="false" customHeight="false" outlineLevel="0" collapsed="false">
      <c r="A40" s="0" t="n">
        <v>2052</v>
      </c>
      <c r="B40" s="50" t="n">
        <f aca="false">'Empl_BIT_7%'!B40*100/PopTot!B41</f>
        <v>47.1158322215669</v>
      </c>
      <c r="C40" s="50" t="n">
        <f aca="false">'Empl_BIT_7%'!C40*100/PopTot!C41</f>
        <v>43.5414985872544</v>
      </c>
      <c r="D40" s="50" t="n">
        <f aca="false">'Empl_BIT_7%'!D40*100/PopTot!D41</f>
        <v>50.9142788648387</v>
      </c>
      <c r="E40" s="50" t="n">
        <f aca="false">'Empl_BIT_7%'!E40*100/PopTot!E41</f>
        <v>7.84437800080705</v>
      </c>
      <c r="F40" s="50" t="n">
        <f aca="false">'Empl_BIT_7%'!F40*100/PopTot!F41</f>
        <v>46.0364187316207</v>
      </c>
      <c r="G40" s="50" t="n">
        <f aca="false">'Empl_BIT_7%'!G40*100/PopTot!G41</f>
        <v>71.7392246072675</v>
      </c>
      <c r="H40" s="50" t="n">
        <f aca="false">'Empl_BIT_7%'!H40*100/PopTot!H41</f>
        <v>72.5078126958781</v>
      </c>
      <c r="I40" s="50" t="n">
        <f aca="false">'Empl_BIT_7%'!I40*100/PopTot!I41</f>
        <v>76.0335993144023</v>
      </c>
      <c r="J40" s="50" t="n">
        <f aca="false">'Empl_BIT_7%'!J40*100/PopTot!J41</f>
        <v>78.6663802572027</v>
      </c>
      <c r="K40" s="50" t="n">
        <f aca="false">'Empl_BIT_7%'!K40*100/PopTot!K41</f>
        <v>82.1426748863539</v>
      </c>
      <c r="L40" s="50" t="n">
        <f aca="false">'Empl_BIT_7%'!L40*100/PopTot!L41</f>
        <v>79.6611680280966</v>
      </c>
      <c r="M40" s="50" t="n">
        <f aca="false">'Empl_BIT_7%'!M40*100/PopTot!M41</f>
        <v>72.0892068006216</v>
      </c>
      <c r="N40" s="50" t="n">
        <f aca="false">'Empl_BIT_7%'!N40*100/PopTot!N41</f>
        <v>58.0532336843343</v>
      </c>
      <c r="O40" s="50" t="n">
        <f aca="false">'Empl_BIT_7%'!O40*100/PopTot!O41</f>
        <v>12.2901054784278</v>
      </c>
      <c r="P40" s="50" t="n">
        <f aca="false">'Empl_BIT_7%'!P40*100/PopTot!P41</f>
        <v>0.806797018967159</v>
      </c>
      <c r="Q40" s="50" t="n">
        <f aca="false">'Empl_BIT_7%'!Q40*100/PopTot!Q41</f>
        <v>12.1087634057216</v>
      </c>
      <c r="R40" s="50" t="n">
        <f aca="false">'Empl_BIT_7%'!R40*100/PopTot!R41</f>
        <v>52.299263534558</v>
      </c>
      <c r="S40" s="50" t="n">
        <f aca="false">'Empl_BIT_7%'!S40*100/PopTot!S41</f>
        <v>81.3510167750155</v>
      </c>
      <c r="T40" s="50" t="n">
        <f aca="false">'Empl_BIT_7%'!T40*100/PopTot!T41</f>
        <v>85.6354186067057</v>
      </c>
      <c r="U40" s="50" t="n">
        <f aca="false">'Empl_BIT_7%'!U40*100/PopTot!U41</f>
        <v>86.3873905022161</v>
      </c>
      <c r="V40" s="50" t="n">
        <f aca="false">'Empl_BIT_7%'!V40*100/PopTot!V41</f>
        <v>87.7713515420346</v>
      </c>
      <c r="W40" s="50" t="n">
        <f aca="false">'Empl_BIT_7%'!W40*100/PopTot!W41</f>
        <v>86.3764374488836</v>
      </c>
      <c r="X40" s="50" t="n">
        <f aca="false">'Empl_BIT_7%'!X40*100/PopTot!X41</f>
        <v>84.3777097970113</v>
      </c>
      <c r="Y40" s="50" t="n">
        <f aca="false">'Empl_BIT_7%'!Y40*100/PopTot!Y41</f>
        <v>72.968088780977</v>
      </c>
      <c r="Z40" s="50" t="n">
        <f aca="false">'Empl_BIT_7%'!Z40*100/PopTot!Z41</f>
        <v>65.7134114058351</v>
      </c>
      <c r="AA40" s="50" t="n">
        <f aca="false">'Empl_BIT_7%'!AA40*100/PopTot!AA41</f>
        <v>18.9125513099196</v>
      </c>
      <c r="AB40" s="50" t="n">
        <f aca="false">'Empl_BIT_7%'!AB40*100/PopTot!AB41</f>
        <v>1.69719066694435</v>
      </c>
      <c r="AD40" s="50" t="n">
        <f aca="false">'Empl_BIT_7%'!AD40*100/PopTot!AD41</f>
        <v>26.4265602677752</v>
      </c>
      <c r="AE40" s="50" t="n">
        <f aca="false">'Empl_BIT_7%'!AE40*100/PopTot!AE41</f>
        <v>72.1327721092259</v>
      </c>
      <c r="AF40" s="50" t="n">
        <f aca="false">'Empl_BIT_7%'!AF40*100/PopTot!AF41</f>
        <v>77.3804683665288</v>
      </c>
      <c r="AG40" s="50" t="n">
        <f aca="false">'Empl_BIT_7%'!AG40*100/PopTot!AG41</f>
        <v>80.9186542016396</v>
      </c>
      <c r="AH40" s="50" t="n">
        <f aca="false">'Empl_BIT_7%'!AH40*100/PopTot!AH41</f>
        <v>20.0463807687759</v>
      </c>
      <c r="AI40" s="50" t="n">
        <f aca="false">'Empl_BIT_7%'!AI40*100/PopTot!AI41</f>
        <v>31.3826588137751</v>
      </c>
      <c r="AJ40" s="50" t="n">
        <f aca="false">'Empl_BIT_7%'!AJ40*100/PopTot!AJ41</f>
        <v>83.5347431939447</v>
      </c>
      <c r="AK40" s="50" t="n">
        <f aca="false">'Empl_BIT_7%'!AK40*100/PopTot!AK41</f>
        <v>87.0959575216779</v>
      </c>
      <c r="AL40" s="50" t="n">
        <f aca="false">'Empl_BIT_7%'!AL40*100/PopTot!AL41</f>
        <v>85.3893756606158</v>
      </c>
      <c r="AM40" s="50" t="n">
        <f aca="false">'Empl_BIT_7%'!AM40*100/PopTot!AM41</f>
        <v>24.8457421854175</v>
      </c>
      <c r="AO40" s="50" t="n">
        <f aca="false">'Empl_BIT_7%'!AO40*100/PopTot!AO41</f>
        <v>26.4265602677752</v>
      </c>
      <c r="AP40" s="50" t="n">
        <f aca="false">'Empl_BIT_7%'!AP40*100/PopTot!AP41</f>
        <v>76.9506454911768</v>
      </c>
      <c r="AQ40" s="50" t="n">
        <f aca="false">'Empl_BIT_7%'!AQ40*100/PopTot!AQ41</f>
        <v>64.8996199960419</v>
      </c>
      <c r="AR40" s="50" t="n">
        <f aca="false">'Empl_BIT_7%'!AR40*100/PopTot!AR41</f>
        <v>31.3826588137751</v>
      </c>
      <c r="AS40" s="50" t="n">
        <f aca="false">'Empl_BIT_7%'!AS40*100/PopTot!AS41</f>
        <v>85.400693659133</v>
      </c>
      <c r="AT40" s="50" t="n">
        <f aca="false">'Empl_BIT_7%'!AT40*100/PopTot!AT41</f>
        <v>69.2696560957268</v>
      </c>
      <c r="AU40" s="50" t="n">
        <f aca="false">'Empl_BIT_7%'!AU40*100/PopTot!AU41</f>
        <v>28.9496140441016</v>
      </c>
      <c r="AV40" s="50" t="n">
        <f aca="false">'Empl_BIT_7%'!AV40*100/PopTot!AV41</f>
        <v>81.1340904640117</v>
      </c>
      <c r="AW40" s="50" t="n">
        <f aca="false">'Empl_BIT_7%'!AW40*100/PopTot!AW41</f>
        <v>67.0578965215196</v>
      </c>
    </row>
    <row r="41" customFormat="false" ht="15" hidden="false" customHeight="false" outlineLevel="0" collapsed="false">
      <c r="A41" s="0" t="n">
        <v>2053</v>
      </c>
      <c r="B41" s="50" t="n">
        <f aca="false">'Empl_BIT_7%'!B41*100/PopTot!B42</f>
        <v>47.0404983418217</v>
      </c>
      <c r="C41" s="50" t="n">
        <f aca="false">'Empl_BIT_7%'!C41*100/PopTot!C42</f>
        <v>43.4921973617628</v>
      </c>
      <c r="D41" s="50" t="n">
        <f aca="false">'Empl_BIT_7%'!D41*100/PopTot!D42</f>
        <v>50.8070969321992</v>
      </c>
      <c r="E41" s="50" t="n">
        <f aca="false">'Empl_BIT_7%'!E41*100/PopTot!E42</f>
        <v>7.8453892391039</v>
      </c>
      <c r="F41" s="50" t="n">
        <f aca="false">'Empl_BIT_7%'!F41*100/PopTot!F42</f>
        <v>46.0510527914161</v>
      </c>
      <c r="G41" s="50" t="n">
        <f aca="false">'Empl_BIT_7%'!G41*100/PopTot!G42</f>
        <v>71.78216628461</v>
      </c>
      <c r="H41" s="50" t="n">
        <f aca="false">'Empl_BIT_7%'!H41*100/PopTot!H42</f>
        <v>72.5173731087413</v>
      </c>
      <c r="I41" s="50" t="n">
        <f aca="false">'Empl_BIT_7%'!I41*100/PopTot!I42</f>
        <v>76.0137230620141</v>
      </c>
      <c r="J41" s="50" t="n">
        <f aca="false">'Empl_BIT_7%'!J41*100/PopTot!J42</f>
        <v>78.5983832664009</v>
      </c>
      <c r="K41" s="50" t="n">
        <f aca="false">'Empl_BIT_7%'!K41*100/PopTot!K42</f>
        <v>82.2381594469444</v>
      </c>
      <c r="L41" s="50" t="n">
        <f aca="false">'Empl_BIT_7%'!L41*100/PopTot!L42</f>
        <v>79.4758999083169</v>
      </c>
      <c r="M41" s="50" t="n">
        <f aca="false">'Empl_BIT_7%'!M41*100/PopTot!M42</f>
        <v>72.6993004253147</v>
      </c>
      <c r="N41" s="50" t="n">
        <f aca="false">'Empl_BIT_7%'!N41*100/PopTot!N42</f>
        <v>57.7691496035842</v>
      </c>
      <c r="O41" s="50" t="n">
        <f aca="false">'Empl_BIT_7%'!O41*100/PopTot!O42</f>
        <v>12.3589087776652</v>
      </c>
      <c r="P41" s="50" t="n">
        <f aca="false">'Empl_BIT_7%'!P41*100/PopTot!P42</f>
        <v>0.80576592711523</v>
      </c>
      <c r="Q41" s="50" t="n">
        <f aca="false">'Empl_BIT_7%'!Q41*100/PopTot!Q42</f>
        <v>12.1093106553552</v>
      </c>
      <c r="R41" s="50" t="n">
        <f aca="false">'Empl_BIT_7%'!R41*100/PopTot!R42</f>
        <v>52.3146741403243</v>
      </c>
      <c r="S41" s="50" t="n">
        <f aca="false">'Empl_BIT_7%'!S41*100/PopTot!S42</f>
        <v>81.4009729420283</v>
      </c>
      <c r="T41" s="50" t="n">
        <f aca="false">'Empl_BIT_7%'!T41*100/PopTot!T42</f>
        <v>85.6398088795033</v>
      </c>
      <c r="U41" s="50" t="n">
        <f aca="false">'Empl_BIT_7%'!U41*100/PopTot!U42</f>
        <v>86.3633952256048</v>
      </c>
      <c r="V41" s="50" t="n">
        <f aca="false">'Empl_BIT_7%'!V41*100/PopTot!V42</f>
        <v>87.6687563310747</v>
      </c>
      <c r="W41" s="50" t="n">
        <f aca="false">'Empl_BIT_7%'!W41*100/PopTot!W42</f>
        <v>86.5029009643396</v>
      </c>
      <c r="X41" s="50" t="n">
        <f aca="false">'Empl_BIT_7%'!X41*100/PopTot!X42</f>
        <v>84.1942619126639</v>
      </c>
      <c r="Y41" s="50" t="n">
        <f aca="false">'Empl_BIT_7%'!Y41*100/PopTot!Y42</f>
        <v>73.4995817479208</v>
      </c>
      <c r="Z41" s="50" t="n">
        <f aca="false">'Empl_BIT_7%'!Z41*100/PopTot!Z42</f>
        <v>65.3693541742049</v>
      </c>
      <c r="AA41" s="50" t="n">
        <f aca="false">'Empl_BIT_7%'!AA41*100/PopTot!AA42</f>
        <v>19.0083944139691</v>
      </c>
      <c r="AB41" s="50" t="n">
        <f aca="false">'Empl_BIT_7%'!AB41*100/PopTot!AB42</f>
        <v>1.69457100535461</v>
      </c>
      <c r="AD41" s="50" t="n">
        <f aca="false">'Empl_BIT_7%'!AD41*100/PopTot!AD42</f>
        <v>26.4327583801826</v>
      </c>
      <c r="AE41" s="50" t="n">
        <f aca="false">'Empl_BIT_7%'!AE41*100/PopTot!AE42</f>
        <v>72.1581331319675</v>
      </c>
      <c r="AF41" s="50" t="n">
        <f aca="false">'Empl_BIT_7%'!AF41*100/PopTot!AF42</f>
        <v>77.3369957985308</v>
      </c>
      <c r="AG41" s="50" t="n">
        <f aca="false">'Empl_BIT_7%'!AG41*100/PopTot!AG42</f>
        <v>80.8727111022118</v>
      </c>
      <c r="AH41" s="50" t="n">
        <f aca="false">'Empl_BIT_7%'!AH41*100/PopTot!AH42</f>
        <v>19.979157094791</v>
      </c>
      <c r="AI41" s="50" t="n">
        <f aca="false">'Empl_BIT_7%'!AI41*100/PopTot!AI42</f>
        <v>31.3902380710988</v>
      </c>
      <c r="AJ41" s="50" t="n">
        <f aca="false">'Empl_BIT_7%'!AJ41*100/PopTot!AJ42</f>
        <v>83.5584888293999</v>
      </c>
      <c r="AK41" s="50" t="n">
        <f aca="false">'Empl_BIT_7%'!AK41*100/PopTot!AK42</f>
        <v>87.0326585652853</v>
      </c>
      <c r="AL41" s="50" t="n">
        <f aca="false">'Empl_BIT_7%'!AL41*100/PopTot!AL42</f>
        <v>85.3599993370235</v>
      </c>
      <c r="AM41" s="50" t="n">
        <f aca="false">'Empl_BIT_7%'!AM41*100/PopTot!AM42</f>
        <v>24.7151823413212</v>
      </c>
      <c r="AO41" s="50" t="n">
        <f aca="false">'Empl_BIT_7%'!AO41*100/PopTot!AO42</f>
        <v>26.4327583801826</v>
      </c>
      <c r="AP41" s="50" t="n">
        <f aca="false">'Empl_BIT_7%'!AP41*100/PopTot!AP42</f>
        <v>76.940590077631</v>
      </c>
      <c r="AQ41" s="50" t="n">
        <f aca="false">'Empl_BIT_7%'!AQ41*100/PopTot!AQ42</f>
        <v>65.0765372546872</v>
      </c>
      <c r="AR41" s="50" t="n">
        <f aca="false">'Empl_BIT_7%'!AR41*100/PopTot!AR42</f>
        <v>31.3902380710988</v>
      </c>
      <c r="AS41" s="50" t="n">
        <f aca="false">'Empl_BIT_7%'!AS41*100/PopTot!AS42</f>
        <v>85.3747161086041</v>
      </c>
      <c r="AT41" s="50" t="n">
        <f aca="false">'Empl_BIT_7%'!AT41*100/PopTot!AT42</f>
        <v>69.3630549698768</v>
      </c>
      <c r="AU41" s="50" t="n">
        <f aca="false">'Empl_BIT_7%'!AU41*100/PopTot!AU42</f>
        <v>28.9566138776203</v>
      </c>
      <c r="AV41" s="50" t="n">
        <f aca="false">'Empl_BIT_7%'!AV41*100/PopTot!AV42</f>
        <v>81.1165918709998</v>
      </c>
      <c r="AW41" s="50" t="n">
        <f aca="false">'Empl_BIT_7%'!AW41*100/PopTot!AW42</f>
        <v>67.1948277710603</v>
      </c>
    </row>
    <row r="42" customFormat="false" ht="15" hidden="false" customHeight="false" outlineLevel="0" collapsed="false">
      <c r="A42" s="0" t="n">
        <v>2054</v>
      </c>
      <c r="B42" s="50" t="n">
        <f aca="false">'Empl_BIT_7%'!B42*100/PopTot!B43</f>
        <v>46.9697985223425</v>
      </c>
      <c r="C42" s="50" t="n">
        <f aca="false">'Empl_BIT_7%'!C42*100/PopTot!C43</f>
        <v>43.4425187829295</v>
      </c>
      <c r="D42" s="50" t="n">
        <f aca="false">'Empl_BIT_7%'!D42*100/PopTot!D43</f>
        <v>50.7100833980853</v>
      </c>
      <c r="E42" s="50" t="n">
        <f aca="false">'Empl_BIT_7%'!E42*100/PopTot!E43</f>
        <v>7.84562455526537</v>
      </c>
      <c r="F42" s="50" t="n">
        <f aca="false">'Empl_BIT_7%'!F42*100/PopTot!F43</f>
        <v>46.060552460928</v>
      </c>
      <c r="G42" s="50" t="n">
        <f aca="false">'Empl_BIT_7%'!G42*100/PopTot!G43</f>
        <v>71.8237013802491</v>
      </c>
      <c r="H42" s="50" t="n">
        <f aca="false">'Empl_BIT_7%'!H42*100/PopTot!H43</f>
        <v>72.5333053380886</v>
      </c>
      <c r="I42" s="50" t="n">
        <f aca="false">'Empl_BIT_7%'!I42*100/PopTot!I43</f>
        <v>75.9588901956327</v>
      </c>
      <c r="J42" s="50" t="n">
        <f aca="false">'Empl_BIT_7%'!J42*100/PopTot!J43</f>
        <v>78.6480950227766</v>
      </c>
      <c r="K42" s="50" t="n">
        <f aca="false">'Empl_BIT_7%'!K42*100/PopTot!K43</f>
        <v>82.1555928958619</v>
      </c>
      <c r="L42" s="50" t="n">
        <f aca="false">'Empl_BIT_7%'!L42*100/PopTot!L43</f>
        <v>79.513894769694</v>
      </c>
      <c r="M42" s="50" t="n">
        <f aca="false">'Empl_BIT_7%'!M42*100/PopTot!M43</f>
        <v>72.7080381174608</v>
      </c>
      <c r="N42" s="50" t="n">
        <f aca="false">'Empl_BIT_7%'!N42*100/PopTot!N43</f>
        <v>57.8380395448809</v>
      </c>
      <c r="O42" s="50" t="n">
        <f aca="false">'Empl_BIT_7%'!O42*100/PopTot!O43</f>
        <v>12.3212477718834</v>
      </c>
      <c r="P42" s="50" t="n">
        <f aca="false">'Empl_BIT_7%'!P42*100/PopTot!P43</f>
        <v>0.806107376242361</v>
      </c>
      <c r="Q42" s="50" t="n">
        <f aca="false">'Empl_BIT_7%'!Q42*100/PopTot!Q43</f>
        <v>12.1087830158001</v>
      </c>
      <c r="R42" s="50" t="n">
        <f aca="false">'Empl_BIT_7%'!R42*100/PopTot!R43</f>
        <v>52.32410001243</v>
      </c>
      <c r="S42" s="50" t="n">
        <f aca="false">'Empl_BIT_7%'!S42*100/PopTot!S43</f>
        <v>81.4492735600231</v>
      </c>
      <c r="T42" s="50" t="n">
        <f aca="false">'Empl_BIT_7%'!T42*100/PopTot!T43</f>
        <v>85.6529149905848</v>
      </c>
      <c r="U42" s="50" t="n">
        <f aca="false">'Empl_BIT_7%'!U42*100/PopTot!U43</f>
        <v>86.2929497891894</v>
      </c>
      <c r="V42" s="50" t="n">
        <f aca="false">'Empl_BIT_7%'!V42*100/PopTot!V43</f>
        <v>87.7092957438171</v>
      </c>
      <c r="W42" s="50" t="n">
        <f aca="false">'Empl_BIT_7%'!W42*100/PopTot!W43</f>
        <v>86.4276023090436</v>
      </c>
      <c r="X42" s="50" t="n">
        <f aca="false">'Empl_BIT_7%'!X42*100/PopTot!X43</f>
        <v>84.1639981333648</v>
      </c>
      <c r="Y42" s="50" t="n">
        <f aca="false">'Empl_BIT_7%'!Y42*100/PopTot!Y43</f>
        <v>73.5749545962131</v>
      </c>
      <c r="Z42" s="50" t="n">
        <f aca="false">'Empl_BIT_7%'!Z42*100/PopTot!Z43</f>
        <v>65.4177047509291</v>
      </c>
      <c r="AA42" s="50" t="n">
        <f aca="false">'Empl_BIT_7%'!AA42*100/PopTot!AA43</f>
        <v>18.9689695928713</v>
      </c>
      <c r="AB42" s="50" t="n">
        <f aca="false">'Empl_BIT_7%'!AB42*100/PopTot!AB43</f>
        <v>1.69495988623248</v>
      </c>
      <c r="AD42" s="50" t="n">
        <f aca="false">'Empl_BIT_7%'!AD42*100/PopTot!AD43</f>
        <v>26.4425335027797</v>
      </c>
      <c r="AE42" s="50" t="n">
        <f aca="false">'Empl_BIT_7%'!AE42*100/PopTot!AE43</f>
        <v>72.1859444606534</v>
      </c>
      <c r="AF42" s="50" t="n">
        <f aca="false">'Empl_BIT_7%'!AF42*100/PopTot!AF43</f>
        <v>77.335946213442</v>
      </c>
      <c r="AG42" s="50" t="n">
        <f aca="false">'Empl_BIT_7%'!AG42*100/PopTot!AG43</f>
        <v>80.8514680990611</v>
      </c>
      <c r="AH42" s="50" t="n">
        <f aca="false">'Empl_BIT_7%'!AH42*100/PopTot!AH43</f>
        <v>19.9269410762741</v>
      </c>
      <c r="AI42" s="50" t="n">
        <f aca="false">'Empl_BIT_7%'!AI42*100/PopTot!AI43</f>
        <v>31.4012809313408</v>
      </c>
      <c r="AJ42" s="50" t="n">
        <f aca="false">'Empl_BIT_7%'!AJ42*100/PopTot!AJ43</f>
        <v>83.5849094759911</v>
      </c>
      <c r="AK42" s="50" t="n">
        <f aca="false">'Empl_BIT_7%'!AK42*100/PopTot!AK43</f>
        <v>87.0194891342316</v>
      </c>
      <c r="AL42" s="50" t="n">
        <f aca="false">'Empl_BIT_7%'!AL42*100/PopTot!AL43</f>
        <v>85.3083749962067</v>
      </c>
      <c r="AM42" s="50" t="n">
        <f aca="false">'Empl_BIT_7%'!AM42*100/PopTot!AM43</f>
        <v>24.628107746462</v>
      </c>
      <c r="AO42" s="50" t="n">
        <f aca="false">'Empl_BIT_7%'!AO42*100/PopTot!AO43</f>
        <v>26.4425335027797</v>
      </c>
      <c r="AP42" s="50" t="n">
        <f aca="false">'Empl_BIT_7%'!AP42*100/PopTot!AP43</f>
        <v>76.9515748343681</v>
      </c>
      <c r="AQ42" s="50" t="n">
        <f aca="false">'Empl_BIT_7%'!AQ42*100/PopTot!AQ43</f>
        <v>65.2279207597948</v>
      </c>
      <c r="AR42" s="50" t="n">
        <f aca="false">'Empl_BIT_7%'!AR42*100/PopTot!AR43</f>
        <v>31.4012809313408</v>
      </c>
      <c r="AS42" s="50" t="n">
        <f aca="false">'Empl_BIT_7%'!AS42*100/PopTot!AS43</f>
        <v>85.3578696242356</v>
      </c>
      <c r="AT42" s="50" t="n">
        <f aca="false">'Empl_BIT_7%'!AT42*100/PopTot!AT43</f>
        <v>69.4838025731422</v>
      </c>
      <c r="AU42" s="50" t="n">
        <f aca="false">'Empl_BIT_7%'!AU42*100/PopTot!AU43</f>
        <v>28.9671315566843</v>
      </c>
      <c r="AV42" s="50" t="n">
        <f aca="false">'Empl_BIT_7%'!AV42*100/PopTot!AV43</f>
        <v>81.1145321410387</v>
      </c>
      <c r="AW42" s="50" t="n">
        <f aca="false">'Empl_BIT_7%'!AW42*100/PopTot!AW43</f>
        <v>67.3324699943396</v>
      </c>
    </row>
    <row r="43" customFormat="false" ht="15" hidden="false" customHeight="false" outlineLevel="0" collapsed="false">
      <c r="A43" s="0" t="n">
        <v>2055</v>
      </c>
      <c r="B43" s="50" t="n">
        <f aca="false">'Empl_BIT_7%'!B43*100/PopTot!B44</f>
        <v>46.8957588221058</v>
      </c>
      <c r="C43" s="50" t="n">
        <f aca="false">'Empl_BIT_7%'!C43*100/PopTot!C44</f>
        <v>43.3905149129882</v>
      </c>
      <c r="D43" s="50" t="n">
        <f aca="false">'Empl_BIT_7%'!D43*100/PopTot!D44</f>
        <v>50.6088547830924</v>
      </c>
      <c r="E43" s="50" t="n">
        <f aca="false">'Empl_BIT_7%'!E43*100/PopTot!E44</f>
        <v>7.84471005995612</v>
      </c>
      <c r="F43" s="50" t="n">
        <f aca="false">'Empl_BIT_7%'!F43*100/PopTot!F44</f>
        <v>46.0648985841758</v>
      </c>
      <c r="G43" s="50" t="n">
        <f aca="false">'Empl_BIT_7%'!G43*100/PopTot!G44</f>
        <v>71.8612026265203</v>
      </c>
      <c r="H43" s="50" t="n">
        <f aca="false">'Empl_BIT_7%'!H43*100/PopTot!H44</f>
        <v>72.556546026743</v>
      </c>
      <c r="I43" s="50" t="n">
        <f aca="false">'Empl_BIT_7%'!I43*100/PopTot!I44</f>
        <v>76.0990924032034</v>
      </c>
      <c r="J43" s="50" t="n">
        <f aca="false">'Empl_BIT_7%'!J43*100/PopTot!J44</f>
        <v>78.4193489376682</v>
      </c>
      <c r="K43" s="50" t="n">
        <f aca="false">'Empl_BIT_7%'!K43*100/PopTot!K44</f>
        <v>82.1683598378797</v>
      </c>
      <c r="L43" s="50" t="n">
        <f aca="false">'Empl_BIT_7%'!L43*100/PopTot!L44</f>
        <v>79.1925401696026</v>
      </c>
      <c r="M43" s="50" t="n">
        <f aca="false">'Empl_BIT_7%'!M43*100/PopTot!M44</f>
        <v>72.8847862710632</v>
      </c>
      <c r="N43" s="50" t="n">
        <f aca="false">'Empl_BIT_7%'!N43*100/PopTot!N44</f>
        <v>58.0049256291092</v>
      </c>
      <c r="O43" s="50" t="n">
        <f aca="false">'Empl_BIT_7%'!O43*100/PopTot!O44</f>
        <v>12.3132994609248</v>
      </c>
      <c r="P43" s="50" t="n">
        <f aca="false">'Empl_BIT_7%'!P43*100/PopTot!P44</f>
        <v>0.80610973269796</v>
      </c>
      <c r="Q43" s="50" t="n">
        <f aca="false">'Empl_BIT_7%'!Q43*100/PopTot!Q44</f>
        <v>12.1067051366333</v>
      </c>
      <c r="R43" s="50" t="n">
        <f aca="false">'Empl_BIT_7%'!R43*100/PopTot!R44</f>
        <v>52.3275012754989</v>
      </c>
      <c r="S43" s="50" t="n">
        <f aca="false">'Empl_BIT_7%'!S43*100/PopTot!S44</f>
        <v>81.4929515695017</v>
      </c>
      <c r="T43" s="50" t="n">
        <f aca="false">'Empl_BIT_7%'!T43*100/PopTot!T44</f>
        <v>85.6763859808491</v>
      </c>
      <c r="U43" s="50" t="n">
        <f aca="false">'Empl_BIT_7%'!U43*100/PopTot!U44</f>
        <v>86.4574547371176</v>
      </c>
      <c r="V43" s="50" t="n">
        <f aca="false">'Empl_BIT_7%'!V43*100/PopTot!V44</f>
        <v>87.4525927151825</v>
      </c>
      <c r="W43" s="50" t="n">
        <f aca="false">'Empl_BIT_7%'!W43*100/PopTot!W44</f>
        <v>86.4106431871078</v>
      </c>
      <c r="X43" s="50" t="n">
        <f aca="false">'Empl_BIT_7%'!X43*100/PopTot!X44</f>
        <v>83.8609201810958</v>
      </c>
      <c r="Y43" s="50" t="n">
        <f aca="false">'Empl_BIT_7%'!Y43*100/PopTot!Y44</f>
        <v>73.7378947145205</v>
      </c>
      <c r="Z43" s="50" t="n">
        <f aca="false">'Empl_BIT_7%'!Z43*100/PopTot!Z44</f>
        <v>65.5441202767208</v>
      </c>
      <c r="AA43" s="50" t="n">
        <f aca="false">'Empl_BIT_7%'!AA43*100/PopTot!AA44</f>
        <v>18.9510876680136</v>
      </c>
      <c r="AB43" s="50" t="n">
        <f aca="false">'Empl_BIT_7%'!AB43*100/PopTot!AB44</f>
        <v>1.69534969327985</v>
      </c>
      <c r="AD43" s="50" t="n">
        <f aca="false">'Empl_BIT_7%'!AD43*100/PopTot!AD44</f>
        <v>26.4551328432332</v>
      </c>
      <c r="AE43" s="50" t="n">
        <f aca="false">'Empl_BIT_7%'!AE43*100/PopTot!AE44</f>
        <v>72.2154290289393</v>
      </c>
      <c r="AF43" s="50" t="n">
        <f aca="false">'Empl_BIT_7%'!AF43*100/PopTot!AF44</f>
        <v>77.2890221368815</v>
      </c>
      <c r="AG43" s="50" t="n">
        <f aca="false">'Empl_BIT_7%'!AG43*100/PopTot!AG44</f>
        <v>80.6989896781529</v>
      </c>
      <c r="AH43" s="50" t="n">
        <f aca="false">'Empl_BIT_7%'!AH43*100/PopTot!AH44</f>
        <v>19.9263072022363</v>
      </c>
      <c r="AI43" s="50" t="n">
        <f aca="false">'Empl_BIT_7%'!AI43*100/PopTot!AI44</f>
        <v>31.4149175717786</v>
      </c>
      <c r="AJ43" s="50" t="n">
        <f aca="false">'Empl_BIT_7%'!AJ43*100/PopTot!AJ44</f>
        <v>83.6136163003355</v>
      </c>
      <c r="AK43" s="50" t="n">
        <f aca="false">'Empl_BIT_7%'!AK43*100/PopTot!AK44</f>
        <v>86.968818067231</v>
      </c>
      <c r="AL43" s="50" t="n">
        <f aca="false">'Empl_BIT_7%'!AL43*100/PopTot!AL44</f>
        <v>85.1508644492561</v>
      </c>
      <c r="AM43" s="50" t="n">
        <f aca="false">'Empl_BIT_7%'!AM43*100/PopTot!AM44</f>
        <v>24.5931974437976</v>
      </c>
      <c r="AO43" s="50" t="n">
        <f aca="false">'Empl_BIT_7%'!AO43*100/PopTot!AO44</f>
        <v>26.4551328432332</v>
      </c>
      <c r="AP43" s="50" t="n">
        <f aca="false">'Empl_BIT_7%'!AP43*100/PopTot!AP44</f>
        <v>76.899723945478</v>
      </c>
      <c r="AQ43" s="50" t="n">
        <f aca="false">'Empl_BIT_7%'!AQ43*100/PopTot!AQ44</f>
        <v>65.50348417177</v>
      </c>
      <c r="AR43" s="50" t="n">
        <f aca="false">'Empl_BIT_7%'!AR43*100/PopTot!AR44</f>
        <v>31.4149175717786</v>
      </c>
      <c r="AS43" s="50" t="n">
        <f aca="false">'Empl_BIT_7%'!AS43*100/PopTot!AS44</f>
        <v>85.2912384129431</v>
      </c>
      <c r="AT43" s="50" t="n">
        <f aca="false">'Empl_BIT_7%'!AT43*100/PopTot!AT44</f>
        <v>69.6887681894014</v>
      </c>
      <c r="AU43" s="50" t="n">
        <f aca="false">'Empl_BIT_7%'!AU43*100/PopTot!AU44</f>
        <v>28.9803515094413</v>
      </c>
      <c r="AV43" s="50" t="n">
        <f aca="false">'Empl_BIT_7%'!AV43*100/PopTot!AV44</f>
        <v>81.0556026180854</v>
      </c>
      <c r="AW43" s="50" t="n">
        <f aca="false">'Empl_BIT_7%'!AW43*100/PopTot!AW44</f>
        <v>67.5749967099935</v>
      </c>
    </row>
    <row r="44" customFormat="false" ht="15" hidden="false" customHeight="false" outlineLevel="0" collapsed="false">
      <c r="A44" s="0" t="n">
        <v>2056</v>
      </c>
      <c r="B44" s="50" t="n">
        <f aca="false">'Empl_BIT_7%'!B44*100/PopTot!B45</f>
        <v>46.8329442630886</v>
      </c>
      <c r="C44" s="50" t="n">
        <f aca="false">'Empl_BIT_7%'!C44*100/PopTot!C45</f>
        <v>43.3564414835491</v>
      </c>
      <c r="D44" s="50" t="n">
        <f aca="false">'Empl_BIT_7%'!D44*100/PopTot!D45</f>
        <v>50.5119402567963</v>
      </c>
      <c r="E44" s="50" t="n">
        <f aca="false">'Empl_BIT_7%'!E44*100/PopTot!E45</f>
        <v>7.84314275513153</v>
      </c>
      <c r="F44" s="50" t="n">
        <f aca="false">'Empl_BIT_7%'!F44*100/PopTot!F45</f>
        <v>46.0674152275298</v>
      </c>
      <c r="G44" s="50" t="n">
        <f aca="false">'Empl_BIT_7%'!G44*100/PopTot!G45</f>
        <v>71.8941789151958</v>
      </c>
      <c r="H44" s="50" t="n">
        <f aca="false">'Empl_BIT_7%'!H44*100/PopTot!H45</f>
        <v>72.5885583828816</v>
      </c>
      <c r="I44" s="50" t="n">
        <f aca="false">'Empl_BIT_7%'!I44*100/PopTot!I45</f>
        <v>76.1381697008125</v>
      </c>
      <c r="J44" s="50" t="n">
        <f aca="false">'Empl_BIT_7%'!J44*100/PopTot!J45</f>
        <v>78.469489678532</v>
      </c>
      <c r="K44" s="50" t="n">
        <f aca="false">'Empl_BIT_7%'!K44*100/PopTot!K45</f>
        <v>81.8793656855727</v>
      </c>
      <c r="L44" s="50" t="n">
        <f aca="false">'Empl_BIT_7%'!L44*100/PopTot!L45</f>
        <v>79.4992695356792</v>
      </c>
      <c r="M44" s="50" t="n">
        <f aca="false">'Empl_BIT_7%'!M44*100/PopTot!M45</f>
        <v>72.6980188649637</v>
      </c>
      <c r="N44" s="50" t="n">
        <f aca="false">'Empl_BIT_7%'!N44*100/PopTot!N45</f>
        <v>58.4140626679565</v>
      </c>
      <c r="O44" s="50" t="n">
        <f aca="false">'Empl_BIT_7%'!O44*100/PopTot!O45</f>
        <v>12.2766488777774</v>
      </c>
      <c r="P44" s="50" t="n">
        <f aca="false">'Empl_BIT_7%'!P44*100/PopTot!P45</f>
        <v>0.806225742248782</v>
      </c>
      <c r="Q44" s="50" t="n">
        <f aca="false">'Empl_BIT_7%'!Q44*100/PopTot!Q45</f>
        <v>12.1034751409491</v>
      </c>
      <c r="R44" s="50" t="n">
        <f aca="false">'Empl_BIT_7%'!R44*100/PopTot!R45</f>
        <v>52.3288092201305</v>
      </c>
      <c r="S44" s="50" t="n">
        <f aca="false">'Empl_BIT_7%'!S44*100/PopTot!S45</f>
        <v>81.5305833498343</v>
      </c>
      <c r="T44" s="50" t="n">
        <f aca="false">'Empl_BIT_7%'!T44*100/PopTot!T45</f>
        <v>85.7107606435477</v>
      </c>
      <c r="U44" s="50" t="n">
        <f aca="false">'Empl_BIT_7%'!U44*100/PopTot!U45</f>
        <v>86.5010743149836</v>
      </c>
      <c r="V44" s="50" t="n">
        <f aca="false">'Empl_BIT_7%'!V44*100/PopTot!V45</f>
        <v>87.5497965023016</v>
      </c>
      <c r="W44" s="50" t="n">
        <f aca="false">'Empl_BIT_7%'!W44*100/PopTot!W45</f>
        <v>86.0399819716767</v>
      </c>
      <c r="X44" s="50" t="n">
        <f aca="false">'Empl_BIT_7%'!X44*100/PopTot!X45</f>
        <v>84.2100323911236</v>
      </c>
      <c r="Y44" s="50" t="n">
        <f aca="false">'Empl_BIT_7%'!Y44*100/PopTot!Y45</f>
        <v>73.4881609788408</v>
      </c>
      <c r="Z44" s="50" t="n">
        <f aca="false">'Empl_BIT_7%'!Z44*100/PopTot!Z45</f>
        <v>65.7897950863357</v>
      </c>
      <c r="AA44" s="50" t="n">
        <f aca="false">'Empl_BIT_7%'!AA44*100/PopTot!AA45</f>
        <v>18.8998946279867</v>
      </c>
      <c r="AB44" s="50" t="n">
        <f aca="false">'Empl_BIT_7%'!AB44*100/PopTot!AB45</f>
        <v>1.69533803185197</v>
      </c>
      <c r="AD44" s="50" t="n">
        <f aca="false">'Empl_BIT_7%'!AD44*100/PopTot!AD45</f>
        <v>26.472514413585</v>
      </c>
      <c r="AE44" s="50" t="n">
        <f aca="false">'Empl_BIT_7%'!AE44*100/PopTot!AE45</f>
        <v>72.2471142051959</v>
      </c>
      <c r="AF44" s="50" t="n">
        <f aca="false">'Empl_BIT_7%'!AF44*100/PopTot!AF45</f>
        <v>77.3300299903422</v>
      </c>
      <c r="AG44" s="50" t="n">
        <f aca="false">'Empl_BIT_7%'!AG44*100/PopTot!AG45</f>
        <v>80.7088644197487</v>
      </c>
      <c r="AH44" s="50" t="n">
        <f aca="false">'Empl_BIT_7%'!AH44*100/PopTot!AH45</f>
        <v>19.9697541350444</v>
      </c>
      <c r="AI44" s="50" t="n">
        <f aca="false">'Empl_BIT_7%'!AI44*100/PopTot!AI45</f>
        <v>31.4332595663474</v>
      </c>
      <c r="AJ44" s="50" t="n">
        <f aca="false">'Empl_BIT_7%'!AJ44*100/PopTot!AJ45</f>
        <v>83.6444879326777</v>
      </c>
      <c r="AK44" s="50" t="n">
        <f aca="false">'Empl_BIT_7%'!AK44*100/PopTot!AK45</f>
        <v>87.0383624796767</v>
      </c>
      <c r="AL44" s="50" t="n">
        <f aca="false">'Empl_BIT_7%'!AL44*100/PopTot!AL45</f>
        <v>85.1396093921185</v>
      </c>
      <c r="AM44" s="50" t="n">
        <f aca="false">'Empl_BIT_7%'!AM44*100/PopTot!AM45</f>
        <v>24.5612381654335</v>
      </c>
      <c r="AO44" s="50" t="n">
        <f aca="false">'Empl_BIT_7%'!AO44*100/PopTot!AO45</f>
        <v>26.472514413585</v>
      </c>
      <c r="AP44" s="50" t="n">
        <f aca="false">'Empl_BIT_7%'!AP44*100/PopTot!AP45</f>
        <v>76.9283562284907</v>
      </c>
      <c r="AQ44" s="50" t="n">
        <f aca="false">'Empl_BIT_7%'!AQ44*100/PopTot!AQ45</f>
        <v>65.7082474179023</v>
      </c>
      <c r="AR44" s="50" t="n">
        <f aca="false">'Empl_BIT_7%'!AR44*100/PopTot!AR45</f>
        <v>31.4332595663474</v>
      </c>
      <c r="AS44" s="50" t="n">
        <f aca="false">'Empl_BIT_7%'!AS44*100/PopTot!AS45</f>
        <v>85.3160224897744</v>
      </c>
      <c r="AT44" s="50" t="n">
        <f aca="false">'Empl_BIT_7%'!AT44*100/PopTot!AT45</f>
        <v>69.7413267127481</v>
      </c>
      <c r="AU44" s="50" t="n">
        <f aca="false">'Empl_BIT_7%'!AU44*100/PopTot!AU45</f>
        <v>28.9983057740775</v>
      </c>
      <c r="AV44" s="50" t="n">
        <f aca="false">'Empl_BIT_7%'!AV44*100/PopTot!AV45</f>
        <v>81.0828287027575</v>
      </c>
      <c r="AW44" s="50" t="n">
        <f aca="false">'Empl_BIT_7%'!AW44*100/PopTot!AW45</f>
        <v>67.7051271988231</v>
      </c>
    </row>
    <row r="45" customFormat="false" ht="15" hidden="false" customHeight="false" outlineLevel="0" collapsed="false">
      <c r="A45" s="0" t="n">
        <v>2057</v>
      </c>
      <c r="B45" s="50" t="n">
        <f aca="false">'Empl_BIT_7%'!B45*100/PopTot!B46</f>
        <v>46.7879780548816</v>
      </c>
      <c r="C45" s="50" t="n">
        <f aca="false">'Empl_BIT_7%'!C45*100/PopTot!C46</f>
        <v>43.3395494452282</v>
      </c>
      <c r="D45" s="50" t="n">
        <f aca="false">'Empl_BIT_7%'!D45*100/PopTot!D46</f>
        <v>50.4337643916089</v>
      </c>
      <c r="E45" s="50" t="n">
        <f aca="false">'Empl_BIT_7%'!E45*100/PopTot!E46</f>
        <v>7.84114417501877</v>
      </c>
      <c r="F45" s="50" t="n">
        <f aca="false">'Empl_BIT_7%'!F45*100/PopTot!F46</f>
        <v>46.0676699112537</v>
      </c>
      <c r="G45" s="50" t="n">
        <f aca="false">'Empl_BIT_7%'!G45*100/PopTot!G46</f>
        <v>71.9204397637356</v>
      </c>
      <c r="H45" s="50" t="n">
        <f aca="false">'Empl_BIT_7%'!H45*100/PopTot!H46</f>
        <v>72.6261746095797</v>
      </c>
      <c r="I45" s="50" t="n">
        <f aca="false">'Empl_BIT_7%'!I45*100/PopTot!I46</f>
        <v>76.1425780267888</v>
      </c>
      <c r="J45" s="50" t="n">
        <f aca="false">'Empl_BIT_7%'!J45*100/PopTot!J46</f>
        <v>78.6261512316404</v>
      </c>
      <c r="K45" s="50" t="n">
        <f aca="false">'Empl_BIT_7%'!K45*100/PopTot!K46</f>
        <v>81.7890852863016</v>
      </c>
      <c r="L45" s="50" t="n">
        <f aca="false">'Empl_BIT_7%'!L45*100/PopTot!L46</f>
        <v>79.516621570498</v>
      </c>
      <c r="M45" s="50" t="n">
        <f aca="false">'Empl_BIT_7%'!M45*100/PopTot!M46</f>
        <v>72.6489593267511</v>
      </c>
      <c r="N45" s="50" t="n">
        <f aca="false">'Empl_BIT_7%'!N45*100/PopTot!N46</f>
        <v>58.7530965878125</v>
      </c>
      <c r="O45" s="50" t="n">
        <f aca="false">'Empl_BIT_7%'!O45*100/PopTot!O46</f>
        <v>12.2717815833498</v>
      </c>
      <c r="P45" s="50" t="n">
        <f aca="false">'Empl_BIT_7%'!P45*100/PopTot!P46</f>
        <v>0.805884397248818</v>
      </c>
      <c r="Q45" s="50" t="n">
        <f aca="false">'Empl_BIT_7%'!Q45*100/PopTot!Q46</f>
        <v>12.0995317272219</v>
      </c>
      <c r="R45" s="50" t="n">
        <f aca="false">'Empl_BIT_7%'!R45*100/PopTot!R46</f>
        <v>52.3275086563315</v>
      </c>
      <c r="S45" s="50" t="n">
        <f aca="false">'Empl_BIT_7%'!S45*100/PopTot!S46</f>
        <v>81.5599989828267</v>
      </c>
      <c r="T45" s="50" t="n">
        <f aca="false">'Empl_BIT_7%'!T45*100/PopTot!T46</f>
        <v>85.752581925486</v>
      </c>
      <c r="U45" s="50" t="n">
        <f aca="false">'Empl_BIT_7%'!U45*100/PopTot!U46</f>
        <v>86.5016906194578</v>
      </c>
      <c r="V45" s="50" t="n">
        <f aca="false">'Empl_BIT_7%'!V45*100/PopTot!V46</f>
        <v>87.6566419750883</v>
      </c>
      <c r="W45" s="50" t="n">
        <f aca="false">'Empl_BIT_7%'!W45*100/PopTot!W46</f>
        <v>86.0108492699118</v>
      </c>
      <c r="X45" s="50" t="n">
        <f aca="false">'Empl_BIT_7%'!X45*100/PopTot!X46</f>
        <v>84.1845417479145</v>
      </c>
      <c r="Y45" s="50" t="n">
        <f aca="false">'Empl_BIT_7%'!Y45*100/PopTot!Y46</f>
        <v>73.4427917063374</v>
      </c>
      <c r="Z45" s="50" t="n">
        <f aca="false">'Empl_BIT_7%'!Z45*100/PopTot!Z46</f>
        <v>65.852233266566</v>
      </c>
      <c r="AA45" s="50" t="n">
        <f aca="false">'Empl_BIT_7%'!AA45*100/PopTot!AA46</f>
        <v>18.8869093137776</v>
      </c>
      <c r="AB45" s="50" t="n">
        <f aca="false">'Empl_BIT_7%'!AB45*100/PopTot!AB46</f>
        <v>1.69480513136168</v>
      </c>
      <c r="AD45" s="50" t="n">
        <f aca="false">'Empl_BIT_7%'!AD45*100/PopTot!AD46</f>
        <v>26.4958013232582</v>
      </c>
      <c r="AE45" s="50" t="n">
        <f aca="false">'Empl_BIT_7%'!AE45*100/PopTot!AE46</f>
        <v>72.2783335395005</v>
      </c>
      <c r="AF45" s="50" t="n">
        <f aca="false">'Empl_BIT_7%'!AF45*100/PopTot!AF46</f>
        <v>77.4084641464654</v>
      </c>
      <c r="AG45" s="50" t="n">
        <f aca="false">'Empl_BIT_7%'!AG45*100/PopTot!AG46</f>
        <v>80.6676072581602</v>
      </c>
      <c r="AH45" s="50" t="n">
        <f aca="false">'Empl_BIT_7%'!AH45*100/PopTot!AH46</f>
        <v>20.0218899810499</v>
      </c>
      <c r="AI45" s="50" t="n">
        <f aca="false">'Empl_BIT_7%'!AI45*100/PopTot!AI46</f>
        <v>31.4575563611932</v>
      </c>
      <c r="AJ45" s="50" t="n">
        <f aca="false">'Empl_BIT_7%'!AJ45*100/PopTot!AJ46</f>
        <v>83.6750613518953</v>
      </c>
      <c r="AK45" s="50" t="n">
        <f aca="false">'Empl_BIT_7%'!AK45*100/PopTot!AK46</f>
        <v>87.0919816946058</v>
      </c>
      <c r="AL45" s="50" t="n">
        <f aca="false">'Empl_BIT_7%'!AL45*100/PopTot!AL46</f>
        <v>85.1083412122365</v>
      </c>
      <c r="AM45" s="50" t="n">
        <f aca="false">'Empl_BIT_7%'!AM45*100/PopTot!AM46</f>
        <v>24.5381754390161</v>
      </c>
      <c r="AO45" s="50" t="n">
        <f aca="false">'Empl_BIT_7%'!AO45*100/PopTot!AO46</f>
        <v>26.4958013232582</v>
      </c>
      <c r="AP45" s="50" t="n">
        <f aca="false">'Empl_BIT_7%'!AP45*100/PopTot!AP46</f>
        <v>76.9505822402745</v>
      </c>
      <c r="AQ45" s="50" t="n">
        <f aca="false">'Empl_BIT_7%'!AQ45*100/PopTot!AQ46</f>
        <v>65.90364155056</v>
      </c>
      <c r="AR45" s="50" t="n">
        <f aca="false">'Empl_BIT_7%'!AR45*100/PopTot!AR46</f>
        <v>31.4575563611932</v>
      </c>
      <c r="AS45" s="50" t="n">
        <f aca="false">'Empl_BIT_7%'!AS45*100/PopTot!AS46</f>
        <v>85.3286299654373</v>
      </c>
      <c r="AT45" s="50" t="n">
        <f aca="false">'Empl_BIT_7%'!AT45*100/PopTot!AT46</f>
        <v>69.7779317963165</v>
      </c>
      <c r="AU45" s="50" t="n">
        <f aca="false">'Empl_BIT_7%'!AU45*100/PopTot!AU46</f>
        <v>29.0221803813808</v>
      </c>
      <c r="AV45" s="50" t="n">
        <f aca="false">'Empl_BIT_7%'!AV45*100/PopTot!AV46</f>
        <v>81.1009333411251</v>
      </c>
      <c r="AW45" s="50" t="n">
        <f aca="false">'Empl_BIT_7%'!AW45*100/PopTot!AW46</f>
        <v>67.8224940597333</v>
      </c>
    </row>
    <row r="46" customFormat="false" ht="15" hidden="false" customHeight="false" outlineLevel="0" collapsed="false">
      <c r="A46" s="0" t="n">
        <v>2058</v>
      </c>
      <c r="B46" s="50" t="n">
        <f aca="false">'Empl_BIT_7%'!B46*100/PopTot!B47</f>
        <v>46.7653724108538</v>
      </c>
      <c r="C46" s="50" t="n">
        <f aca="false">'Empl_BIT_7%'!C46*100/PopTot!C47</f>
        <v>43.3312179893339</v>
      </c>
      <c r="D46" s="50" t="n">
        <f aca="false">'Empl_BIT_7%'!D46*100/PopTot!D47</f>
        <v>50.3926948709314</v>
      </c>
      <c r="E46" s="50" t="n">
        <f aca="false">'Empl_BIT_7%'!E46*100/PopTot!E47</f>
        <v>7.83860702611193</v>
      </c>
      <c r="F46" s="50" t="n">
        <f aca="false">'Empl_BIT_7%'!F46*100/PopTot!F47</f>
        <v>46.0641458603406</v>
      </c>
      <c r="G46" s="50" t="n">
        <f aca="false">'Empl_BIT_7%'!G46*100/PopTot!G47</f>
        <v>71.9385015212533</v>
      </c>
      <c r="H46" s="50" t="n">
        <f aca="false">'Empl_BIT_7%'!H46*100/PopTot!H47</f>
        <v>72.6659623024032</v>
      </c>
      <c r="I46" s="50" t="n">
        <f aca="false">'Empl_BIT_7%'!I46*100/PopTot!I47</f>
        <v>76.1504345865726</v>
      </c>
      <c r="J46" s="50" t="n">
        <f aca="false">'Empl_BIT_7%'!J46*100/PopTot!J47</f>
        <v>78.6036249577246</v>
      </c>
      <c r="K46" s="50" t="n">
        <f aca="false">'Empl_BIT_7%'!K46*100/PopTot!K47</f>
        <v>81.7193244636587</v>
      </c>
      <c r="L46" s="50" t="n">
        <f aca="false">'Empl_BIT_7%'!L46*100/PopTot!L47</f>
        <v>79.6032893254437</v>
      </c>
      <c r="M46" s="50" t="n">
        <f aca="false">'Empl_BIT_7%'!M46*100/PopTot!M47</f>
        <v>72.4765976624242</v>
      </c>
      <c r="N46" s="50" t="n">
        <f aca="false">'Empl_BIT_7%'!N46*100/PopTot!N47</f>
        <v>59.2203006607537</v>
      </c>
      <c r="O46" s="50" t="n">
        <f aca="false">'Empl_BIT_7%'!O46*100/PopTot!O47</f>
        <v>12.2113065362806</v>
      </c>
      <c r="P46" s="50" t="n">
        <f aca="false">'Empl_BIT_7%'!P46*100/PopTot!P47</f>
        <v>0.80593084061062</v>
      </c>
      <c r="Q46" s="50" t="n">
        <f aca="false">'Empl_BIT_7%'!Q46*100/PopTot!Q47</f>
        <v>12.0949223552378</v>
      </c>
      <c r="R46" s="50" t="n">
        <f aca="false">'Empl_BIT_7%'!R46*100/PopTot!R47</f>
        <v>52.3219379260135</v>
      </c>
      <c r="S46" s="50" t="n">
        <f aca="false">'Empl_BIT_7%'!S46*100/PopTot!S47</f>
        <v>81.5797333278582</v>
      </c>
      <c r="T46" s="50" t="n">
        <f aca="false">'Empl_BIT_7%'!T46*100/PopTot!T47</f>
        <v>85.7976798759324</v>
      </c>
      <c r="U46" s="50" t="n">
        <f aca="false">'Empl_BIT_7%'!U46*100/PopTot!U47</f>
        <v>86.5072749692702</v>
      </c>
      <c r="V46" s="50" t="n">
        <f aca="false">'Empl_BIT_7%'!V46*100/PopTot!V47</f>
        <v>87.6333663578432</v>
      </c>
      <c r="W46" s="50" t="n">
        <f aca="false">'Empl_BIT_7%'!W46*100/PopTot!W47</f>
        <v>85.9098221284243</v>
      </c>
      <c r="X46" s="50" t="n">
        <f aca="false">'Empl_BIT_7%'!X46*100/PopTot!X47</f>
        <v>84.3065599760474</v>
      </c>
      <c r="Y46" s="50" t="n">
        <f aca="false">'Empl_BIT_7%'!Y46*100/PopTot!Y47</f>
        <v>73.2829403029158</v>
      </c>
      <c r="Z46" s="50" t="n">
        <f aca="false">'Empl_BIT_7%'!Z46*100/PopTot!Z47</f>
        <v>66.4853225223031</v>
      </c>
      <c r="AA46" s="50" t="n">
        <f aca="false">'Empl_BIT_7%'!AA46*100/PopTot!AA47</f>
        <v>18.7867029632997</v>
      </c>
      <c r="AB46" s="50" t="n">
        <f aca="false">'Empl_BIT_7%'!AB46*100/PopTot!AB47</f>
        <v>1.69461712808591</v>
      </c>
      <c r="AD46" s="50" t="n">
        <f aca="false">'Empl_BIT_7%'!AD46*100/PopTot!AD47</f>
        <v>26.5243597470907</v>
      </c>
      <c r="AE46" s="50" t="n">
        <f aca="false">'Empl_BIT_7%'!AE46*100/PopTot!AE47</f>
        <v>72.3066366546164</v>
      </c>
      <c r="AF46" s="50" t="n">
        <f aca="false">'Empl_BIT_7%'!AF46*100/PopTot!AF47</f>
        <v>77.3994668696161</v>
      </c>
      <c r="AG46" s="50" t="n">
        <f aca="false">'Empl_BIT_7%'!AG46*100/PopTot!AG47</f>
        <v>80.6699800641117</v>
      </c>
      <c r="AH46" s="50" t="n">
        <f aca="false">'Empl_BIT_7%'!AH46*100/PopTot!AH47</f>
        <v>20.0777805824205</v>
      </c>
      <c r="AI46" s="50" t="n">
        <f aca="false">'Empl_BIT_7%'!AI46*100/PopTot!AI47</f>
        <v>31.4872107238692</v>
      </c>
      <c r="AJ46" s="50" t="n">
        <f aca="false">'Empl_BIT_7%'!AJ46*100/PopTot!AJ47</f>
        <v>83.7028365274353</v>
      </c>
      <c r="AK46" s="50" t="n">
        <f aca="false">'Empl_BIT_7%'!AK46*100/PopTot!AK47</f>
        <v>87.0821142471577</v>
      </c>
      <c r="AL46" s="50" t="n">
        <f aca="false">'Empl_BIT_7%'!AL46*100/PopTot!AL47</f>
        <v>85.1140701775183</v>
      </c>
      <c r="AM46" s="50" t="n">
        <f aca="false">'Empl_BIT_7%'!AM46*100/PopTot!AM47</f>
        <v>24.5767540365783</v>
      </c>
      <c r="AO46" s="50" t="n">
        <f aca="false">'Empl_BIT_7%'!AO46*100/PopTot!AO47</f>
        <v>26.5243597470907</v>
      </c>
      <c r="AP46" s="50" t="n">
        <f aca="false">'Empl_BIT_7%'!AP46*100/PopTot!AP47</f>
        <v>76.9555427541966</v>
      </c>
      <c r="AQ46" s="50" t="n">
        <f aca="false">'Empl_BIT_7%'!AQ46*100/PopTot!AQ47</f>
        <v>66.0808026364833</v>
      </c>
      <c r="AR46" s="50" t="n">
        <f aca="false">'Empl_BIT_7%'!AR46*100/PopTot!AR47</f>
        <v>31.4872107238692</v>
      </c>
      <c r="AS46" s="50" t="n">
        <f aca="false">'Empl_BIT_7%'!AS46*100/PopTot!AS47</f>
        <v>85.3323619533581</v>
      </c>
      <c r="AT46" s="50" t="n">
        <f aca="false">'Empl_BIT_7%'!AT46*100/PopTot!AT47</f>
        <v>70.0218927449051</v>
      </c>
      <c r="AU46" s="50" t="n">
        <f aca="false">'Empl_BIT_7%'!AU46*100/PopTot!AU47</f>
        <v>29.0513574705232</v>
      </c>
      <c r="AV46" s="50" t="n">
        <f aca="false">'Empl_BIT_7%'!AV46*100/PopTot!AV47</f>
        <v>81.1056906050666</v>
      </c>
      <c r="AW46" s="50" t="n">
        <f aca="false">'Empl_BIT_7%'!AW46*100/PopTot!AW47</f>
        <v>68.033139245401</v>
      </c>
    </row>
    <row r="47" customFormat="false" ht="15" hidden="false" customHeight="false" outlineLevel="0" collapsed="false">
      <c r="A47" s="0" t="n">
        <v>2059</v>
      </c>
      <c r="B47" s="50" t="n">
        <f aca="false">'Empl_BIT_7%'!B47*100/PopTot!B48</f>
        <v>46.7716296117591</v>
      </c>
      <c r="C47" s="50" t="n">
        <f aca="false">'Empl_BIT_7%'!C47*100/PopTot!C48</f>
        <v>43.330699460245</v>
      </c>
      <c r="D47" s="50" t="n">
        <f aca="false">'Empl_BIT_7%'!D47*100/PopTot!D48</f>
        <v>50.4028304723799</v>
      </c>
      <c r="E47" s="50" t="n">
        <f aca="false">'Empl_BIT_7%'!E47*100/PopTot!E48</f>
        <v>7.83536665674753</v>
      </c>
      <c r="F47" s="50" t="n">
        <f aca="false">'Empl_BIT_7%'!F47*100/PopTot!F48</f>
        <v>46.0552489491953</v>
      </c>
      <c r="G47" s="50" t="n">
        <f aca="false">'Empl_BIT_7%'!G47*100/PopTot!G48</f>
        <v>71.947993625104</v>
      </c>
      <c r="H47" s="50" t="n">
        <f aca="false">'Empl_BIT_7%'!H47*100/PopTot!H48</f>
        <v>72.7031996179386</v>
      </c>
      <c r="I47" s="50" t="n">
        <f aca="false">'Empl_BIT_7%'!I47*100/PopTot!I48</f>
        <v>76.1636835346262</v>
      </c>
      <c r="J47" s="50" t="n">
        <f aca="false">'Empl_BIT_7%'!J47*100/PopTot!J48</f>
        <v>78.5448142066778</v>
      </c>
      <c r="K47" s="50" t="n">
        <f aca="false">'Empl_BIT_7%'!K47*100/PopTot!K48</f>
        <v>81.7700082659691</v>
      </c>
      <c r="L47" s="50" t="n">
        <f aca="false">'Empl_BIT_7%'!L47*100/PopTot!L48</f>
        <v>79.517826505961</v>
      </c>
      <c r="M47" s="50" t="n">
        <f aca="false">'Empl_BIT_7%'!M47*100/PopTot!M48</f>
        <v>72.5065023250791</v>
      </c>
      <c r="N47" s="50" t="n">
        <f aca="false">'Empl_BIT_7%'!N47*100/PopTot!N48</f>
        <v>59.2246707413121</v>
      </c>
      <c r="O47" s="50" t="n">
        <f aca="false">'Empl_BIT_7%'!O47*100/PopTot!O48</f>
        <v>12.225584517072</v>
      </c>
      <c r="P47" s="50" t="n">
        <f aca="false">'Empl_BIT_7%'!P47*100/PopTot!P48</f>
        <v>0.805694796944775</v>
      </c>
      <c r="Q47" s="50" t="n">
        <f aca="false">'Empl_BIT_7%'!Q47*100/PopTot!Q48</f>
        <v>12.0896239368228</v>
      </c>
      <c r="R47" s="50" t="n">
        <f aca="false">'Empl_BIT_7%'!R47*100/PopTot!R48</f>
        <v>52.3103262993979</v>
      </c>
      <c r="S47" s="50" t="n">
        <f aca="false">'Empl_BIT_7%'!S47*100/PopTot!S48</f>
        <v>81.5894267505085</v>
      </c>
      <c r="T47" s="50" t="n">
        <f aca="false">'Empl_BIT_7%'!T47*100/PopTot!T48</f>
        <v>85.8408186078676</v>
      </c>
      <c r="U47" s="50" t="n">
        <f aca="false">'Empl_BIT_7%'!U47*100/PopTot!U48</f>
        <v>86.5202851766592</v>
      </c>
      <c r="V47" s="50" t="n">
        <f aca="false">'Empl_BIT_7%'!V47*100/PopTot!V48</f>
        <v>87.5632125588562</v>
      </c>
      <c r="W47" s="50" t="n">
        <f aca="false">'Empl_BIT_7%'!W47*100/PopTot!W48</f>
        <v>85.9469790883362</v>
      </c>
      <c r="X47" s="50" t="n">
        <f aca="false">'Empl_BIT_7%'!X47*100/PopTot!X48</f>
        <v>84.2330416884887</v>
      </c>
      <c r="Y47" s="50" t="n">
        <f aca="false">'Empl_BIT_7%'!Y47*100/PopTot!Y48</f>
        <v>73.2545289381907</v>
      </c>
      <c r="Z47" s="50" t="n">
        <f aca="false">'Empl_BIT_7%'!Z47*100/PopTot!Z48</f>
        <v>67.1989155260777</v>
      </c>
      <c r="AA47" s="50" t="n">
        <f aca="false">'Empl_BIT_7%'!AA47*100/PopTot!AA48</f>
        <v>18.800086016649</v>
      </c>
      <c r="AB47" s="50" t="n">
        <f aca="false">'Empl_BIT_7%'!AB47*100/PopTot!AB48</f>
        <v>1.69410760815258</v>
      </c>
      <c r="AD47" s="50" t="n">
        <f aca="false">'Empl_BIT_7%'!AD47*100/PopTot!AD48</f>
        <v>26.5566378511944</v>
      </c>
      <c r="AE47" s="50" t="n">
        <f aca="false">'Empl_BIT_7%'!AE47*100/PopTot!AE48</f>
        <v>72.3294800297437</v>
      </c>
      <c r="AF47" s="50" t="n">
        <f aca="false">'Empl_BIT_7%'!AF47*100/PopTot!AF48</f>
        <v>77.3742461403574</v>
      </c>
      <c r="AG47" s="50" t="n">
        <f aca="false">'Empl_BIT_7%'!AG47*100/PopTot!AG48</f>
        <v>80.6455501531682</v>
      </c>
      <c r="AH47" s="50" t="n">
        <f aca="false">'Empl_BIT_7%'!AH47*100/PopTot!AH48</f>
        <v>20.1536870606917</v>
      </c>
      <c r="AI47" s="50" t="n">
        <f aca="false">'Empl_BIT_7%'!AI47*100/PopTot!AI48</f>
        <v>31.5206061854677</v>
      </c>
      <c r="AJ47" s="50" t="n">
        <f aca="false">'Empl_BIT_7%'!AJ47*100/PopTot!AJ48</f>
        <v>83.7252778241055</v>
      </c>
      <c r="AK47" s="50" t="n">
        <f aca="false">'Empl_BIT_7%'!AK47*100/PopTot!AK48</f>
        <v>87.0518479078905</v>
      </c>
      <c r="AL47" s="50" t="n">
        <f aca="false">'Empl_BIT_7%'!AL47*100/PopTot!AL48</f>
        <v>85.0903591483679</v>
      </c>
      <c r="AM47" s="50" t="n">
        <f aca="false">'Empl_BIT_7%'!AM47*100/PopTot!AM48</f>
        <v>24.7278439933795</v>
      </c>
      <c r="AO47" s="50" t="n">
        <f aca="false">'Empl_BIT_7%'!AO47*100/PopTot!AO48</f>
        <v>26.5566378511944</v>
      </c>
      <c r="AP47" s="50" t="n">
        <f aca="false">'Empl_BIT_7%'!AP47*100/PopTot!AP48</f>
        <v>76.9431487990145</v>
      </c>
      <c r="AQ47" s="50" t="n">
        <f aca="false">'Empl_BIT_7%'!AQ47*100/PopTot!AQ48</f>
        <v>66.076802576589</v>
      </c>
      <c r="AR47" s="50" t="n">
        <f aca="false">'Empl_BIT_7%'!AR47*100/PopTot!AR48</f>
        <v>31.5206061854677</v>
      </c>
      <c r="AS47" s="50" t="n">
        <f aca="false">'Empl_BIT_7%'!AS47*100/PopTot!AS48</f>
        <v>85.316787900527</v>
      </c>
      <c r="AT47" s="50" t="n">
        <f aca="false">'Empl_BIT_7%'!AT47*100/PopTot!AT48</f>
        <v>70.3398634293975</v>
      </c>
      <c r="AU47" s="50" t="n">
        <f aca="false">'Empl_BIT_7%'!AU47*100/PopTot!AU48</f>
        <v>29.0842486299071</v>
      </c>
      <c r="AV47" s="50" t="n">
        <f aca="false">'Empl_BIT_7%'!AV47*100/PopTot!AV48</f>
        <v>81.0922855634836</v>
      </c>
      <c r="AW47" s="50" t="n">
        <f aca="false">'Empl_BIT_7%'!AW47*100/PopTot!AW48</f>
        <v>68.1896630385001</v>
      </c>
    </row>
    <row r="48" customFormat="false" ht="15" hidden="false" customHeight="false" outlineLevel="0" collapsed="false">
      <c r="A48" s="0" t="n">
        <v>2060</v>
      </c>
      <c r="B48" s="50" t="n">
        <f aca="false">'Empl_BIT_7%'!B48*100/PopTot!B49</f>
        <v>46.7699349381287</v>
      </c>
      <c r="C48" s="50" t="n">
        <f aca="false">'Empl_BIT_7%'!C48*100/PopTot!C49</f>
        <v>43.3165656688329</v>
      </c>
      <c r="D48" s="50" t="n">
        <f aca="false">'Empl_BIT_7%'!D48*100/PopTot!D49</f>
        <v>50.4110596603076</v>
      </c>
      <c r="E48" s="50" t="n">
        <f aca="false">'Empl_BIT_7%'!E48*100/PopTot!E49</f>
        <v>7.82999559196891</v>
      </c>
      <c r="F48" s="50" t="n">
        <f aca="false">'Empl_BIT_7%'!F48*100/PopTot!F49</f>
        <v>46.0350717671025</v>
      </c>
      <c r="G48" s="50" t="n">
        <f aca="false">'Empl_BIT_7%'!G48*100/PopTot!G49</f>
        <v>71.945324092405</v>
      </c>
      <c r="H48" s="50" t="n">
        <f aca="false">'Empl_BIT_7%'!H48*100/PopTot!H49</f>
        <v>72.731847560036</v>
      </c>
      <c r="I48" s="50" t="n">
        <f aca="false">'Empl_BIT_7%'!I48*100/PopTot!I49</f>
        <v>76.1799792434326</v>
      </c>
      <c r="J48" s="50" t="n">
        <f aca="false">'Empl_BIT_7%'!J48*100/PopTot!J49</f>
        <v>78.6803176056512</v>
      </c>
      <c r="K48" s="50" t="n">
        <f aca="false">'Empl_BIT_7%'!K48*100/PopTot!K49</f>
        <v>81.5294934567999</v>
      </c>
      <c r="L48" s="50" t="n">
        <f aca="false">'Empl_BIT_7%'!L48*100/PopTot!L49</f>
        <v>79.5218638390375</v>
      </c>
      <c r="M48" s="50" t="n">
        <f aca="false">'Empl_BIT_7%'!M48*100/PopTot!M49</f>
        <v>72.2083915771838</v>
      </c>
      <c r="N48" s="50" t="n">
        <f aca="false">'Empl_BIT_7%'!N48*100/PopTot!N49</f>
        <v>59.3651048487019</v>
      </c>
      <c r="O48" s="50" t="n">
        <f aca="false">'Empl_BIT_7%'!O48*100/PopTot!O49</f>
        <v>12.2605425544865</v>
      </c>
      <c r="P48" s="50" t="n">
        <f aca="false">'Empl_BIT_7%'!P48*100/PopTot!P49</f>
        <v>0.80558748876158</v>
      </c>
      <c r="Q48" s="50" t="n">
        <f aca="false">'Empl_BIT_7%'!Q48*100/PopTot!Q49</f>
        <v>12.082095417054</v>
      </c>
      <c r="R48" s="50" t="n">
        <f aca="false">'Empl_BIT_7%'!R48*100/PopTot!R49</f>
        <v>52.2861780577766</v>
      </c>
      <c r="S48" s="50" t="n">
        <f aca="false">'Empl_BIT_7%'!S48*100/PopTot!S49</f>
        <v>81.5856099355831</v>
      </c>
      <c r="T48" s="50" t="n">
        <f aca="false">'Empl_BIT_7%'!T48*100/PopTot!T49</f>
        <v>85.8764521631874</v>
      </c>
      <c r="U48" s="50" t="n">
        <f aca="false">'Empl_BIT_7%'!U48*100/PopTot!U49</f>
        <v>86.53976732838</v>
      </c>
      <c r="V48" s="50" t="n">
        <f aca="false">'Empl_BIT_7%'!V48*100/PopTot!V49</f>
        <v>87.7228709142271</v>
      </c>
      <c r="W48" s="50" t="n">
        <f aca="false">'Empl_BIT_7%'!W48*100/PopTot!W49</f>
        <v>85.6932540588692</v>
      </c>
      <c r="X48" s="50" t="n">
        <f aca="false">'Empl_BIT_7%'!X48*100/PopTot!X49</f>
        <v>84.2129546898294</v>
      </c>
      <c r="Y48" s="50" t="n">
        <f aca="false">'Empl_BIT_7%'!Y48*100/PopTot!Y49</f>
        <v>72.9896091858175</v>
      </c>
      <c r="Z48" s="50" t="n">
        <f aca="false">'Empl_BIT_7%'!Z48*100/PopTot!Z49</f>
        <v>68.0882393827758</v>
      </c>
      <c r="AA48" s="50" t="n">
        <f aca="false">'Empl_BIT_7%'!AA48*100/PopTot!AA49</f>
        <v>18.8361667855522</v>
      </c>
      <c r="AB48" s="50" t="n">
        <f aca="false">'Empl_BIT_7%'!AB48*100/PopTot!AB49</f>
        <v>1.69411046504471</v>
      </c>
      <c r="AD48" s="50" t="n">
        <f aca="false">'Empl_BIT_7%'!AD48*100/PopTot!AD49</f>
        <v>26.5875458730692</v>
      </c>
      <c r="AE48" s="50" t="n">
        <f aca="false">'Empl_BIT_7%'!AE48*100/PopTot!AE49</f>
        <v>72.3420643983083</v>
      </c>
      <c r="AF48" s="50" t="n">
        <f aca="false">'Empl_BIT_7%'!AF48*100/PopTot!AF49</f>
        <v>77.4481304995081</v>
      </c>
      <c r="AG48" s="50" t="n">
        <f aca="false">'Empl_BIT_7%'!AG48*100/PopTot!AG49</f>
        <v>80.5220422611281</v>
      </c>
      <c r="AH48" s="50" t="n">
        <f aca="false">'Empl_BIT_7%'!AH48*100/PopTot!AH49</f>
        <v>20.2140911993561</v>
      </c>
      <c r="AI48" s="50" t="n">
        <f aca="false">'Empl_BIT_7%'!AI48*100/PopTot!AI49</f>
        <v>31.552143728719</v>
      </c>
      <c r="AJ48" s="50" t="n">
        <f aca="false">'Empl_BIT_7%'!AJ48*100/PopTot!AJ49</f>
        <v>83.7380490714236</v>
      </c>
      <c r="AK48" s="50" t="n">
        <f aca="false">'Empl_BIT_7%'!AK48*100/PopTot!AK49</f>
        <v>87.1412767001786</v>
      </c>
      <c r="AL48" s="50" t="n">
        <f aca="false">'Empl_BIT_7%'!AL48*100/PopTot!AL49</f>
        <v>84.9492543369736</v>
      </c>
      <c r="AM48" s="50" t="n">
        <f aca="false">'Empl_BIT_7%'!AM48*100/PopTot!AM49</f>
        <v>24.8846077073251</v>
      </c>
      <c r="AO48" s="50" t="n">
        <f aca="false">'Empl_BIT_7%'!AO48*100/PopTot!AO49</f>
        <v>26.5875458730692</v>
      </c>
      <c r="AP48" s="50" t="n">
        <f aca="false">'Empl_BIT_7%'!AP48*100/PopTot!AP49</f>
        <v>76.9240930245386</v>
      </c>
      <c r="AQ48" s="50" t="n">
        <f aca="false">'Empl_BIT_7%'!AQ48*100/PopTot!AQ49</f>
        <v>65.9721761098199</v>
      </c>
      <c r="AR48" s="50" t="n">
        <f aca="false">'Empl_BIT_7%'!AR48*100/PopTot!AR49</f>
        <v>31.552143728719</v>
      </c>
      <c r="AS48" s="50" t="n">
        <f aca="false">'Empl_BIT_7%'!AS48*100/PopTot!AS49</f>
        <v>85.2957999245165</v>
      </c>
      <c r="AT48" s="50" t="n">
        <f aca="false">'Empl_BIT_7%'!AT48*100/PopTot!AT49</f>
        <v>70.619396007678</v>
      </c>
      <c r="AU48" s="50" t="n">
        <f aca="false">'Empl_BIT_7%'!AU48*100/PopTot!AU49</f>
        <v>29.1155088884393</v>
      </c>
      <c r="AV48" s="50" t="n">
        <f aca="false">'Empl_BIT_7%'!AV48*100/PopTot!AV49</f>
        <v>81.0729141129457</v>
      </c>
      <c r="AW48" s="50" t="n">
        <f aca="false">'Empl_BIT_7%'!AW48*100/PopTot!AW49</f>
        <v>68.2766265860954</v>
      </c>
    </row>
    <row r="49" customFormat="false" ht="15" hidden="false" customHeight="false" outlineLevel="0" collapsed="false">
      <c r="A49" s="0" t="n">
        <v>2061</v>
      </c>
      <c r="B49" s="50" t="n">
        <f aca="false">'Empl_BIT_7%'!B49*100/PopTot!B50</f>
        <v>46.7379200100238</v>
      </c>
      <c r="C49" s="50" t="n">
        <f aca="false">'Empl_BIT_7%'!C49*100/PopTot!C50</f>
        <v>43.2905689787009</v>
      </c>
      <c r="D49" s="50" t="n">
        <f aca="false">'Empl_BIT_7%'!D49*100/PopTot!D50</f>
        <v>50.3695797504692</v>
      </c>
      <c r="E49" s="50" t="n">
        <f aca="false">'Empl_BIT_7%'!E49*100/PopTot!E50</f>
        <v>7.82458513903611</v>
      </c>
      <c r="F49" s="50" t="n">
        <f aca="false">'Empl_BIT_7%'!F49*100/PopTot!F50</f>
        <v>46.0062992616995</v>
      </c>
      <c r="G49" s="50" t="n">
        <f aca="false">'Empl_BIT_7%'!G49*100/PopTot!G50</f>
        <v>71.9357107846426</v>
      </c>
      <c r="H49" s="50" t="n">
        <f aca="false">'Empl_BIT_7%'!H49*100/PopTot!H50</f>
        <v>72.7530888757934</v>
      </c>
      <c r="I49" s="50" t="n">
        <f aca="false">'Empl_BIT_7%'!I49*100/PopTot!I50</f>
        <v>76.20214590078</v>
      </c>
      <c r="J49" s="50" t="n">
        <f aca="false">'Empl_BIT_7%'!J49*100/PopTot!J50</f>
        <v>78.7101105176137</v>
      </c>
      <c r="K49" s="50" t="n">
        <f aca="false">'Empl_BIT_7%'!K49*100/PopTot!K50</f>
        <v>81.5745680606817</v>
      </c>
      <c r="L49" s="50" t="n">
        <f aca="false">'Empl_BIT_7%'!L49*100/PopTot!L50</f>
        <v>79.2331315264488</v>
      </c>
      <c r="M49" s="50" t="n">
        <f aca="false">'Empl_BIT_7%'!M49*100/PopTot!M50</f>
        <v>72.4786579146712</v>
      </c>
      <c r="N49" s="50" t="n">
        <f aca="false">'Empl_BIT_7%'!N49*100/PopTot!N50</f>
        <v>59.2082309745175</v>
      </c>
      <c r="O49" s="50" t="n">
        <f aca="false">'Empl_BIT_7%'!O49*100/PopTot!O50</f>
        <v>12.2967540212968</v>
      </c>
      <c r="P49" s="50" t="n">
        <f aca="false">'Empl_BIT_7%'!P49*100/PopTot!P50</f>
        <v>0.805177399291505</v>
      </c>
      <c r="Q49" s="50" t="n">
        <f aca="false">'Empl_BIT_7%'!Q49*100/PopTot!Q50</f>
        <v>12.0749120655236</v>
      </c>
      <c r="R49" s="50" t="n">
        <f aca="false">'Empl_BIT_7%'!R49*100/PopTot!R50</f>
        <v>52.2523828057917</v>
      </c>
      <c r="S49" s="50" t="n">
        <f aca="false">'Empl_BIT_7%'!S49*100/PopTot!S50</f>
        <v>81.5740453745709</v>
      </c>
      <c r="T49" s="50" t="n">
        <f aca="false">'Empl_BIT_7%'!T49*100/PopTot!T50</f>
        <v>85.9035620650188</v>
      </c>
      <c r="U49" s="50" t="n">
        <f aca="false">'Empl_BIT_7%'!U49*100/PopTot!U50</f>
        <v>86.5675027000195</v>
      </c>
      <c r="V49" s="50" t="n">
        <f aca="false">'Empl_BIT_7%'!V49*100/PopTot!V50</f>
        <v>87.7600476141372</v>
      </c>
      <c r="W49" s="50" t="n">
        <f aca="false">'Empl_BIT_7%'!W49*100/PopTot!W50</f>
        <v>85.7808694709857</v>
      </c>
      <c r="X49" s="50" t="n">
        <f aca="false">'Empl_BIT_7%'!X49*100/PopTot!X50</f>
        <v>83.8496208650531</v>
      </c>
      <c r="Y49" s="50" t="n">
        <f aca="false">'Empl_BIT_7%'!Y49*100/PopTot!Y50</f>
        <v>73.2839300348786</v>
      </c>
      <c r="Z49" s="50" t="n">
        <f aca="false">'Empl_BIT_7%'!Z49*100/PopTot!Z50</f>
        <v>67.9421101124371</v>
      </c>
      <c r="AA49" s="50" t="n">
        <f aca="false">'Empl_BIT_7%'!AA49*100/PopTot!AA50</f>
        <v>18.954601410244</v>
      </c>
      <c r="AB49" s="50" t="n">
        <f aca="false">'Empl_BIT_7%'!AB49*100/PopTot!AB50</f>
        <v>1.69300759686979</v>
      </c>
      <c r="AD49" s="50" t="n">
        <f aca="false">'Empl_BIT_7%'!AD49*100/PopTot!AD50</f>
        <v>26.6172177629553</v>
      </c>
      <c r="AE49" s="50" t="n">
        <f aca="false">'Empl_BIT_7%'!AE49*100/PopTot!AE50</f>
        <v>72.3476012173247</v>
      </c>
      <c r="AF49" s="50" t="n">
        <f aca="false">'Empl_BIT_7%'!AF49*100/PopTot!AF50</f>
        <v>77.4730369854414</v>
      </c>
      <c r="AG49" s="50" t="n">
        <f aca="false">'Empl_BIT_7%'!AG49*100/PopTot!AG50</f>
        <v>80.3901458483798</v>
      </c>
      <c r="AH49" s="50" t="n">
        <f aca="false">'Empl_BIT_7%'!AH49*100/PopTot!AH50</f>
        <v>20.2760500511003</v>
      </c>
      <c r="AI49" s="50" t="n">
        <f aca="false">'Empl_BIT_7%'!AI49*100/PopTot!AI50</f>
        <v>31.5821305508044</v>
      </c>
      <c r="AJ49" s="50" t="n">
        <f aca="false">'Empl_BIT_7%'!AJ49*100/PopTot!AJ50</f>
        <v>83.743626171832</v>
      </c>
      <c r="AK49" s="50" t="n">
        <f aca="false">'Empl_BIT_7%'!AK49*100/PopTot!AK50</f>
        <v>87.1732523222418</v>
      </c>
      <c r="AL49" s="50" t="n">
        <f aca="false">'Empl_BIT_7%'!AL49*100/PopTot!AL50</f>
        <v>84.8021881312642</v>
      </c>
      <c r="AM49" s="50" t="n">
        <f aca="false">'Empl_BIT_7%'!AM49*100/PopTot!AM50</f>
        <v>24.9585745962183</v>
      </c>
      <c r="AO49" s="50" t="n">
        <f aca="false">'Empl_BIT_7%'!AO49*100/PopTot!AO50</f>
        <v>26.6172177629553</v>
      </c>
      <c r="AP49" s="50" t="n">
        <f aca="false">'Empl_BIT_7%'!AP49*100/PopTot!AP50</f>
        <v>76.8795929031123</v>
      </c>
      <c r="AQ49" s="50" t="n">
        <f aca="false">'Empl_BIT_7%'!AQ49*100/PopTot!AQ50</f>
        <v>65.9727552062597</v>
      </c>
      <c r="AR49" s="50" t="n">
        <f aca="false">'Empl_BIT_7%'!AR49*100/PopTot!AR50</f>
        <v>31.5821305508044</v>
      </c>
      <c r="AS49" s="50" t="n">
        <f aca="false">'Empl_BIT_7%'!AS49*100/PopTot!AS50</f>
        <v>85.2526841561188</v>
      </c>
      <c r="AT49" s="50" t="n">
        <f aca="false">'Empl_BIT_7%'!AT49*100/PopTot!AT50</f>
        <v>70.6732956033556</v>
      </c>
      <c r="AU49" s="50" t="n">
        <f aca="false">'Empl_BIT_7%'!AU49*100/PopTot!AU50</f>
        <v>29.1453584682637</v>
      </c>
      <c r="AV49" s="50" t="n">
        <f aca="false">'Empl_BIT_7%'!AV49*100/PopTot!AV50</f>
        <v>81.0296588791784</v>
      </c>
      <c r="AW49" s="50" t="n">
        <f aca="false">'Empl_BIT_7%'!AW49*100/PopTot!AW50</f>
        <v>68.3052195878321</v>
      </c>
    </row>
    <row r="50" customFormat="false" ht="15" hidden="false" customHeight="false" outlineLevel="0" collapsed="false">
      <c r="A50" s="0" t="n">
        <v>2062</v>
      </c>
      <c r="B50" s="50" t="n">
        <f aca="false">'Empl_BIT_7%'!B50*100/PopTot!B51</f>
        <v>46.7106400365763</v>
      </c>
      <c r="C50" s="50" t="n">
        <f aca="false">'Empl_BIT_7%'!C50*100/PopTot!C51</f>
        <v>43.2736088849479</v>
      </c>
      <c r="D50" s="50" t="n">
        <f aca="false">'Empl_BIT_7%'!D50*100/PopTot!D51</f>
        <v>50.3283867764872</v>
      </c>
      <c r="E50" s="50" t="n">
        <f aca="false">'Empl_BIT_7%'!E50*100/PopTot!E51</f>
        <v>7.82173037701041</v>
      </c>
      <c r="F50" s="50" t="n">
        <f aca="false">'Empl_BIT_7%'!F50*100/PopTot!F51</f>
        <v>45.9803195896186</v>
      </c>
      <c r="G50" s="50" t="n">
        <f aca="false">'Empl_BIT_7%'!G50*100/PopTot!G51</f>
        <v>71.9270976231131</v>
      </c>
      <c r="H50" s="50" t="n">
        <f aca="false">'Empl_BIT_7%'!H50*100/PopTot!H51</f>
        <v>72.7721759582705</v>
      </c>
      <c r="I50" s="50" t="n">
        <f aca="false">'Empl_BIT_7%'!I50*100/PopTot!I51</f>
        <v>76.2339657644826</v>
      </c>
      <c r="J50" s="50" t="n">
        <f aca="false">'Empl_BIT_7%'!J50*100/PopTot!J51</f>
        <v>78.7082829247455</v>
      </c>
      <c r="K50" s="50" t="n">
        <f aca="false">'Empl_BIT_7%'!K50*100/PopTot!K51</f>
        <v>81.7326020037121</v>
      </c>
      <c r="L50" s="50" t="n">
        <f aca="false">'Empl_BIT_7%'!L50*100/PopTot!L51</f>
        <v>79.1389279289498</v>
      </c>
      <c r="M50" s="50" t="n">
        <f aca="false">'Empl_BIT_7%'!M50*100/PopTot!M51</f>
        <v>72.48856899887</v>
      </c>
      <c r="N50" s="50" t="n">
        <f aca="false">'Empl_BIT_7%'!N50*100/PopTot!N51</f>
        <v>59.1646260574492</v>
      </c>
      <c r="O50" s="50" t="n">
        <f aca="false">'Empl_BIT_7%'!O50*100/PopTot!O51</f>
        <v>12.311679581936</v>
      </c>
      <c r="P50" s="50" t="n">
        <f aca="false">'Empl_BIT_7%'!P50*100/PopTot!P51</f>
        <v>0.804817969810566</v>
      </c>
      <c r="Q50" s="50" t="n">
        <f aca="false">'Empl_BIT_7%'!Q50*100/PopTot!Q51</f>
        <v>12.0708717311558</v>
      </c>
      <c r="R50" s="50" t="n">
        <f aca="false">'Empl_BIT_7%'!R50*100/PopTot!R51</f>
        <v>52.2216131320244</v>
      </c>
      <c r="S50" s="50" t="n">
        <f aca="false">'Empl_BIT_7%'!S50*100/PopTot!S51</f>
        <v>81.5627748196123</v>
      </c>
      <c r="T50" s="50" t="n">
        <f aca="false">'Empl_BIT_7%'!T50*100/PopTot!T51</f>
        <v>85.9261365349211</v>
      </c>
      <c r="U50" s="50" t="n">
        <f aca="false">'Empl_BIT_7%'!U50*100/PopTot!U51</f>
        <v>86.6053134478743</v>
      </c>
      <c r="V50" s="50" t="n">
        <f aca="false">'Empl_BIT_7%'!V50*100/PopTot!V51</f>
        <v>87.7572254407525</v>
      </c>
      <c r="W50" s="50" t="n">
        <f aca="false">'Empl_BIT_7%'!W50*100/PopTot!W51</f>
        <v>85.8803198988611</v>
      </c>
      <c r="X50" s="50" t="n">
        <f aca="false">'Empl_BIT_7%'!X50*100/PopTot!X51</f>
        <v>83.8179801196598</v>
      </c>
      <c r="Y50" s="50" t="n">
        <f aca="false">'Empl_BIT_7%'!Y50*100/PopTot!Y51</f>
        <v>73.2574301396189</v>
      </c>
      <c r="Z50" s="50" t="n">
        <f aca="false">'Empl_BIT_7%'!Z50*100/PopTot!Z51</f>
        <v>67.9094460662381</v>
      </c>
      <c r="AA50" s="50" t="n">
        <f aca="false">'Empl_BIT_7%'!AA50*100/PopTot!AA51</f>
        <v>18.9994998309643</v>
      </c>
      <c r="AB50" s="50" t="n">
        <f aca="false">'Empl_BIT_7%'!AB50*100/PopTot!AB51</f>
        <v>1.69232361596419</v>
      </c>
      <c r="AD50" s="50" t="n">
        <f aca="false">'Empl_BIT_7%'!AD50*100/PopTot!AD51</f>
        <v>26.6480318306856</v>
      </c>
      <c r="AE50" s="50" t="n">
        <f aca="false">'Empl_BIT_7%'!AE50*100/PopTot!AE51</f>
        <v>72.3526947241195</v>
      </c>
      <c r="AF50" s="50" t="n">
        <f aca="false">'Empl_BIT_7%'!AF50*100/PopTot!AF51</f>
        <v>77.486795538506</v>
      </c>
      <c r="AG50" s="50" t="n">
        <f aca="false">'Empl_BIT_7%'!AG50*100/PopTot!AG51</f>
        <v>80.4155310036992</v>
      </c>
      <c r="AH50" s="50" t="n">
        <f aca="false">'Empl_BIT_7%'!AH50*100/PopTot!AH51</f>
        <v>20.3469110012072</v>
      </c>
      <c r="AI50" s="50" t="n">
        <f aca="false">'Empl_BIT_7%'!AI50*100/PopTot!AI51</f>
        <v>31.6132919634121</v>
      </c>
      <c r="AJ50" s="50" t="n">
        <f aca="false">'Empl_BIT_7%'!AJ50*100/PopTot!AJ51</f>
        <v>83.7480060534082</v>
      </c>
      <c r="AK50" s="50" t="n">
        <f aca="false">'Empl_BIT_7%'!AK50*100/PopTot!AK51</f>
        <v>87.1899372301533</v>
      </c>
      <c r="AL50" s="50" t="n">
        <f aca="false">'Empl_BIT_7%'!AL50*100/PopTot!AL51</f>
        <v>84.8321467681906</v>
      </c>
      <c r="AM50" s="50" t="n">
        <f aca="false">'Empl_BIT_7%'!AM50*100/PopTot!AM51</f>
        <v>25.0163908438639</v>
      </c>
      <c r="AO50" s="50" t="n">
        <f aca="false">'Empl_BIT_7%'!AO50*100/PopTot!AO51</f>
        <v>26.6480318306856</v>
      </c>
      <c r="AP50" s="50" t="n">
        <f aca="false">'Empl_BIT_7%'!AP50*100/PopTot!AP51</f>
        <v>76.882616104014</v>
      </c>
      <c r="AQ50" s="50" t="n">
        <f aca="false">'Empl_BIT_7%'!AQ50*100/PopTot!AQ51</f>
        <v>65.9362560569757</v>
      </c>
      <c r="AR50" s="50" t="n">
        <f aca="false">'Empl_BIT_7%'!AR50*100/PopTot!AR51</f>
        <v>31.6132919634121</v>
      </c>
      <c r="AS50" s="50" t="n">
        <f aca="false">'Empl_BIT_7%'!AS50*100/PopTot!AS51</f>
        <v>85.267616630395</v>
      </c>
      <c r="AT50" s="50" t="n">
        <f aca="false">'Empl_BIT_7%'!AT50*100/PopTot!AT51</f>
        <v>70.6362562634123</v>
      </c>
      <c r="AU50" s="50" t="n">
        <f aca="false">'Empl_BIT_7%'!AU50*100/PopTot!AU51</f>
        <v>29.1763536160017</v>
      </c>
      <c r="AV50" s="50" t="n">
        <f aca="false">'Empl_BIT_7%'!AV50*100/PopTot!AV51</f>
        <v>81.0390442256527</v>
      </c>
      <c r="AW50" s="50" t="n">
        <f aca="false">'Empl_BIT_7%'!AW50*100/PopTot!AW51</f>
        <v>68.2694884784512</v>
      </c>
    </row>
    <row r="51" customFormat="false" ht="15" hidden="false" customHeight="false" outlineLevel="0" collapsed="false">
      <c r="A51" s="0" t="n">
        <v>2063</v>
      </c>
      <c r="B51" s="50" t="n">
        <f aca="false">'Empl_BIT_7%'!B51*100/PopTot!B52</f>
        <v>46.6924039502142</v>
      </c>
      <c r="C51" s="50" t="n">
        <f aca="false">'Empl_BIT_7%'!C51*100/PopTot!C52</f>
        <v>43.2672475213792</v>
      </c>
      <c r="D51" s="50" t="n">
        <f aca="false">'Empl_BIT_7%'!D51*100/PopTot!D52</f>
        <v>50.294687332273</v>
      </c>
      <c r="E51" s="50" t="n">
        <f aca="false">'Empl_BIT_7%'!E51*100/PopTot!E52</f>
        <v>7.81953762057767</v>
      </c>
      <c r="F51" s="50" t="n">
        <f aca="false">'Empl_BIT_7%'!F51*100/PopTot!F52</f>
        <v>45.9532620135045</v>
      </c>
      <c r="G51" s="50" t="n">
        <f aca="false">'Empl_BIT_7%'!G51*100/PopTot!G52</f>
        <v>71.9139709481142</v>
      </c>
      <c r="H51" s="50" t="n">
        <f aca="false">'Empl_BIT_7%'!H51*100/PopTot!H52</f>
        <v>72.7841363080946</v>
      </c>
      <c r="I51" s="50" t="n">
        <f aca="false">'Empl_BIT_7%'!I51*100/PopTot!I52</f>
        <v>76.2686303516243</v>
      </c>
      <c r="J51" s="50" t="n">
        <f aca="false">'Empl_BIT_7%'!J51*100/PopTot!J52</f>
        <v>78.7106590767074</v>
      </c>
      <c r="K51" s="50" t="n">
        <f aca="false">'Empl_BIT_7%'!K51*100/PopTot!K52</f>
        <v>81.7060480419881</v>
      </c>
      <c r="L51" s="50" t="n">
        <f aca="false">'Empl_BIT_7%'!L51*100/PopTot!L52</f>
        <v>79.065493861041</v>
      </c>
      <c r="M51" s="50" t="n">
        <f aca="false">'Empl_BIT_7%'!M51*100/PopTot!M52</f>
        <v>72.6781650903466</v>
      </c>
      <c r="N51" s="50" t="n">
        <f aca="false">'Empl_BIT_7%'!N51*100/PopTot!N52</f>
        <v>59.0216628224184</v>
      </c>
      <c r="O51" s="50" t="n">
        <f aca="false">'Empl_BIT_7%'!O51*100/PopTot!O52</f>
        <v>12.3950712180148</v>
      </c>
      <c r="P51" s="50" t="n">
        <f aca="false">'Empl_BIT_7%'!P51*100/PopTot!P52</f>
        <v>0.804046284749552</v>
      </c>
      <c r="Q51" s="50" t="n">
        <f aca="false">'Empl_BIT_7%'!Q51*100/PopTot!Q52</f>
        <v>12.0679008557131</v>
      </c>
      <c r="R51" s="50" t="n">
        <f aca="false">'Empl_BIT_7%'!R51*100/PopTot!R52</f>
        <v>52.1898208500211</v>
      </c>
      <c r="S51" s="50" t="n">
        <f aca="false">'Empl_BIT_7%'!S51*100/PopTot!S52</f>
        <v>81.5461710846087</v>
      </c>
      <c r="T51" s="50" t="n">
        <f aca="false">'Empl_BIT_7%'!T51*100/PopTot!T52</f>
        <v>85.9399431724013</v>
      </c>
      <c r="U51" s="50" t="n">
        <f aca="false">'Empl_BIT_7%'!U51*100/PopTot!U52</f>
        <v>86.6466964070239</v>
      </c>
      <c r="V51" s="50" t="n">
        <f aca="false">'Empl_BIT_7%'!V51*100/PopTot!V52</f>
        <v>87.7597875759372</v>
      </c>
      <c r="W51" s="50" t="n">
        <f aca="false">'Empl_BIT_7%'!W51*100/PopTot!W52</f>
        <v>85.854141572091</v>
      </c>
      <c r="X51" s="50" t="n">
        <f aca="false">'Empl_BIT_7%'!X51*100/PopTot!X52</f>
        <v>83.7176569472033</v>
      </c>
      <c r="Y51" s="50" t="n">
        <f aca="false">'Empl_BIT_7%'!Y51*100/PopTot!Y52</f>
        <v>73.3586192381846</v>
      </c>
      <c r="Z51" s="50" t="n">
        <f aca="false">'Empl_BIT_7%'!Z51*100/PopTot!Z52</f>
        <v>67.7581402695055</v>
      </c>
      <c r="AA51" s="50" t="n">
        <f aca="false">'Empl_BIT_7%'!AA51*100/PopTot!AA52</f>
        <v>19.206756658487</v>
      </c>
      <c r="AB51" s="50" t="n">
        <f aca="false">'Empl_BIT_7%'!AB51*100/PopTot!AB52</f>
        <v>1.69007356658734</v>
      </c>
      <c r="AD51" s="50" t="n">
        <f aca="false">'Empl_BIT_7%'!AD51*100/PopTot!AD52</f>
        <v>26.6740087279584</v>
      </c>
      <c r="AE51" s="50" t="n">
        <f aca="false">'Empl_BIT_7%'!AE51*100/PopTot!AE52</f>
        <v>72.352105804277</v>
      </c>
      <c r="AF51" s="50" t="n">
        <f aca="false">'Empl_BIT_7%'!AF51*100/PopTot!AF52</f>
        <v>77.5035794463313</v>
      </c>
      <c r="AG51" s="50" t="n">
        <f aca="false">'Empl_BIT_7%'!AG51*100/PopTot!AG52</f>
        <v>80.3641479926803</v>
      </c>
      <c r="AH51" s="50" t="n">
        <f aca="false">'Empl_BIT_7%'!AH51*100/PopTot!AH52</f>
        <v>20.4398607964302</v>
      </c>
      <c r="AI51" s="50" t="n">
        <f aca="false">'Empl_BIT_7%'!AI51*100/PopTot!AI52</f>
        <v>31.6392815626885</v>
      </c>
      <c r="AJ51" s="50" t="n">
        <f aca="false">'Empl_BIT_7%'!AJ51*100/PopTot!AJ52</f>
        <v>83.7461950862628</v>
      </c>
      <c r="AK51" s="50" t="n">
        <f aca="false">'Empl_BIT_7%'!AK51*100/PopTot!AK52</f>
        <v>87.2108855150598</v>
      </c>
      <c r="AL51" s="50" t="n">
        <f aca="false">'Empl_BIT_7%'!AL51*100/PopTot!AL52</f>
        <v>84.7667647232127</v>
      </c>
      <c r="AM51" s="50" t="n">
        <f aca="false">'Empl_BIT_7%'!AM51*100/PopTot!AM52</f>
        <v>25.0918027276925</v>
      </c>
      <c r="AO51" s="50" t="n">
        <f aca="false">'Empl_BIT_7%'!AO51*100/PopTot!AO52</f>
        <v>26.6740087279584</v>
      </c>
      <c r="AP51" s="50" t="n">
        <f aca="false">'Empl_BIT_7%'!AP51*100/PopTot!AP52</f>
        <v>76.8586563939435</v>
      </c>
      <c r="AQ51" s="50" t="n">
        <f aca="false">'Empl_BIT_7%'!AQ51*100/PopTot!AQ52</f>
        <v>65.9475234712661</v>
      </c>
      <c r="AR51" s="50" t="n">
        <f aca="false">'Empl_BIT_7%'!AR51*100/PopTot!AR52</f>
        <v>31.6392815626885</v>
      </c>
      <c r="AS51" s="50" t="n">
        <f aca="false">'Empl_BIT_7%'!AS51*100/PopTot!AS52</f>
        <v>85.2485065894459</v>
      </c>
      <c r="AT51" s="50" t="n">
        <f aca="false">'Empl_BIT_7%'!AT51*100/PopTot!AT52</f>
        <v>70.6066769611191</v>
      </c>
      <c r="AU51" s="50" t="n">
        <f aca="false">'Empl_BIT_7%'!AU51*100/PopTot!AU52</f>
        <v>29.2023269643322</v>
      </c>
      <c r="AV51" s="50" t="n">
        <f aca="false">'Empl_BIT_7%'!AV51*100/PopTot!AV52</f>
        <v>81.0180526135373</v>
      </c>
      <c r="AW51" s="50" t="n">
        <f aca="false">'Empl_BIT_7%'!AW51*100/PopTot!AW52</f>
        <v>68.2610056413915</v>
      </c>
    </row>
    <row r="52" customFormat="false" ht="15" hidden="false" customHeight="false" outlineLevel="0" collapsed="false">
      <c r="A52" s="0" t="n">
        <v>2064</v>
      </c>
      <c r="B52" s="50" t="n">
        <f aca="false">'Empl_BIT_7%'!B52*100/PopTot!B53</f>
        <v>46.6724418849758</v>
      </c>
      <c r="C52" s="50" t="n">
        <f aca="false">'Empl_BIT_7%'!C52*100/PopTot!C53</f>
        <v>43.2564085707069</v>
      </c>
      <c r="D52" s="50" t="n">
        <f aca="false">'Empl_BIT_7%'!D52*100/PopTot!D53</f>
        <v>50.2622371156167</v>
      </c>
      <c r="E52" s="50" t="n">
        <f aca="false">'Empl_BIT_7%'!E52*100/PopTot!E53</f>
        <v>7.81707097473269</v>
      </c>
      <c r="F52" s="50" t="n">
        <f aca="false">'Empl_BIT_7%'!F52*100/PopTot!F53</f>
        <v>45.9239742968511</v>
      </c>
      <c r="G52" s="50" t="n">
        <f aca="false">'Empl_BIT_7%'!G52*100/PopTot!G53</f>
        <v>71.8935773511549</v>
      </c>
      <c r="H52" s="50" t="n">
        <f aca="false">'Empl_BIT_7%'!H52*100/PopTot!H53</f>
        <v>72.787481311946</v>
      </c>
      <c r="I52" s="50" t="n">
        <f aca="false">'Empl_BIT_7%'!I52*100/PopTot!I53</f>
        <v>76.3004180144417</v>
      </c>
      <c r="J52" s="50" t="n">
        <f aca="false">'Empl_BIT_7%'!J52*100/PopTot!J53</f>
        <v>78.718482898088</v>
      </c>
      <c r="K52" s="50" t="n">
        <f aca="false">'Empl_BIT_7%'!K52*100/PopTot!K53</f>
        <v>81.64193355726</v>
      </c>
      <c r="L52" s="50" t="n">
        <f aca="false">'Empl_BIT_7%'!L52*100/PopTot!L53</f>
        <v>79.1083226588738</v>
      </c>
      <c r="M52" s="50" t="n">
        <f aca="false">'Empl_BIT_7%'!M52*100/PopTot!M53</f>
        <v>72.7456460203225</v>
      </c>
      <c r="N52" s="50" t="n">
        <f aca="false">'Empl_BIT_7%'!N52*100/PopTot!N53</f>
        <v>59.0433723494713</v>
      </c>
      <c r="O52" s="50" t="n">
        <f aca="false">'Empl_BIT_7%'!O52*100/PopTot!O53</f>
        <v>12.395585511169</v>
      </c>
      <c r="P52" s="50" t="n">
        <f aca="false">'Empl_BIT_7%'!P52*100/PopTot!P53</f>
        <v>0.804114115689717</v>
      </c>
      <c r="Q52" s="50" t="n">
        <f aca="false">'Empl_BIT_7%'!Q52*100/PopTot!Q53</f>
        <v>12.0648837305813</v>
      </c>
      <c r="R52" s="50" t="n">
        <f aca="false">'Empl_BIT_7%'!R52*100/PopTot!R53</f>
        <v>52.1560875683794</v>
      </c>
      <c r="S52" s="50" t="n">
        <f aca="false">'Empl_BIT_7%'!S52*100/PopTot!S53</f>
        <v>81.521419246909</v>
      </c>
      <c r="T52" s="50" t="n">
        <f aca="false">'Empl_BIT_7%'!T52*100/PopTot!T53</f>
        <v>85.9440411011892</v>
      </c>
      <c r="U52" s="50" t="n">
        <f aca="false">'Empl_BIT_7%'!U52*100/PopTot!U53</f>
        <v>86.685814303315</v>
      </c>
      <c r="V52" s="50" t="n">
        <f aca="false">'Empl_BIT_7%'!V52*100/PopTot!V53</f>
        <v>87.7694920163795</v>
      </c>
      <c r="W52" s="50" t="n">
        <f aca="false">'Empl_BIT_7%'!W52*100/PopTot!W53</f>
        <v>85.7824908528671</v>
      </c>
      <c r="X52" s="50" t="n">
        <f aca="false">'Empl_BIT_7%'!X52*100/PopTot!X53</f>
        <v>83.7502301656573</v>
      </c>
      <c r="Y52" s="50" t="n">
        <f aca="false">'Empl_BIT_7%'!Y52*100/PopTot!Y53</f>
        <v>73.4041429891329</v>
      </c>
      <c r="Z52" s="50" t="n">
        <f aca="false">'Empl_BIT_7%'!Z52*100/PopTot!Z53</f>
        <v>67.7285849593881</v>
      </c>
      <c r="AA52" s="50" t="n">
        <f aca="false">'Empl_BIT_7%'!AA52*100/PopTot!AA53</f>
        <v>19.2607195561755</v>
      </c>
      <c r="AB52" s="50" t="n">
        <f aca="false">'Empl_BIT_7%'!AB52*100/PopTot!AB53</f>
        <v>1.69012578297452</v>
      </c>
      <c r="AD52" s="50" t="n">
        <f aca="false">'Empl_BIT_7%'!AD52*100/PopTot!AD53</f>
        <v>26.691861172439</v>
      </c>
      <c r="AE52" s="50" t="n">
        <f aca="false">'Empl_BIT_7%'!AE52*100/PopTot!AE53</f>
        <v>72.3437160795753</v>
      </c>
      <c r="AF52" s="50" t="n">
        <f aca="false">'Empl_BIT_7%'!AF52*100/PopTot!AF53</f>
        <v>77.5212239726855</v>
      </c>
      <c r="AG52" s="50" t="n">
        <f aca="false">'Empl_BIT_7%'!AG52*100/PopTot!AG53</f>
        <v>80.3541520589632</v>
      </c>
      <c r="AH52" s="50" t="n">
        <f aca="false">'Empl_BIT_7%'!AH52*100/PopTot!AH53</f>
        <v>20.5261098939311</v>
      </c>
      <c r="AI52" s="50" t="n">
        <f aca="false">'Empl_BIT_7%'!AI52*100/PopTot!AI53</f>
        <v>31.6566763656508</v>
      </c>
      <c r="AJ52" s="50" t="n">
        <f aca="false">'Empl_BIT_7%'!AJ52*100/PopTot!AJ53</f>
        <v>83.7362451120091</v>
      </c>
      <c r="AK52" s="50" t="n">
        <f aca="false">'Empl_BIT_7%'!AK52*100/PopTot!AK53</f>
        <v>87.2341395778882</v>
      </c>
      <c r="AL52" s="50" t="n">
        <f aca="false">'Empl_BIT_7%'!AL52*100/PopTot!AL53</f>
        <v>84.747622420045</v>
      </c>
      <c r="AM52" s="50" t="n">
        <f aca="false">'Empl_BIT_7%'!AM52*100/PopTot!AM53</f>
        <v>25.1723785626631</v>
      </c>
      <c r="AO52" s="50" t="n">
        <f aca="false">'Empl_BIT_7%'!AO52*100/PopTot!AO53</f>
        <v>26.691861172439</v>
      </c>
      <c r="AP52" s="50" t="n">
        <f aca="false">'Empl_BIT_7%'!AP52*100/PopTot!AP53</f>
        <v>76.8455620796211</v>
      </c>
      <c r="AQ52" s="50" t="n">
        <f aca="false">'Empl_BIT_7%'!AQ52*100/PopTot!AQ53</f>
        <v>66.0009877920859</v>
      </c>
      <c r="AR52" s="50" t="n">
        <f aca="false">'Empl_BIT_7%'!AR52*100/PopTot!AR53</f>
        <v>31.6566763656508</v>
      </c>
      <c r="AS52" s="50" t="n">
        <f aca="false">'Empl_BIT_7%'!AS52*100/PopTot!AS53</f>
        <v>85.2444612616528</v>
      </c>
      <c r="AT52" s="50" t="n">
        <f aca="false">'Empl_BIT_7%'!AT52*100/PopTot!AT53</f>
        <v>70.6183461165441</v>
      </c>
      <c r="AU52" s="50" t="n">
        <f aca="false">'Empl_BIT_7%'!AU52*100/PopTot!AU53</f>
        <v>29.2199224338731</v>
      </c>
      <c r="AV52" s="50" t="n">
        <f aca="false">'Empl_BIT_7%'!AV52*100/PopTot!AV53</f>
        <v>81.0098743307467</v>
      </c>
      <c r="AW52" s="50" t="n">
        <f aca="false">'Empl_BIT_7%'!AW52*100/PopTot!AW53</f>
        <v>68.2949244147937</v>
      </c>
    </row>
    <row r="53" customFormat="false" ht="15" hidden="false" customHeight="false" outlineLevel="0" collapsed="false">
      <c r="A53" s="0" t="n">
        <v>2065</v>
      </c>
      <c r="B53" s="50" t="n">
        <f aca="false">'Empl_BIT_7%'!B53*100/PopTot!B54</f>
        <v>46.6267923467601</v>
      </c>
      <c r="C53" s="50" t="n">
        <f aca="false">'Empl_BIT_7%'!C53*100/PopTot!C54</f>
        <v>43.2253771877113</v>
      </c>
      <c r="D53" s="50" t="n">
        <f aca="false">'Empl_BIT_7%'!D53*100/PopTot!D54</f>
        <v>50.1984093325815</v>
      </c>
      <c r="E53" s="50" t="n">
        <f aca="false">'Empl_BIT_7%'!E53*100/PopTot!E54</f>
        <v>7.81410345555863</v>
      </c>
      <c r="F53" s="50" t="n">
        <f aca="false">'Empl_BIT_7%'!F53*100/PopTot!F54</f>
        <v>45.8931337927175</v>
      </c>
      <c r="G53" s="50" t="n">
        <f aca="false">'Empl_BIT_7%'!G53*100/PopTot!G54</f>
        <v>71.8642763451837</v>
      </c>
      <c r="H53" s="50" t="n">
        <f aca="false">'Empl_BIT_7%'!H53*100/PopTot!H54</f>
        <v>72.7826580702376</v>
      </c>
      <c r="I53" s="50" t="n">
        <f aca="false">'Empl_BIT_7%'!I53*100/PopTot!I54</f>
        <v>76.3271426138587</v>
      </c>
      <c r="J53" s="50" t="n">
        <f aca="false">'Empl_BIT_7%'!J53*100/PopTot!J54</f>
        <v>78.7328049356605</v>
      </c>
      <c r="K53" s="50" t="n">
        <f aca="false">'Empl_BIT_7%'!K53*100/PopTot!K54</f>
        <v>81.781453151092</v>
      </c>
      <c r="L53" s="50" t="n">
        <f aca="false">'Empl_BIT_7%'!L53*100/PopTot!L54</f>
        <v>78.8733624813612</v>
      </c>
      <c r="M53" s="50" t="n">
        <f aca="false">'Empl_BIT_7%'!M53*100/PopTot!M54</f>
        <v>72.9157822634276</v>
      </c>
      <c r="N53" s="50" t="n">
        <f aca="false">'Empl_BIT_7%'!N53*100/PopTot!N54</f>
        <v>58.8009250154312</v>
      </c>
      <c r="O53" s="50" t="n">
        <f aca="false">'Empl_BIT_7%'!O53*100/PopTot!O54</f>
        <v>12.4250307963096</v>
      </c>
      <c r="P53" s="50" t="n">
        <f aca="false">'Empl_BIT_7%'!P53*100/PopTot!P54</f>
        <v>0.80457280364838</v>
      </c>
      <c r="Q53" s="50" t="n">
        <f aca="false">'Empl_BIT_7%'!Q53*100/PopTot!Q54</f>
        <v>12.061577010154</v>
      </c>
      <c r="R53" s="50" t="n">
        <f aca="false">'Empl_BIT_7%'!R53*100/PopTot!R54</f>
        <v>52.120950546172</v>
      </c>
      <c r="S53" s="50" t="n">
        <f aca="false">'Empl_BIT_7%'!S53*100/PopTot!S54</f>
        <v>81.4864729447343</v>
      </c>
      <c r="T53" s="50" t="n">
        <f aca="false">'Empl_BIT_7%'!T53*100/PopTot!T54</f>
        <v>85.9391886020382</v>
      </c>
      <c r="U53" s="50" t="n">
        <f aca="false">'Empl_BIT_7%'!U53*100/PopTot!U54</f>
        <v>86.7202522276189</v>
      </c>
      <c r="V53" s="50" t="n">
        <f aca="false">'Empl_BIT_7%'!V53*100/PopTot!V54</f>
        <v>87.7880486418163</v>
      </c>
      <c r="W53" s="50" t="n">
        <f aca="false">'Empl_BIT_7%'!W53*100/PopTot!W54</f>
        <v>85.9355842627782</v>
      </c>
      <c r="X53" s="50" t="n">
        <f aca="false">'Empl_BIT_7%'!X53*100/PopTot!X54</f>
        <v>83.5038848825467</v>
      </c>
      <c r="Y53" s="50" t="n">
        <f aca="false">'Empl_BIT_7%'!Y53*100/PopTot!Y54</f>
        <v>73.4117930301493</v>
      </c>
      <c r="Z53" s="50" t="n">
        <f aca="false">'Empl_BIT_7%'!Z53*100/PopTot!Z54</f>
        <v>67.4839247097522</v>
      </c>
      <c r="AA53" s="50" t="n">
        <f aca="false">'Empl_BIT_7%'!AA53*100/PopTot!AA54</f>
        <v>19.3020801202125</v>
      </c>
      <c r="AB53" s="50" t="n">
        <f aca="false">'Empl_BIT_7%'!AB53*100/PopTot!AB54</f>
        <v>1.6911114757489</v>
      </c>
      <c r="AD53" s="50" t="n">
        <f aca="false">'Empl_BIT_7%'!AD53*100/PopTot!AD54</f>
        <v>26.7004278974884</v>
      </c>
      <c r="AE53" s="50" t="n">
        <f aca="false">'Empl_BIT_7%'!AE53*100/PopTot!AE54</f>
        <v>72.3269383882493</v>
      </c>
      <c r="AF53" s="50" t="n">
        <f aca="false">'Empl_BIT_7%'!AF53*100/PopTot!AF54</f>
        <v>77.5392963298756</v>
      </c>
      <c r="AG53" s="50" t="n">
        <f aca="false">'Empl_BIT_7%'!AG53*100/PopTot!AG54</f>
        <v>80.3011297571274</v>
      </c>
      <c r="AH53" s="50" t="n">
        <f aca="false">'Empl_BIT_7%'!AH53*100/PopTot!AH54</f>
        <v>20.5799707529821</v>
      </c>
      <c r="AI53" s="50" t="n">
        <f aca="false">'Empl_BIT_7%'!AI53*100/PopTot!AI54</f>
        <v>31.6643048229162</v>
      </c>
      <c r="AJ53" s="50" t="n">
        <f aca="false">'Empl_BIT_7%'!AJ53*100/PopTot!AJ54</f>
        <v>83.7174726110241</v>
      </c>
      <c r="AK53" s="50" t="n">
        <f aca="false">'Empl_BIT_7%'!AK53*100/PopTot!AK54</f>
        <v>87.2594199929831</v>
      </c>
      <c r="AL53" s="50" t="n">
        <f aca="false">'Empl_BIT_7%'!AL53*100/PopTot!AL54</f>
        <v>84.6951809610077</v>
      </c>
      <c r="AM53" s="50" t="n">
        <f aca="false">'Empl_BIT_7%'!AM53*100/PopTot!AM54</f>
        <v>25.1925914431757</v>
      </c>
      <c r="AO53" s="50" t="n">
        <f aca="false">'Empl_BIT_7%'!AO53*100/PopTot!AO54</f>
        <v>26.7004278974884</v>
      </c>
      <c r="AP53" s="50" t="n">
        <f aca="false">'Empl_BIT_7%'!AP53*100/PopTot!AP54</f>
        <v>76.8151458122519</v>
      </c>
      <c r="AQ53" s="50" t="n">
        <f aca="false">'Empl_BIT_7%'!AQ53*100/PopTot!AQ54</f>
        <v>65.9662787608549</v>
      </c>
      <c r="AR53" s="50" t="n">
        <f aca="false">'Empl_BIT_7%'!AR53*100/PopTot!AR54</f>
        <v>31.6643048229162</v>
      </c>
      <c r="AS53" s="50" t="n">
        <f aca="false">'Empl_BIT_7%'!AS53*100/PopTot!AS54</f>
        <v>85.2272350654661</v>
      </c>
      <c r="AT53" s="50" t="n">
        <f aca="false">'Empl_BIT_7%'!AT53*100/PopTot!AT54</f>
        <v>70.5038779563268</v>
      </c>
      <c r="AU53" s="50" t="n">
        <f aca="false">'Empl_BIT_7%'!AU53*100/PopTot!AU54</f>
        <v>29.2279775186962</v>
      </c>
      <c r="AV53" s="50" t="n">
        <f aca="false">'Empl_BIT_7%'!AV53*100/PopTot!AV54</f>
        <v>80.9863245843141</v>
      </c>
      <c r="AW53" s="50" t="n">
        <f aca="false">'Empl_BIT_7%'!AW53*100/PopTot!AW54</f>
        <v>68.2211617666659</v>
      </c>
    </row>
    <row r="54" customFormat="false" ht="15" hidden="false" customHeight="false" outlineLevel="0" collapsed="false">
      <c r="A54" s="0" t="n">
        <v>2066</v>
      </c>
      <c r="B54" s="50" t="n">
        <f aca="false">'Empl_BIT_7%'!B54*100/PopTot!B55</f>
        <v>46.564872412921</v>
      </c>
      <c r="C54" s="50" t="n">
        <f aca="false">'Empl_BIT_7%'!C54*100/PopTot!C55</f>
        <v>43.177049723786</v>
      </c>
      <c r="D54" s="50" t="n">
        <f aca="false">'Empl_BIT_7%'!D54*100/PopTot!D55</f>
        <v>50.1194731518627</v>
      </c>
      <c r="E54" s="50" t="n">
        <f aca="false">'Empl_BIT_7%'!E54*100/PopTot!E55</f>
        <v>7.81214228124395</v>
      </c>
      <c r="F54" s="50" t="n">
        <f aca="false">'Empl_BIT_7%'!F54*100/PopTot!F55</f>
        <v>45.8692447645297</v>
      </c>
      <c r="G54" s="50" t="n">
        <f aca="false">'Empl_BIT_7%'!G54*100/PopTot!G55</f>
        <v>71.8269516339865</v>
      </c>
      <c r="H54" s="50" t="n">
        <f aca="false">'Empl_BIT_7%'!H54*100/PopTot!H55</f>
        <v>72.7748177452218</v>
      </c>
      <c r="I54" s="50" t="n">
        <f aca="false">'Empl_BIT_7%'!I54*100/PopTot!I55</f>
        <v>76.3498549248899</v>
      </c>
      <c r="J54" s="50" t="n">
        <f aca="false">'Empl_BIT_7%'!J54*100/PopTot!J55</f>
        <v>78.7562756866578</v>
      </c>
      <c r="K54" s="50" t="n">
        <f aca="false">'Empl_BIT_7%'!K54*100/PopTot!K55</f>
        <v>81.8145245065382</v>
      </c>
      <c r="L54" s="50" t="n">
        <f aca="false">'Empl_BIT_7%'!L54*100/PopTot!L55</f>
        <v>78.9163402957216</v>
      </c>
      <c r="M54" s="50" t="n">
        <f aca="false">'Empl_BIT_7%'!M54*100/PopTot!M55</f>
        <v>72.7883567503888</v>
      </c>
      <c r="N54" s="50" t="n">
        <f aca="false">'Empl_BIT_7%'!N54*100/PopTot!N55</f>
        <v>59.021362108422</v>
      </c>
      <c r="O54" s="50" t="n">
        <f aca="false">'Empl_BIT_7%'!O54*100/PopTot!O55</f>
        <v>12.3921805515193</v>
      </c>
      <c r="P54" s="50" t="n">
        <f aca="false">'Empl_BIT_7%'!P54*100/PopTot!P55</f>
        <v>0.804715019073925</v>
      </c>
      <c r="Q54" s="50" t="n">
        <f aca="false">'Empl_BIT_7%'!Q54*100/PopTot!Q55</f>
        <v>12.0595785245253</v>
      </c>
      <c r="R54" s="50" t="n">
        <f aca="false">'Empl_BIT_7%'!R54*100/PopTot!R55</f>
        <v>52.0940360876067</v>
      </c>
      <c r="S54" s="50" t="n">
        <f aca="false">'Empl_BIT_7%'!S54*100/PopTot!S55</f>
        <v>81.4417870298932</v>
      </c>
      <c r="T54" s="50" t="n">
        <f aca="false">'Empl_BIT_7%'!T54*100/PopTot!T55</f>
        <v>85.9301103709141</v>
      </c>
      <c r="U54" s="50" t="n">
        <f aca="false">'Empl_BIT_7%'!U54*100/PopTot!U55</f>
        <v>86.7489440510204</v>
      </c>
      <c r="V54" s="50" t="n">
        <f aca="false">'Empl_BIT_7%'!V54*100/PopTot!V55</f>
        <v>87.8171081717623</v>
      </c>
      <c r="W54" s="50" t="n">
        <f aca="false">'Empl_BIT_7%'!W54*100/PopTot!W55</f>
        <v>85.9721307968091</v>
      </c>
      <c r="X54" s="50" t="n">
        <f aca="false">'Empl_BIT_7%'!X54*100/PopTot!X55</f>
        <v>83.5886932032546</v>
      </c>
      <c r="Y54" s="50" t="n">
        <f aca="false">'Empl_BIT_7%'!Y54*100/PopTot!Y55</f>
        <v>73.098194968073</v>
      </c>
      <c r="Z54" s="50" t="n">
        <f aca="false">'Empl_BIT_7%'!Z54*100/PopTot!Z55</f>
        <v>67.755372510043</v>
      </c>
      <c r="AA54" s="50" t="n">
        <f aca="false">'Empl_BIT_7%'!AA54*100/PopTot!AA55</f>
        <v>19.2345592137384</v>
      </c>
      <c r="AB54" s="50" t="n">
        <f aca="false">'Empl_BIT_7%'!AB54*100/PopTot!AB55</f>
        <v>1.69167349312522</v>
      </c>
      <c r="AD54" s="50" t="n">
        <f aca="false">'Empl_BIT_7%'!AD54*100/PopTot!AD55</f>
        <v>26.7040191032019</v>
      </c>
      <c r="AE54" s="50" t="n">
        <f aca="false">'Empl_BIT_7%'!AE54*100/PopTot!AE55</f>
        <v>72.3048236617899</v>
      </c>
      <c r="AF54" s="50" t="n">
        <f aca="false">'Empl_BIT_7%'!AF54*100/PopTot!AF55</f>
        <v>77.5597985393903</v>
      </c>
      <c r="AG54" s="50" t="n">
        <f aca="false">'Empl_BIT_7%'!AG54*100/PopTot!AG55</f>
        <v>80.3438490958677</v>
      </c>
      <c r="AH54" s="50" t="n">
        <f aca="false">'Empl_BIT_7%'!AH54*100/PopTot!AH55</f>
        <v>20.5856939654971</v>
      </c>
      <c r="AI54" s="50" t="n">
        <f aca="false">'Empl_BIT_7%'!AI54*100/PopTot!AI55</f>
        <v>31.6669765946187</v>
      </c>
      <c r="AJ54" s="50" t="n">
        <f aca="false">'Empl_BIT_7%'!AJ54*100/PopTot!AJ55</f>
        <v>83.6925080124722</v>
      </c>
      <c r="AK54" s="50" t="n">
        <f aca="false">'Empl_BIT_7%'!AK54*100/PopTot!AK55</f>
        <v>87.2870779876604</v>
      </c>
      <c r="AL54" s="50" t="n">
        <f aca="false">'Empl_BIT_7%'!AL54*100/PopTot!AL55</f>
        <v>84.7598985550622</v>
      </c>
      <c r="AM54" s="50" t="n">
        <f aca="false">'Empl_BIT_7%'!AM54*100/PopTot!AM55</f>
        <v>25.1563253801301</v>
      </c>
      <c r="AO54" s="50" t="n">
        <f aca="false">'Empl_BIT_7%'!AO54*100/PopTot!AO55</f>
        <v>26.7040191032019</v>
      </c>
      <c r="AP54" s="50" t="n">
        <f aca="false">'Empl_BIT_7%'!AP54*100/PopTot!AP55</f>
        <v>76.8160102731756</v>
      </c>
      <c r="AQ54" s="50" t="n">
        <f aca="false">'Empl_BIT_7%'!AQ54*100/PopTot!AQ55</f>
        <v>66.0368055453127</v>
      </c>
      <c r="AR54" s="50" t="n">
        <f aca="false">'Empl_BIT_7%'!AR54*100/PopTot!AR55</f>
        <v>31.6669765946187</v>
      </c>
      <c r="AS54" s="50" t="n">
        <f aca="false">'Empl_BIT_7%'!AS54*100/PopTot!AS55</f>
        <v>85.2502852060968</v>
      </c>
      <c r="AT54" s="50" t="n">
        <f aca="false">'Empl_BIT_7%'!AT54*100/PopTot!AT55</f>
        <v>70.4877532456568</v>
      </c>
      <c r="AU54" s="50" t="n">
        <f aca="false">'Empl_BIT_7%'!AU54*100/PopTot!AU55</f>
        <v>29.2310598201933</v>
      </c>
      <c r="AV54" s="50" t="n">
        <f aca="false">'Empl_BIT_7%'!AV54*100/PopTot!AV55</f>
        <v>80.9986183490463</v>
      </c>
      <c r="AW54" s="50" t="n">
        <f aca="false">'Empl_BIT_7%'!AW54*100/PopTot!AW55</f>
        <v>68.2494608618666</v>
      </c>
    </row>
    <row r="55" customFormat="false" ht="15" hidden="false" customHeight="false" outlineLevel="0" collapsed="false">
      <c r="A55" s="0" t="n">
        <v>2067</v>
      </c>
      <c r="B55" s="50" t="n">
        <f aca="false">'Empl_BIT_7%'!B55*100/PopTot!B56</f>
        <v>46.5149511330915</v>
      </c>
      <c r="C55" s="50" t="n">
        <f aca="false">'Empl_BIT_7%'!C55*100/PopTot!C56</f>
        <v>43.1432714125389</v>
      </c>
      <c r="D55" s="50" t="n">
        <f aca="false">'Empl_BIT_7%'!D55*100/PopTot!D56</f>
        <v>50.0499471010352</v>
      </c>
      <c r="E55" s="50" t="n">
        <f aca="false">'Empl_BIT_7%'!E55*100/PopTot!E56</f>
        <v>7.8116532365925</v>
      </c>
      <c r="F55" s="50" t="n">
        <f aca="false">'Empl_BIT_7%'!F55*100/PopTot!F56</f>
        <v>45.8532557483493</v>
      </c>
      <c r="G55" s="50" t="n">
        <f aca="false">'Empl_BIT_7%'!G55*100/PopTot!G56</f>
        <v>71.7876018903777</v>
      </c>
      <c r="H55" s="50" t="n">
        <f aca="false">'Empl_BIT_7%'!H55*100/PopTot!H56</f>
        <v>72.765796959223</v>
      </c>
      <c r="I55" s="50" t="n">
        <f aca="false">'Empl_BIT_7%'!I55*100/PopTot!I56</f>
        <v>76.3679540761561</v>
      </c>
      <c r="J55" s="50" t="n">
        <f aca="false">'Empl_BIT_7%'!J55*100/PopTot!J56</f>
        <v>78.7874313411467</v>
      </c>
      <c r="K55" s="50" t="n">
        <f aca="false">'Empl_BIT_7%'!K55*100/PopTot!K56</f>
        <v>81.812888021463</v>
      </c>
      <c r="L55" s="50" t="n">
        <f aca="false">'Empl_BIT_7%'!L55*100/PopTot!L56</f>
        <v>79.0665443661916</v>
      </c>
      <c r="M55" s="50" t="n">
        <f aca="false">'Empl_BIT_7%'!M55*100/PopTot!M56</f>
        <v>72.7579097496677</v>
      </c>
      <c r="N55" s="50" t="n">
        <f aca="false">'Empl_BIT_7%'!N55*100/PopTot!N56</f>
        <v>59.1998756689859</v>
      </c>
      <c r="O55" s="50" t="n">
        <f aca="false">'Empl_BIT_7%'!O55*100/PopTot!O56</f>
        <v>12.3828431292693</v>
      </c>
      <c r="P55" s="50" t="n">
        <f aca="false">'Empl_BIT_7%'!P55*100/PopTot!P56</f>
        <v>0.804582470719286</v>
      </c>
      <c r="Q55" s="50" t="n">
        <f aca="false">'Empl_BIT_7%'!Q55*100/PopTot!Q56</f>
        <v>12.0594016520422</v>
      </c>
      <c r="R55" s="50" t="n">
        <f aca="false">'Empl_BIT_7%'!R55*100/PopTot!R56</f>
        <v>52.0762542375751</v>
      </c>
      <c r="S55" s="50" t="n">
        <f aca="false">'Empl_BIT_7%'!S55*100/PopTot!S56</f>
        <v>81.3942577247438</v>
      </c>
      <c r="T55" s="50" t="n">
        <f aca="false">'Empl_BIT_7%'!T55*100/PopTot!T56</f>
        <v>85.9182911564227</v>
      </c>
      <c r="U55" s="50" t="n">
        <f aca="false">'Empl_BIT_7%'!U55*100/PopTot!U56</f>
        <v>86.7714428349485</v>
      </c>
      <c r="V55" s="50" t="n">
        <f aca="false">'Empl_BIT_7%'!V55*100/PopTot!V56</f>
        <v>87.8544117794873</v>
      </c>
      <c r="W55" s="50" t="n">
        <f aca="false">'Empl_BIT_7%'!W55*100/PopTot!W56</f>
        <v>85.968641865902</v>
      </c>
      <c r="X55" s="50" t="n">
        <f aca="false">'Empl_BIT_7%'!X55*100/PopTot!X56</f>
        <v>83.6837693504487</v>
      </c>
      <c r="Y55" s="50" t="n">
        <f aca="false">'Empl_BIT_7%'!Y55*100/PopTot!Y56</f>
        <v>73.0694787520134</v>
      </c>
      <c r="Z55" s="50" t="n">
        <f aca="false">'Empl_BIT_7%'!Z55*100/PopTot!Z56</f>
        <v>67.7290367398255</v>
      </c>
      <c r="AA55" s="50" t="n">
        <f aca="false">'Empl_BIT_7%'!AA55*100/PopTot!AA56</f>
        <v>19.2206818326931</v>
      </c>
      <c r="AB55" s="50" t="n">
        <f aca="false">'Empl_BIT_7%'!AB55*100/PopTot!AB56</f>
        <v>1.69142961194646</v>
      </c>
      <c r="AD55" s="50" t="n">
        <f aca="false">'Empl_BIT_7%'!AD55*100/PopTot!AD56</f>
        <v>26.7043195123031</v>
      </c>
      <c r="AE55" s="50" t="n">
        <f aca="false">'Empl_BIT_7%'!AE55*100/PopTot!AE56</f>
        <v>72.2813238240289</v>
      </c>
      <c r="AF55" s="50" t="n">
        <f aca="false">'Empl_BIT_7%'!AF55*100/PopTot!AF56</f>
        <v>77.581863257687</v>
      </c>
      <c r="AG55" s="50" t="n">
        <f aca="false">'Empl_BIT_7%'!AG55*100/PopTot!AG56</f>
        <v>80.4234264918184</v>
      </c>
      <c r="AH55" s="50" t="n">
        <f aca="false">'Empl_BIT_7%'!AH55*100/PopTot!AH56</f>
        <v>20.5888392033369</v>
      </c>
      <c r="AI55" s="50" t="n">
        <f aca="false">'Empl_BIT_7%'!AI55*100/PopTot!AI56</f>
        <v>31.6665232597134</v>
      </c>
      <c r="AJ55" s="50" t="n">
        <f aca="false">'Empl_BIT_7%'!AJ55*100/PopTot!AJ56</f>
        <v>83.6657267869771</v>
      </c>
      <c r="AK55" s="50" t="n">
        <f aca="false">'Empl_BIT_7%'!AK55*100/PopTot!AK56</f>
        <v>87.3158026002213</v>
      </c>
      <c r="AL55" s="50" t="n">
        <f aca="false">'Empl_BIT_7%'!AL55*100/PopTot!AL56</f>
        <v>84.8092591785544</v>
      </c>
      <c r="AM55" s="50" t="n">
        <f aca="false">'Empl_BIT_7%'!AM55*100/PopTot!AM56</f>
        <v>25.1105591647077</v>
      </c>
      <c r="AO55" s="50" t="n">
        <f aca="false">'Empl_BIT_7%'!AO55*100/PopTot!AO56</f>
        <v>26.7043195123031</v>
      </c>
      <c r="AP55" s="50" t="n">
        <f aca="false">'Empl_BIT_7%'!AP55*100/PopTot!AP56</f>
        <v>76.8315335983424</v>
      </c>
      <c r="AQ55" s="50" t="n">
        <f aca="false">'Empl_BIT_7%'!AQ55*100/PopTot!AQ56</f>
        <v>66.0852948397253</v>
      </c>
      <c r="AR55" s="50" t="n">
        <f aca="false">'Empl_BIT_7%'!AR55*100/PopTot!AR56</f>
        <v>31.6665232597134</v>
      </c>
      <c r="AS55" s="50" t="n">
        <f aca="false">'Empl_BIT_7%'!AS55*100/PopTot!AS56</f>
        <v>85.268028898211</v>
      </c>
      <c r="AT55" s="50" t="n">
        <f aca="false">'Empl_BIT_7%'!AT55*100/PopTot!AT56</f>
        <v>70.4485824629998</v>
      </c>
      <c r="AU55" s="50" t="n">
        <f aca="false">'Empl_BIT_7%'!AU55*100/PopTot!AU56</f>
        <v>29.2309290120313</v>
      </c>
      <c r="AV55" s="50" t="n">
        <f aca="false">'Empl_BIT_7%'!AV55*100/PopTot!AV56</f>
        <v>81.0160609211255</v>
      </c>
      <c r="AW55" s="50" t="n">
        <f aca="false">'Empl_BIT_7%'!AW55*100/PopTot!AW56</f>
        <v>68.2547520579973</v>
      </c>
    </row>
    <row r="56" customFormat="false" ht="15" hidden="false" customHeight="false" outlineLevel="0" collapsed="false">
      <c r="A56" s="0" t="n">
        <v>2068</v>
      </c>
      <c r="B56" s="50" t="n">
        <f aca="false">'Empl_BIT_7%'!B56*100/PopTot!B57</f>
        <v>46.4644700873393</v>
      </c>
      <c r="C56" s="50" t="n">
        <f aca="false">'Empl_BIT_7%'!C56*100/PopTot!C57</f>
        <v>43.107987544493</v>
      </c>
      <c r="D56" s="50" t="n">
        <f aca="false">'Empl_BIT_7%'!D56*100/PopTot!D57</f>
        <v>49.9809318465165</v>
      </c>
      <c r="E56" s="50" t="n">
        <f aca="false">'Empl_BIT_7%'!E56*100/PopTot!E57</f>
        <v>7.81072329430789</v>
      </c>
      <c r="F56" s="50" t="n">
        <f aca="false">'Empl_BIT_7%'!F56*100/PopTot!F57</f>
        <v>45.8394369545527</v>
      </c>
      <c r="G56" s="50" t="n">
        <f aca="false">'Empl_BIT_7%'!G56*100/PopTot!G57</f>
        <v>71.744358208241</v>
      </c>
      <c r="H56" s="50" t="n">
        <f aca="false">'Empl_BIT_7%'!H56*100/PopTot!H57</f>
        <v>72.7505318585061</v>
      </c>
      <c r="I56" s="50" t="n">
        <f aca="false">'Empl_BIT_7%'!I56*100/PopTot!I57</f>
        <v>76.3772391096139</v>
      </c>
      <c r="J56" s="50" t="n">
        <f aca="false">'Empl_BIT_7%'!J56*100/PopTot!J57</f>
        <v>78.8198783438157</v>
      </c>
      <c r="K56" s="50" t="n">
        <f aca="false">'Empl_BIT_7%'!K56*100/PopTot!K57</f>
        <v>81.814231182932</v>
      </c>
      <c r="L56" s="50" t="n">
        <f aca="false">'Empl_BIT_7%'!L56*100/PopTot!L57</f>
        <v>79.037950347816</v>
      </c>
      <c r="M56" s="50" t="n">
        <f aca="false">'Empl_BIT_7%'!M56*100/PopTot!M57</f>
        <v>72.7050956438357</v>
      </c>
      <c r="N56" s="50" t="n">
        <f aca="false">'Empl_BIT_7%'!N56*100/PopTot!N57</f>
        <v>59.4343288543903</v>
      </c>
      <c r="O56" s="50" t="n">
        <f aca="false">'Empl_BIT_7%'!O56*100/PopTot!O57</f>
        <v>12.3527888832465</v>
      </c>
      <c r="P56" s="50" t="n">
        <f aca="false">'Empl_BIT_7%'!P56*100/PopTot!P57</f>
        <v>0.80495330058515</v>
      </c>
      <c r="Q56" s="50" t="n">
        <f aca="false">'Empl_BIT_7%'!Q56*100/PopTot!Q57</f>
        <v>12.0588890371517</v>
      </c>
      <c r="R56" s="50" t="n">
        <f aca="false">'Empl_BIT_7%'!R56*100/PopTot!R57</f>
        <v>52.0613078621427</v>
      </c>
      <c r="S56" s="50" t="n">
        <f aca="false">'Empl_BIT_7%'!S56*100/PopTot!S57</f>
        <v>81.342631163423</v>
      </c>
      <c r="T56" s="50" t="n">
        <f aca="false">'Empl_BIT_7%'!T56*100/PopTot!T57</f>
        <v>85.8997936431597</v>
      </c>
      <c r="U56" s="50" t="n">
        <f aca="false">'Empl_BIT_7%'!U56*100/PopTot!U57</f>
        <v>86.783938569741</v>
      </c>
      <c r="V56" s="50" t="n">
        <f aca="false">'Empl_BIT_7%'!V56*100/PopTot!V57</f>
        <v>87.8939170111707</v>
      </c>
      <c r="W56" s="50" t="n">
        <f aca="false">'Empl_BIT_7%'!W56*100/PopTot!W57</f>
        <v>85.9693093621681</v>
      </c>
      <c r="X56" s="50" t="n">
        <f aca="false">'Empl_BIT_7%'!X56*100/PopTot!X57</f>
        <v>83.6568360068561</v>
      </c>
      <c r="Y56" s="50" t="n">
        <f aca="false">'Empl_BIT_7%'!Y56*100/PopTot!Y57</f>
        <v>72.9811203656053</v>
      </c>
      <c r="Z56" s="50" t="n">
        <f aca="false">'Empl_BIT_7%'!Z56*100/PopTot!Z57</f>
        <v>67.8202635425347</v>
      </c>
      <c r="AA56" s="50" t="n">
        <f aca="false">'Empl_BIT_7%'!AA56*100/PopTot!AA57</f>
        <v>19.1774160156605</v>
      </c>
      <c r="AB56" s="50" t="n">
        <f aca="false">'Empl_BIT_7%'!AB56*100/PopTot!AB57</f>
        <v>1.69208450523597</v>
      </c>
      <c r="AD56" s="50" t="n">
        <f aca="false">'Empl_BIT_7%'!AD56*100/PopTot!AD57</f>
        <v>26.6983623221565</v>
      </c>
      <c r="AE56" s="50" t="n">
        <f aca="false">'Empl_BIT_7%'!AE56*100/PopTot!AE57</f>
        <v>72.2529817591821</v>
      </c>
      <c r="AF56" s="50" t="n">
        <f aca="false">'Empl_BIT_7%'!AF56*100/PopTot!AF57</f>
        <v>77.6003511444664</v>
      </c>
      <c r="AG56" s="50" t="n">
        <f aca="false">'Empl_BIT_7%'!AG56*100/PopTot!AG57</f>
        <v>80.411146509029</v>
      </c>
      <c r="AH56" s="50" t="n">
        <f aca="false">'Empl_BIT_7%'!AH56*100/PopTot!AH57</f>
        <v>20.5822373083291</v>
      </c>
      <c r="AI56" s="50" t="n">
        <f aca="false">'Empl_BIT_7%'!AI56*100/PopTot!AI57</f>
        <v>31.6596672478164</v>
      </c>
      <c r="AJ56" s="50" t="n">
        <f aca="false">'Empl_BIT_7%'!AJ56*100/PopTot!AJ57</f>
        <v>83.6345774598304</v>
      </c>
      <c r="AK56" s="50" t="n">
        <f aca="false">'Empl_BIT_7%'!AK56*100/PopTot!AK57</f>
        <v>87.3407086808089</v>
      </c>
      <c r="AL56" s="50" t="n">
        <f aca="false">'Empl_BIT_7%'!AL56*100/PopTot!AL57</f>
        <v>84.7973015785958</v>
      </c>
      <c r="AM56" s="50" t="n">
        <f aca="false">'Empl_BIT_7%'!AM56*100/PopTot!AM57</f>
        <v>25.0626652286178</v>
      </c>
      <c r="AO56" s="50" t="n">
        <f aca="false">'Empl_BIT_7%'!AO56*100/PopTot!AO57</f>
        <v>26.6983623221565</v>
      </c>
      <c r="AP56" s="50" t="n">
        <f aca="false">'Empl_BIT_7%'!AP56*100/PopTot!AP57</f>
        <v>76.8161638945001</v>
      </c>
      <c r="AQ56" s="50" t="n">
        <f aca="false">'Empl_BIT_7%'!AQ56*100/PopTot!AQ57</f>
        <v>66.1419942964154</v>
      </c>
      <c r="AR56" s="50" t="n">
        <f aca="false">'Empl_BIT_7%'!AR56*100/PopTot!AR57</f>
        <v>31.6596672478164</v>
      </c>
      <c r="AS56" s="50" t="n">
        <f aca="false">'Empl_BIT_7%'!AS56*100/PopTot!AS57</f>
        <v>85.2625397829878</v>
      </c>
      <c r="AT56" s="50" t="n">
        <f aca="false">'Empl_BIT_7%'!AT56*100/PopTot!AT57</f>
        <v>70.4371024984791</v>
      </c>
      <c r="AU56" s="50" t="n">
        <f aca="false">'Empl_BIT_7%'!AU56*100/PopTot!AU57</f>
        <v>29.2244662470874</v>
      </c>
      <c r="AV56" s="50" t="n">
        <f aca="false">'Empl_BIT_7%'!AV56*100/PopTot!AV57</f>
        <v>81.0058609284117</v>
      </c>
      <c r="AW56" s="50" t="n">
        <f aca="false">'Empl_BIT_7%'!AW56*100/PopTot!AW57</f>
        <v>68.2783133125109</v>
      </c>
    </row>
    <row r="57" customFormat="false" ht="15" hidden="false" customHeight="false" outlineLevel="0" collapsed="false">
      <c r="A57" s="0" t="n">
        <v>2069</v>
      </c>
      <c r="B57" s="50" t="n">
        <f aca="false">'Empl_BIT_7%'!B57*100/PopTot!B58</f>
        <v>46.4041407807654</v>
      </c>
      <c r="C57" s="50" t="n">
        <f aca="false">'Empl_BIT_7%'!C57*100/PopTot!C58</f>
        <v>43.0622139566188</v>
      </c>
      <c r="D57" s="50" t="n">
        <f aca="false">'Empl_BIT_7%'!D57*100/PopTot!D58</f>
        <v>49.9028105023885</v>
      </c>
      <c r="E57" s="50" t="n">
        <f aca="false">'Empl_BIT_7%'!E57*100/PopTot!E58</f>
        <v>7.80954847435917</v>
      </c>
      <c r="F57" s="50" t="n">
        <f aca="false">'Empl_BIT_7%'!F57*100/PopTot!F58</f>
        <v>45.8278908559039</v>
      </c>
      <c r="G57" s="50" t="n">
        <f aca="false">'Empl_BIT_7%'!G57*100/PopTot!G58</f>
        <v>71.7003192630165</v>
      </c>
      <c r="H57" s="50" t="n">
        <f aca="false">'Empl_BIT_7%'!H57*100/PopTot!H58</f>
        <v>72.7292282698919</v>
      </c>
      <c r="I57" s="50" t="n">
        <f aca="false">'Empl_BIT_7%'!I57*100/PopTot!I58</f>
        <v>76.3789097768934</v>
      </c>
      <c r="J57" s="50" t="n">
        <f aca="false">'Empl_BIT_7%'!J57*100/PopTot!J58</f>
        <v>78.8503825980629</v>
      </c>
      <c r="K57" s="50" t="n">
        <f aca="false">'Empl_BIT_7%'!K57*100/PopTot!K58</f>
        <v>81.8220682415693</v>
      </c>
      <c r="L57" s="50" t="n">
        <f aca="false">'Empl_BIT_7%'!L57*100/PopTot!L58</f>
        <v>78.9741990169465</v>
      </c>
      <c r="M57" s="50" t="n">
        <f aca="false">'Empl_BIT_7%'!M57*100/PopTot!M58</f>
        <v>72.7424218168386</v>
      </c>
      <c r="N57" s="50" t="n">
        <f aca="false">'Empl_BIT_7%'!N57*100/PopTot!N58</f>
        <v>59.5287121333987</v>
      </c>
      <c r="O57" s="50" t="n">
        <f aca="false">'Empl_BIT_7%'!O57*100/PopTot!O58</f>
        <v>12.3572930894304</v>
      </c>
      <c r="P57" s="50" t="n">
        <f aca="false">'Empl_BIT_7%'!P57*100/PopTot!P58</f>
        <v>0.804997440398981</v>
      </c>
      <c r="Q57" s="50" t="n">
        <f aca="false">'Empl_BIT_7%'!Q57*100/PopTot!Q58</f>
        <v>12.0582368367158</v>
      </c>
      <c r="R57" s="50" t="n">
        <f aca="false">'Empl_BIT_7%'!R57*100/PopTot!R58</f>
        <v>52.049036854668</v>
      </c>
      <c r="S57" s="50" t="n">
        <f aca="false">'Empl_BIT_7%'!S57*100/PopTot!S58</f>
        <v>81.2908729917899</v>
      </c>
      <c r="T57" s="50" t="n">
        <f aca="false">'Empl_BIT_7%'!T57*100/PopTot!T58</f>
        <v>85.8744039117743</v>
      </c>
      <c r="U57" s="50" t="n">
        <f aca="false">'Empl_BIT_7%'!U57*100/PopTot!U58</f>
        <v>86.7877215762588</v>
      </c>
      <c r="V57" s="50" t="n">
        <f aca="false">'Empl_BIT_7%'!V57*100/PopTot!V58</f>
        <v>87.9318933348944</v>
      </c>
      <c r="W57" s="50" t="n">
        <f aca="false">'Empl_BIT_7%'!W57*100/PopTot!W58</f>
        <v>85.9775678779302</v>
      </c>
      <c r="X57" s="50" t="n">
        <f aca="false">'Empl_BIT_7%'!X57*100/PopTot!X58</f>
        <v>83.5865474433882</v>
      </c>
      <c r="Y57" s="50" t="n">
        <f aca="false">'Empl_BIT_7%'!Y57*100/PopTot!Y58</f>
        <v>73.0078624929059</v>
      </c>
      <c r="Z57" s="50" t="n">
        <f aca="false">'Empl_BIT_7%'!Z57*100/PopTot!Z58</f>
        <v>67.7568898978529</v>
      </c>
      <c r="AA57" s="50" t="n">
        <f aca="false">'Empl_BIT_7%'!AA57*100/PopTot!AA58</f>
        <v>19.168942887697</v>
      </c>
      <c r="AB57" s="50" t="n">
        <f aca="false">'Empl_BIT_7%'!AB57*100/PopTot!AB58</f>
        <v>1.69243443077517</v>
      </c>
      <c r="AD57" s="50" t="n">
        <f aca="false">'Empl_BIT_7%'!AD57*100/PopTot!AD58</f>
        <v>26.6873687823631</v>
      </c>
      <c r="AE57" s="50" t="n">
        <f aca="false">'Empl_BIT_7%'!AE57*100/PopTot!AE58</f>
        <v>72.2214244759013</v>
      </c>
      <c r="AF57" s="50" t="n">
        <f aca="false">'Empl_BIT_7%'!AF57*100/PopTot!AF58</f>
        <v>77.6143793120412</v>
      </c>
      <c r="AG57" s="50" t="n">
        <f aca="false">'Empl_BIT_7%'!AG57*100/PopTot!AG58</f>
        <v>80.3849022991836</v>
      </c>
      <c r="AH57" s="50" t="n">
        <f aca="false">'Empl_BIT_7%'!AH57*100/PopTot!AH58</f>
        <v>20.5641133449993</v>
      </c>
      <c r="AI57" s="50" t="n">
        <f aca="false">'Empl_BIT_7%'!AI57*100/PopTot!AI58</f>
        <v>31.6476242822566</v>
      </c>
      <c r="AJ57" s="50" t="n">
        <f aca="false">'Empl_BIT_7%'!AJ57*100/PopTot!AJ58</f>
        <v>83.6008556333082</v>
      </c>
      <c r="AK57" s="50" t="n">
        <f aca="false">'Empl_BIT_7%'!AK57*100/PopTot!AK58</f>
        <v>87.3606201687697</v>
      </c>
      <c r="AL57" s="50" t="n">
        <f aca="false">'Empl_BIT_7%'!AL57*100/PopTot!AL58</f>
        <v>84.7675654818079</v>
      </c>
      <c r="AM57" s="50" t="n">
        <f aca="false">'Empl_BIT_7%'!AM57*100/PopTot!AM58</f>
        <v>25.0062145848953</v>
      </c>
      <c r="AO57" s="50" t="n">
        <f aca="false">'Empl_BIT_7%'!AO57*100/PopTot!AO58</f>
        <v>26.6873687823631</v>
      </c>
      <c r="AP57" s="50" t="n">
        <f aca="false">'Empl_BIT_7%'!AP57*100/PopTot!AP58</f>
        <v>76.7943874786421</v>
      </c>
      <c r="AQ57" s="50" t="n">
        <f aca="false">'Empl_BIT_7%'!AQ57*100/PopTot!AQ58</f>
        <v>66.16298220339</v>
      </c>
      <c r="AR57" s="50" t="n">
        <f aca="false">'Empl_BIT_7%'!AR57*100/PopTot!AR58</f>
        <v>31.6476242822566</v>
      </c>
      <c r="AS57" s="50" t="n">
        <f aca="false">'Empl_BIT_7%'!AS57*100/PopTot!AS58</f>
        <v>85.2493920170858</v>
      </c>
      <c r="AT57" s="50" t="n">
        <f aca="false">'Empl_BIT_7%'!AT57*100/PopTot!AT58</f>
        <v>70.4012830749226</v>
      </c>
      <c r="AU57" s="50" t="n">
        <f aca="false">'Empl_BIT_7%'!AU57*100/PopTot!AU58</f>
        <v>29.2128919246359</v>
      </c>
      <c r="AV57" s="50" t="n">
        <f aca="false">'Empl_BIT_7%'!AV57*100/PopTot!AV58</f>
        <v>80.9886622679123</v>
      </c>
      <c r="AW57" s="50" t="n">
        <f aca="false">'Empl_BIT_7%'!AW57*100/PopTot!AW58</f>
        <v>68.2719119392821</v>
      </c>
    </row>
    <row r="58" customFormat="false" ht="15" hidden="false" customHeight="false" outlineLevel="0" collapsed="false">
      <c r="A58" s="0" t="n">
        <v>2070</v>
      </c>
      <c r="B58" s="50" t="n">
        <f aca="false">'Empl_BIT_7%'!B58*100/PopTot!B59</f>
        <v>46.3301648405812</v>
      </c>
      <c r="C58" s="50" t="n">
        <f aca="false">'Empl_BIT_7%'!C58*100/PopTot!C59</f>
        <v>43.0037301955784</v>
      </c>
      <c r="D58" s="50" t="n">
        <f aca="false">'Empl_BIT_7%'!D58*100/PopTot!D59</f>
        <v>49.8101235433815</v>
      </c>
      <c r="E58" s="50" t="n">
        <f aca="false">'Empl_BIT_7%'!E58*100/PopTot!E59</f>
        <v>7.80867531909882</v>
      </c>
      <c r="F58" s="50" t="n">
        <f aca="false">'Empl_BIT_7%'!F58*100/PopTot!F59</f>
        <v>45.8198096145967</v>
      </c>
      <c r="G58" s="50" t="n">
        <f aca="false">'Empl_BIT_7%'!G58*100/PopTot!G59</f>
        <v>71.658619175632</v>
      </c>
      <c r="H58" s="50" t="n">
        <f aca="false">'Empl_BIT_7%'!H58*100/PopTot!H59</f>
        <v>72.7021078508182</v>
      </c>
      <c r="I58" s="50" t="n">
        <f aca="false">'Empl_BIT_7%'!I58*100/PopTot!I59</f>
        <v>76.375019373329</v>
      </c>
      <c r="J58" s="50" t="n">
        <f aca="false">'Empl_BIT_7%'!J58*100/PopTot!J59</f>
        <v>78.8782370851782</v>
      </c>
      <c r="K58" s="50" t="n">
        <f aca="false">'Empl_BIT_7%'!K58*100/PopTot!K59</f>
        <v>81.838934227018</v>
      </c>
      <c r="L58" s="50" t="n">
        <f aca="false">'Empl_BIT_7%'!L58*100/PopTot!L59</f>
        <v>79.1086282178521</v>
      </c>
      <c r="M58" s="50" t="n">
        <f aca="false">'Empl_BIT_7%'!M58*100/PopTot!M59</f>
        <v>72.5269796601152</v>
      </c>
      <c r="N58" s="50" t="n">
        <f aca="false">'Empl_BIT_7%'!N58*100/PopTot!N59</f>
        <v>59.6833151775347</v>
      </c>
      <c r="O58" s="50" t="n">
        <f aca="false">'Empl_BIT_7%'!O58*100/PopTot!O59</f>
        <v>12.3067791711949</v>
      </c>
      <c r="P58" s="50" t="n">
        <f aca="false">'Empl_BIT_7%'!P58*100/PopTot!P59</f>
        <v>0.805819598599707</v>
      </c>
      <c r="Q58" s="50" t="n">
        <f aca="false">'Empl_BIT_7%'!Q58*100/PopTot!Q59</f>
        <v>12.0580319913269</v>
      </c>
      <c r="R58" s="50" t="n">
        <f aca="false">'Empl_BIT_7%'!R58*100/PopTot!R59</f>
        <v>52.0408729892577</v>
      </c>
      <c r="S58" s="50" t="n">
        <f aca="false">'Empl_BIT_7%'!S58*100/PopTot!S59</f>
        <v>81.2421371325474</v>
      </c>
      <c r="T58" s="50" t="n">
        <f aca="false">'Empl_BIT_7%'!T58*100/PopTot!T59</f>
        <v>85.8414833964906</v>
      </c>
      <c r="U58" s="50" t="n">
        <f aca="false">'Empl_BIT_7%'!U58*100/PopTot!U59</f>
        <v>86.7849109028857</v>
      </c>
      <c r="V58" s="50" t="n">
        <f aca="false">'Empl_BIT_7%'!V58*100/PopTot!V59</f>
        <v>87.96689502823</v>
      </c>
      <c r="W58" s="50" t="n">
        <f aca="false">'Empl_BIT_7%'!W58*100/PopTot!W59</f>
        <v>85.9961869008687</v>
      </c>
      <c r="X58" s="50" t="n">
        <f aca="false">'Empl_BIT_7%'!X58*100/PopTot!X59</f>
        <v>83.7342029093923</v>
      </c>
      <c r="Y58" s="50" t="n">
        <f aca="false">'Empl_BIT_7%'!Y58*100/PopTot!Y59</f>
        <v>72.7953707412277</v>
      </c>
      <c r="Z58" s="50" t="n">
        <f aca="false">'Empl_BIT_7%'!Z58*100/PopTot!Z59</f>
        <v>67.7391736719856</v>
      </c>
      <c r="AA58" s="50" t="n">
        <f aca="false">'Empl_BIT_7%'!AA58*100/PopTot!AA59</f>
        <v>19.0999296058998</v>
      </c>
      <c r="AB58" s="50" t="n">
        <f aca="false">'Empl_BIT_7%'!AB58*100/PopTot!AB59</f>
        <v>1.69416135962381</v>
      </c>
      <c r="AD58" s="50" t="n">
        <f aca="false">'Empl_BIT_7%'!AD58*100/PopTot!AD59</f>
        <v>26.6731013693602</v>
      </c>
      <c r="AE58" s="50" t="n">
        <f aca="false">'Empl_BIT_7%'!AE58*100/PopTot!AE59</f>
        <v>72.188266969218</v>
      </c>
      <c r="AF58" s="50" t="n">
        <f aca="false">'Empl_BIT_7%'!AF58*100/PopTot!AF59</f>
        <v>77.624711937003</v>
      </c>
      <c r="AG58" s="50" t="n">
        <f aca="false">'Empl_BIT_7%'!AG58*100/PopTot!AG59</f>
        <v>80.4643414461436</v>
      </c>
      <c r="AH58" s="50" t="n">
        <f aca="false">'Empl_BIT_7%'!AH58*100/PopTot!AH59</f>
        <v>20.5047562944352</v>
      </c>
      <c r="AI58" s="50" t="n">
        <f aca="false">'Empl_BIT_7%'!AI58*100/PopTot!AI59</f>
        <v>31.632347024808</v>
      </c>
      <c r="AJ58" s="50" t="n">
        <f aca="false">'Empl_BIT_7%'!AJ58*100/PopTot!AJ59</f>
        <v>83.5656012474416</v>
      </c>
      <c r="AK58" s="50" t="n">
        <f aca="false">'Empl_BIT_7%'!AK58*100/PopTot!AK59</f>
        <v>87.3759183924241</v>
      </c>
      <c r="AL58" s="50" t="n">
        <f aca="false">'Empl_BIT_7%'!AL58*100/PopTot!AL59</f>
        <v>84.8542538035174</v>
      </c>
      <c r="AM58" s="50" t="n">
        <f aca="false">'Empl_BIT_7%'!AM58*100/PopTot!AM59</f>
        <v>24.8999202407896</v>
      </c>
      <c r="AO58" s="50" t="n">
        <f aca="false">'Empl_BIT_7%'!AO58*100/PopTot!AO59</f>
        <v>26.6731013693602</v>
      </c>
      <c r="AP58" s="50" t="n">
        <f aca="false">'Empl_BIT_7%'!AP58*100/PopTot!AP59</f>
        <v>76.8071644211215</v>
      </c>
      <c r="AQ58" s="50" t="n">
        <f aca="false">'Empl_BIT_7%'!AQ58*100/PopTot!AQ59</f>
        <v>66.0991935529988</v>
      </c>
      <c r="AR58" s="50" t="n">
        <f aca="false">'Empl_BIT_7%'!AR58*100/PopTot!AR59</f>
        <v>31.632347024808</v>
      </c>
      <c r="AS58" s="50" t="n">
        <f aca="false">'Empl_BIT_7%'!AS58*100/PopTot!AS59</f>
        <v>85.2747577229122</v>
      </c>
      <c r="AT58" s="50" t="n">
        <f aca="false">'Empl_BIT_7%'!AT58*100/PopTot!AT59</f>
        <v>70.271307438348</v>
      </c>
      <c r="AU58" s="50" t="n">
        <f aca="false">'Empl_BIT_7%'!AU58*100/PopTot!AU59</f>
        <v>29.198063746689</v>
      </c>
      <c r="AV58" s="50" t="n">
        <f aca="false">'Empl_BIT_7%'!AV58*100/PopTot!AV59</f>
        <v>81.0079547084265</v>
      </c>
      <c r="AW58" s="50" t="n">
        <f aca="false">'Empl_BIT_7%'!AW58*100/PopTot!AW59</f>
        <v>68.1761370678005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AI2" activePane="bottomRight" state="frozen"/>
      <selection pane="topLeft" activeCell="A1" activeCellId="0" sqref="A1"/>
      <selection pane="topRight" activeCell="AI1" activeCellId="0" sqref="AI1"/>
      <selection pane="bottomLeft" activeCell="A2" activeCellId="0" sqref="A2"/>
      <selection pane="bottomRight" activeCell="AT2" activeCellId="1" sqref="A1:N6 AT2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'Empl_BIT_4,5%'!B2*100/PopTot!B3</f>
        <v>49.236751558551</v>
      </c>
      <c r="C2" s="50" t="n">
        <f aca="false">'Empl_BIT_4,5%'!C2*100/PopTot!C3</f>
        <v>44.7254682136935</v>
      </c>
      <c r="D2" s="50" t="n">
        <f aca="false">'Empl_BIT_4,5%'!D2*100/PopTot!D3</f>
        <v>54.1594813008212</v>
      </c>
      <c r="E2" s="50" t="n">
        <f aca="false">'Empl_BIT_4,5%'!E2*100/PopTot!E3</f>
        <v>6.62330381636159</v>
      </c>
      <c r="F2" s="50" t="n">
        <f aca="false">'Empl_BIT_4,5%'!F2*100/PopTot!F3</f>
        <v>41.4383994821134</v>
      </c>
      <c r="G2" s="50" t="n">
        <f aca="false">'Empl_BIT_4,5%'!G2*100/PopTot!G3</f>
        <v>68.5901346735926</v>
      </c>
      <c r="H2" s="50" t="n">
        <f aca="false">'Empl_BIT_4,5%'!H2*100/PopTot!H3</f>
        <v>69.7067233168419</v>
      </c>
      <c r="I2" s="50" t="n">
        <f aca="false">'Empl_BIT_4,5%'!I2*100/PopTot!I3</f>
        <v>72.7064687760149</v>
      </c>
      <c r="J2" s="50" t="n">
        <f aca="false">'Empl_BIT_4,5%'!J2*100/PopTot!J3</f>
        <v>75.5766888117287</v>
      </c>
      <c r="K2" s="50" t="n">
        <f aca="false">'Empl_BIT_4,5%'!K2*100/PopTot!K3</f>
        <v>77.2127010328537</v>
      </c>
      <c r="L2" s="50" t="n">
        <f aca="false">'Empl_BIT_4,5%'!L2*100/PopTot!L3</f>
        <v>75.1236546498626</v>
      </c>
      <c r="M2" s="50" t="n">
        <f aca="false">'Empl_BIT_4,5%'!M2*100/PopTot!M3</f>
        <v>64.6519868802317</v>
      </c>
      <c r="N2" s="50" t="n">
        <f aca="false">'Empl_BIT_4,5%'!N2*100/PopTot!N3</f>
        <v>25.5050641979549</v>
      </c>
      <c r="O2" s="50" t="n">
        <f aca="false">'Empl_BIT_4,5%'!O2*100/PopTot!O3</f>
        <v>4.59981413224587</v>
      </c>
      <c r="P2" s="50" t="n">
        <f aca="false">'Empl_BIT_4,5%'!P2*100/PopTot!P3</f>
        <v>0.502646642089108</v>
      </c>
      <c r="Q2" s="50" t="n">
        <f aca="false">'Empl_BIT_4,5%'!Q2*100/PopTot!Q3</f>
        <v>10.9205473002496</v>
      </c>
      <c r="R2" s="50" t="n">
        <f aca="false">'Empl_BIT_4,5%'!R2*100/PopTot!R3</f>
        <v>47.6678823727727</v>
      </c>
      <c r="S2" s="50" t="n">
        <f aca="false">'Empl_BIT_4,5%'!S2*100/PopTot!S3</f>
        <v>78.0443810252055</v>
      </c>
      <c r="T2" s="50" t="n">
        <f aca="false">'Empl_BIT_4,5%'!T2*100/PopTot!T3</f>
        <v>84.4475172622396</v>
      </c>
      <c r="U2" s="50" t="n">
        <f aca="false">'Empl_BIT_4,5%'!U2*100/PopTot!U3</f>
        <v>85.287081029976</v>
      </c>
      <c r="V2" s="50" t="n">
        <f aca="false">'Empl_BIT_4,5%'!V2*100/PopTot!V3</f>
        <v>86.0709170564595</v>
      </c>
      <c r="W2" s="50" t="n">
        <f aca="false">'Empl_BIT_4,5%'!W2*100/PopTot!W3</f>
        <v>84.99657887695</v>
      </c>
      <c r="X2" s="50" t="n">
        <f aca="false">'Empl_BIT_4,5%'!X2*100/PopTot!X3</f>
        <v>82.8817817852677</v>
      </c>
      <c r="Y2" s="50" t="n">
        <f aca="false">'Empl_BIT_4,5%'!Y2*100/PopTot!Y3</f>
        <v>71.7354719094553</v>
      </c>
      <c r="Z2" s="50" t="n">
        <f aca="false">'Empl_BIT_4,5%'!Z2*100/PopTot!Z3</f>
        <v>26.4420058236699</v>
      </c>
      <c r="AA2" s="50" t="n">
        <f aca="false">'Empl_BIT_4,5%'!AA2*100/PopTot!AA3</f>
        <v>7.08311885692607</v>
      </c>
      <c r="AB2" s="50" t="n">
        <f aca="false">'Empl_BIT_4,5%'!AB2*100/PopTot!AB3</f>
        <v>1.20634211639797</v>
      </c>
      <c r="AD2" s="50" t="n">
        <f aca="false">'Empl_BIT_4,5%'!AD2*100/PopTot!AD3</f>
        <v>23.9529079822491</v>
      </c>
      <c r="AE2" s="50" t="n">
        <f aca="false">'Empl_BIT_4,5%'!AE2*100/PopTot!AE3</f>
        <v>69.1616010753535</v>
      </c>
      <c r="AF2" s="50" t="n">
        <f aca="false">'Empl_BIT_4,5%'!AF2*100/PopTot!AF3</f>
        <v>74.2237671700726</v>
      </c>
      <c r="AG2" s="50" t="n">
        <f aca="false">'Empl_BIT_4,5%'!AG2*100/PopTot!AG3</f>
        <v>76.1768603505656</v>
      </c>
      <c r="AH2" s="50" t="n">
        <f aca="false">'Empl_BIT_4,5%'!AH2*100/PopTot!AH3</f>
        <v>18.4420588533207</v>
      </c>
      <c r="AI2" s="50" t="n">
        <f aca="false">'Empl_BIT_4,5%'!AI2*100/PopTot!AI3</f>
        <v>28.9559998871733</v>
      </c>
      <c r="AJ2" s="50" t="n">
        <f aca="false">'Empl_BIT_4,5%'!AJ2*100/PopTot!AJ3</f>
        <v>81.3102025345253</v>
      </c>
      <c r="AK2" s="50" t="n">
        <f aca="false">'Empl_BIT_4,5%'!AK2*100/PopTot!AK3</f>
        <v>85.7025881847432</v>
      </c>
      <c r="AL2" s="50" t="n">
        <f aca="false">'Empl_BIT_4,5%'!AL2*100/PopTot!AL3</f>
        <v>83.9546546506995</v>
      </c>
      <c r="AM2" s="50" t="n">
        <f aca="false">'Empl_BIT_4,5%'!AM2*100/PopTot!AM3</f>
        <v>23.7135196156242</v>
      </c>
      <c r="AO2" s="50" t="n">
        <f aca="false">'Empl_BIT_4,5%'!AO2*100/PopTot!AO3</f>
        <v>23.9529079822491</v>
      </c>
      <c r="AP2" s="50" t="n">
        <f aca="false">'Empl_BIT_4,5%'!AP2*100/PopTot!AP3</f>
        <v>73.3073667693757</v>
      </c>
      <c r="AQ2" s="50" t="n">
        <f aca="false">'Empl_BIT_4,5%'!AQ2*100/PopTot!AQ3</f>
        <v>45.2689094694925</v>
      </c>
      <c r="AR2" s="50" t="n">
        <f aca="false">'Empl_BIT_4,5%'!AR2*100/PopTot!AR3</f>
        <v>28.9559998871733</v>
      </c>
      <c r="AS2" s="50" t="n">
        <f aca="false">'Empl_BIT_4,5%'!AS2*100/PopTot!AS3</f>
        <v>83.7170725033605</v>
      </c>
      <c r="AT2" s="50" t="n">
        <f aca="false">'Empl_BIT_4,5%'!AT2*100/PopTot!AT3</f>
        <v>49.5204048181973</v>
      </c>
      <c r="AU2" s="50" t="n">
        <f aca="false">'Empl_BIT_4,5%'!AU2*100/PopTot!AU3</f>
        <v>26.4943170812937</v>
      </c>
      <c r="AV2" s="50" t="n">
        <f aca="false">'Empl_BIT_4,5%'!AV2*100/PopTot!AV3</f>
        <v>78.4404980121168</v>
      </c>
      <c r="AW2" s="50" t="n">
        <f aca="false">'Empl_BIT_4,5%'!AW2*100/PopTot!AW3</f>
        <v>47.3191358740186</v>
      </c>
    </row>
    <row r="3" customFormat="false" ht="15" hidden="false" customHeight="false" outlineLevel="0" collapsed="false">
      <c r="A3" s="0" t="n">
        <v>2015</v>
      </c>
      <c r="B3" s="50" t="n">
        <f aca="false">'Empl_BIT_4,5%'!B3*100/PopTot!B4</f>
        <v>49.1100785094991</v>
      </c>
      <c r="C3" s="50" t="n">
        <f aca="false">'Empl_BIT_4,5%'!C3*100/PopTot!C4</f>
        <v>44.723995894798</v>
      </c>
      <c r="D3" s="50" t="n">
        <f aca="false">'Empl_BIT_4,5%'!D3*100/PopTot!D4</f>
        <v>53.89304787034</v>
      </c>
      <c r="E3" s="50" t="n">
        <f aca="false">'Empl_BIT_4,5%'!E3*100/PopTot!E4</f>
        <v>6.72515987503941</v>
      </c>
      <c r="F3" s="50" t="n">
        <f aca="false">'Empl_BIT_4,5%'!F3*100/PopTot!F4</f>
        <v>41.7349773865424</v>
      </c>
      <c r="G3" s="50" t="n">
        <f aca="false">'Empl_BIT_4,5%'!G3*100/PopTot!G4</f>
        <v>68.1559118847001</v>
      </c>
      <c r="H3" s="50" t="n">
        <f aca="false">'Empl_BIT_4,5%'!H3*100/PopTot!H4</f>
        <v>68.961183285202</v>
      </c>
      <c r="I3" s="50" t="n">
        <f aca="false">'Empl_BIT_4,5%'!I3*100/PopTot!I4</f>
        <v>73.5607099486618</v>
      </c>
      <c r="J3" s="50" t="n">
        <f aca="false">'Empl_BIT_4,5%'!J3*100/PopTot!J4</f>
        <v>74.9447842939375</v>
      </c>
      <c r="K3" s="50" t="n">
        <f aca="false">'Empl_BIT_4,5%'!K3*100/PopTot!K4</f>
        <v>77.4632399652884</v>
      </c>
      <c r="L3" s="50" t="n">
        <f aca="false">'Empl_BIT_4,5%'!L3*100/PopTot!L4</f>
        <v>75.155477507942</v>
      </c>
      <c r="M3" s="50" t="n">
        <f aca="false">'Empl_BIT_4,5%'!M3*100/PopTot!M4</f>
        <v>65.324477288098</v>
      </c>
      <c r="N3" s="50" t="n">
        <f aca="false">'Empl_BIT_4,5%'!N3*100/PopTot!N4</f>
        <v>29.0137489194601</v>
      </c>
      <c r="O3" s="50" t="n">
        <f aca="false">'Empl_BIT_4,5%'!O3*100/PopTot!O4</f>
        <v>4.57591660712945</v>
      </c>
      <c r="P3" s="50" t="n">
        <f aca="false">'Empl_BIT_4,5%'!P3*100/PopTot!P4</f>
        <v>0.50075421214006</v>
      </c>
      <c r="Q3" s="50" t="n">
        <f aca="false">'Empl_BIT_4,5%'!Q3*100/PopTot!Q4</f>
        <v>10.8413148902057</v>
      </c>
      <c r="R3" s="50" t="n">
        <f aca="false">'Empl_BIT_4,5%'!R3*100/PopTot!R4</f>
        <v>47.6698817757988</v>
      </c>
      <c r="S3" s="50" t="n">
        <f aca="false">'Empl_BIT_4,5%'!S3*100/PopTot!S4</f>
        <v>78.079269786716</v>
      </c>
      <c r="T3" s="50" t="n">
        <f aca="false">'Empl_BIT_4,5%'!T3*100/PopTot!T4</f>
        <v>83.7464097914853</v>
      </c>
      <c r="U3" s="50" t="n">
        <f aca="false">'Empl_BIT_4,5%'!U3*100/PopTot!U4</f>
        <v>85.700453179952</v>
      </c>
      <c r="V3" s="50" t="n">
        <f aca="false">'Empl_BIT_4,5%'!V3*100/PopTot!V4</f>
        <v>85.3756593933019</v>
      </c>
      <c r="W3" s="50" t="n">
        <f aca="false">'Empl_BIT_4,5%'!W3*100/PopTot!W4</f>
        <v>85.2072850516957</v>
      </c>
      <c r="X3" s="50" t="n">
        <f aca="false">'Empl_BIT_4,5%'!X3*100/PopTot!X4</f>
        <v>82.5205259302073</v>
      </c>
      <c r="Y3" s="50" t="n">
        <f aca="false">'Empl_BIT_4,5%'!Y3*100/PopTot!Y4</f>
        <v>72.0541100251667</v>
      </c>
      <c r="Z3" s="50" t="n">
        <f aca="false">'Empl_BIT_4,5%'!Z3*100/PopTot!Z4</f>
        <v>28.7619610516607</v>
      </c>
      <c r="AA3" s="50" t="n">
        <f aca="false">'Empl_BIT_4,5%'!AA3*100/PopTot!AA4</f>
        <v>7.04841010360491</v>
      </c>
      <c r="AB3" s="50" t="n">
        <f aca="false">'Empl_BIT_4,5%'!AB3*100/PopTot!AB4</f>
        <v>1.20454114366519</v>
      </c>
      <c r="AD3" s="50" t="n">
        <f aca="false">'Empl_BIT_4,5%'!AD3*100/PopTot!AD4</f>
        <v>23.8809563178497</v>
      </c>
      <c r="AE3" s="50" t="n">
        <f aca="false">'Empl_BIT_4,5%'!AE3*100/PopTot!AE4</f>
        <v>68.5689031281199</v>
      </c>
      <c r="AF3" s="50" t="n">
        <f aca="false">'Empl_BIT_4,5%'!AF3*100/PopTot!AF4</f>
        <v>74.2914139754701</v>
      </c>
      <c r="AG3" s="50" t="n">
        <f aca="false">'Empl_BIT_4,5%'!AG3*100/PopTot!AG4</f>
        <v>76.3097007248543</v>
      </c>
      <c r="AH3" s="50" t="n">
        <f aca="false">'Empl_BIT_4,5%'!AH3*100/PopTot!AH4</f>
        <v>19.0410398602275</v>
      </c>
      <c r="AI3" s="50" t="n">
        <f aca="false">'Empl_BIT_4,5%'!AI3*100/PopTot!AI4</f>
        <v>28.6226296382084</v>
      </c>
      <c r="AJ3" s="50" t="n">
        <f aca="false">'Empl_BIT_4,5%'!AJ3*100/PopTot!AJ4</f>
        <v>80.969156298154</v>
      </c>
      <c r="AK3" s="50" t="n">
        <f aca="false">'Empl_BIT_4,5%'!AK3*100/PopTot!AK4</f>
        <v>85.5279937526336</v>
      </c>
      <c r="AL3" s="50" t="n">
        <f aca="false">'Empl_BIT_4,5%'!AL3*100/PopTot!AL4</f>
        <v>83.8732385382235</v>
      </c>
      <c r="AM3" s="50" t="n">
        <f aca="false">'Empl_BIT_4,5%'!AM3*100/PopTot!AM4</f>
        <v>23.9824672350053</v>
      </c>
      <c r="AO3" s="50" t="n">
        <f aca="false">'Empl_BIT_4,5%'!AO3*100/PopTot!AO4</f>
        <v>23.8809563178497</v>
      </c>
      <c r="AP3" s="50" t="n">
        <f aca="false">'Empl_BIT_4,5%'!AP3*100/PopTot!AP4</f>
        <v>73.1861520783072</v>
      </c>
      <c r="AQ3" s="50" t="n">
        <f aca="false">'Empl_BIT_4,5%'!AQ3*100/PopTot!AQ4</f>
        <v>47.4190010267914</v>
      </c>
      <c r="AR3" s="50" t="n">
        <f aca="false">'Empl_BIT_4,5%'!AR3*100/PopTot!AR4</f>
        <v>28.6226296382084</v>
      </c>
      <c r="AS3" s="50" t="n">
        <f aca="false">'Empl_BIT_4,5%'!AS3*100/PopTot!AS4</f>
        <v>83.5173502141444</v>
      </c>
      <c r="AT3" s="50" t="n">
        <f aca="false">'Empl_BIT_4,5%'!AT3*100/PopTot!AT4</f>
        <v>50.9314797281178</v>
      </c>
      <c r="AU3" s="50" t="n">
        <f aca="false">'Empl_BIT_4,5%'!AU3*100/PopTot!AU4</f>
        <v>26.2909191517903</v>
      </c>
      <c r="AV3" s="50" t="n">
        <f aca="false">'Empl_BIT_4,5%'!AV3*100/PopTot!AV4</f>
        <v>78.2814383741657</v>
      </c>
      <c r="AW3" s="50" t="n">
        <f aca="false">'Empl_BIT_4,5%'!AW3*100/PopTot!AW4</f>
        <v>49.1123619272606</v>
      </c>
    </row>
    <row r="4" customFormat="false" ht="15" hidden="false" customHeight="false" outlineLevel="0" collapsed="false">
      <c r="A4" s="0" t="n">
        <v>2016</v>
      </c>
      <c r="B4" s="50" t="n">
        <f aca="false">'Empl_BIT_4,5%'!B4*100/PopTot!B5</f>
        <v>49.1723092685537</v>
      </c>
      <c r="C4" s="50" t="n">
        <f aca="false">'Empl_BIT_4,5%'!C4*100/PopTot!C5</f>
        <v>44.8812416354739</v>
      </c>
      <c r="D4" s="50" t="n">
        <f aca="false">'Empl_BIT_4,5%'!D4*100/PopTot!D5</f>
        <v>53.8478497627469</v>
      </c>
      <c r="E4" s="50" t="n">
        <f aca="false">'Empl_BIT_4,5%'!E4*100/PopTot!E5</f>
        <v>6.81102747684511</v>
      </c>
      <c r="F4" s="50" t="n">
        <f aca="false">'Empl_BIT_4,5%'!F4*100/PopTot!F5</f>
        <v>42.2180352720702</v>
      </c>
      <c r="G4" s="50" t="n">
        <f aca="false">'Empl_BIT_4,5%'!G4*100/PopTot!G5</f>
        <v>68.2061112331688</v>
      </c>
      <c r="H4" s="50" t="n">
        <f aca="false">'Empl_BIT_4,5%'!H4*100/PopTot!H5</f>
        <v>69.3301111412515</v>
      </c>
      <c r="I4" s="50" t="n">
        <f aca="false">'Empl_BIT_4,5%'!I4*100/PopTot!I5</f>
        <v>74.1134202445621</v>
      </c>
      <c r="J4" s="50" t="n">
        <f aca="false">'Empl_BIT_4,5%'!J4*100/PopTot!J5</f>
        <v>74.7856679340356</v>
      </c>
      <c r="K4" s="50" t="n">
        <f aca="false">'Empl_BIT_4,5%'!K4*100/PopTot!K5</f>
        <v>78.0734403379482</v>
      </c>
      <c r="L4" s="50" t="n">
        <f aca="false">'Empl_BIT_4,5%'!L4*100/PopTot!L5</f>
        <v>75.5212207596186</v>
      </c>
      <c r="M4" s="50" t="n">
        <f aca="false">'Empl_BIT_4,5%'!M4*100/PopTot!M5</f>
        <v>65.7226117454917</v>
      </c>
      <c r="N4" s="50" t="n">
        <f aca="false">'Empl_BIT_4,5%'!N4*100/PopTot!N5</f>
        <v>32.0780445830357</v>
      </c>
      <c r="O4" s="50" t="n">
        <f aca="false">'Empl_BIT_4,5%'!O4*100/PopTot!O5</f>
        <v>4.45243733544486</v>
      </c>
      <c r="P4" s="50" t="n">
        <f aca="false">'Empl_BIT_4,5%'!P4*100/PopTot!P5</f>
        <v>0.505169447963262</v>
      </c>
      <c r="Q4" s="50" t="n">
        <f aca="false">'Empl_BIT_4,5%'!Q4*100/PopTot!Q5</f>
        <v>10.9173409413429</v>
      </c>
      <c r="R4" s="50" t="n">
        <f aca="false">'Empl_BIT_4,5%'!R4*100/PopTot!R5</f>
        <v>48.2252045368892</v>
      </c>
      <c r="S4" s="50" t="n">
        <f aca="false">'Empl_BIT_4,5%'!S4*100/PopTot!S5</f>
        <v>78.114032066701</v>
      </c>
      <c r="T4" s="50" t="n">
        <f aca="false">'Empl_BIT_4,5%'!T4*100/PopTot!T5</f>
        <v>84.0606472807842</v>
      </c>
      <c r="U4" s="50" t="n">
        <f aca="false">'Empl_BIT_4,5%'!U4*100/PopTot!U5</f>
        <v>85.9281356567808</v>
      </c>
      <c r="V4" s="50" t="n">
        <f aca="false">'Empl_BIT_4,5%'!V4*100/PopTot!V5</f>
        <v>85.1192970683742</v>
      </c>
      <c r="W4" s="50" t="n">
        <f aca="false">'Empl_BIT_4,5%'!W4*100/PopTot!W5</f>
        <v>85.5085570243107</v>
      </c>
      <c r="X4" s="50" t="n">
        <f aca="false">'Empl_BIT_4,5%'!X4*100/PopTot!X5</f>
        <v>82.6211435884645</v>
      </c>
      <c r="Y4" s="50" t="n">
        <f aca="false">'Empl_BIT_4,5%'!Y4*100/PopTot!Y5</f>
        <v>72.1140796115676</v>
      </c>
      <c r="Z4" s="50" t="n">
        <f aca="false">'Empl_BIT_4,5%'!Z4*100/PopTot!Z5</f>
        <v>31.2936379586049</v>
      </c>
      <c r="AA4" s="50" t="n">
        <f aca="false">'Empl_BIT_4,5%'!AA4*100/PopTot!AA5</f>
        <v>6.99782915021795</v>
      </c>
      <c r="AB4" s="50" t="n">
        <f aca="false">'Empl_BIT_4,5%'!AB4*100/PopTot!AB5</f>
        <v>1.23334245728997</v>
      </c>
      <c r="AD4" s="50" t="n">
        <f aca="false">'Empl_BIT_4,5%'!AD4*100/PopTot!AD5</f>
        <v>23.8992652214134</v>
      </c>
      <c r="AE4" s="50" t="n">
        <f aca="false">'Empl_BIT_4,5%'!AE4*100/PopTot!AE5</f>
        <v>68.7809942049105</v>
      </c>
      <c r="AF4" s="50" t="n">
        <f aca="false">'Empl_BIT_4,5%'!AF4*100/PopTot!AF5</f>
        <v>74.4622924713624</v>
      </c>
      <c r="AG4" s="50" t="n">
        <f aca="false">'Empl_BIT_4,5%'!AG4*100/PopTot!AG5</f>
        <v>76.7938298623142</v>
      </c>
      <c r="AH4" s="50" t="n">
        <f aca="false">'Empl_BIT_4,5%'!AH4*100/PopTot!AH5</f>
        <v>19.4986207455153</v>
      </c>
      <c r="AI4" s="50" t="n">
        <f aca="false">'Empl_BIT_4,5%'!AI4*100/PopTot!AI5</f>
        <v>28.6303209482327</v>
      </c>
      <c r="AJ4" s="50" t="n">
        <f aca="false">'Empl_BIT_4,5%'!AJ4*100/PopTot!AJ5</f>
        <v>81.1346240901204</v>
      </c>
      <c r="AK4" s="50" t="n">
        <f aca="false">'Empl_BIT_4,5%'!AK4*100/PopTot!AK5</f>
        <v>85.5057482061728</v>
      </c>
      <c r="AL4" s="50" t="n">
        <f aca="false">'Empl_BIT_4,5%'!AL4*100/PopTot!AL5</f>
        <v>84.0703354690071</v>
      </c>
      <c r="AM4" s="50" t="n">
        <f aca="false">'Empl_BIT_4,5%'!AM4*100/PopTot!AM5</f>
        <v>24.2907758336808</v>
      </c>
      <c r="AO4" s="50" t="n">
        <f aca="false">'Empl_BIT_4,5%'!AO4*100/PopTot!AO5</f>
        <v>23.8992652214134</v>
      </c>
      <c r="AP4" s="50" t="n">
        <f aca="false">'Empl_BIT_4,5%'!AP4*100/PopTot!AP5</f>
        <v>73.4888285116635</v>
      </c>
      <c r="AQ4" s="50" t="n">
        <f aca="false">'Empl_BIT_4,5%'!AQ4*100/PopTot!AQ5</f>
        <v>49.2237625345614</v>
      </c>
      <c r="AR4" s="50" t="n">
        <f aca="false">'Empl_BIT_4,5%'!AR4*100/PopTot!AR5</f>
        <v>28.6303209482327</v>
      </c>
      <c r="AS4" s="50" t="n">
        <f aca="false">'Empl_BIT_4,5%'!AS4*100/PopTot!AS5</f>
        <v>83.6329532323506</v>
      </c>
      <c r="AT4" s="50" t="n">
        <f aca="false">'Empl_BIT_4,5%'!AT4*100/PopTot!AT5</f>
        <v>52.3933425938844</v>
      </c>
      <c r="AU4" s="50" t="n">
        <f aca="false">'Empl_BIT_4,5%'!AU4*100/PopTot!AU5</f>
        <v>26.3035359957643</v>
      </c>
      <c r="AV4" s="50" t="n">
        <f aca="false">'Empl_BIT_4,5%'!AV4*100/PopTot!AV5</f>
        <v>78.4925776113936</v>
      </c>
      <c r="AW4" s="50" t="n">
        <f aca="false">'Empl_BIT_4,5%'!AW4*100/PopTot!AW5</f>
        <v>50.7517012926577</v>
      </c>
    </row>
    <row r="5" customFormat="false" ht="15" hidden="false" customHeight="false" outlineLevel="0" collapsed="false">
      <c r="A5" s="0" t="n">
        <v>2017</v>
      </c>
      <c r="B5" s="50" t="n">
        <f aca="false">'Empl_BIT_4,5%'!B5*100/PopTot!B6</f>
        <v>49.4250246079822</v>
      </c>
      <c r="C5" s="50" t="n">
        <f aca="false">'Empl_BIT_4,5%'!C5*100/PopTot!C6</f>
        <v>45.18809075658</v>
      </c>
      <c r="D5" s="50" t="n">
        <f aca="false">'Empl_BIT_4,5%'!D5*100/PopTot!D6</f>
        <v>54.0390891540648</v>
      </c>
      <c r="E5" s="50" t="n">
        <f aca="false">'Empl_BIT_4,5%'!E5*100/PopTot!E6</f>
        <v>7.05469456976514</v>
      </c>
      <c r="F5" s="50" t="n">
        <f aca="false">'Empl_BIT_4,5%'!F5*100/PopTot!F6</f>
        <v>43.1718054603223</v>
      </c>
      <c r="G5" s="50" t="n">
        <f aca="false">'Empl_BIT_4,5%'!G5*100/PopTot!G6</f>
        <v>68.8763607540266</v>
      </c>
      <c r="H5" s="50" t="n">
        <f aca="false">'Empl_BIT_4,5%'!H5*100/PopTot!H6</f>
        <v>69.9704941000555</v>
      </c>
      <c r="I5" s="50" t="n">
        <f aca="false">'Empl_BIT_4,5%'!I5*100/PopTot!I6</f>
        <v>74.5056140121918</v>
      </c>
      <c r="J5" s="50" t="n">
        <f aca="false">'Empl_BIT_4,5%'!J5*100/PopTot!J6</f>
        <v>75.4714075191151</v>
      </c>
      <c r="K5" s="50" t="n">
        <f aca="false">'Empl_BIT_4,5%'!K5*100/PopTot!K6</f>
        <v>79.0328132658339</v>
      </c>
      <c r="L5" s="50" t="n">
        <f aca="false">'Empl_BIT_4,5%'!L5*100/PopTot!L6</f>
        <v>75.9890318660473</v>
      </c>
      <c r="M5" s="50" t="n">
        <f aca="false">'Empl_BIT_4,5%'!M5*100/PopTot!M6</f>
        <v>66.0966078952201</v>
      </c>
      <c r="N5" s="50" t="n">
        <f aca="false">'Empl_BIT_4,5%'!N5*100/PopTot!N6</f>
        <v>34.6435228922315</v>
      </c>
      <c r="O5" s="50" t="n">
        <f aca="false">'Empl_BIT_4,5%'!O5*100/PopTot!O6</f>
        <v>4.45150735560962</v>
      </c>
      <c r="P5" s="50" t="n">
        <f aca="false">'Empl_BIT_4,5%'!P5*100/PopTot!P6</f>
        <v>0.505748465685348</v>
      </c>
      <c r="Q5" s="50" t="n">
        <f aca="false">'Empl_BIT_4,5%'!Q5*100/PopTot!Q6</f>
        <v>11.2023949572987</v>
      </c>
      <c r="R5" s="50" t="n">
        <f aca="false">'Empl_BIT_4,5%'!R5*100/PopTot!R6</f>
        <v>49.1910871698939</v>
      </c>
      <c r="S5" s="50" t="n">
        <f aca="false">'Empl_BIT_4,5%'!S5*100/PopTot!S6</f>
        <v>78.7726782023907</v>
      </c>
      <c r="T5" s="50" t="n">
        <f aca="false">'Empl_BIT_4,5%'!T5*100/PopTot!T6</f>
        <v>84.492313465458</v>
      </c>
      <c r="U5" s="50" t="n">
        <f aca="false">'Empl_BIT_4,5%'!U5*100/PopTot!U6</f>
        <v>86.0968513111636</v>
      </c>
      <c r="V5" s="50" t="n">
        <f aca="false">'Empl_BIT_4,5%'!V5*100/PopTot!V6</f>
        <v>85.6519747035073</v>
      </c>
      <c r="W5" s="50" t="n">
        <f aca="false">'Empl_BIT_4,5%'!W5*100/PopTot!W6</f>
        <v>86.1146303784237</v>
      </c>
      <c r="X5" s="50" t="n">
        <f aca="false">'Empl_BIT_4,5%'!X5*100/PopTot!X6</f>
        <v>82.8022964614978</v>
      </c>
      <c r="Y5" s="50" t="n">
        <f aca="false">'Empl_BIT_4,5%'!Y5*100/PopTot!Y6</f>
        <v>72.4000697120388</v>
      </c>
      <c r="Z5" s="50" t="n">
        <f aca="false">'Empl_BIT_4,5%'!Z5*100/PopTot!Z6</f>
        <v>33.6824481981613</v>
      </c>
      <c r="AA5" s="50" t="n">
        <f aca="false">'Empl_BIT_4,5%'!AA5*100/PopTot!AA6</f>
        <v>7.4483800856799</v>
      </c>
      <c r="AB5" s="50" t="n">
        <f aca="false">'Empl_BIT_4,5%'!AB5*100/PopTot!AB6</f>
        <v>1.2835136492175</v>
      </c>
      <c r="AD5" s="50" t="n">
        <f aca="false">'Empl_BIT_4,5%'!AD5*100/PopTot!AD6</f>
        <v>24.3285594533643</v>
      </c>
      <c r="AE5" s="50" t="n">
        <f aca="false">'Empl_BIT_4,5%'!AE5*100/PopTot!AE6</f>
        <v>69.4370764530481</v>
      </c>
      <c r="AF5" s="50" t="n">
        <f aca="false">'Empl_BIT_4,5%'!AF5*100/PopTot!AF6</f>
        <v>74.9950118664191</v>
      </c>
      <c r="AG5" s="50" t="n">
        <f aca="false">'Empl_BIT_4,5%'!AG5*100/PopTot!AG6</f>
        <v>77.5065054642764</v>
      </c>
      <c r="AH5" s="50" t="n">
        <f aca="false">'Empl_BIT_4,5%'!AH5*100/PopTot!AH6</f>
        <v>19.8562688557955</v>
      </c>
      <c r="AI5" s="50" t="n">
        <f aca="false">'Empl_BIT_4,5%'!AI5*100/PopTot!AI6</f>
        <v>29.0776511928419</v>
      </c>
      <c r="AJ5" s="50" t="n">
        <f aca="false">'Empl_BIT_4,5%'!AJ5*100/PopTot!AJ6</f>
        <v>81.6805784222921</v>
      </c>
      <c r="AK5" s="50" t="n">
        <f aca="false">'Empl_BIT_4,5%'!AK5*100/PopTot!AK6</f>
        <v>85.8696925255964</v>
      </c>
      <c r="AL5" s="50" t="n">
        <f aca="false">'Empl_BIT_4,5%'!AL5*100/PopTot!AL6</f>
        <v>84.4649321000256</v>
      </c>
      <c r="AM5" s="50" t="n">
        <f aca="false">'Empl_BIT_4,5%'!AM5*100/PopTot!AM6</f>
        <v>24.6885507060545</v>
      </c>
      <c r="AO5" s="50" t="n">
        <f aca="false">'Empl_BIT_4,5%'!AO5*100/PopTot!AO6</f>
        <v>24.3285594533643</v>
      </c>
      <c r="AP5" s="50" t="n">
        <f aca="false">'Empl_BIT_4,5%'!AP5*100/PopTot!AP6</f>
        <v>74.1365910045567</v>
      </c>
      <c r="AQ5" s="50" t="n">
        <f aca="false">'Empl_BIT_4,5%'!AQ5*100/PopTot!AQ6</f>
        <v>50.6842577153858</v>
      </c>
      <c r="AR5" s="50" t="n">
        <f aca="false">'Empl_BIT_4,5%'!AR5*100/PopTot!AR6</f>
        <v>29.0776511928419</v>
      </c>
      <c r="AS5" s="50" t="n">
        <f aca="false">'Empl_BIT_4,5%'!AS5*100/PopTot!AS6</f>
        <v>84.0657882564093</v>
      </c>
      <c r="AT5" s="50" t="n">
        <f aca="false">'Empl_BIT_4,5%'!AT5*100/PopTot!AT6</f>
        <v>53.7461322041088</v>
      </c>
      <c r="AU5" s="50" t="n">
        <f aca="false">'Empl_BIT_4,5%'!AU5*100/PopTot!AU6</f>
        <v>26.7416539729498</v>
      </c>
      <c r="AV5" s="50" t="n">
        <f aca="false">'Empl_BIT_4,5%'!AV5*100/PopTot!AV6</f>
        <v>79.0351515440765</v>
      </c>
      <c r="AW5" s="50" t="n">
        <f aca="false">'Empl_BIT_4,5%'!AW5*100/PopTot!AW6</f>
        <v>52.1608130556323</v>
      </c>
    </row>
    <row r="6" customFormat="false" ht="15" hidden="false" customHeight="false" outlineLevel="0" collapsed="false">
      <c r="A6" s="0" t="n">
        <v>2018</v>
      </c>
      <c r="B6" s="50" t="n">
        <f aca="false">'Empl_BIT_4,5%'!B6*100/PopTot!B7</f>
        <v>49.621309945636</v>
      </c>
      <c r="C6" s="50" t="n">
        <f aca="false">'Empl_BIT_4,5%'!C6*100/PopTot!C7</f>
        <v>45.4239149166091</v>
      </c>
      <c r="D6" s="50" t="n">
        <f aca="false">'Empl_BIT_4,5%'!D6*100/PopTot!D7</f>
        <v>54.1895550254406</v>
      </c>
      <c r="E6" s="50" t="n">
        <f aca="false">'Empl_BIT_4,5%'!E6*100/PopTot!E7</f>
        <v>7.24985560621518</v>
      </c>
      <c r="F6" s="50" t="n">
        <f aca="false">'Empl_BIT_4,5%'!F6*100/PopTot!F7</f>
        <v>44.3209400687745</v>
      </c>
      <c r="G6" s="50" t="n">
        <f aca="false">'Empl_BIT_4,5%'!G6*100/PopTot!G7</f>
        <v>69.0755917117093</v>
      </c>
      <c r="H6" s="50" t="n">
        <f aca="false">'Empl_BIT_4,5%'!H6*100/PopTot!H7</f>
        <v>71.0428228583586</v>
      </c>
      <c r="I6" s="50" t="n">
        <f aca="false">'Empl_BIT_4,5%'!I6*100/PopTot!I7</f>
        <v>74.6074264345892</v>
      </c>
      <c r="J6" s="50" t="n">
        <f aca="false">'Empl_BIT_4,5%'!J6*100/PopTot!J7</f>
        <v>76.1687758538395</v>
      </c>
      <c r="K6" s="50" t="n">
        <f aca="false">'Empl_BIT_4,5%'!K6*100/PopTot!K7</f>
        <v>79.3849582413465</v>
      </c>
      <c r="L6" s="50" t="n">
        <f aca="false">'Empl_BIT_4,5%'!L6*100/PopTot!L7</f>
        <v>76.3499250913244</v>
      </c>
      <c r="M6" s="50" t="n">
        <f aca="false">'Empl_BIT_4,5%'!M6*100/PopTot!M7</f>
        <v>67.1224148660744</v>
      </c>
      <c r="N6" s="50" t="n">
        <f aca="false">'Empl_BIT_4,5%'!N6*100/PopTot!N7</f>
        <v>36.1959187860108</v>
      </c>
      <c r="O6" s="50" t="n">
        <f aca="false">'Empl_BIT_4,5%'!O6*100/PopTot!O7</f>
        <v>4.88339683566376</v>
      </c>
      <c r="P6" s="50" t="n">
        <f aca="false">'Empl_BIT_4,5%'!P6*100/PopTot!P7</f>
        <v>0.540031944645874</v>
      </c>
      <c r="Q6" s="50" t="n">
        <f aca="false">'Empl_BIT_4,5%'!Q6*100/PopTot!Q7</f>
        <v>11.4274819461083</v>
      </c>
      <c r="R6" s="50" t="n">
        <f aca="false">'Empl_BIT_4,5%'!R6*100/PopTot!R7</f>
        <v>50.3717637947243</v>
      </c>
      <c r="S6" s="50" t="n">
        <f aca="false">'Empl_BIT_4,5%'!S6*100/PopTot!S7</f>
        <v>78.9185147692324</v>
      </c>
      <c r="T6" s="50" t="n">
        <f aca="false">'Empl_BIT_4,5%'!T6*100/PopTot!T7</f>
        <v>85.3917096021606</v>
      </c>
      <c r="U6" s="50" t="n">
        <f aca="false">'Empl_BIT_4,5%'!U6*100/PopTot!U7</f>
        <v>86.0830164091183</v>
      </c>
      <c r="V6" s="50" t="n">
        <f aca="false">'Empl_BIT_4,5%'!V6*100/PopTot!V7</f>
        <v>86.1327635683637</v>
      </c>
      <c r="W6" s="50" t="n">
        <f aca="false">'Empl_BIT_4,5%'!W6*100/PopTot!W7</f>
        <v>86.1062651597884</v>
      </c>
      <c r="X6" s="50" t="n">
        <f aca="false">'Empl_BIT_4,5%'!X6*100/PopTot!X7</f>
        <v>82.9143573213899</v>
      </c>
      <c r="Y6" s="50" t="n">
        <f aca="false">'Empl_BIT_4,5%'!Y6*100/PopTot!Y7</f>
        <v>72.9110349979791</v>
      </c>
      <c r="Z6" s="50" t="n">
        <f aca="false">'Empl_BIT_4,5%'!Z6*100/PopTot!Z7</f>
        <v>36.1493469950633</v>
      </c>
      <c r="AA6" s="50" t="n">
        <f aca="false">'Empl_BIT_4,5%'!AA6*100/PopTot!AA7</f>
        <v>8.080825113634</v>
      </c>
      <c r="AB6" s="50" t="n">
        <f aca="false">'Empl_BIT_4,5%'!AB6*100/PopTot!AB7</f>
        <v>1.35238899564306</v>
      </c>
      <c r="AD6" s="50" t="n">
        <f aca="false">'Empl_BIT_4,5%'!AD6*100/PopTot!AD7</f>
        <v>24.8588157953355</v>
      </c>
      <c r="AE6" s="50" t="n">
        <f aca="false">'Empl_BIT_4,5%'!AE6*100/PopTot!AE7</f>
        <v>70.0852593342494</v>
      </c>
      <c r="AF6" s="50" t="n">
        <f aca="false">'Empl_BIT_4,5%'!AF6*100/PopTot!AF7</f>
        <v>75.3832142415719</v>
      </c>
      <c r="AG6" s="50" t="n">
        <f aca="false">'Empl_BIT_4,5%'!AG6*100/PopTot!AG7</f>
        <v>77.8708433519911</v>
      </c>
      <c r="AH6" s="50" t="n">
        <f aca="false">'Empl_BIT_4,5%'!AH6*100/PopTot!AH7</f>
        <v>20.2043966114674</v>
      </c>
      <c r="AI6" s="50" t="n">
        <f aca="false">'Empl_BIT_4,5%'!AI6*100/PopTot!AI7</f>
        <v>29.6207987518751</v>
      </c>
      <c r="AJ6" s="50" t="n">
        <f aca="false">'Empl_BIT_4,5%'!AJ6*100/PopTot!AJ7</f>
        <v>82.2126974191305</v>
      </c>
      <c r="AK6" s="50" t="n">
        <f aca="false">'Empl_BIT_4,5%'!AK6*100/PopTot!AK7</f>
        <v>86.107957239522</v>
      </c>
      <c r="AL6" s="50" t="n">
        <f aca="false">'Empl_BIT_4,5%'!AL6*100/PopTot!AL7</f>
        <v>84.5258003443067</v>
      </c>
      <c r="AM6" s="50" t="n">
        <f aca="false">'Empl_BIT_4,5%'!AM6*100/PopTot!AM7</f>
        <v>25.1599129296677</v>
      </c>
      <c r="AO6" s="50" t="n">
        <f aca="false">'Empl_BIT_4,5%'!AO6*100/PopTot!AO7</f>
        <v>24.8588157953355</v>
      </c>
      <c r="AP6" s="50" t="n">
        <f aca="false">'Empl_BIT_4,5%'!AP6*100/PopTot!AP7</f>
        <v>74.6132771531194</v>
      </c>
      <c r="AQ6" s="50" t="n">
        <f aca="false">'Empl_BIT_4,5%'!AQ6*100/PopTot!AQ7</f>
        <v>51.9957233326963</v>
      </c>
      <c r="AR6" s="50" t="n">
        <f aca="false">'Empl_BIT_4,5%'!AR6*100/PopTot!AR7</f>
        <v>29.6207987518751</v>
      </c>
      <c r="AS6" s="50" t="n">
        <f aca="false">'Empl_BIT_4,5%'!AS6*100/PopTot!AS7</f>
        <v>84.33367256352</v>
      </c>
      <c r="AT6" s="50" t="n">
        <f aca="false">'Empl_BIT_4,5%'!AT6*100/PopTot!AT7</f>
        <v>55.2537752313874</v>
      </c>
      <c r="AU6" s="50" t="n">
        <f aca="false">'Empl_BIT_4,5%'!AU6*100/PopTot!AU7</f>
        <v>27.2778809764823</v>
      </c>
      <c r="AV6" s="50" t="n">
        <f aca="false">'Empl_BIT_4,5%'!AV6*100/PopTot!AV7</f>
        <v>79.4096766829531</v>
      </c>
      <c r="AW6" s="50" t="n">
        <f aca="false">'Empl_BIT_4,5%'!AW6*100/PopTot!AW7</f>
        <v>53.568503062306</v>
      </c>
    </row>
    <row r="7" customFormat="false" ht="15" hidden="false" customHeight="false" outlineLevel="0" collapsed="false">
      <c r="A7" s="0" t="n">
        <v>2019</v>
      </c>
      <c r="B7" s="50" t="n">
        <f aca="false">'Empl_BIT_4,5%'!B7*100/PopTot!B8</f>
        <v>49.7474184686315</v>
      </c>
      <c r="C7" s="50" t="n">
        <f aca="false">'Empl_BIT_4,5%'!C7*100/PopTot!C8</f>
        <v>45.5815581829908</v>
      </c>
      <c r="D7" s="50" t="n">
        <f aca="false">'Empl_BIT_4,5%'!D7*100/PopTot!D8</f>
        <v>54.2786966779001</v>
      </c>
      <c r="E7" s="50" t="n">
        <f aca="false">'Empl_BIT_4,5%'!E7*100/PopTot!E8</f>
        <v>7.43622611723941</v>
      </c>
      <c r="F7" s="50" t="n">
        <f aca="false">'Empl_BIT_4,5%'!F7*100/PopTot!F8</f>
        <v>45.0042591031887</v>
      </c>
      <c r="G7" s="50" t="n">
        <f aca="false">'Empl_BIT_4,5%'!G7*100/PopTot!G8</f>
        <v>69.6595638267008</v>
      </c>
      <c r="H7" s="50" t="n">
        <f aca="false">'Empl_BIT_4,5%'!H7*100/PopTot!H8</f>
        <v>71.3429881050241</v>
      </c>
      <c r="I7" s="50" t="n">
        <f aca="false">'Empl_BIT_4,5%'!I7*100/PopTot!I8</f>
        <v>75.0228682922022</v>
      </c>
      <c r="J7" s="50" t="n">
        <f aca="false">'Empl_BIT_4,5%'!J7*100/PopTot!J8</f>
        <v>77.3317910922014</v>
      </c>
      <c r="K7" s="50" t="n">
        <f aca="false">'Empl_BIT_4,5%'!K7*100/PopTot!K8</f>
        <v>79.3955787541669</v>
      </c>
      <c r="L7" s="50" t="n">
        <f aca="false">'Empl_BIT_4,5%'!L7*100/PopTot!L8</f>
        <v>76.7556829715391</v>
      </c>
      <c r="M7" s="50" t="n">
        <f aca="false">'Empl_BIT_4,5%'!M7*100/PopTot!M8</f>
        <v>67.7827575331605</v>
      </c>
      <c r="N7" s="50" t="n">
        <f aca="false">'Empl_BIT_4,5%'!N7*100/PopTot!N8</f>
        <v>37.2467633822811</v>
      </c>
      <c r="O7" s="50" t="n">
        <f aca="false">'Empl_BIT_4,5%'!O7*100/PopTot!O8</f>
        <v>5.47075455896563</v>
      </c>
      <c r="P7" s="50" t="n">
        <f aca="false">'Empl_BIT_4,5%'!P7*100/PopTot!P8</f>
        <v>0.584283736962803</v>
      </c>
      <c r="Q7" s="50" t="n">
        <f aca="false">'Empl_BIT_4,5%'!Q7*100/PopTot!Q8</f>
        <v>11.6337250571549</v>
      </c>
      <c r="R7" s="50" t="n">
        <f aca="false">'Empl_BIT_4,5%'!R7*100/PopTot!R8</f>
        <v>51.0874192352795</v>
      </c>
      <c r="S7" s="50" t="n">
        <f aca="false">'Empl_BIT_4,5%'!S7*100/PopTot!S8</f>
        <v>79.4954950238062</v>
      </c>
      <c r="T7" s="50" t="n">
        <f aca="false">'Empl_BIT_4,5%'!T7*100/PopTot!T8</f>
        <v>85.5495725139932</v>
      </c>
      <c r="U7" s="50" t="n">
        <f aca="false">'Empl_BIT_4,5%'!U7*100/PopTot!U8</f>
        <v>86.3392224326954</v>
      </c>
      <c r="V7" s="50" t="n">
        <f aca="false">'Empl_BIT_4,5%'!V7*100/PopTot!V8</f>
        <v>87.031243673055</v>
      </c>
      <c r="W7" s="50" t="n">
        <f aca="false">'Empl_BIT_4,5%'!W7*100/PopTot!W8</f>
        <v>85.8415705664158</v>
      </c>
      <c r="X7" s="50" t="n">
        <f aca="false">'Empl_BIT_4,5%'!X7*100/PopTot!X8</f>
        <v>83.2097888812672</v>
      </c>
      <c r="Y7" s="50" t="n">
        <f aca="false">'Empl_BIT_4,5%'!Y7*100/PopTot!Y8</f>
        <v>73.071924195329</v>
      </c>
      <c r="Z7" s="50" t="n">
        <f aca="false">'Empl_BIT_4,5%'!Z7*100/PopTot!Z8</f>
        <v>38.2413025646564</v>
      </c>
      <c r="AA7" s="50" t="n">
        <f aca="false">'Empl_BIT_4,5%'!AA7*100/PopTot!AA8</f>
        <v>8.84946528524418</v>
      </c>
      <c r="AB7" s="50" t="n">
        <f aca="false">'Empl_BIT_4,5%'!AB7*100/PopTot!AB8</f>
        <v>1.4282153391884</v>
      </c>
      <c r="AD7" s="50" t="n">
        <f aca="false">'Empl_BIT_4,5%'!AD7*100/PopTot!AD8</f>
        <v>25.3488143313678</v>
      </c>
      <c r="AE7" s="50" t="n">
        <f aca="false">'Empl_BIT_4,5%'!AE7*100/PopTot!AE8</f>
        <v>70.534551903612</v>
      </c>
      <c r="AF7" s="50" t="n">
        <f aca="false">'Empl_BIT_4,5%'!AF7*100/PopTot!AF8</f>
        <v>76.15564109706</v>
      </c>
      <c r="AG7" s="50" t="n">
        <f aca="false">'Empl_BIT_4,5%'!AG7*100/PopTot!AG8</f>
        <v>78.0845961085189</v>
      </c>
      <c r="AH7" s="50" t="n">
        <f aca="false">'Empl_BIT_4,5%'!AH7*100/PopTot!AH8</f>
        <v>20.5090737611808</v>
      </c>
      <c r="AI7" s="50" t="n">
        <f aca="false">'Empl_BIT_4,5%'!AI7*100/PopTot!AI8</f>
        <v>30.1317354120326</v>
      </c>
      <c r="AJ7" s="50" t="n">
        <f aca="false">'Empl_BIT_4,5%'!AJ7*100/PopTot!AJ8</f>
        <v>82.6146055139828</v>
      </c>
      <c r="AK7" s="50" t="n">
        <f aca="false">'Empl_BIT_4,5%'!AK7*100/PopTot!AK8</f>
        <v>86.6818699892718</v>
      </c>
      <c r="AL7" s="50" t="n">
        <f aca="false">'Empl_BIT_4,5%'!AL7*100/PopTot!AL8</f>
        <v>84.5452059268309</v>
      </c>
      <c r="AM7" s="50" t="n">
        <f aca="false">'Empl_BIT_4,5%'!AM7*100/PopTot!AM8</f>
        <v>25.6002980120966</v>
      </c>
      <c r="AO7" s="50" t="n">
        <f aca="false">'Empl_BIT_4,5%'!AO7*100/PopTot!AO8</f>
        <v>25.3488143313678</v>
      </c>
      <c r="AP7" s="50" t="n">
        <f aca="false">'Empl_BIT_4,5%'!AP7*100/PopTot!AP8</f>
        <v>75.0925694956107</v>
      </c>
      <c r="AQ7" s="50" t="n">
        <f aca="false">'Empl_BIT_4,5%'!AQ7*100/PopTot!AQ8</f>
        <v>52.8984405918795</v>
      </c>
      <c r="AR7" s="50" t="n">
        <f aca="false">'Empl_BIT_4,5%'!AR7*100/PopTot!AR8</f>
        <v>30.1317354120326</v>
      </c>
      <c r="AS7" s="50" t="n">
        <f aca="false">'Empl_BIT_4,5%'!AS7*100/PopTot!AS8</f>
        <v>84.6538599422895</v>
      </c>
      <c r="AT7" s="50" t="n">
        <f aca="false">'Empl_BIT_4,5%'!AT7*100/PopTot!AT8</f>
        <v>56.401574215615</v>
      </c>
      <c r="AU7" s="50" t="n">
        <f aca="false">'Empl_BIT_4,5%'!AU7*100/PopTot!AU8</f>
        <v>27.7785899555872</v>
      </c>
      <c r="AV7" s="50" t="n">
        <f aca="false">'Empl_BIT_4,5%'!AV7*100/PopTot!AV8</f>
        <v>79.8105153028925</v>
      </c>
      <c r="AW7" s="50" t="n">
        <f aca="false">'Empl_BIT_4,5%'!AW7*100/PopTot!AW8</f>
        <v>54.5917290797357</v>
      </c>
    </row>
    <row r="8" customFormat="false" ht="15" hidden="false" customHeight="false" outlineLevel="0" collapsed="false">
      <c r="A8" s="0" t="n">
        <v>2020</v>
      </c>
      <c r="B8" s="50" t="n">
        <f aca="false">'Empl_BIT_4,5%'!B8*100/PopTot!B9</f>
        <v>49.8503146314467</v>
      </c>
      <c r="C8" s="50" t="n">
        <f aca="false">'Empl_BIT_4,5%'!C8*100/PopTot!C9</f>
        <v>45.7214151779193</v>
      </c>
      <c r="D8" s="50" t="n">
        <f aca="false">'Empl_BIT_4,5%'!D8*100/PopTot!D9</f>
        <v>54.338751917431</v>
      </c>
      <c r="E8" s="50" t="n">
        <f aca="false">'Empl_BIT_4,5%'!E8*100/PopTot!E9</f>
        <v>7.5839372211508</v>
      </c>
      <c r="F8" s="50" t="n">
        <f aca="false">'Empl_BIT_4,5%'!F8*100/PopTot!F9</f>
        <v>45.7552309366781</v>
      </c>
      <c r="G8" s="50" t="n">
        <f aca="false">'Empl_BIT_4,5%'!G8*100/PopTot!G9</f>
        <v>70.4641479861037</v>
      </c>
      <c r="H8" s="50" t="n">
        <f aca="false">'Empl_BIT_4,5%'!H8*100/PopTot!H9</f>
        <v>71.7739170477614</v>
      </c>
      <c r="I8" s="50" t="n">
        <f aca="false">'Empl_BIT_4,5%'!I8*100/PopTot!I9</f>
        <v>75.0599214386186</v>
      </c>
      <c r="J8" s="50" t="n">
        <f aca="false">'Empl_BIT_4,5%'!J8*100/PopTot!J9</f>
        <v>78.7568602694229</v>
      </c>
      <c r="K8" s="50" t="n">
        <f aca="false">'Empl_BIT_4,5%'!K8*100/PopTot!K9</f>
        <v>79.3858169623151</v>
      </c>
      <c r="L8" s="50" t="n">
        <f aca="false">'Empl_BIT_4,5%'!L8*100/PopTot!L9</f>
        <v>77.464649722086</v>
      </c>
      <c r="M8" s="50" t="n">
        <f aca="false">'Empl_BIT_4,5%'!M8*100/PopTot!M9</f>
        <v>68.4026853478536</v>
      </c>
      <c r="N8" s="50" t="n">
        <f aca="false">'Empl_BIT_4,5%'!N8*100/PopTot!N9</f>
        <v>38.0330541112758</v>
      </c>
      <c r="O8" s="50" t="n">
        <f aca="false">'Empl_BIT_4,5%'!O8*100/PopTot!O9</f>
        <v>5.86794646582432</v>
      </c>
      <c r="P8" s="50" t="n">
        <f aca="false">'Empl_BIT_4,5%'!P8*100/PopTot!P9</f>
        <v>0.614930463623748</v>
      </c>
      <c r="Q8" s="50" t="n">
        <f aca="false">'Empl_BIT_4,5%'!Q8*100/PopTot!Q9</f>
        <v>11.8038694179095</v>
      </c>
      <c r="R8" s="50" t="n">
        <f aca="false">'Empl_BIT_4,5%'!R8*100/PopTot!R9</f>
        <v>51.8779693243523</v>
      </c>
      <c r="S8" s="50" t="n">
        <f aca="false">'Empl_BIT_4,5%'!S8*100/PopTot!S9</f>
        <v>80.189827961838</v>
      </c>
      <c r="T8" s="50" t="n">
        <f aca="false">'Empl_BIT_4,5%'!T8*100/PopTot!T9</f>
        <v>85.816608502483</v>
      </c>
      <c r="U8" s="50" t="n">
        <f aca="false">'Empl_BIT_4,5%'!U8*100/PopTot!U9</f>
        <v>86.2584356904411</v>
      </c>
      <c r="V8" s="50" t="n">
        <f aca="false">'Empl_BIT_4,5%'!V8*100/PopTot!V9</f>
        <v>88.3742920672732</v>
      </c>
      <c r="W8" s="50" t="n">
        <f aca="false">'Empl_BIT_4,5%'!W8*100/PopTot!W9</f>
        <v>85.4704718819105</v>
      </c>
      <c r="X8" s="50" t="n">
        <f aca="false">'Empl_BIT_4,5%'!X8*100/PopTot!X9</f>
        <v>83.7251315927415</v>
      </c>
      <c r="Y8" s="50" t="n">
        <f aca="false">'Empl_BIT_4,5%'!Y8*100/PopTot!Y9</f>
        <v>73.1687379874269</v>
      </c>
      <c r="Z8" s="50" t="n">
        <f aca="false">'Empl_BIT_4,5%'!Z8*100/PopTot!Z9</f>
        <v>39.6712331949512</v>
      </c>
      <c r="AA8" s="50" t="n">
        <f aca="false">'Empl_BIT_4,5%'!AA8*100/PopTot!AA9</f>
        <v>9.59544720782173</v>
      </c>
      <c r="AB8" s="50" t="n">
        <f aca="false">'Empl_BIT_4,5%'!AB8*100/PopTot!AB9</f>
        <v>1.50882672336356</v>
      </c>
      <c r="AD8" s="50" t="n">
        <f aca="false">'Empl_BIT_4,5%'!AD8*100/PopTot!AD9</f>
        <v>25.8464263796433</v>
      </c>
      <c r="AE8" s="50" t="n">
        <f aca="false">'Empl_BIT_4,5%'!AE8*100/PopTot!AE9</f>
        <v>71.1505002310756</v>
      </c>
      <c r="AF8" s="50" t="n">
        <f aca="false">'Empl_BIT_4,5%'!AF8*100/PopTot!AF9</f>
        <v>76.866633395755</v>
      </c>
      <c r="AG8" s="50" t="n">
        <f aca="false">'Empl_BIT_4,5%'!AG8*100/PopTot!AG9</f>
        <v>78.4316335025732</v>
      </c>
      <c r="AH8" s="50" t="n">
        <f aca="false">'Empl_BIT_4,5%'!AH8*100/PopTot!AH9</f>
        <v>20.6986314470388</v>
      </c>
      <c r="AI8" s="50" t="n">
        <f aca="false">'Empl_BIT_4,5%'!AI8*100/PopTot!AI9</f>
        <v>30.6904206691543</v>
      </c>
      <c r="AJ8" s="50" t="n">
        <f aca="false">'Empl_BIT_4,5%'!AJ8*100/PopTot!AJ9</f>
        <v>83.1158649772999</v>
      </c>
      <c r="AK8" s="50" t="n">
        <f aca="false">'Empl_BIT_4,5%'!AK8*100/PopTot!AK9</f>
        <v>87.3010758341994</v>
      </c>
      <c r="AL8" s="50" t="n">
        <f aca="false">'Empl_BIT_4,5%'!AL8*100/PopTot!AL9</f>
        <v>84.6100609815729</v>
      </c>
      <c r="AM8" s="50" t="n">
        <f aca="false">'Empl_BIT_4,5%'!AM8*100/PopTot!AM9</f>
        <v>25.8675505797246</v>
      </c>
      <c r="AO8" s="50" t="n">
        <f aca="false">'Empl_BIT_4,5%'!AO8*100/PopTot!AO9</f>
        <v>25.8464263796433</v>
      </c>
      <c r="AP8" s="50" t="n">
        <f aca="false">'Empl_BIT_4,5%'!AP8*100/PopTot!AP9</f>
        <v>75.6494161772768</v>
      </c>
      <c r="AQ8" s="50" t="n">
        <f aca="false">'Empl_BIT_4,5%'!AQ8*100/PopTot!AQ9</f>
        <v>53.6268775061096</v>
      </c>
      <c r="AR8" s="50" t="n">
        <f aca="false">'Empl_BIT_4,5%'!AR8*100/PopTot!AR9</f>
        <v>30.6904206691543</v>
      </c>
      <c r="AS8" s="50" t="n">
        <f aca="false">'Empl_BIT_4,5%'!AS8*100/PopTot!AS9</f>
        <v>85.0403252285524</v>
      </c>
      <c r="AT8" s="50" t="n">
        <f aca="false">'Empl_BIT_4,5%'!AT8*100/PopTot!AT9</f>
        <v>57.1765660694101</v>
      </c>
      <c r="AU8" s="50" t="n">
        <f aca="false">'Empl_BIT_4,5%'!AU8*100/PopTot!AU9</f>
        <v>28.3074077962752</v>
      </c>
      <c r="AV8" s="50" t="n">
        <f aca="false">'Empl_BIT_4,5%'!AV8*100/PopTot!AV9</f>
        <v>80.2833447030022</v>
      </c>
      <c r="AW8" s="50" t="n">
        <f aca="false">'Empl_BIT_4,5%'!AW8*100/PopTot!AW9</f>
        <v>55.3445824149379</v>
      </c>
    </row>
    <row r="9" customFormat="false" ht="15" hidden="false" customHeight="false" outlineLevel="0" collapsed="false">
      <c r="A9" s="0" t="n">
        <v>2021</v>
      </c>
      <c r="B9" s="50" t="n">
        <f aca="false">'Empl_BIT_4,5%'!B9*100/PopTot!B10</f>
        <v>49.8996527025408</v>
      </c>
      <c r="C9" s="50" t="n">
        <f aca="false">'Empl_BIT_4,5%'!C9*100/PopTot!C10</f>
        <v>45.8058026059171</v>
      </c>
      <c r="D9" s="50" t="n">
        <f aca="false">'Empl_BIT_4,5%'!D9*100/PopTot!D10</f>
        <v>54.3472427229911</v>
      </c>
      <c r="E9" s="50" t="n">
        <f aca="false">'Empl_BIT_4,5%'!E9*100/PopTot!E10</f>
        <v>7.7713584314512</v>
      </c>
      <c r="F9" s="50" t="n">
        <f aca="false">'Empl_BIT_4,5%'!F9*100/PopTot!F10</f>
        <v>46.1090552085207</v>
      </c>
      <c r="G9" s="50" t="n">
        <f aca="false">'Empl_BIT_4,5%'!G9*100/PopTot!G10</f>
        <v>71.1959944515947</v>
      </c>
      <c r="H9" s="50" t="n">
        <f aca="false">'Empl_BIT_4,5%'!H9*100/PopTot!H10</f>
        <v>71.9327250140467</v>
      </c>
      <c r="I9" s="50" t="n">
        <f aca="false">'Empl_BIT_4,5%'!I9*100/PopTot!I10</f>
        <v>75.5414274212109</v>
      </c>
      <c r="J9" s="50" t="n">
        <f aca="false">'Empl_BIT_4,5%'!J9*100/PopTot!J10</f>
        <v>79.3437387153318</v>
      </c>
      <c r="K9" s="50" t="n">
        <f aca="false">'Empl_BIT_4,5%'!K9*100/PopTot!K10</f>
        <v>79.3806355211773</v>
      </c>
      <c r="L9" s="50" t="n">
        <f aca="false">'Empl_BIT_4,5%'!L9*100/PopTot!L10</f>
        <v>78.0675403522754</v>
      </c>
      <c r="M9" s="50" t="n">
        <f aca="false">'Empl_BIT_4,5%'!M9*100/PopTot!M10</f>
        <v>68.9923625619217</v>
      </c>
      <c r="N9" s="50" t="n">
        <f aca="false">'Empl_BIT_4,5%'!N9*100/PopTot!N10</f>
        <v>38.7064392879906</v>
      </c>
      <c r="O9" s="50" t="n">
        <f aca="false">'Empl_BIT_4,5%'!O9*100/PopTot!O10</f>
        <v>6.2272201666353</v>
      </c>
      <c r="P9" s="50" t="n">
        <f aca="false">'Empl_BIT_4,5%'!P9*100/PopTot!P10</f>
        <v>0.638797892895465</v>
      </c>
      <c r="Q9" s="50" t="n">
        <f aca="false">'Empl_BIT_4,5%'!Q9*100/PopTot!Q10</f>
        <v>12.0270876208061</v>
      </c>
      <c r="R9" s="50" t="n">
        <f aca="false">'Empl_BIT_4,5%'!R9*100/PopTot!R10</f>
        <v>52.2265151473459</v>
      </c>
      <c r="S9" s="50" t="n">
        <f aca="false">'Empl_BIT_4,5%'!S9*100/PopTot!S10</f>
        <v>80.9595617425462</v>
      </c>
      <c r="T9" s="50" t="n">
        <f aca="false">'Empl_BIT_4,5%'!T9*100/PopTot!T10</f>
        <v>85.8478530211373</v>
      </c>
      <c r="U9" s="50" t="n">
        <f aca="false">'Empl_BIT_4,5%'!U9*100/PopTot!U10</f>
        <v>86.667455103074</v>
      </c>
      <c r="V9" s="50" t="n">
        <f aca="false">'Empl_BIT_4,5%'!V9*100/PopTot!V10</f>
        <v>88.7061050559157</v>
      </c>
      <c r="W9" s="50" t="n">
        <f aca="false">'Empl_BIT_4,5%'!W9*100/PopTot!W10</f>
        <v>85.2620805785634</v>
      </c>
      <c r="X9" s="50" t="n">
        <f aca="false">'Empl_BIT_4,5%'!X9*100/PopTot!X10</f>
        <v>84.1694251354877</v>
      </c>
      <c r="Y9" s="50" t="n">
        <f aca="false">'Empl_BIT_4,5%'!Y9*100/PopTot!Y10</f>
        <v>73.3123423125181</v>
      </c>
      <c r="Z9" s="50" t="n">
        <f aca="false">'Empl_BIT_4,5%'!Z9*100/PopTot!Z10</f>
        <v>40.6689689467638</v>
      </c>
      <c r="AA9" s="50" t="n">
        <f aca="false">'Empl_BIT_4,5%'!AA9*100/PopTot!AA10</f>
        <v>10.3884191782794</v>
      </c>
      <c r="AB9" s="50" t="n">
        <f aca="false">'Empl_BIT_4,5%'!AB9*100/PopTot!AB10</f>
        <v>1.58113589766804</v>
      </c>
      <c r="AD9" s="50" t="n">
        <f aca="false">'Empl_BIT_4,5%'!AD9*100/PopTot!AD10</f>
        <v>26.3103042606779</v>
      </c>
      <c r="AE9" s="50" t="n">
        <f aca="false">'Empl_BIT_4,5%'!AE9*100/PopTot!AE10</f>
        <v>71.5837801478369</v>
      </c>
      <c r="AF9" s="50" t="n">
        <f aca="false">'Empl_BIT_4,5%'!AF9*100/PopTot!AF10</f>
        <v>77.4232043096013</v>
      </c>
      <c r="AG9" s="50" t="n">
        <f aca="false">'Empl_BIT_4,5%'!AG9*100/PopTot!AG10</f>
        <v>78.7227906475395</v>
      </c>
      <c r="AH9" s="50" t="n">
        <f aca="false">'Empl_BIT_4,5%'!AH9*100/PopTot!AH10</f>
        <v>20.8225164074359</v>
      </c>
      <c r="AI9" s="50" t="n">
        <f aca="false">'Empl_BIT_4,5%'!AI9*100/PopTot!AI10</f>
        <v>31.1917657663121</v>
      </c>
      <c r="AJ9" s="50" t="n">
        <f aca="false">'Empl_BIT_4,5%'!AJ9*100/PopTot!AJ10</f>
        <v>83.5174251375579</v>
      </c>
      <c r="AK9" s="50" t="n">
        <f aca="false">'Empl_BIT_4,5%'!AK9*100/PopTot!AK10</f>
        <v>87.683976357731</v>
      </c>
      <c r="AL9" s="50" t="n">
        <f aca="false">'Empl_BIT_4,5%'!AL9*100/PopTot!AL10</f>
        <v>84.7176034257395</v>
      </c>
      <c r="AM9" s="50" t="n">
        <f aca="false">'Empl_BIT_4,5%'!AM9*100/PopTot!AM10</f>
        <v>26.0468737712318</v>
      </c>
      <c r="AO9" s="50" t="n">
        <f aca="false">'Empl_BIT_4,5%'!AO9*100/PopTot!AO10</f>
        <v>26.3103042606779</v>
      </c>
      <c r="AP9" s="50" t="n">
        <f aca="false">'Empl_BIT_4,5%'!AP9*100/PopTot!AP10</f>
        <v>76.0752379973491</v>
      </c>
      <c r="AQ9" s="50" t="n">
        <f aca="false">'Empl_BIT_4,5%'!AQ9*100/PopTot!AQ10</f>
        <v>54.2492536051592</v>
      </c>
      <c r="AR9" s="50" t="n">
        <f aca="false">'Empl_BIT_4,5%'!AR9*100/PopTot!AR10</f>
        <v>31.1917657663121</v>
      </c>
      <c r="AS9" s="50" t="n">
        <f aca="false">'Empl_BIT_4,5%'!AS9*100/PopTot!AS10</f>
        <v>85.3385862548332</v>
      </c>
      <c r="AT9" s="50" t="n">
        <f aca="false">'Empl_BIT_4,5%'!AT9*100/PopTot!AT10</f>
        <v>57.7031547481377</v>
      </c>
      <c r="AU9" s="50" t="n">
        <f aca="false">'Empl_BIT_4,5%'!AU9*100/PopTot!AU10</f>
        <v>28.7909936833133</v>
      </c>
      <c r="AV9" s="50" t="n">
        <f aca="false">'Empl_BIT_4,5%'!AV9*100/PopTot!AV10</f>
        <v>80.6454454585742</v>
      </c>
      <c r="AW9" s="50" t="n">
        <f aca="false">'Empl_BIT_4,5%'!AW9*100/PopTot!AW10</f>
        <v>55.9239782606228</v>
      </c>
    </row>
    <row r="10" customFormat="false" ht="15" hidden="false" customHeight="false" outlineLevel="0" collapsed="false">
      <c r="A10" s="0" t="n">
        <v>2022</v>
      </c>
      <c r="B10" s="50" t="n">
        <f aca="false">'Empl_BIT_4,5%'!B10*100/PopTot!B11</f>
        <v>49.8967843550334</v>
      </c>
      <c r="C10" s="50" t="n">
        <f aca="false">'Empl_BIT_4,5%'!C10*100/PopTot!C11</f>
        <v>45.859616971961</v>
      </c>
      <c r="D10" s="50" t="n">
        <f aca="false">'Empl_BIT_4,5%'!D10*100/PopTot!D11</f>
        <v>54.279898606359</v>
      </c>
      <c r="E10" s="50" t="n">
        <f aca="false">'Empl_BIT_4,5%'!E10*100/PopTot!E11</f>
        <v>7.94233686775008</v>
      </c>
      <c r="F10" s="50" t="n">
        <f aca="false">'Empl_BIT_4,5%'!F10*100/PopTot!F11</f>
        <v>46.5310947178468</v>
      </c>
      <c r="G10" s="50" t="n">
        <f aca="false">'Empl_BIT_4,5%'!G10*100/PopTot!G11</f>
        <v>71.7746371067051</v>
      </c>
      <c r="H10" s="50" t="n">
        <f aca="false">'Empl_BIT_4,5%'!H10*100/PopTot!H11</f>
        <v>72.2924962135022</v>
      </c>
      <c r="I10" s="50" t="n">
        <f aca="false">'Empl_BIT_4,5%'!I10*100/PopTot!I11</f>
        <v>75.8767277506736</v>
      </c>
      <c r="J10" s="50" t="n">
        <f aca="false">'Empl_BIT_4,5%'!J10*100/PopTot!J11</f>
        <v>79.4279511117079</v>
      </c>
      <c r="K10" s="50" t="n">
        <f aca="false">'Empl_BIT_4,5%'!K10*100/PopTot!K11</f>
        <v>79.8807622396733</v>
      </c>
      <c r="L10" s="50" t="n">
        <f aca="false">'Empl_BIT_4,5%'!L10*100/PopTot!L11</f>
        <v>78.724609728108</v>
      </c>
      <c r="M10" s="50" t="n">
        <f aca="false">'Empl_BIT_4,5%'!M10*100/PopTot!M11</f>
        <v>69.280976456762</v>
      </c>
      <c r="N10" s="50" t="n">
        <f aca="false">'Empl_BIT_4,5%'!N10*100/PopTot!N11</f>
        <v>39.6625744246322</v>
      </c>
      <c r="O10" s="50" t="n">
        <f aca="false">'Empl_BIT_4,5%'!O10*100/PopTot!O11</f>
        <v>6.38966908983214</v>
      </c>
      <c r="P10" s="50" t="n">
        <f aca="false">'Empl_BIT_4,5%'!P10*100/PopTot!P11</f>
        <v>0.651890411990155</v>
      </c>
      <c r="Q10" s="50" t="n">
        <f aca="false">'Empl_BIT_4,5%'!Q10*100/PopTot!Q11</f>
        <v>12.1970095614658</v>
      </c>
      <c r="R10" s="50" t="n">
        <f aca="false">'Empl_BIT_4,5%'!R10*100/PopTot!R11</f>
        <v>52.7339158324191</v>
      </c>
      <c r="S10" s="50" t="n">
        <f aca="false">'Empl_BIT_4,5%'!S10*100/PopTot!S11</f>
        <v>81.4792907058648</v>
      </c>
      <c r="T10" s="50" t="n">
        <f aca="false">'Empl_BIT_4,5%'!T10*100/PopTot!T11</f>
        <v>86.0684530323548</v>
      </c>
      <c r="U10" s="50" t="n">
        <f aca="false">'Empl_BIT_4,5%'!U10*100/PopTot!U11</f>
        <v>86.8688288524628</v>
      </c>
      <c r="V10" s="50" t="n">
        <f aca="false">'Empl_BIT_4,5%'!V10*100/PopTot!V11</f>
        <v>88.6761406798833</v>
      </c>
      <c r="W10" s="50" t="n">
        <f aca="false">'Empl_BIT_4,5%'!W10*100/PopTot!W11</f>
        <v>85.5779542395994</v>
      </c>
      <c r="X10" s="50" t="n">
        <f aca="false">'Empl_BIT_4,5%'!X10*100/PopTot!X11</f>
        <v>84.6670160859835</v>
      </c>
      <c r="Y10" s="50" t="n">
        <f aca="false">'Empl_BIT_4,5%'!Y10*100/PopTot!Y11</f>
        <v>73.3153463278594</v>
      </c>
      <c r="Z10" s="50" t="n">
        <f aca="false">'Empl_BIT_4,5%'!Z10*100/PopTot!Z11</f>
        <v>41.1330648991499</v>
      </c>
      <c r="AA10" s="50" t="n">
        <f aca="false">'Empl_BIT_4,5%'!AA10*100/PopTot!AA11</f>
        <v>10.9220761215643</v>
      </c>
      <c r="AB10" s="50" t="n">
        <f aca="false">'Empl_BIT_4,5%'!AB10*100/PopTot!AB11</f>
        <v>1.63761971603984</v>
      </c>
      <c r="AD10" s="50" t="n">
        <f aca="false">'Empl_BIT_4,5%'!AD10*100/PopTot!AD11</f>
        <v>26.6675720738922</v>
      </c>
      <c r="AE10" s="50" t="n">
        <f aca="false">'Empl_BIT_4,5%'!AE10*100/PopTot!AE11</f>
        <v>72.0467459988386</v>
      </c>
      <c r="AF10" s="50" t="n">
        <f aca="false">'Empl_BIT_4,5%'!AF10*100/PopTot!AF11</f>
        <v>77.6567739848806</v>
      </c>
      <c r="AG10" s="50" t="n">
        <f aca="false">'Empl_BIT_4,5%'!AG10*100/PopTot!AG11</f>
        <v>79.292536015631</v>
      </c>
      <c r="AH10" s="50" t="n">
        <f aca="false">'Empl_BIT_4,5%'!AH10*100/PopTot!AH11</f>
        <v>20.9007750274259</v>
      </c>
      <c r="AI10" s="50" t="n">
        <f aca="false">'Empl_BIT_4,5%'!AI10*100/PopTot!AI11</f>
        <v>31.5845772773802</v>
      </c>
      <c r="AJ10" s="50" t="n">
        <f aca="false">'Empl_BIT_4,5%'!AJ10*100/PopTot!AJ11</f>
        <v>83.8791294116947</v>
      </c>
      <c r="AK10" s="50" t="n">
        <f aca="false">'Empl_BIT_4,5%'!AK10*100/PopTot!AK11</f>
        <v>87.779763107047</v>
      </c>
      <c r="AL10" s="50" t="n">
        <f aca="false">'Empl_BIT_4,5%'!AL10*100/PopTot!AL11</f>
        <v>85.1159156796254</v>
      </c>
      <c r="AM10" s="50" t="n">
        <f aca="false">'Empl_BIT_4,5%'!AM10*100/PopTot!AM11</f>
        <v>26.0402146502058</v>
      </c>
      <c r="AO10" s="50" t="n">
        <f aca="false">'Empl_BIT_4,5%'!AO10*100/PopTot!AO11</f>
        <v>26.6675720738922</v>
      </c>
      <c r="AP10" s="50" t="n">
        <f aca="false">'Empl_BIT_4,5%'!AP10*100/PopTot!AP11</f>
        <v>76.4998084592422</v>
      </c>
      <c r="AQ10" s="50" t="n">
        <f aca="false">'Empl_BIT_4,5%'!AQ10*100/PopTot!AQ11</f>
        <v>54.8467989216228</v>
      </c>
      <c r="AR10" s="50" t="n">
        <f aca="false">'Empl_BIT_4,5%'!AR10*100/PopTot!AR11</f>
        <v>31.5845772773802</v>
      </c>
      <c r="AS10" s="50" t="n">
        <f aca="false">'Empl_BIT_4,5%'!AS10*100/PopTot!AS11</f>
        <v>85.6341055686884</v>
      </c>
      <c r="AT10" s="50" t="n">
        <f aca="false">'Empl_BIT_4,5%'!AT10*100/PopTot!AT11</f>
        <v>57.9070872371799</v>
      </c>
      <c r="AU10" s="50" t="n">
        <f aca="false">'Empl_BIT_4,5%'!AU10*100/PopTot!AU11</f>
        <v>29.1663526254859</v>
      </c>
      <c r="AV10" s="50" t="n">
        <f aca="false">'Empl_BIT_4,5%'!AV10*100/PopTot!AV11</f>
        <v>81.0063146294316</v>
      </c>
      <c r="AW10" s="50" t="n">
        <f aca="false">'Empl_BIT_4,5%'!AW10*100/PopTot!AW11</f>
        <v>56.3330286052001</v>
      </c>
    </row>
    <row r="11" customFormat="false" ht="15" hidden="false" customHeight="false" outlineLevel="0" collapsed="false">
      <c r="A11" s="0" t="n">
        <v>2023</v>
      </c>
      <c r="B11" s="50" t="n">
        <f aca="false">'Empl_BIT_4,5%'!B11*100/PopTot!B12</f>
        <v>49.7398686215624</v>
      </c>
      <c r="C11" s="50" t="n">
        <f aca="false">'Empl_BIT_4,5%'!C11*100/PopTot!C12</f>
        <v>45.75412384655</v>
      </c>
      <c r="D11" s="50" t="n">
        <f aca="false">'Empl_BIT_4,5%'!D11*100/PopTot!D12</f>
        <v>54.0645265110681</v>
      </c>
      <c r="E11" s="50" t="n">
        <f aca="false">'Empl_BIT_4,5%'!E11*100/PopTot!E12</f>
        <v>8.00233702642226</v>
      </c>
      <c r="F11" s="50" t="n">
        <f aca="false">'Empl_BIT_4,5%'!F11*100/PopTot!F12</f>
        <v>46.5259371724225</v>
      </c>
      <c r="G11" s="50" t="n">
        <f aca="false">'Empl_BIT_4,5%'!G11*100/PopTot!G12</f>
        <v>72.5303706941285</v>
      </c>
      <c r="H11" s="50" t="n">
        <f aca="false">'Empl_BIT_4,5%'!H11*100/PopTot!H12</f>
        <v>72.0042562964082</v>
      </c>
      <c r="I11" s="50" t="n">
        <f aca="false">'Empl_BIT_4,5%'!I11*100/PopTot!I12</f>
        <v>76.4912066937097</v>
      </c>
      <c r="J11" s="50" t="n">
        <f aca="false">'Empl_BIT_4,5%'!J11*100/PopTot!J12</f>
        <v>79.0905252922771</v>
      </c>
      <c r="K11" s="50" t="n">
        <f aca="false">'Empl_BIT_4,5%'!K11*100/PopTot!K12</f>
        <v>80.2410364390265</v>
      </c>
      <c r="L11" s="50" t="n">
        <f aca="false">'Empl_BIT_4,5%'!L11*100/PopTot!L12</f>
        <v>78.6932789010888</v>
      </c>
      <c r="M11" s="50" t="n">
        <f aca="false">'Empl_BIT_4,5%'!M11*100/PopTot!M12</f>
        <v>69.3049421430364</v>
      </c>
      <c r="N11" s="50" t="n">
        <f aca="false">'Empl_BIT_4,5%'!N11*100/PopTot!N12</f>
        <v>40.7755522111954</v>
      </c>
      <c r="O11" s="50" t="n">
        <f aca="false">'Empl_BIT_4,5%'!O11*100/PopTot!O12</f>
        <v>6.51005274350382</v>
      </c>
      <c r="P11" s="50" t="n">
        <f aca="false">'Empl_BIT_4,5%'!P11*100/PopTot!P12</f>
        <v>0.659136939954248</v>
      </c>
      <c r="Q11" s="50" t="n">
        <f aca="false">'Empl_BIT_4,5%'!Q11*100/PopTot!Q12</f>
        <v>12.2674833891512</v>
      </c>
      <c r="R11" s="50" t="n">
        <f aca="false">'Empl_BIT_4,5%'!R11*100/PopTot!R12</f>
        <v>52.7704625822993</v>
      </c>
      <c r="S11" s="50" t="n">
        <f aca="false">'Empl_BIT_4,5%'!S11*100/PopTot!S12</f>
        <v>82.2828213911298</v>
      </c>
      <c r="T11" s="50" t="n">
        <f aca="false">'Empl_BIT_4,5%'!T11*100/PopTot!T12</f>
        <v>85.6336902247724</v>
      </c>
      <c r="U11" s="50" t="n">
        <f aca="false">'Empl_BIT_4,5%'!U11*100/PopTot!U12</f>
        <v>87.4063774065179</v>
      </c>
      <c r="V11" s="50" t="n">
        <f aca="false">'Empl_BIT_4,5%'!V11*100/PopTot!V12</f>
        <v>88.3486739151559</v>
      </c>
      <c r="W11" s="50" t="n">
        <f aca="false">'Empl_BIT_4,5%'!W11*100/PopTot!W12</f>
        <v>85.7398125129049</v>
      </c>
      <c r="X11" s="50" t="n">
        <f aca="false">'Empl_BIT_4,5%'!X11*100/PopTot!X12</f>
        <v>84.4530350791256</v>
      </c>
      <c r="Y11" s="50" t="n">
        <f aca="false">'Empl_BIT_4,5%'!Y11*100/PopTot!Y12</f>
        <v>73.1756135540493</v>
      </c>
      <c r="Z11" s="50" t="n">
        <f aca="false">'Empl_BIT_4,5%'!Z11*100/PopTot!Z12</f>
        <v>41.7343945194187</v>
      </c>
      <c r="AA11" s="50" t="n">
        <f aca="false">'Empl_BIT_4,5%'!AA11*100/PopTot!AA12</f>
        <v>11.3490770508488</v>
      </c>
      <c r="AB11" s="50" t="n">
        <f aca="false">'Empl_BIT_4,5%'!AB11*100/PopTot!AB12</f>
        <v>1.67612765206665</v>
      </c>
      <c r="AD11" s="50" t="n">
        <f aca="false">'Empl_BIT_4,5%'!AD11*100/PopTot!AD12</f>
        <v>26.7425081687145</v>
      </c>
      <c r="AE11" s="50" t="n">
        <f aca="false">'Empl_BIT_4,5%'!AE11*100/PopTot!AE12</f>
        <v>72.2548752873938</v>
      </c>
      <c r="AF11" s="50" t="n">
        <f aca="false">'Empl_BIT_4,5%'!AF11*100/PopTot!AF12</f>
        <v>77.8074114572034</v>
      </c>
      <c r="AG11" s="50" t="n">
        <f aca="false">'Empl_BIT_4,5%'!AG11*100/PopTot!AG12</f>
        <v>79.4401421134515</v>
      </c>
      <c r="AH11" s="50" t="n">
        <f aca="false">'Empl_BIT_4,5%'!AH11*100/PopTot!AH12</f>
        <v>20.9048271601679</v>
      </c>
      <c r="AI11" s="50" t="n">
        <f aca="false">'Empl_BIT_4,5%'!AI11*100/PopTot!AI12</f>
        <v>31.6937530157987</v>
      </c>
      <c r="AJ11" s="50" t="n">
        <f aca="false">'Empl_BIT_4,5%'!AJ11*100/PopTot!AJ12</f>
        <v>84.0310277555727</v>
      </c>
      <c r="AK11" s="50" t="n">
        <f aca="false">'Empl_BIT_4,5%'!AK11*100/PopTot!AK12</f>
        <v>87.8852259221623</v>
      </c>
      <c r="AL11" s="50" t="n">
        <f aca="false">'Empl_BIT_4,5%'!AL11*100/PopTot!AL12</f>
        <v>85.0746892078525</v>
      </c>
      <c r="AM11" s="50" t="n">
        <f aca="false">'Empl_BIT_4,5%'!AM11*100/PopTot!AM12</f>
        <v>25.9541653177447</v>
      </c>
      <c r="AO11" s="50" t="n">
        <f aca="false">'Empl_BIT_4,5%'!AO11*100/PopTot!AO12</f>
        <v>26.7425081687145</v>
      </c>
      <c r="AP11" s="50" t="n">
        <f aca="false">'Empl_BIT_4,5%'!AP11*100/PopTot!AP12</f>
        <v>76.6697761576055</v>
      </c>
      <c r="AQ11" s="50" t="n">
        <f aca="false">'Empl_BIT_4,5%'!AQ11*100/PopTot!AQ12</f>
        <v>55.3667376987771</v>
      </c>
      <c r="AR11" s="50" t="n">
        <f aca="false">'Empl_BIT_4,5%'!AR11*100/PopTot!AR12</f>
        <v>31.6937530157987</v>
      </c>
      <c r="AS11" s="50" t="n">
        <f aca="false">'Empl_BIT_4,5%'!AS11*100/PopTot!AS12</f>
        <v>85.7078332310597</v>
      </c>
      <c r="AT11" s="50" t="n">
        <f aca="false">'Empl_BIT_4,5%'!AT11*100/PopTot!AT12</f>
        <v>58.0710938145346</v>
      </c>
      <c r="AU11" s="50" t="n">
        <f aca="false">'Empl_BIT_4,5%'!AU11*100/PopTot!AU12</f>
        <v>29.2582281736319</v>
      </c>
      <c r="AV11" s="50" t="n">
        <f aca="false">'Empl_BIT_4,5%'!AV11*100/PopTot!AV12</f>
        <v>81.1289098662661</v>
      </c>
      <c r="AW11" s="50" t="n">
        <f aca="false">'Empl_BIT_4,5%'!AW11*100/PopTot!AW12</f>
        <v>56.6820750995628</v>
      </c>
    </row>
    <row r="12" customFormat="false" ht="15" hidden="false" customHeight="false" outlineLevel="0" collapsed="false">
      <c r="A12" s="0" t="n">
        <v>2024</v>
      </c>
      <c r="B12" s="50" t="n">
        <f aca="false">'Empl_BIT_4,5%'!B12*100/PopTot!B13</f>
        <v>49.581000412588</v>
      </c>
      <c r="C12" s="50" t="n">
        <f aca="false">'Empl_BIT_4,5%'!C12*100/PopTot!C13</f>
        <v>45.6314823709844</v>
      </c>
      <c r="D12" s="50" t="n">
        <f aca="false">'Empl_BIT_4,5%'!D12*100/PopTot!D13</f>
        <v>53.8636768403453</v>
      </c>
      <c r="E12" s="50" t="n">
        <f aca="false">'Empl_BIT_4,5%'!E12*100/PopTot!E13</f>
        <v>8.0336459830265</v>
      </c>
      <c r="F12" s="50" t="n">
        <f aca="false">'Empl_BIT_4,5%'!F12*100/PopTot!F13</f>
        <v>46.6561089103544</v>
      </c>
      <c r="G12" s="50" t="n">
        <f aca="false">'Empl_BIT_4,5%'!G12*100/PopTot!G13</f>
        <v>72.7151545375952</v>
      </c>
      <c r="H12" s="50" t="n">
        <f aca="false">'Empl_BIT_4,5%'!H12*100/PopTot!H13</f>
        <v>72.1760552767209</v>
      </c>
      <c r="I12" s="50" t="n">
        <f aca="false">'Empl_BIT_4,5%'!I12*100/PopTot!I13</f>
        <v>76.3886561601666</v>
      </c>
      <c r="J12" s="50" t="n">
        <f aca="false">'Empl_BIT_4,5%'!J12*100/PopTot!J13</f>
        <v>79.1429052253751</v>
      </c>
      <c r="K12" s="50" t="n">
        <f aca="false">'Empl_BIT_4,5%'!K12*100/PopTot!K13</f>
        <v>81.13381595437</v>
      </c>
      <c r="L12" s="50" t="n">
        <f aca="false">'Empl_BIT_4,5%'!L12*100/PopTot!L13</f>
        <v>78.398558245289</v>
      </c>
      <c r="M12" s="50" t="n">
        <f aca="false">'Empl_BIT_4,5%'!M12*100/PopTot!M13</f>
        <v>69.2774696144472</v>
      </c>
      <c r="N12" s="50" t="n">
        <f aca="false">'Empl_BIT_4,5%'!N12*100/PopTot!N13</f>
        <v>41.8867501758225</v>
      </c>
      <c r="O12" s="50" t="n">
        <f aca="false">'Empl_BIT_4,5%'!O12*100/PopTot!O13</f>
        <v>6.59016653098346</v>
      </c>
      <c r="P12" s="50" t="n">
        <f aca="false">'Empl_BIT_4,5%'!P12*100/PopTot!P13</f>
        <v>0.664841166535046</v>
      </c>
      <c r="Q12" s="50" t="n">
        <f aca="false">'Empl_BIT_4,5%'!Q12*100/PopTot!Q13</f>
        <v>12.3019740673589</v>
      </c>
      <c r="R12" s="50" t="n">
        <f aca="false">'Empl_BIT_4,5%'!R12*100/PopTot!R13</f>
        <v>52.8882698754635</v>
      </c>
      <c r="S12" s="50" t="n">
        <f aca="false">'Empl_BIT_4,5%'!S12*100/PopTot!S13</f>
        <v>82.4865487095971</v>
      </c>
      <c r="T12" s="50" t="n">
        <f aca="false">'Empl_BIT_4,5%'!T12*100/PopTot!T13</f>
        <v>85.7443984501428</v>
      </c>
      <c r="U12" s="50" t="n">
        <f aca="false">'Empl_BIT_4,5%'!U12*100/PopTot!U13</f>
        <v>87.2697654732812</v>
      </c>
      <c r="V12" s="50" t="n">
        <f aca="false">'Empl_BIT_4,5%'!V12*100/PopTot!V13</f>
        <v>88.3493008530837</v>
      </c>
      <c r="W12" s="50" t="n">
        <f aca="false">'Empl_BIT_4,5%'!W12*100/PopTot!W13</f>
        <v>86.3592481511469</v>
      </c>
      <c r="X12" s="50" t="n">
        <f aca="false">'Empl_BIT_4,5%'!X12*100/PopTot!X13</f>
        <v>84.0301659162002</v>
      </c>
      <c r="Y12" s="50" t="n">
        <f aca="false">'Empl_BIT_4,5%'!Y12*100/PopTot!Y13</f>
        <v>73.2342813449548</v>
      </c>
      <c r="Z12" s="50" t="n">
        <f aca="false">'Empl_BIT_4,5%'!Z12*100/PopTot!Z13</f>
        <v>42.9132943465556</v>
      </c>
      <c r="AA12" s="50" t="n">
        <f aca="false">'Empl_BIT_4,5%'!AA12*100/PopTot!AA13</f>
        <v>11.4283906254175</v>
      </c>
      <c r="AB12" s="50" t="n">
        <f aca="false">'Empl_BIT_4,5%'!AB12*100/PopTot!AB13</f>
        <v>1.68442448444216</v>
      </c>
      <c r="AD12" s="50" t="n">
        <f aca="false">'Empl_BIT_4,5%'!AD12*100/PopTot!AD13</f>
        <v>26.7961243081315</v>
      </c>
      <c r="AE12" s="50" t="n">
        <f aca="false">'Empl_BIT_4,5%'!AE12*100/PopTot!AE13</f>
        <v>72.4372960862467</v>
      </c>
      <c r="AF12" s="50" t="n">
        <f aca="false">'Empl_BIT_4,5%'!AF12*100/PopTot!AF13</f>
        <v>77.782221183786</v>
      </c>
      <c r="AG12" s="50" t="n">
        <f aca="false">'Empl_BIT_4,5%'!AG12*100/PopTot!AG13</f>
        <v>79.7013665172677</v>
      </c>
      <c r="AH12" s="50" t="n">
        <f aca="false">'Empl_BIT_4,5%'!AH12*100/PopTot!AH13</f>
        <v>20.8875452709982</v>
      </c>
      <c r="AI12" s="50" t="n">
        <f aca="false">'Empl_BIT_4,5%'!AI12*100/PopTot!AI13</f>
        <v>31.7460466939224</v>
      </c>
      <c r="AJ12" s="50" t="n">
        <f aca="false">'Empl_BIT_4,5%'!AJ12*100/PopTot!AJ13</f>
        <v>84.1594922760664</v>
      </c>
      <c r="AK12" s="50" t="n">
        <f aca="false">'Empl_BIT_4,5%'!AK12*100/PopTot!AK13</f>
        <v>87.8174677587393</v>
      </c>
      <c r="AL12" s="50" t="n">
        <f aca="false">'Empl_BIT_4,5%'!AL12*100/PopTot!AL13</f>
        <v>85.1385724059159</v>
      </c>
      <c r="AM12" s="50" t="n">
        <f aca="false">'Empl_BIT_4,5%'!AM12*100/PopTot!AM13</f>
        <v>25.9358021195197</v>
      </c>
      <c r="AO12" s="50" t="n">
        <f aca="false">'Empl_BIT_4,5%'!AO12*100/PopTot!AO13</f>
        <v>26.7961243081315</v>
      </c>
      <c r="AP12" s="50" t="n">
        <f aca="false">'Empl_BIT_4,5%'!AP12*100/PopTot!AP13</f>
        <v>76.8076273925783</v>
      </c>
      <c r="AQ12" s="50" t="n">
        <f aca="false">'Empl_BIT_4,5%'!AQ12*100/PopTot!AQ13</f>
        <v>55.7822431940856</v>
      </c>
      <c r="AR12" s="50" t="n">
        <f aca="false">'Empl_BIT_4,5%'!AR12*100/PopTot!AR13</f>
        <v>31.7460466939224</v>
      </c>
      <c r="AS12" s="50" t="n">
        <f aca="false">'Empl_BIT_4,5%'!AS12*100/PopTot!AS13</f>
        <v>85.7526609515204</v>
      </c>
      <c r="AT12" s="50" t="n">
        <f aca="false">'Empl_BIT_4,5%'!AT12*100/PopTot!AT13</f>
        <v>58.5302932671447</v>
      </c>
      <c r="AU12" s="50" t="n">
        <f aca="false">'Empl_BIT_4,5%'!AU12*100/PopTot!AU13</f>
        <v>29.3115611151009</v>
      </c>
      <c r="AV12" s="50" t="n">
        <f aca="false">'Empl_BIT_4,5%'!AV12*100/PopTot!AV13</f>
        <v>81.2209266663774</v>
      </c>
      <c r="AW12" s="50" t="n">
        <f aca="false">'Empl_BIT_4,5%'!AW12*100/PopTot!AW13</f>
        <v>57.1203593213962</v>
      </c>
    </row>
    <row r="13" customFormat="false" ht="15" hidden="false" customHeight="false" outlineLevel="0" collapsed="false">
      <c r="A13" s="0" t="n">
        <v>2025</v>
      </c>
      <c r="B13" s="50" t="n">
        <f aca="false">'Empl_BIT_4,5%'!B13*100/PopTot!B14</f>
        <v>49.4496663335229</v>
      </c>
      <c r="C13" s="50" t="n">
        <f aca="false">'Empl_BIT_4,5%'!C13*100/PopTot!C14</f>
        <v>45.5280523849941</v>
      </c>
      <c r="D13" s="50" t="n">
        <f aca="false">'Empl_BIT_4,5%'!D13*100/PopTot!D14</f>
        <v>53.6994748121378</v>
      </c>
      <c r="E13" s="50" t="n">
        <f aca="false">'Empl_BIT_4,5%'!E13*100/PopTot!E14</f>
        <v>8.07124767425111</v>
      </c>
      <c r="F13" s="50" t="n">
        <f aca="false">'Empl_BIT_4,5%'!F13*100/PopTot!F14</f>
        <v>46.5362421035558</v>
      </c>
      <c r="G13" s="50" t="n">
        <f aca="false">'Empl_BIT_4,5%'!G13*100/PopTot!G14</f>
        <v>73.0449945086335</v>
      </c>
      <c r="H13" s="50" t="n">
        <f aca="false">'Empl_BIT_4,5%'!H13*100/PopTot!H14</f>
        <v>72.5349660755327</v>
      </c>
      <c r="I13" s="50" t="n">
        <f aca="false">'Empl_BIT_4,5%'!I13*100/PopTot!I14</f>
        <v>76.4303219742853</v>
      </c>
      <c r="J13" s="50" t="n">
        <f aca="false">'Empl_BIT_4,5%'!J13*100/PopTot!J14</f>
        <v>78.7939896063377</v>
      </c>
      <c r="K13" s="50" t="n">
        <f aca="false">'Empl_BIT_4,5%'!K13*100/PopTot!K14</f>
        <v>82.2705402493965</v>
      </c>
      <c r="L13" s="50" t="n">
        <f aca="false">'Empl_BIT_4,5%'!L13*100/PopTot!L14</f>
        <v>78.0801433580388</v>
      </c>
      <c r="M13" s="50" t="n">
        <f aca="false">'Empl_BIT_4,5%'!M13*100/PopTot!M14</f>
        <v>69.5351213172137</v>
      </c>
      <c r="N13" s="50" t="n">
        <f aca="false">'Empl_BIT_4,5%'!N13*100/PopTot!N14</f>
        <v>42.958234342564</v>
      </c>
      <c r="O13" s="50" t="n">
        <f aca="false">'Empl_BIT_4,5%'!O13*100/PopTot!O14</f>
        <v>6.66221393981347</v>
      </c>
      <c r="P13" s="50" t="n">
        <f aca="false">'Empl_BIT_4,5%'!P13*100/PopTot!P14</f>
        <v>0.669653532669239</v>
      </c>
      <c r="Q13" s="50" t="n">
        <f aca="false">'Empl_BIT_4,5%'!Q13*100/PopTot!Q14</f>
        <v>12.3436825435976</v>
      </c>
      <c r="R13" s="50" t="n">
        <f aca="false">'Empl_BIT_4,5%'!R13*100/PopTot!R14</f>
        <v>52.8193806776288</v>
      </c>
      <c r="S13" s="50" t="n">
        <f aca="false">'Empl_BIT_4,5%'!S13*100/PopTot!S14</f>
        <v>82.7964717539354</v>
      </c>
      <c r="T13" s="50" t="n">
        <f aca="false">'Empl_BIT_4,5%'!T13*100/PopTot!T14</f>
        <v>85.9668753869086</v>
      </c>
      <c r="U13" s="50" t="n">
        <f aca="false">'Empl_BIT_4,5%'!U13*100/PopTot!U14</f>
        <v>87.2345813728388</v>
      </c>
      <c r="V13" s="50" t="n">
        <f aca="false">'Empl_BIT_4,5%'!V13*100/PopTot!V14</f>
        <v>88.0066565479651</v>
      </c>
      <c r="W13" s="50" t="n">
        <f aca="false">'Empl_BIT_4,5%'!W13*100/PopTot!W14</f>
        <v>87.4039040594979</v>
      </c>
      <c r="X13" s="50" t="n">
        <f aca="false">'Empl_BIT_4,5%'!X13*100/PopTot!X14</f>
        <v>83.4978677786795</v>
      </c>
      <c r="Y13" s="50" t="n">
        <f aca="false">'Empl_BIT_4,5%'!Y13*100/PopTot!Y14</f>
        <v>73.4783995220376</v>
      </c>
      <c r="Z13" s="50" t="n">
        <f aca="false">'Empl_BIT_4,5%'!Z13*100/PopTot!Z14</f>
        <v>44.318024756812</v>
      </c>
      <c r="AA13" s="50" t="n">
        <f aca="false">'Empl_BIT_4,5%'!AA13*100/PopTot!AA14</f>
        <v>11.4516207421546</v>
      </c>
      <c r="AB13" s="50" t="n">
        <f aca="false">'Empl_BIT_4,5%'!AB13*100/PopTot!AB14</f>
        <v>1.68254961221937</v>
      </c>
      <c r="AD13" s="50" t="n">
        <f aca="false">'Empl_BIT_4,5%'!AD13*100/PopTot!AD14</f>
        <v>26.7626970874441</v>
      </c>
      <c r="AE13" s="50" t="n">
        <f aca="false">'Empl_BIT_4,5%'!AE13*100/PopTot!AE14</f>
        <v>72.7860253614556</v>
      </c>
      <c r="AF13" s="50" t="n">
        <f aca="false">'Empl_BIT_4,5%'!AF13*100/PopTot!AF14</f>
        <v>77.6286625261749</v>
      </c>
      <c r="AG13" s="50" t="n">
        <f aca="false">'Empl_BIT_4,5%'!AG13*100/PopTot!AG14</f>
        <v>80.078913539832</v>
      </c>
      <c r="AH13" s="50" t="n">
        <f aca="false">'Empl_BIT_4,5%'!AH13*100/PopTot!AH14</f>
        <v>20.8851895327813</v>
      </c>
      <c r="AI13" s="50" t="n">
        <f aca="false">'Empl_BIT_4,5%'!AI13*100/PopTot!AI14</f>
        <v>31.7221723555573</v>
      </c>
      <c r="AJ13" s="50" t="n">
        <f aca="false">'Empl_BIT_4,5%'!AJ13*100/PopTot!AJ14</f>
        <v>84.3979576995086</v>
      </c>
      <c r="AK13" s="50" t="n">
        <f aca="false">'Empl_BIT_4,5%'!AK13*100/PopTot!AK14</f>
        <v>87.6262384850213</v>
      </c>
      <c r="AL13" s="50" t="n">
        <f aca="false">'Empl_BIT_4,5%'!AL13*100/PopTot!AL14</f>
        <v>85.3533504596087</v>
      </c>
      <c r="AM13" s="50" t="n">
        <f aca="false">'Empl_BIT_4,5%'!AM13*100/PopTot!AM14</f>
        <v>25.979486368613</v>
      </c>
      <c r="AO13" s="50" t="n">
        <f aca="false">'Empl_BIT_4,5%'!AO13*100/PopTot!AO14</f>
        <v>26.7626970874441</v>
      </c>
      <c r="AP13" s="50" t="n">
        <f aca="false">'Empl_BIT_4,5%'!AP13*100/PopTot!AP14</f>
        <v>76.9905595203966</v>
      </c>
      <c r="AQ13" s="50" t="n">
        <f aca="false">'Empl_BIT_4,5%'!AQ13*100/PopTot!AQ14</f>
        <v>56.3333813097109</v>
      </c>
      <c r="AR13" s="50" t="n">
        <f aca="false">'Empl_BIT_4,5%'!AR13*100/PopTot!AR14</f>
        <v>31.7221723555573</v>
      </c>
      <c r="AS13" s="50" t="n">
        <f aca="false">'Empl_BIT_4,5%'!AS13*100/PopTot!AS14</f>
        <v>85.8383309779449</v>
      </c>
      <c r="AT13" s="50" t="n">
        <f aca="false">'Empl_BIT_4,5%'!AT13*100/PopTot!AT14</f>
        <v>59.2216299678344</v>
      </c>
      <c r="AU13" s="50" t="n">
        <f aca="false">'Empl_BIT_4,5%'!AU13*100/PopTot!AU14</f>
        <v>29.2827106275603</v>
      </c>
      <c r="AV13" s="50" t="n">
        <f aca="false">'Empl_BIT_4,5%'!AV13*100/PopTot!AV14</f>
        <v>81.3558111032825</v>
      </c>
      <c r="AW13" s="50" t="n">
        <f aca="false">'Empl_BIT_4,5%'!AW13*100/PopTot!AW14</f>
        <v>57.7422153997381</v>
      </c>
    </row>
    <row r="14" customFormat="false" ht="15" hidden="false" customHeight="false" outlineLevel="0" collapsed="false">
      <c r="A14" s="0" t="n">
        <v>2026</v>
      </c>
      <c r="B14" s="50" t="n">
        <f aca="false">'Empl_BIT_4,5%'!B14*100/PopTot!B15</f>
        <v>49.3518592414535</v>
      </c>
      <c r="C14" s="50" t="n">
        <f aca="false">'Empl_BIT_4,5%'!C14*100/PopTot!C15</f>
        <v>45.4341370935412</v>
      </c>
      <c r="D14" s="50" t="n">
        <f aca="false">'Empl_BIT_4,5%'!D14*100/PopTot!D15</f>
        <v>53.5950402029516</v>
      </c>
      <c r="E14" s="50" t="n">
        <f aca="false">'Empl_BIT_4,5%'!E14*100/PopTot!E15</f>
        <v>8.06985485752073</v>
      </c>
      <c r="F14" s="50" t="n">
        <f aca="false">'Empl_BIT_4,5%'!F14*100/PopTot!F15</f>
        <v>46.8533683716458</v>
      </c>
      <c r="G14" s="50" t="n">
        <f aca="false">'Empl_BIT_4,5%'!G14*100/PopTot!G15</f>
        <v>72.94818198076</v>
      </c>
      <c r="H14" s="50" t="n">
        <f aca="false">'Empl_BIT_4,5%'!H14*100/PopTot!H15</f>
        <v>72.9185643774327</v>
      </c>
      <c r="I14" s="50" t="n">
        <f aca="false">'Empl_BIT_4,5%'!I14*100/PopTot!I15</f>
        <v>76.2847377744399</v>
      </c>
      <c r="J14" s="50" t="n">
        <f aca="false">'Empl_BIT_4,5%'!J14*100/PopTot!J15</f>
        <v>78.9873756001273</v>
      </c>
      <c r="K14" s="50" t="n">
        <f aca="false">'Empl_BIT_4,5%'!K14*100/PopTot!K15</f>
        <v>82.6314520721315</v>
      </c>
      <c r="L14" s="50" t="n">
        <f aca="false">'Empl_BIT_4,5%'!L14*100/PopTot!L15</f>
        <v>77.8299010623244</v>
      </c>
      <c r="M14" s="50" t="n">
        <f aca="false">'Empl_BIT_4,5%'!M14*100/PopTot!M15</f>
        <v>69.7605291927491</v>
      </c>
      <c r="N14" s="50" t="n">
        <f aca="false">'Empl_BIT_4,5%'!N14*100/PopTot!N15</f>
        <v>43.9663787640084</v>
      </c>
      <c r="O14" s="50" t="n">
        <f aca="false">'Empl_BIT_4,5%'!O14*100/PopTot!O15</f>
        <v>6.7732811881884</v>
      </c>
      <c r="P14" s="50" t="n">
        <f aca="false">'Empl_BIT_4,5%'!P14*100/PopTot!P15</f>
        <v>0.67780637876946</v>
      </c>
      <c r="Q14" s="50" t="n">
        <f aca="false">'Empl_BIT_4,5%'!Q14*100/PopTot!Q15</f>
        <v>12.3338417844872</v>
      </c>
      <c r="R14" s="50" t="n">
        <f aca="false">'Empl_BIT_4,5%'!R14*100/PopTot!R15</f>
        <v>53.1908561054044</v>
      </c>
      <c r="S14" s="50" t="n">
        <f aca="false">'Empl_BIT_4,5%'!S14*100/PopTot!S15</f>
        <v>82.585285492519</v>
      </c>
      <c r="T14" s="50" t="n">
        <f aca="false">'Empl_BIT_4,5%'!T14*100/PopTot!T15</f>
        <v>86.3706830125402</v>
      </c>
      <c r="U14" s="50" t="n">
        <f aca="false">'Empl_BIT_4,5%'!U14*100/PopTot!U15</f>
        <v>87.0409425107787</v>
      </c>
      <c r="V14" s="50" t="n">
        <f aca="false">'Empl_BIT_4,5%'!V14*100/PopTot!V15</f>
        <v>88.2180322130649</v>
      </c>
      <c r="W14" s="50" t="n">
        <f aca="false">'Empl_BIT_4,5%'!W14*100/PopTot!W15</f>
        <v>87.5149076175972</v>
      </c>
      <c r="X14" s="50" t="n">
        <f aca="false">'Empl_BIT_4,5%'!X14*100/PopTot!X15</f>
        <v>83.17477070702</v>
      </c>
      <c r="Y14" s="50" t="n">
        <f aca="false">'Empl_BIT_4,5%'!Y14*100/PopTot!Y15</f>
        <v>73.7065457521174</v>
      </c>
      <c r="Z14" s="50" t="n">
        <f aca="false">'Empl_BIT_4,5%'!Z14*100/PopTot!Z15</f>
        <v>46.2936769851014</v>
      </c>
      <c r="AA14" s="50" t="n">
        <f aca="false">'Empl_BIT_4,5%'!AA14*100/PopTot!AA15</f>
        <v>11.452084127657</v>
      </c>
      <c r="AB14" s="50" t="n">
        <f aca="false">'Empl_BIT_4,5%'!AB14*100/PopTot!AB15</f>
        <v>1.68335502026562</v>
      </c>
      <c r="AD14" s="50" t="n">
        <f aca="false">'Empl_BIT_4,5%'!AD14*100/PopTot!AD15</f>
        <v>26.832532433881</v>
      </c>
      <c r="AE14" s="50" t="n">
        <f aca="false">'Empl_BIT_4,5%'!AE14*100/PopTot!AE15</f>
        <v>72.9333636966758</v>
      </c>
      <c r="AF14" s="50" t="n">
        <f aca="false">'Empl_BIT_4,5%'!AF14*100/PopTot!AF15</f>
        <v>77.6513434862467</v>
      </c>
      <c r="AG14" s="50" t="n">
        <f aca="false">'Empl_BIT_4,5%'!AG14*100/PopTot!AG15</f>
        <v>80.1625159114505</v>
      </c>
      <c r="AH14" s="50" t="n">
        <f aca="false">'Empl_BIT_4,5%'!AH14*100/PopTot!AH15</f>
        <v>20.9135993588785</v>
      </c>
      <c r="AI14" s="50" t="n">
        <f aca="false">'Empl_BIT_4,5%'!AI14*100/PopTot!AI15</f>
        <v>31.8067683679033</v>
      </c>
      <c r="AJ14" s="50" t="n">
        <f aca="false">'Empl_BIT_4,5%'!AJ14*100/PopTot!AJ15</f>
        <v>84.4651152456071</v>
      </c>
      <c r="AK14" s="50" t="n">
        <f aca="false">'Empl_BIT_4,5%'!AK14*100/PopTot!AK15</f>
        <v>87.6358847017164</v>
      </c>
      <c r="AL14" s="50" t="n">
        <f aca="false">'Empl_BIT_4,5%'!AL14*100/PopTot!AL15</f>
        <v>85.2733298495323</v>
      </c>
      <c r="AM14" s="50" t="n">
        <f aca="false">'Empl_BIT_4,5%'!AM14*100/PopTot!AM15</f>
        <v>26.1739206241205</v>
      </c>
      <c r="AO14" s="50" t="n">
        <f aca="false">'Empl_BIT_4,5%'!AO14*100/PopTot!AO15</f>
        <v>26.832532433881</v>
      </c>
      <c r="AP14" s="50" t="n">
        <f aca="false">'Empl_BIT_4,5%'!AP14*100/PopTot!AP15</f>
        <v>77.0658991791873</v>
      </c>
      <c r="AQ14" s="50" t="n">
        <f aca="false">'Empl_BIT_4,5%'!AQ14*100/PopTot!AQ15</f>
        <v>56.9067503288622</v>
      </c>
      <c r="AR14" s="50" t="n">
        <f aca="false">'Empl_BIT_4,5%'!AR14*100/PopTot!AR15</f>
        <v>31.8067683679033</v>
      </c>
      <c r="AS14" s="50" t="n">
        <f aca="false">'Empl_BIT_4,5%'!AS14*100/PopTot!AS15</f>
        <v>85.8304353464212</v>
      </c>
      <c r="AT14" s="50" t="n">
        <f aca="false">'Empl_BIT_4,5%'!AT14*100/PopTot!AT15</f>
        <v>60.2586343292954</v>
      </c>
      <c r="AU14" s="50" t="n">
        <f aca="false">'Empl_BIT_4,5%'!AU14*100/PopTot!AU15</f>
        <v>29.3602406569209</v>
      </c>
      <c r="AV14" s="50" t="n">
        <f aca="false">'Empl_BIT_4,5%'!AV14*100/PopTot!AV15</f>
        <v>81.3892823172425</v>
      </c>
      <c r="AW14" s="50" t="n">
        <f aca="false">'Empl_BIT_4,5%'!AW14*100/PopTot!AW15</f>
        <v>58.5445953110678</v>
      </c>
    </row>
    <row r="15" customFormat="false" ht="15" hidden="false" customHeight="false" outlineLevel="0" collapsed="false">
      <c r="A15" s="0" t="n">
        <v>2027</v>
      </c>
      <c r="B15" s="50" t="n">
        <f aca="false">'Empl_BIT_4,5%'!B15*100/PopTot!B16</f>
        <v>49.2722619316126</v>
      </c>
      <c r="C15" s="50" t="n">
        <f aca="false">'Empl_BIT_4,5%'!C15*100/PopTot!C16</f>
        <v>45.3434373332571</v>
      </c>
      <c r="D15" s="50" t="n">
        <f aca="false">'Empl_BIT_4,5%'!D15*100/PopTot!D16</f>
        <v>53.5256328207573</v>
      </c>
      <c r="E15" s="50" t="n">
        <f aca="false">'Empl_BIT_4,5%'!E15*100/PopTot!E16</f>
        <v>8.08493040545775</v>
      </c>
      <c r="F15" s="50" t="n">
        <f aca="false">'Empl_BIT_4,5%'!F15*100/PopTot!F16</f>
        <v>47.0174628034141</v>
      </c>
      <c r="G15" s="50" t="n">
        <f aca="false">'Empl_BIT_4,5%'!G15*100/PopTot!G16</f>
        <v>72.9773880261077</v>
      </c>
      <c r="H15" s="50" t="n">
        <f aca="false">'Empl_BIT_4,5%'!H15*100/PopTot!H16</f>
        <v>73.1533094220844</v>
      </c>
      <c r="I15" s="50" t="n">
        <f aca="false">'Empl_BIT_4,5%'!I15*100/PopTot!I16</f>
        <v>76.3407953818169</v>
      </c>
      <c r="J15" s="50" t="n">
        <f aca="false">'Empl_BIT_4,5%'!J15*100/PopTot!J16</f>
        <v>79.0199354284723</v>
      </c>
      <c r="K15" s="50" t="n">
        <f aca="false">'Empl_BIT_4,5%'!K15*100/PopTot!K16</f>
        <v>82.4917690765121</v>
      </c>
      <c r="L15" s="50" t="n">
        <f aca="false">'Empl_BIT_4,5%'!L15*100/PopTot!L16</f>
        <v>78.0605052609542</v>
      </c>
      <c r="M15" s="50" t="n">
        <f aca="false">'Empl_BIT_4,5%'!M15*100/PopTot!M16</f>
        <v>70.0464128337297</v>
      </c>
      <c r="N15" s="50" t="n">
        <f aca="false">'Empl_BIT_4,5%'!N15*100/PopTot!N16</f>
        <v>44.7992806608638</v>
      </c>
      <c r="O15" s="50" t="n">
        <f aca="false">'Empl_BIT_4,5%'!O15*100/PopTot!O16</f>
        <v>6.91371207224277</v>
      </c>
      <c r="P15" s="50" t="n">
        <f aca="false">'Empl_BIT_4,5%'!P15*100/PopTot!P16</f>
        <v>0.688612870599874</v>
      </c>
      <c r="Q15" s="50" t="n">
        <f aca="false">'Empl_BIT_4,5%'!Q15*100/PopTot!Q16</f>
        <v>12.3717999258576</v>
      </c>
      <c r="R15" s="50" t="n">
        <f aca="false">'Empl_BIT_4,5%'!R15*100/PopTot!R16</f>
        <v>53.3033974325466</v>
      </c>
      <c r="S15" s="50" t="n">
        <f aca="false">'Empl_BIT_4,5%'!S15*100/PopTot!S16</f>
        <v>82.6318229475398</v>
      </c>
      <c r="T15" s="50" t="n">
        <f aca="false">'Empl_BIT_4,5%'!T15*100/PopTot!T16</f>
        <v>86.5129994039744</v>
      </c>
      <c r="U15" s="50" t="n">
        <f aca="false">'Empl_BIT_4,5%'!U15*100/PopTot!U16</f>
        <v>87.0313294687172</v>
      </c>
      <c r="V15" s="50" t="n">
        <f aca="false">'Empl_BIT_4,5%'!V15*100/PopTot!V16</f>
        <v>88.2185355342664</v>
      </c>
      <c r="W15" s="50" t="n">
        <f aca="false">'Empl_BIT_4,5%'!W15*100/PopTot!W16</f>
        <v>87.2743248935439</v>
      </c>
      <c r="X15" s="50" t="n">
        <f aca="false">'Empl_BIT_4,5%'!X15*100/PopTot!X16</f>
        <v>83.3544233969941</v>
      </c>
      <c r="Y15" s="50" t="n">
        <f aca="false">'Empl_BIT_4,5%'!Y15*100/PopTot!Y16</f>
        <v>73.9768683634333</v>
      </c>
      <c r="Z15" s="50" t="n">
        <f aca="false">'Empl_BIT_4,5%'!Z15*100/PopTot!Z16</f>
        <v>48.3103882625873</v>
      </c>
      <c r="AA15" s="50" t="n">
        <f aca="false">'Empl_BIT_4,5%'!AA15*100/PopTot!AA16</f>
        <v>11.4936532902792</v>
      </c>
      <c r="AB15" s="50" t="n">
        <f aca="false">'Empl_BIT_4,5%'!AB15*100/PopTot!AB16</f>
        <v>1.68772433482505</v>
      </c>
      <c r="AD15" s="50" t="n">
        <f aca="false">'Empl_BIT_4,5%'!AD15*100/PopTot!AD16</f>
        <v>26.9917534580717</v>
      </c>
      <c r="AE15" s="50" t="n">
        <f aca="false">'Empl_BIT_4,5%'!AE15*100/PopTot!AE16</f>
        <v>73.0646314538505</v>
      </c>
      <c r="AF15" s="50" t="n">
        <f aca="false">'Empl_BIT_4,5%'!AF15*100/PopTot!AF16</f>
        <v>77.6980213493873</v>
      </c>
      <c r="AG15" s="50" t="n">
        <f aca="false">'Empl_BIT_4,5%'!AG15*100/PopTot!AG16</f>
        <v>80.2664838333505</v>
      </c>
      <c r="AH15" s="50" t="n">
        <f aca="false">'Empl_BIT_4,5%'!AH15*100/PopTot!AH16</f>
        <v>20.9638323680627</v>
      </c>
      <c r="AI15" s="50" t="n">
        <f aca="false">'Empl_BIT_4,5%'!AI15*100/PopTot!AI16</f>
        <v>31.9709916144227</v>
      </c>
      <c r="AJ15" s="50" t="n">
        <f aca="false">'Empl_BIT_4,5%'!AJ15*100/PopTot!AJ16</f>
        <v>84.5415844583356</v>
      </c>
      <c r="AK15" s="50" t="n">
        <f aca="false">'Empl_BIT_4,5%'!AK15*100/PopTot!AK16</f>
        <v>87.6319119449175</v>
      </c>
      <c r="AL15" s="50" t="n">
        <f aca="false">'Empl_BIT_4,5%'!AL15*100/PopTot!AL16</f>
        <v>85.2938993002273</v>
      </c>
      <c r="AM15" s="50" t="n">
        <f aca="false">'Empl_BIT_4,5%'!AM15*100/PopTot!AM16</f>
        <v>26.4382153910306</v>
      </c>
      <c r="AO15" s="50" t="n">
        <f aca="false">'Empl_BIT_4,5%'!AO15*100/PopTot!AO16</f>
        <v>26.9917534580717</v>
      </c>
      <c r="AP15" s="50" t="n">
        <f aca="false">'Empl_BIT_4,5%'!AP15*100/PopTot!AP16</f>
        <v>77.148111792749</v>
      </c>
      <c r="AQ15" s="50" t="n">
        <f aca="false">'Empl_BIT_4,5%'!AQ15*100/PopTot!AQ16</f>
        <v>57.4619390353745</v>
      </c>
      <c r="AR15" s="50" t="n">
        <f aca="false">'Empl_BIT_4,5%'!AR15*100/PopTot!AR16</f>
        <v>31.9709916144227</v>
      </c>
      <c r="AS15" s="50" t="n">
        <f aca="false">'Empl_BIT_4,5%'!AS15*100/PopTot!AS16</f>
        <v>85.8561436527465</v>
      </c>
      <c r="AT15" s="50" t="n">
        <f aca="false">'Empl_BIT_4,5%'!AT15*100/PopTot!AT16</f>
        <v>61.3832680081376</v>
      </c>
      <c r="AU15" s="50" t="n">
        <f aca="false">'Empl_BIT_4,5%'!AU15*100/PopTot!AU16</f>
        <v>29.5217281408562</v>
      </c>
      <c r="AV15" s="50" t="n">
        <f aca="false">'Empl_BIT_4,5%'!AV15*100/PopTot!AV16</f>
        <v>81.4427012969433</v>
      </c>
      <c r="AW15" s="50" t="n">
        <f aca="false">'Empl_BIT_4,5%'!AW15*100/PopTot!AW16</f>
        <v>59.3816151912622</v>
      </c>
    </row>
    <row r="16" customFormat="false" ht="15" hidden="false" customHeight="false" outlineLevel="0" collapsed="false">
      <c r="A16" s="0" t="n">
        <v>2028</v>
      </c>
      <c r="B16" s="50" t="n">
        <f aca="false">'Empl_BIT_4,5%'!B16*100/PopTot!B17</f>
        <v>49.1969344029588</v>
      </c>
      <c r="C16" s="50" t="n">
        <f aca="false">'Empl_BIT_4,5%'!C16*100/PopTot!C17</f>
        <v>45.244372212614</v>
      </c>
      <c r="D16" s="50" t="n">
        <f aca="false">'Empl_BIT_4,5%'!D16*100/PopTot!D17</f>
        <v>53.4739037065078</v>
      </c>
      <c r="E16" s="50" t="n">
        <f aca="false">'Empl_BIT_4,5%'!E16*100/PopTot!E17</f>
        <v>8.10948471012456</v>
      </c>
      <c r="F16" s="50" t="n">
        <f aca="false">'Empl_BIT_4,5%'!F16*100/PopTot!F17</f>
        <v>47.2006911277579</v>
      </c>
      <c r="G16" s="50" t="n">
        <f aca="false">'Empl_BIT_4,5%'!G16*100/PopTot!G17</f>
        <v>72.86910731237</v>
      </c>
      <c r="H16" s="50" t="n">
        <f aca="false">'Empl_BIT_4,5%'!H16*100/PopTot!H17</f>
        <v>73.8528532610155</v>
      </c>
      <c r="I16" s="50" t="n">
        <f aca="false">'Empl_BIT_4,5%'!I16*100/PopTot!I17</f>
        <v>76.0235419092206</v>
      </c>
      <c r="J16" s="50" t="n">
        <f aca="false">'Empl_BIT_4,5%'!J16*100/PopTot!J17</f>
        <v>79.5961417487695</v>
      </c>
      <c r="K16" s="50" t="n">
        <f aca="false">'Empl_BIT_4,5%'!K16*100/PopTot!K17</f>
        <v>82.1598708124524</v>
      </c>
      <c r="L16" s="50" t="n">
        <f aca="false">'Empl_BIT_4,5%'!L16*100/PopTot!L17</f>
        <v>78.3497853925084</v>
      </c>
      <c r="M16" s="50" t="n">
        <f aca="false">'Empl_BIT_4,5%'!M16*100/PopTot!M17</f>
        <v>69.8881187028723</v>
      </c>
      <c r="N16" s="50" t="n">
        <f aca="false">'Empl_BIT_4,5%'!N16*100/PopTot!N17</f>
        <v>45.3254459329974</v>
      </c>
      <c r="O16" s="50" t="n">
        <f aca="false">'Empl_BIT_4,5%'!O16*100/PopTot!O17</f>
        <v>7.17585357378853</v>
      </c>
      <c r="P16" s="50" t="n">
        <f aca="false">'Empl_BIT_4,5%'!P16*100/PopTot!P17</f>
        <v>0.706258250591789</v>
      </c>
      <c r="Q16" s="50" t="n">
        <f aca="false">'Empl_BIT_4,5%'!Q16*100/PopTot!Q17</f>
        <v>12.3990028828121</v>
      </c>
      <c r="R16" s="50" t="n">
        <f aca="false">'Empl_BIT_4,5%'!R16*100/PopTot!R17</f>
        <v>53.5146744401923</v>
      </c>
      <c r="S16" s="50" t="n">
        <f aca="false">'Empl_BIT_4,5%'!S16*100/PopTot!S17</f>
        <v>82.5321982501261</v>
      </c>
      <c r="T16" s="50" t="n">
        <f aca="false">'Empl_BIT_4,5%'!T16*100/PopTot!T17</f>
        <v>87.2620099252683</v>
      </c>
      <c r="U16" s="50" t="n">
        <f aca="false">'Empl_BIT_4,5%'!U16*100/PopTot!U17</f>
        <v>86.5983525571315</v>
      </c>
      <c r="V16" s="50" t="n">
        <f aca="false">'Empl_BIT_4,5%'!V16*100/PopTot!V17</f>
        <v>88.7493817886408</v>
      </c>
      <c r="W16" s="50" t="n">
        <f aca="false">'Empl_BIT_4,5%'!W16*100/PopTot!W17</f>
        <v>86.9232769120854</v>
      </c>
      <c r="X16" s="50" t="n">
        <f aca="false">'Empl_BIT_4,5%'!X16*100/PopTot!X17</f>
        <v>83.5359730552699</v>
      </c>
      <c r="Y16" s="50" t="n">
        <f aca="false">'Empl_BIT_4,5%'!Y16*100/PopTot!Y17</f>
        <v>73.7736127967332</v>
      </c>
      <c r="Z16" s="50" t="n">
        <f aca="false">'Empl_BIT_4,5%'!Z16*100/PopTot!Z17</f>
        <v>50.180095227472</v>
      </c>
      <c r="AA16" s="50" t="n">
        <f aca="false">'Empl_BIT_4,5%'!AA16*100/PopTot!AA17</f>
        <v>11.7655860233581</v>
      </c>
      <c r="AB16" s="50" t="n">
        <f aca="false">'Empl_BIT_4,5%'!AB16*100/PopTot!AB17</f>
        <v>1.71144917291911</v>
      </c>
      <c r="AD16" s="50" t="n">
        <f aca="false">'Empl_BIT_4,5%'!AD16*100/PopTot!AD17</f>
        <v>27.1939166306871</v>
      </c>
      <c r="AE16" s="50" t="n">
        <f aca="false">'Empl_BIT_4,5%'!AE16*100/PopTot!AE17</f>
        <v>73.3536907358258</v>
      </c>
      <c r="AF16" s="50" t="n">
        <f aca="false">'Empl_BIT_4,5%'!AF16*100/PopTot!AF17</f>
        <v>77.8358736153876</v>
      </c>
      <c r="AG16" s="50" t="n">
        <f aca="false">'Empl_BIT_4,5%'!AG16*100/PopTot!AG17</f>
        <v>80.2833831053066</v>
      </c>
      <c r="AH16" s="50" t="n">
        <f aca="false">'Empl_BIT_4,5%'!AH16*100/PopTot!AH17</f>
        <v>20.9500194768122</v>
      </c>
      <c r="AI16" s="50" t="n">
        <f aca="false">'Empl_BIT_4,5%'!AI16*100/PopTot!AI17</f>
        <v>32.1777126104168</v>
      </c>
      <c r="AJ16" s="50" t="n">
        <f aca="false">'Empl_BIT_4,5%'!AJ16*100/PopTot!AJ17</f>
        <v>84.8422911414938</v>
      </c>
      <c r="AK16" s="50" t="n">
        <f aca="false">'Empl_BIT_4,5%'!AK16*100/PopTot!AK17</f>
        <v>87.6875311842522</v>
      </c>
      <c r="AL16" s="50" t="n">
        <f aca="false">'Empl_BIT_4,5%'!AL16*100/PopTot!AL17</f>
        <v>85.2422258102386</v>
      </c>
      <c r="AM16" s="50" t="n">
        <f aca="false">'Empl_BIT_4,5%'!AM16*100/PopTot!AM17</f>
        <v>26.6670445108355</v>
      </c>
      <c r="AO16" s="50" t="n">
        <f aca="false">'Empl_BIT_4,5%'!AO16*100/PopTot!AO17</f>
        <v>27.1939166306871</v>
      </c>
      <c r="AP16" s="50" t="n">
        <f aca="false">'Empl_BIT_4,5%'!AP16*100/PopTot!AP17</f>
        <v>77.2784265222817</v>
      </c>
      <c r="AQ16" s="50" t="n">
        <f aca="false">'Empl_BIT_4,5%'!AQ16*100/PopTot!AQ17</f>
        <v>57.7063785038743</v>
      </c>
      <c r="AR16" s="50" t="n">
        <f aca="false">'Empl_BIT_4,5%'!AR16*100/PopTot!AR17</f>
        <v>32.1777126104168</v>
      </c>
      <c r="AS16" s="50" t="n">
        <f aca="false">'Empl_BIT_4,5%'!AS16*100/PopTot!AS17</f>
        <v>85.9467930494945</v>
      </c>
      <c r="AT16" s="50" t="n">
        <f aca="false">'Empl_BIT_4,5%'!AT16*100/PopTot!AT17</f>
        <v>62.2609806193144</v>
      </c>
      <c r="AU16" s="50" t="n">
        <f aca="false">'Empl_BIT_4,5%'!AU16*100/PopTot!AU17</f>
        <v>29.7264776022549</v>
      </c>
      <c r="AV16" s="50" t="n">
        <f aca="false">'Empl_BIT_4,5%'!AV16*100/PopTot!AV17</f>
        <v>81.5527276589763</v>
      </c>
      <c r="AW16" s="50" t="n">
        <f aca="false">'Empl_BIT_4,5%'!AW16*100/PopTot!AW17</f>
        <v>59.9397544046003</v>
      </c>
    </row>
    <row r="17" customFormat="false" ht="15" hidden="false" customHeight="false" outlineLevel="0" collapsed="false">
      <c r="A17" s="0" t="n">
        <v>2029</v>
      </c>
      <c r="B17" s="50" t="n">
        <f aca="false">'Empl_BIT_4,5%'!B17*100/PopTot!B18</f>
        <v>49.3188524145799</v>
      </c>
      <c r="C17" s="50" t="n">
        <f aca="false">'Empl_BIT_4,5%'!C17*100/PopTot!C18</f>
        <v>45.3464108033741</v>
      </c>
      <c r="D17" s="50" t="n">
        <f aca="false">'Empl_BIT_4,5%'!D17*100/PopTot!D18</f>
        <v>53.6153972741802</v>
      </c>
      <c r="E17" s="50" t="n">
        <f aca="false">'Empl_BIT_4,5%'!E17*100/PopTot!E18</f>
        <v>8.30023615370728</v>
      </c>
      <c r="F17" s="50" t="n">
        <f aca="false">'Empl_BIT_4,5%'!F17*100/PopTot!F18</f>
        <v>47.7244860105762</v>
      </c>
      <c r="G17" s="50" t="n">
        <f aca="false">'Empl_BIT_4,5%'!G17*100/PopTot!G18</f>
        <v>73.3993544366549</v>
      </c>
      <c r="H17" s="50" t="n">
        <f aca="false">'Empl_BIT_4,5%'!H17*100/PopTot!H18</f>
        <v>74.3895346807264</v>
      </c>
      <c r="I17" s="50" t="n">
        <f aca="false">'Empl_BIT_4,5%'!I17*100/PopTot!I18</f>
        <v>76.5416212177116</v>
      </c>
      <c r="J17" s="50" t="n">
        <f aca="false">'Empl_BIT_4,5%'!J17*100/PopTot!J18</f>
        <v>79.7722369794874</v>
      </c>
      <c r="K17" s="50" t="n">
        <f aca="false">'Empl_BIT_4,5%'!K17*100/PopTot!K18</f>
        <v>82.518736287331</v>
      </c>
      <c r="L17" s="50" t="n">
        <f aca="false">'Empl_BIT_4,5%'!L17*100/PopTot!L18</f>
        <v>79.3936963645831</v>
      </c>
      <c r="M17" s="50" t="n">
        <f aca="false">'Empl_BIT_4,5%'!M17*100/PopTot!M18</f>
        <v>69.8003310440726</v>
      </c>
      <c r="N17" s="50" t="n">
        <f aca="false">'Empl_BIT_4,5%'!N17*100/PopTot!N18</f>
        <v>45.9649100740637</v>
      </c>
      <c r="O17" s="50" t="n">
        <f aca="false">'Empl_BIT_4,5%'!O17*100/PopTot!O18</f>
        <v>7.45597139166063</v>
      </c>
      <c r="P17" s="50" t="n">
        <f aca="false">'Empl_BIT_4,5%'!P17*100/PopTot!P18</f>
        <v>0.727942170245279</v>
      </c>
      <c r="Q17" s="50" t="n">
        <f aca="false">'Empl_BIT_4,5%'!Q17*100/PopTot!Q18</f>
        <v>12.6086958096917</v>
      </c>
      <c r="R17" s="50" t="n">
        <f aca="false">'Empl_BIT_4,5%'!R17*100/PopTot!R18</f>
        <v>54.1061219657005</v>
      </c>
      <c r="S17" s="50" t="n">
        <f aca="false">'Empl_BIT_4,5%'!S17*100/PopTot!S18</f>
        <v>83.0116423548585</v>
      </c>
      <c r="T17" s="50" t="n">
        <f aca="false">'Empl_BIT_4,5%'!T17*100/PopTot!T18</f>
        <v>87.7178561674887</v>
      </c>
      <c r="U17" s="50" t="n">
        <f aca="false">'Empl_BIT_4,5%'!U17*100/PopTot!U18</f>
        <v>86.979372943381</v>
      </c>
      <c r="V17" s="50" t="n">
        <f aca="false">'Empl_BIT_4,5%'!V17*100/PopTot!V18</f>
        <v>88.866945365839</v>
      </c>
      <c r="W17" s="50" t="n">
        <f aca="false">'Empl_BIT_4,5%'!W17*100/PopTot!W18</f>
        <v>87.1266487352036</v>
      </c>
      <c r="X17" s="50" t="n">
        <f aca="false">'Empl_BIT_4,5%'!X17*100/PopTot!X18</f>
        <v>84.384246633408</v>
      </c>
      <c r="Y17" s="50" t="n">
        <f aca="false">'Empl_BIT_4,5%'!Y17*100/PopTot!Y18</f>
        <v>73.5800099669987</v>
      </c>
      <c r="Z17" s="50" t="n">
        <f aca="false">'Empl_BIT_4,5%'!Z17*100/PopTot!Z18</f>
        <v>52.1891508743777</v>
      </c>
      <c r="AA17" s="50" t="n">
        <f aca="false">'Empl_BIT_4,5%'!AA17*100/PopTot!AA18</f>
        <v>12.0930971493841</v>
      </c>
      <c r="AB17" s="50" t="n">
        <f aca="false">'Empl_BIT_4,5%'!AB17*100/PopTot!AB18</f>
        <v>1.71205340460228</v>
      </c>
      <c r="AD17" s="50" t="n">
        <f aca="false">'Empl_BIT_4,5%'!AD17*100/PopTot!AD18</f>
        <v>27.6905888518522</v>
      </c>
      <c r="AE17" s="50" t="n">
        <f aca="false">'Empl_BIT_4,5%'!AE17*100/PopTot!AE18</f>
        <v>73.8887222409012</v>
      </c>
      <c r="AF17" s="50" t="n">
        <f aca="false">'Empl_BIT_4,5%'!AF17*100/PopTot!AF18</f>
        <v>78.2002351807012</v>
      </c>
      <c r="AG17" s="50" t="n">
        <f aca="false">'Empl_BIT_4,5%'!AG17*100/PopTot!AG18</f>
        <v>80.9988025919528</v>
      </c>
      <c r="AH17" s="50" t="n">
        <f aca="false">'Empl_BIT_4,5%'!AH17*100/PopTot!AH18</f>
        <v>20.8952784888276</v>
      </c>
      <c r="AI17" s="50" t="n">
        <f aca="false">'Empl_BIT_4,5%'!AI17*100/PopTot!AI18</f>
        <v>32.7197259645628</v>
      </c>
      <c r="AJ17" s="50" t="n">
        <f aca="false">'Empl_BIT_4,5%'!AJ17*100/PopTot!AJ18</f>
        <v>85.3176266178199</v>
      </c>
      <c r="AK17" s="50" t="n">
        <f aca="false">'Empl_BIT_4,5%'!AK17*100/PopTot!AK18</f>
        <v>87.9463651949312</v>
      </c>
      <c r="AL17" s="50" t="n">
        <f aca="false">'Empl_BIT_4,5%'!AL17*100/PopTot!AL18</f>
        <v>85.7820096113084</v>
      </c>
      <c r="AM17" s="50" t="n">
        <f aca="false">'Empl_BIT_4,5%'!AM17*100/PopTot!AM18</f>
        <v>26.8227720933245</v>
      </c>
      <c r="AO17" s="50" t="n">
        <f aca="false">'Empl_BIT_4,5%'!AO17*100/PopTot!AO18</f>
        <v>27.6905888518522</v>
      </c>
      <c r="AP17" s="50" t="n">
        <f aca="false">'Empl_BIT_4,5%'!AP17*100/PopTot!AP18</f>
        <v>77.7961742812959</v>
      </c>
      <c r="AQ17" s="50" t="n">
        <f aca="false">'Empl_BIT_4,5%'!AQ17*100/PopTot!AQ18</f>
        <v>58.0316104871142</v>
      </c>
      <c r="AR17" s="50" t="n">
        <f aca="false">'Empl_BIT_4,5%'!AR17*100/PopTot!AR18</f>
        <v>32.7197259645628</v>
      </c>
      <c r="AS17" s="50" t="n">
        <f aca="false">'Empl_BIT_4,5%'!AS17*100/PopTot!AS18</f>
        <v>86.3662692881341</v>
      </c>
      <c r="AT17" s="50" t="n">
        <f aca="false">'Empl_BIT_4,5%'!AT17*100/PopTot!AT18</f>
        <v>63.1924337598009</v>
      </c>
      <c r="AU17" s="50" t="n">
        <f aca="false">'Empl_BIT_4,5%'!AU17*100/PopTot!AU18</f>
        <v>30.246630527084</v>
      </c>
      <c r="AV17" s="50" t="n">
        <f aca="false">'Empl_BIT_4,5%'!AV17*100/PopTot!AV18</f>
        <v>82.0216564278647</v>
      </c>
      <c r="AW17" s="50" t="n">
        <f aca="false">'Empl_BIT_4,5%'!AW17*100/PopTot!AW18</f>
        <v>60.565545524207</v>
      </c>
    </row>
    <row r="18" customFormat="false" ht="15" hidden="false" customHeight="false" outlineLevel="0" collapsed="false">
      <c r="A18" s="0" t="n">
        <v>2030</v>
      </c>
      <c r="B18" s="50" t="n">
        <f aca="false">'Empl_BIT_4,5%'!B18*100/PopTot!B19</f>
        <v>49.4667254175943</v>
      </c>
      <c r="C18" s="50" t="n">
        <f aca="false">'Empl_BIT_4,5%'!C18*100/PopTot!C19</f>
        <v>45.5034256198616</v>
      </c>
      <c r="D18" s="50" t="n">
        <f aca="false">'Empl_BIT_4,5%'!D18*100/PopTot!D19</f>
        <v>53.75153720906</v>
      </c>
      <c r="E18" s="50" t="n">
        <f aca="false">'Empl_BIT_4,5%'!E18*100/PopTot!E19</f>
        <v>8.45518276389341</v>
      </c>
      <c r="F18" s="50" t="n">
        <f aca="false">'Empl_BIT_4,5%'!F18*100/PopTot!F19</f>
        <v>48.3024718570533</v>
      </c>
      <c r="G18" s="50" t="n">
        <f aca="false">'Empl_BIT_4,5%'!G18*100/PopTot!G19</f>
        <v>73.553016604589</v>
      </c>
      <c r="H18" s="50" t="n">
        <f aca="false">'Empl_BIT_4,5%'!H18*100/PopTot!H19</f>
        <v>75.0769480006257</v>
      </c>
      <c r="I18" s="50" t="n">
        <f aca="false">'Empl_BIT_4,5%'!I18*100/PopTot!I19</f>
        <v>77.240459614738</v>
      </c>
      <c r="J18" s="50" t="n">
        <f aca="false">'Empl_BIT_4,5%'!J18*100/PopTot!J19</f>
        <v>80.1098956962395</v>
      </c>
      <c r="K18" s="50" t="n">
        <f aca="false">'Empl_BIT_4,5%'!K18*100/PopTot!K19</f>
        <v>82.4637019642144</v>
      </c>
      <c r="L18" s="50" t="n">
        <f aca="false">'Empl_BIT_4,5%'!L18*100/PopTot!L19</f>
        <v>80.6637616348459</v>
      </c>
      <c r="M18" s="50" t="n">
        <f aca="false">'Empl_BIT_4,5%'!M18*100/PopTot!M19</f>
        <v>70.2144682036246</v>
      </c>
      <c r="N18" s="50" t="n">
        <f aca="false">'Empl_BIT_4,5%'!N18*100/PopTot!N19</f>
        <v>46.7568040806728</v>
      </c>
      <c r="O18" s="50" t="n">
        <f aca="false">'Empl_BIT_4,5%'!O18*100/PopTot!O19</f>
        <v>7.84120641439703</v>
      </c>
      <c r="P18" s="50" t="n">
        <f aca="false">'Empl_BIT_4,5%'!P18*100/PopTot!P19</f>
        <v>0.757823873036157</v>
      </c>
      <c r="Q18" s="50" t="n">
        <f aca="false">'Empl_BIT_4,5%'!Q18*100/PopTot!Q19</f>
        <v>12.775614190637</v>
      </c>
      <c r="R18" s="50" t="n">
        <f aca="false">'Empl_BIT_4,5%'!R18*100/PopTot!R19</f>
        <v>54.7365354939174</v>
      </c>
      <c r="S18" s="50" t="n">
        <f aca="false">'Empl_BIT_4,5%'!S18*100/PopTot!S19</f>
        <v>83.1898361385948</v>
      </c>
      <c r="T18" s="50" t="n">
        <f aca="false">'Empl_BIT_4,5%'!T18*100/PopTot!T19</f>
        <v>88.2891263549556</v>
      </c>
      <c r="U18" s="50" t="n">
        <f aca="false">'Empl_BIT_4,5%'!U18*100/PopTot!U19</f>
        <v>87.4717528638385</v>
      </c>
      <c r="V18" s="50" t="n">
        <f aca="false">'Empl_BIT_4,5%'!V18*100/PopTot!V19</f>
        <v>89.0858201702752</v>
      </c>
      <c r="W18" s="50" t="n">
        <f aca="false">'Empl_BIT_4,5%'!W18*100/PopTot!W19</f>
        <v>86.9977400167144</v>
      </c>
      <c r="X18" s="50" t="n">
        <f aca="false">'Empl_BIT_4,5%'!X18*100/PopTot!X19</f>
        <v>85.6464889567475</v>
      </c>
      <c r="Y18" s="50" t="n">
        <f aca="false">'Empl_BIT_4,5%'!Y18*100/PopTot!Y19</f>
        <v>73.2918516457552</v>
      </c>
      <c r="Z18" s="50" t="n">
        <f aca="false">'Empl_BIT_4,5%'!Z18*100/PopTot!Z19</f>
        <v>54.0268682985201</v>
      </c>
      <c r="AA18" s="50" t="n">
        <f aca="false">'Empl_BIT_4,5%'!AA18*100/PopTot!AA19</f>
        <v>12.525012599662</v>
      </c>
      <c r="AB18" s="50" t="n">
        <f aca="false">'Empl_BIT_4,5%'!AB18*100/PopTot!AB19</f>
        <v>1.71213214652543</v>
      </c>
      <c r="AD18" s="50" t="n">
        <f aca="false">'Empl_BIT_4,5%'!AD18*100/PopTot!AD19</f>
        <v>28.162235328139</v>
      </c>
      <c r="AE18" s="50" t="n">
        <f aca="false">'Empl_BIT_4,5%'!AE18*100/PopTot!AE19</f>
        <v>74.308394020648</v>
      </c>
      <c r="AF18" s="50" t="n">
        <f aca="false">'Empl_BIT_4,5%'!AF18*100/PopTot!AF19</f>
        <v>78.7250313114298</v>
      </c>
      <c r="AG18" s="50" t="n">
        <f aca="false">'Empl_BIT_4,5%'!AG18*100/PopTot!AG19</f>
        <v>81.5915467379011</v>
      </c>
      <c r="AH18" s="50" t="n">
        <f aca="false">'Empl_BIT_4,5%'!AH18*100/PopTot!AH19</f>
        <v>20.8695228383309</v>
      </c>
      <c r="AI18" s="50" t="n">
        <f aca="false">'Empl_BIT_4,5%'!AI18*100/PopTot!AI19</f>
        <v>33.2327682588204</v>
      </c>
      <c r="AJ18" s="50" t="n">
        <f aca="false">'Empl_BIT_4,5%'!AJ18*100/PopTot!AJ19</f>
        <v>85.7003785030739</v>
      </c>
      <c r="AK18" s="50" t="n">
        <f aca="false">'Empl_BIT_4,5%'!AK18*100/PopTot!AK19</f>
        <v>88.3059277242523</v>
      </c>
      <c r="AL18" s="50" t="n">
        <f aca="false">'Empl_BIT_4,5%'!AL18*100/PopTot!AL19</f>
        <v>86.3381954567592</v>
      </c>
      <c r="AM18" s="50" t="n">
        <f aca="false">'Empl_BIT_4,5%'!AM18*100/PopTot!AM19</f>
        <v>26.8389931430886</v>
      </c>
      <c r="AO18" s="50" t="n">
        <f aca="false">'Empl_BIT_4,5%'!AO18*100/PopTot!AO19</f>
        <v>28.162235328139</v>
      </c>
      <c r="AP18" s="50" t="n">
        <f aca="false">'Empl_BIT_4,5%'!AP18*100/PopTot!AP19</f>
        <v>78.2968707914398</v>
      </c>
      <c r="AQ18" s="50" t="n">
        <f aca="false">'Empl_BIT_4,5%'!AQ18*100/PopTot!AQ19</f>
        <v>58.6290149077212</v>
      </c>
      <c r="AR18" s="50" t="n">
        <f aca="false">'Empl_BIT_4,5%'!AR18*100/PopTot!AR19</f>
        <v>33.2327682588204</v>
      </c>
      <c r="AS18" s="50" t="n">
        <f aca="false">'Empl_BIT_4,5%'!AS18*100/PopTot!AS19</f>
        <v>86.7939321253703</v>
      </c>
      <c r="AT18" s="50" t="n">
        <f aca="false">'Empl_BIT_4,5%'!AT18*100/PopTot!AT19</f>
        <v>63.9254941797533</v>
      </c>
      <c r="AU18" s="50" t="n">
        <f aca="false">'Empl_BIT_4,5%'!AU18*100/PopTot!AU19</f>
        <v>30.7399191231257</v>
      </c>
      <c r="AV18" s="50" t="n">
        <f aca="false">'Empl_BIT_4,5%'!AV18*100/PopTot!AV19</f>
        <v>82.4854209267998</v>
      </c>
      <c r="AW18" s="50" t="n">
        <f aca="false">'Empl_BIT_4,5%'!AW18*100/PopTot!AW19</f>
        <v>61.2339965038582</v>
      </c>
    </row>
    <row r="19" customFormat="false" ht="15" hidden="false" customHeight="false" outlineLevel="0" collapsed="false">
      <c r="A19" s="0" t="n">
        <v>2031</v>
      </c>
      <c r="B19" s="50" t="n">
        <f aca="false">'Empl_BIT_4,5%'!B19*100/PopTot!B20</f>
        <v>49.6359773602989</v>
      </c>
      <c r="C19" s="50" t="n">
        <f aca="false">'Empl_BIT_4,5%'!C19*100/PopTot!C20</f>
        <v>45.6849208535529</v>
      </c>
      <c r="D19" s="50" t="n">
        <f aca="false">'Empl_BIT_4,5%'!D19*100/PopTot!D20</f>
        <v>53.9059628181211</v>
      </c>
      <c r="E19" s="50" t="n">
        <f aca="false">'Empl_BIT_4,5%'!E19*100/PopTot!E20</f>
        <v>8.64138848026757</v>
      </c>
      <c r="F19" s="50" t="n">
        <f aca="false">'Empl_BIT_4,5%'!F19*100/PopTot!F20</f>
        <v>48.6666013275323</v>
      </c>
      <c r="G19" s="50" t="n">
        <f aca="false">'Empl_BIT_4,5%'!G19*100/PopTot!G20</f>
        <v>74.3708822366432</v>
      </c>
      <c r="H19" s="50" t="n">
        <f aca="false">'Empl_BIT_4,5%'!H19*100/PopTot!H20</f>
        <v>75.3465601220618</v>
      </c>
      <c r="I19" s="50" t="n">
        <f aca="false">'Empl_BIT_4,5%'!I19*100/PopTot!I20</f>
        <v>77.9572438393295</v>
      </c>
      <c r="J19" s="50" t="n">
        <f aca="false">'Empl_BIT_4,5%'!J19*100/PopTot!J20</f>
        <v>80.2564051844166</v>
      </c>
      <c r="K19" s="50" t="n">
        <f aca="false">'Empl_BIT_4,5%'!K19*100/PopTot!K20</f>
        <v>82.9677200919578</v>
      </c>
      <c r="L19" s="50" t="n">
        <f aca="false">'Empl_BIT_4,5%'!L19*100/PopTot!L20</f>
        <v>81.1821718332583</v>
      </c>
      <c r="M19" s="50" t="n">
        <f aca="false">'Empl_BIT_4,5%'!M19*100/PopTot!M20</f>
        <v>70.4844141039016</v>
      </c>
      <c r="N19" s="50" t="n">
        <f aca="false">'Empl_BIT_4,5%'!N19*100/PopTot!N20</f>
        <v>47.947275301784</v>
      </c>
      <c r="O19" s="50" t="n">
        <f aca="false">'Empl_BIT_4,5%'!O19*100/PopTot!O20</f>
        <v>8.11490653289048</v>
      </c>
      <c r="P19" s="50" t="n">
        <f aca="false">'Empl_BIT_4,5%'!P19*100/PopTot!P20</f>
        <v>0.77844518737492</v>
      </c>
      <c r="Q19" s="50" t="n">
        <f aca="false">'Empl_BIT_4,5%'!Q19*100/PopTot!Q20</f>
        <v>12.9925754575849</v>
      </c>
      <c r="R19" s="50" t="n">
        <f aca="false">'Empl_BIT_4,5%'!R19*100/PopTot!R20</f>
        <v>55.1250465310979</v>
      </c>
      <c r="S19" s="50" t="n">
        <f aca="false">'Empl_BIT_4,5%'!S19*100/PopTot!S20</f>
        <v>84.0874121932191</v>
      </c>
      <c r="T19" s="50" t="n">
        <f aca="false">'Empl_BIT_4,5%'!T19*100/PopTot!T20</f>
        <v>88.3205573083535</v>
      </c>
      <c r="U19" s="50" t="n">
        <f aca="false">'Empl_BIT_4,5%'!U19*100/PopTot!U20</f>
        <v>88.1413873943444</v>
      </c>
      <c r="V19" s="50" t="n">
        <f aca="false">'Empl_BIT_4,5%'!V19*100/PopTot!V20</f>
        <v>89.1439273595055</v>
      </c>
      <c r="W19" s="50" t="n">
        <f aca="false">'Empl_BIT_4,5%'!W19*100/PopTot!W20</f>
        <v>87.4092540291013</v>
      </c>
      <c r="X19" s="50" t="n">
        <f aca="false">'Empl_BIT_4,5%'!X19*100/PopTot!X20</f>
        <v>86.0018864080362</v>
      </c>
      <c r="Y19" s="50" t="n">
        <f aca="false">'Empl_BIT_4,5%'!Y19*100/PopTot!Y20</f>
        <v>73.1851041960104</v>
      </c>
      <c r="Z19" s="50" t="n">
        <f aca="false">'Empl_BIT_4,5%'!Z19*100/PopTot!Z20</f>
        <v>55.6510674815824</v>
      </c>
      <c r="AA19" s="50" t="n">
        <f aca="false">'Empl_BIT_4,5%'!AA19*100/PopTot!AA20</f>
        <v>13.0426929943581</v>
      </c>
      <c r="AB19" s="50" t="n">
        <f aca="false">'Empl_BIT_4,5%'!AB19*100/PopTot!AB20</f>
        <v>1.71173636015214</v>
      </c>
      <c r="AD19" s="50" t="n">
        <f aca="false">'Empl_BIT_4,5%'!AD19*100/PopTot!AD20</f>
        <v>28.6097118919045</v>
      </c>
      <c r="AE19" s="50" t="n">
        <f aca="false">'Empl_BIT_4,5%'!AE19*100/PopTot!AE20</f>
        <v>74.8593613471009</v>
      </c>
      <c r="AF19" s="50" t="n">
        <f aca="false">'Empl_BIT_4,5%'!AF19*100/PopTot!AF20</f>
        <v>79.1517520585331</v>
      </c>
      <c r="AG19" s="50" t="n">
        <f aca="false">'Empl_BIT_4,5%'!AG19*100/PopTot!AG20</f>
        <v>82.0915672729455</v>
      </c>
      <c r="AH19" s="50" t="n">
        <f aca="false">'Empl_BIT_4,5%'!AH19*100/PopTot!AH20</f>
        <v>20.8083725609876</v>
      </c>
      <c r="AI19" s="50" t="n">
        <f aca="false">'Empl_BIT_4,5%'!AI19*100/PopTot!AI20</f>
        <v>33.7125037027524</v>
      </c>
      <c r="AJ19" s="50" t="n">
        <f aca="false">'Empl_BIT_4,5%'!AJ19*100/PopTot!AJ20</f>
        <v>86.1950013487298</v>
      </c>
      <c r="AK19" s="50" t="n">
        <f aca="false">'Empl_BIT_4,5%'!AK19*100/PopTot!AK20</f>
        <v>88.6625694940028</v>
      </c>
      <c r="AL19" s="50" t="n">
        <f aca="false">'Empl_BIT_4,5%'!AL19*100/PopTot!AL20</f>
        <v>86.7141938810669</v>
      </c>
      <c r="AM19" s="50" t="n">
        <f aca="false">'Empl_BIT_4,5%'!AM19*100/PopTot!AM20</f>
        <v>26.7806975653051</v>
      </c>
      <c r="AO19" s="50" t="n">
        <f aca="false">'Empl_BIT_4,5%'!AO19*100/PopTot!AO20</f>
        <v>28.6097118919045</v>
      </c>
      <c r="AP19" s="50" t="n">
        <f aca="false">'Empl_BIT_4,5%'!AP19*100/PopTot!AP20</f>
        <v>78.7831081880343</v>
      </c>
      <c r="AQ19" s="50" t="n">
        <f aca="false">'Empl_BIT_4,5%'!AQ19*100/PopTot!AQ20</f>
        <v>59.2553307814024</v>
      </c>
      <c r="AR19" s="50" t="n">
        <f aca="false">'Empl_BIT_4,5%'!AR19*100/PopTot!AR20</f>
        <v>33.7125037027524</v>
      </c>
      <c r="AS19" s="50" t="n">
        <f aca="false">'Empl_BIT_4,5%'!AS19*100/PopTot!AS20</f>
        <v>87.1948033020574</v>
      </c>
      <c r="AT19" s="50" t="n">
        <f aca="false">'Empl_BIT_4,5%'!AT19*100/PopTot!AT20</f>
        <v>64.5652650431887</v>
      </c>
      <c r="AU19" s="50" t="n">
        <f aca="false">'Empl_BIT_4,5%'!AU19*100/PopTot!AU20</f>
        <v>31.2042529222018</v>
      </c>
      <c r="AV19" s="50" t="n">
        <f aca="false">'Empl_BIT_4,5%'!AV19*100/PopTot!AV20</f>
        <v>82.92941891399</v>
      </c>
      <c r="AW19" s="50" t="n">
        <f aca="false">'Empl_BIT_4,5%'!AW19*100/PopTot!AW20</f>
        <v>61.8690432727612</v>
      </c>
    </row>
    <row r="20" customFormat="false" ht="15" hidden="false" customHeight="false" outlineLevel="0" collapsed="false">
      <c r="A20" s="0" t="n">
        <v>2032</v>
      </c>
      <c r="B20" s="50" t="n">
        <f aca="false">'Empl_BIT_4,5%'!B20*100/PopTot!B21</f>
        <v>49.8076510273025</v>
      </c>
      <c r="C20" s="50" t="n">
        <f aca="false">'Empl_BIT_4,5%'!C20*100/PopTot!C21</f>
        <v>45.8651145276204</v>
      </c>
      <c r="D20" s="50" t="n">
        <f aca="false">'Empl_BIT_4,5%'!D20*100/PopTot!D21</f>
        <v>54.0669533818569</v>
      </c>
      <c r="E20" s="50" t="n">
        <f aca="false">'Empl_BIT_4,5%'!E20*100/PopTot!E21</f>
        <v>8.85012126961161</v>
      </c>
      <c r="F20" s="50" t="n">
        <f aca="false">'Empl_BIT_4,5%'!F20*100/PopTot!F21</f>
        <v>49.1528308989277</v>
      </c>
      <c r="G20" s="50" t="n">
        <f aca="false">'Empl_BIT_4,5%'!G20*100/PopTot!G21</f>
        <v>74.9159135632905</v>
      </c>
      <c r="H20" s="50" t="n">
        <f aca="false">'Empl_BIT_4,5%'!H20*100/PopTot!H21</f>
        <v>75.7494741327087</v>
      </c>
      <c r="I20" s="50" t="n">
        <f aca="false">'Empl_BIT_4,5%'!I20*100/PopTot!I21</f>
        <v>78.5228612823076</v>
      </c>
      <c r="J20" s="50" t="n">
        <f aca="false">'Empl_BIT_4,5%'!J20*100/PopTot!J21</f>
        <v>80.6146428005924</v>
      </c>
      <c r="K20" s="50" t="n">
        <f aca="false">'Empl_BIT_4,5%'!K20*100/PopTot!K21</f>
        <v>83.2941627910505</v>
      </c>
      <c r="L20" s="50" t="n">
        <f aca="false">'Empl_BIT_4,5%'!L20*100/PopTot!L21</f>
        <v>81.2359795929003</v>
      </c>
      <c r="M20" s="50" t="n">
        <f aca="false">'Empl_BIT_4,5%'!M20*100/PopTot!M21</f>
        <v>71.1197679902632</v>
      </c>
      <c r="N20" s="50" t="n">
        <f aca="false">'Empl_BIT_4,5%'!N20*100/PopTot!N21</f>
        <v>49.265694349821</v>
      </c>
      <c r="O20" s="50" t="n">
        <f aca="false">'Empl_BIT_4,5%'!O20*100/PopTot!O21</f>
        <v>8.34948082216478</v>
      </c>
      <c r="P20" s="50" t="n">
        <f aca="false">'Empl_BIT_4,5%'!P20*100/PopTot!P21</f>
        <v>0.79688795092693</v>
      </c>
      <c r="Q20" s="50" t="n">
        <f aca="false">'Empl_BIT_4,5%'!Q20*100/PopTot!Q21</f>
        <v>13.21054425125</v>
      </c>
      <c r="R20" s="50" t="n">
        <f aca="false">'Empl_BIT_4,5%'!R20*100/PopTot!R21</f>
        <v>55.7425420343682</v>
      </c>
      <c r="S20" s="50" t="n">
        <f aca="false">'Empl_BIT_4,5%'!S20*100/PopTot!S21</f>
        <v>84.5697637086534</v>
      </c>
      <c r="T20" s="50" t="n">
        <f aca="false">'Empl_BIT_4,5%'!T20*100/PopTot!T21</f>
        <v>88.6190445508285</v>
      </c>
      <c r="U20" s="50" t="n">
        <f aca="false">'Empl_BIT_4,5%'!U20*100/PopTot!U21</f>
        <v>88.5551158043415</v>
      </c>
      <c r="V20" s="50" t="n">
        <f aca="false">'Empl_BIT_4,5%'!V20*100/PopTot!V21</f>
        <v>89.3855640259075</v>
      </c>
      <c r="W20" s="50" t="n">
        <f aca="false">'Empl_BIT_4,5%'!W20*100/PopTot!W21</f>
        <v>87.6156640060269</v>
      </c>
      <c r="X20" s="50" t="n">
        <f aca="false">'Empl_BIT_4,5%'!X20*100/PopTot!X21</f>
        <v>86.0147004216095</v>
      </c>
      <c r="Y20" s="50" t="n">
        <f aca="false">'Empl_BIT_4,5%'!Y20*100/PopTot!Y21</f>
        <v>73.5177275737381</v>
      </c>
      <c r="Z20" s="50" t="n">
        <f aca="false">'Empl_BIT_4,5%'!Z20*100/PopTot!Z21</f>
        <v>57.2084203916721</v>
      </c>
      <c r="AA20" s="50" t="n">
        <f aca="false">'Empl_BIT_4,5%'!AA20*100/PopTot!AA21</f>
        <v>13.6283953521932</v>
      </c>
      <c r="AB20" s="50" t="n">
        <f aca="false">'Empl_BIT_4,5%'!AB20*100/PopTot!AB21</f>
        <v>1.71142392515304</v>
      </c>
      <c r="AD20" s="50" t="n">
        <f aca="false">'Empl_BIT_4,5%'!AD20*100/PopTot!AD21</f>
        <v>29.0392726420983</v>
      </c>
      <c r="AE20" s="50" t="n">
        <f aca="false">'Empl_BIT_4,5%'!AE20*100/PopTot!AE21</f>
        <v>75.3345051020855</v>
      </c>
      <c r="AF20" s="50" t="n">
        <f aca="false">'Empl_BIT_4,5%'!AF20*100/PopTot!AF21</f>
        <v>79.6077670042282</v>
      </c>
      <c r="AG20" s="50" t="n">
        <f aca="false">'Empl_BIT_4,5%'!AG20*100/PopTot!AG21</f>
        <v>82.2712855589723</v>
      </c>
      <c r="AH20" s="50" t="n">
        <f aca="false">'Empl_BIT_4,5%'!AH20*100/PopTot!AH21</f>
        <v>20.7735257664544</v>
      </c>
      <c r="AI20" s="50" t="n">
        <f aca="false">'Empl_BIT_4,5%'!AI20*100/PopTot!AI21</f>
        <v>34.1873162684413</v>
      </c>
      <c r="AJ20" s="50" t="n">
        <f aca="false">'Empl_BIT_4,5%'!AJ20*100/PopTot!AJ21</f>
        <v>86.5914821070994</v>
      </c>
      <c r="AK20" s="50" t="n">
        <f aca="false">'Empl_BIT_4,5%'!AK20*100/PopTot!AK21</f>
        <v>88.9865793843978</v>
      </c>
      <c r="AL20" s="50" t="n">
        <f aca="false">'Empl_BIT_4,5%'!AL20*100/PopTot!AL21</f>
        <v>86.8164663727862</v>
      </c>
      <c r="AM20" s="50" t="n">
        <f aca="false">'Empl_BIT_4,5%'!AM20*100/PopTot!AM21</f>
        <v>26.7704635424362</v>
      </c>
      <c r="AO20" s="50" t="n">
        <f aca="false">'Empl_BIT_4,5%'!AO20*100/PopTot!AO21</f>
        <v>29.0392726420983</v>
      </c>
      <c r="AP20" s="50" t="n">
        <f aca="false">'Empl_BIT_4,5%'!AP20*100/PopTot!AP21</f>
        <v>79.146267653368</v>
      </c>
      <c r="AQ20" s="50" t="n">
        <f aca="false">'Empl_BIT_4,5%'!AQ20*100/PopTot!AQ21</f>
        <v>60.0605559707458</v>
      </c>
      <c r="AR20" s="50" t="n">
        <f aca="false">'Empl_BIT_4,5%'!AR20*100/PopTot!AR21</f>
        <v>34.1873162684413</v>
      </c>
      <c r="AS20" s="50" t="n">
        <f aca="false">'Empl_BIT_4,5%'!AS20*100/PopTot!AS21</f>
        <v>87.4588777969816</v>
      </c>
      <c r="AT20" s="50" t="n">
        <f aca="false">'Empl_BIT_4,5%'!AT20*100/PopTot!AT21</f>
        <v>65.3546851103479</v>
      </c>
      <c r="AU20" s="50" t="n">
        <f aca="false">'Empl_BIT_4,5%'!AU20*100/PopTot!AU21</f>
        <v>31.6571969756499</v>
      </c>
      <c r="AV20" s="50" t="n">
        <f aca="false">'Empl_BIT_4,5%'!AV20*100/PopTot!AV21</f>
        <v>83.2437342309765</v>
      </c>
      <c r="AW20" s="50" t="n">
        <f aca="false">'Empl_BIT_4,5%'!AW20*100/PopTot!AW21</f>
        <v>62.6689459919542</v>
      </c>
    </row>
    <row r="21" customFormat="false" ht="15" hidden="false" customHeight="false" outlineLevel="0" collapsed="false">
      <c r="A21" s="0" t="n">
        <v>2033</v>
      </c>
      <c r="B21" s="50" t="n">
        <f aca="false">'Empl_BIT_4,5%'!B21*100/PopTot!B22</f>
        <v>49.7417568213497</v>
      </c>
      <c r="C21" s="50" t="n">
        <f aca="false">'Empl_BIT_4,5%'!C21*100/PopTot!C22</f>
        <v>45.7916187070796</v>
      </c>
      <c r="D21" s="50" t="n">
        <f aca="false">'Empl_BIT_4,5%'!D21*100/PopTot!D22</f>
        <v>54.0078233132283</v>
      </c>
      <c r="E21" s="50" t="n">
        <f aca="false">'Empl_BIT_4,5%'!E21*100/PopTot!E22</f>
        <v>8.84729628099267</v>
      </c>
      <c r="F21" s="50" t="n">
        <f aca="false">'Empl_BIT_4,5%'!F21*100/PopTot!F22</f>
        <v>49.0822543136359</v>
      </c>
      <c r="G21" s="50" t="n">
        <f aca="false">'Empl_BIT_4,5%'!G21*100/PopTot!G22</f>
        <v>75.004117462777</v>
      </c>
      <c r="H21" s="50" t="n">
        <f aca="false">'Empl_BIT_4,5%'!H21*100/PopTot!H22</f>
        <v>75.5401734000806</v>
      </c>
      <c r="I21" s="50" t="n">
        <f aca="false">'Empl_BIT_4,5%'!I21*100/PopTot!I22</f>
        <v>79.1181615930142</v>
      </c>
      <c r="J21" s="50" t="n">
        <f aca="false">'Empl_BIT_4,5%'!J21*100/PopTot!J22</f>
        <v>80.1927708393776</v>
      </c>
      <c r="K21" s="50" t="n">
        <f aca="false">'Empl_BIT_4,5%'!K21*100/PopTot!K22</f>
        <v>83.820512823661</v>
      </c>
      <c r="L21" s="50" t="n">
        <f aca="false">'Empl_BIT_4,5%'!L21*100/PopTot!L22</f>
        <v>80.8274340495332</v>
      </c>
      <c r="M21" s="50" t="n">
        <f aca="false">'Empl_BIT_4,5%'!M21*100/PopTot!M22</f>
        <v>71.2457251643949</v>
      </c>
      <c r="N21" s="50" t="n">
        <f aca="false">'Empl_BIT_4,5%'!N21*100/PopTot!N22</f>
        <v>50.3699456738999</v>
      </c>
      <c r="O21" s="50" t="n">
        <f aca="false">'Empl_BIT_4,5%'!O21*100/PopTot!O22</f>
        <v>8.53121001563079</v>
      </c>
      <c r="P21" s="50" t="n">
        <f aca="false">'Empl_BIT_4,5%'!P21*100/PopTot!P22</f>
        <v>0.812675606019451</v>
      </c>
      <c r="Q21" s="50" t="n">
        <f aca="false">'Empl_BIT_4,5%'!Q21*100/PopTot!Q22</f>
        <v>13.2037811924974</v>
      </c>
      <c r="R21" s="50" t="n">
        <f aca="false">'Empl_BIT_4,5%'!R21*100/PopTot!R22</f>
        <v>55.6646348510645</v>
      </c>
      <c r="S21" s="50" t="n">
        <f aca="false">'Empl_BIT_4,5%'!S21*100/PopTot!S22</f>
        <v>84.6954069379241</v>
      </c>
      <c r="T21" s="50" t="n">
        <f aca="false">'Empl_BIT_4,5%'!T21*100/PopTot!T22</f>
        <v>88.3852450818154</v>
      </c>
      <c r="U21" s="50" t="n">
        <f aca="false">'Empl_BIT_4,5%'!U21*100/PopTot!U22</f>
        <v>89.2234442020599</v>
      </c>
      <c r="V21" s="50" t="n">
        <f aca="false">'Empl_BIT_4,5%'!V21*100/PopTot!V22</f>
        <v>88.892242371954</v>
      </c>
      <c r="W21" s="50" t="n">
        <f aca="false">'Empl_BIT_4,5%'!W21*100/PopTot!W22</f>
        <v>88.0635194047924</v>
      </c>
      <c r="X21" s="50" t="n">
        <f aca="false">'Empl_BIT_4,5%'!X21*100/PopTot!X22</f>
        <v>85.6340673114943</v>
      </c>
      <c r="Y21" s="50" t="n">
        <f aca="false">'Empl_BIT_4,5%'!Y21*100/PopTot!Y22</f>
        <v>73.6224511280838</v>
      </c>
      <c r="Z21" s="50" t="n">
        <f aca="false">'Empl_BIT_4,5%'!Z21*100/PopTot!Z22</f>
        <v>58.2266717991051</v>
      </c>
      <c r="AA21" s="50" t="n">
        <f aca="false">'Empl_BIT_4,5%'!AA21*100/PopTot!AA22</f>
        <v>14.4365792582587</v>
      </c>
      <c r="AB21" s="50" t="n">
        <f aca="false">'Empl_BIT_4,5%'!AB21*100/PopTot!AB22</f>
        <v>1.71243005905097</v>
      </c>
      <c r="AD21" s="50" t="n">
        <f aca="false">'Empl_BIT_4,5%'!AD21*100/PopTot!AD22</f>
        <v>29.0171592223754</v>
      </c>
      <c r="AE21" s="50" t="n">
        <f aca="false">'Empl_BIT_4,5%'!AE21*100/PopTot!AE22</f>
        <v>75.2738765372832</v>
      </c>
      <c r="AF21" s="50" t="n">
        <f aca="false">'Empl_BIT_4,5%'!AF21*100/PopTot!AF22</f>
        <v>79.6736524903981</v>
      </c>
      <c r="AG21" s="50" t="n">
        <f aca="false">'Empl_BIT_4,5%'!AG21*100/PopTot!AG22</f>
        <v>82.3178430702292</v>
      </c>
      <c r="AH21" s="50" t="n">
        <f aca="false">'Empl_BIT_4,5%'!AH21*100/PopTot!AH22</f>
        <v>20.6878586416672</v>
      </c>
      <c r="AI21" s="50" t="n">
        <f aca="false">'Empl_BIT_4,5%'!AI21*100/PopTot!AI22</f>
        <v>34.172485863052</v>
      </c>
      <c r="AJ21" s="50" t="n">
        <f aca="false">'Empl_BIT_4,5%'!AJ21*100/PopTot!AJ22</f>
        <v>86.5422403303107</v>
      </c>
      <c r="AK21" s="50" t="n">
        <f aca="false">'Empl_BIT_4,5%'!AK21*100/PopTot!AK22</f>
        <v>89.0517451420763</v>
      </c>
      <c r="AL21" s="50" t="n">
        <f aca="false">'Empl_BIT_4,5%'!AL21*100/PopTot!AL22</f>
        <v>86.8407996620986</v>
      </c>
      <c r="AM21" s="50" t="n">
        <f aca="false">'Empl_BIT_4,5%'!AM21*100/PopTot!AM22</f>
        <v>26.7486679955543</v>
      </c>
      <c r="AO21" s="50" t="n">
        <f aca="false">'Empl_BIT_4,5%'!AO21*100/PopTot!AO22</f>
        <v>29.0171592223754</v>
      </c>
      <c r="AP21" s="50" t="n">
        <f aca="false">'Empl_BIT_4,5%'!AP21*100/PopTot!AP22</f>
        <v>79.1568803491539</v>
      </c>
      <c r="AQ21" s="50" t="n">
        <f aca="false">'Empl_BIT_4,5%'!AQ21*100/PopTot!AQ22</f>
        <v>60.5008875311153</v>
      </c>
      <c r="AR21" s="50" t="n">
        <f aca="false">'Empl_BIT_4,5%'!AR21*100/PopTot!AR22</f>
        <v>34.172485863052</v>
      </c>
      <c r="AS21" s="50" t="n">
        <f aca="false">'Empl_BIT_4,5%'!AS21*100/PopTot!AS22</f>
        <v>87.4668130387602</v>
      </c>
      <c r="AT21" s="50" t="n">
        <f aca="false">'Empl_BIT_4,5%'!AT21*100/PopTot!AT22</f>
        <v>65.7685741728327</v>
      </c>
      <c r="AU21" s="50" t="n">
        <f aca="false">'Empl_BIT_4,5%'!AU21*100/PopTot!AU22</f>
        <v>31.6392829796567</v>
      </c>
      <c r="AV21" s="50" t="n">
        <f aca="false">'Empl_BIT_4,5%'!AV21*100/PopTot!AV22</f>
        <v>83.2527105580259</v>
      </c>
      <c r="AW21" s="50" t="n">
        <f aca="false">'Empl_BIT_4,5%'!AW21*100/PopTot!AW22</f>
        <v>63.0988528152542</v>
      </c>
    </row>
    <row r="22" customFormat="false" ht="15" hidden="false" customHeight="false" outlineLevel="0" collapsed="false">
      <c r="A22" s="0" t="n">
        <v>2034</v>
      </c>
      <c r="B22" s="50" t="n">
        <f aca="false">'Empl_BIT_4,5%'!B22*100/PopTot!B23</f>
        <v>49.6862406491115</v>
      </c>
      <c r="C22" s="50" t="n">
        <f aca="false">'Empl_BIT_4,5%'!C22*100/PopTot!C23</f>
        <v>45.7223238234593</v>
      </c>
      <c r="D22" s="50" t="n">
        <f aca="false">'Empl_BIT_4,5%'!D22*100/PopTot!D23</f>
        <v>53.9657177788549</v>
      </c>
      <c r="E22" s="50" t="n">
        <f aca="false">'Empl_BIT_4,5%'!E22*100/PopTot!E23</f>
        <v>8.83468086610111</v>
      </c>
      <c r="F22" s="50" t="n">
        <f aca="false">'Empl_BIT_4,5%'!F22*100/PopTot!F23</f>
        <v>49.1014534038831</v>
      </c>
      <c r="G22" s="50" t="n">
        <f aca="false">'Empl_BIT_4,5%'!G22*100/PopTot!G23</f>
        <v>74.9071509064355</v>
      </c>
      <c r="H22" s="50" t="n">
        <f aca="false">'Empl_BIT_4,5%'!H22*100/PopTot!H23</f>
        <v>75.5602130567016</v>
      </c>
      <c r="I22" s="50" t="n">
        <f aca="false">'Empl_BIT_4,5%'!I22*100/PopTot!I23</f>
        <v>79.1590791985289</v>
      </c>
      <c r="J22" s="50" t="n">
        <f aca="false">'Empl_BIT_4,5%'!J22*100/PopTot!J23</f>
        <v>80.2712224993334</v>
      </c>
      <c r="K22" s="50" t="n">
        <f aca="false">'Empl_BIT_4,5%'!K22*100/PopTot!K23</f>
        <v>83.6024894313983</v>
      </c>
      <c r="L22" s="50" t="n">
        <f aca="false">'Empl_BIT_4,5%'!L22*100/PopTot!L23</f>
        <v>80.8170557620617</v>
      </c>
      <c r="M22" s="50" t="n">
        <f aca="false">'Empl_BIT_4,5%'!M22*100/PopTot!M23</f>
        <v>71.8520082585408</v>
      </c>
      <c r="N22" s="50" t="n">
        <f aca="false">'Empl_BIT_4,5%'!N22*100/PopTot!N23</f>
        <v>51.2318544604483</v>
      </c>
      <c r="O22" s="50" t="n">
        <f aca="false">'Empl_BIT_4,5%'!O22*100/PopTot!O23</f>
        <v>8.6866474032617</v>
      </c>
      <c r="P22" s="50" t="n">
        <f aca="false">'Empl_BIT_4,5%'!P22*100/PopTot!P23</f>
        <v>0.812507916296098</v>
      </c>
      <c r="Q22" s="50" t="n">
        <f aca="false">'Empl_BIT_4,5%'!Q22*100/PopTot!Q23</f>
        <v>13.189687594706</v>
      </c>
      <c r="R22" s="50" t="n">
        <f aca="false">'Empl_BIT_4,5%'!R22*100/PopTot!R23</f>
        <v>55.6813258310581</v>
      </c>
      <c r="S22" s="50" t="n">
        <f aca="false">'Empl_BIT_4,5%'!S22*100/PopTot!S23</f>
        <v>84.6029164821275</v>
      </c>
      <c r="T22" s="50" t="n">
        <f aca="false">'Empl_BIT_4,5%'!T22*100/PopTot!T23</f>
        <v>88.3255208724523</v>
      </c>
      <c r="U22" s="50" t="n">
        <f aca="false">'Empl_BIT_4,5%'!U22*100/PopTot!U23</f>
        <v>89.3046313624681</v>
      </c>
      <c r="V22" s="50" t="n">
        <f aca="false">'Empl_BIT_4,5%'!V22*100/PopTot!V23</f>
        <v>88.9464392405114</v>
      </c>
      <c r="W22" s="50" t="n">
        <f aca="false">'Empl_BIT_4,5%'!W22*100/PopTot!W23</f>
        <v>87.8649718230355</v>
      </c>
      <c r="X22" s="50" t="n">
        <f aca="false">'Empl_BIT_4,5%'!X22*100/PopTot!X23</f>
        <v>85.5781740765989</v>
      </c>
      <c r="Y22" s="50" t="n">
        <f aca="false">'Empl_BIT_4,5%'!Y22*100/PopTot!Y23</f>
        <v>74.1152474540903</v>
      </c>
      <c r="Z22" s="50" t="n">
        <f aca="false">'Empl_BIT_4,5%'!Z22*100/PopTot!Z23</f>
        <v>59.0964313825087</v>
      </c>
      <c r="AA22" s="50" t="n">
        <f aca="false">'Empl_BIT_4,5%'!AA22*100/PopTot!AA23</f>
        <v>15.3270393670751</v>
      </c>
      <c r="AB22" s="50" t="n">
        <f aca="false">'Empl_BIT_4,5%'!AB22*100/PopTot!AB23</f>
        <v>1.71190526901735</v>
      </c>
      <c r="AD22" s="50" t="n">
        <f aca="false">'Empl_BIT_4,5%'!AD22*100/PopTot!AD23</f>
        <v>29.0217642303736</v>
      </c>
      <c r="AE22" s="50" t="n">
        <f aca="false">'Empl_BIT_4,5%'!AE22*100/PopTot!AE23</f>
        <v>75.2352769531631</v>
      </c>
      <c r="AF22" s="50" t="n">
        <f aca="false">'Empl_BIT_4,5%'!AF22*100/PopTot!AF23</f>
        <v>79.7253494809127</v>
      </c>
      <c r="AG22" s="50" t="n">
        <f aca="false">'Empl_BIT_4,5%'!AG22*100/PopTot!AG23</f>
        <v>82.2050597313415</v>
      </c>
      <c r="AH22" s="50" t="n">
        <f aca="false">'Empl_BIT_4,5%'!AH22*100/PopTot!AH23</f>
        <v>20.6249932643655</v>
      </c>
      <c r="AI22" s="50" t="n">
        <f aca="false">'Empl_BIT_4,5%'!AI22*100/PopTot!AI23</f>
        <v>34.1798349209135</v>
      </c>
      <c r="AJ22" s="50" t="n">
        <f aca="false">'Empl_BIT_4,5%'!AJ22*100/PopTot!AJ23</f>
        <v>86.4633952771684</v>
      </c>
      <c r="AK22" s="50" t="n">
        <f aca="false">'Empl_BIT_4,5%'!AK22*100/PopTot!AK23</f>
        <v>89.1216957550724</v>
      </c>
      <c r="AL22" s="50" t="n">
        <f aca="false">'Empl_BIT_4,5%'!AL22*100/PopTot!AL23</f>
        <v>86.7157589787803</v>
      </c>
      <c r="AM22" s="50" t="n">
        <f aca="false">'Empl_BIT_4,5%'!AM22*100/PopTot!AM23</f>
        <v>26.7663748208447</v>
      </c>
      <c r="AO22" s="50" t="n">
        <f aca="false">'Empl_BIT_4,5%'!AO22*100/PopTot!AO23</f>
        <v>29.0217642303736</v>
      </c>
      <c r="AP22" s="50" t="n">
        <f aca="false">'Empl_BIT_4,5%'!AP22*100/PopTot!AP23</f>
        <v>79.1169907564423</v>
      </c>
      <c r="AQ22" s="50" t="n">
        <f aca="false">'Empl_BIT_4,5%'!AQ22*100/PopTot!AQ23</f>
        <v>61.1103209105935</v>
      </c>
      <c r="AR22" s="50" t="n">
        <f aca="false">'Empl_BIT_4,5%'!AR22*100/PopTot!AR23</f>
        <v>34.1798349209135</v>
      </c>
      <c r="AS22" s="50" t="n">
        <f aca="false">'Empl_BIT_4,5%'!AS22*100/PopTot!AS23</f>
        <v>87.4154898398803</v>
      </c>
      <c r="AT22" s="50" t="n">
        <f aca="false">'Empl_BIT_4,5%'!AT22*100/PopTot!AT23</f>
        <v>66.3461223994852</v>
      </c>
      <c r="AU22" s="50" t="n">
        <f aca="false">'Empl_BIT_4,5%'!AU22*100/PopTot!AU23</f>
        <v>31.6455814999756</v>
      </c>
      <c r="AV22" s="50" t="n">
        <f aca="false">'Empl_BIT_4,5%'!AV22*100/PopTot!AV23</f>
        <v>83.2077141969283</v>
      </c>
      <c r="AW22" s="50" t="n">
        <f aca="false">'Empl_BIT_4,5%'!AW22*100/PopTot!AW23</f>
        <v>63.6943118792594</v>
      </c>
    </row>
    <row r="23" customFormat="false" ht="15" hidden="false" customHeight="false" outlineLevel="0" collapsed="false">
      <c r="A23" s="0" t="n">
        <v>2035</v>
      </c>
      <c r="B23" s="50" t="n">
        <f aca="false">'Empl_BIT_4,5%'!B23*100/PopTot!B24</f>
        <v>49.6182845224821</v>
      </c>
      <c r="C23" s="50" t="n">
        <f aca="false">'Empl_BIT_4,5%'!C23*100/PopTot!C24</f>
        <v>45.604057817445</v>
      </c>
      <c r="D23" s="50" t="n">
        <f aca="false">'Empl_BIT_4,5%'!D23*100/PopTot!D24</f>
        <v>53.9505181070205</v>
      </c>
      <c r="E23" s="50" t="n">
        <f aca="false">'Empl_BIT_4,5%'!E23*100/PopTot!E24</f>
        <v>8.84941069357327</v>
      </c>
      <c r="F23" s="50" t="n">
        <f aca="false">'Empl_BIT_4,5%'!F23*100/PopTot!F24</f>
        <v>48.9192009804852</v>
      </c>
      <c r="G23" s="50" t="n">
        <f aca="false">'Empl_BIT_4,5%'!G23*100/PopTot!G24</f>
        <v>74.9000084259258</v>
      </c>
      <c r="H23" s="50" t="n">
        <f aca="false">'Empl_BIT_4,5%'!H23*100/PopTot!H24</f>
        <v>75.2076848560193</v>
      </c>
      <c r="I23" s="50" t="n">
        <f aca="false">'Empl_BIT_4,5%'!I23*100/PopTot!I24</f>
        <v>79.3674695006029</v>
      </c>
      <c r="J23" s="50" t="n">
        <f aca="false">'Empl_BIT_4,5%'!J23*100/PopTot!J24</f>
        <v>80.5174865459216</v>
      </c>
      <c r="K23" s="50" t="n">
        <f aca="false">'Empl_BIT_4,5%'!K23*100/PopTot!K24</f>
        <v>83.5623703490299</v>
      </c>
      <c r="L23" s="50" t="n">
        <f aca="false">'Empl_BIT_4,5%'!L23*100/PopTot!L24</f>
        <v>80.4017539304557</v>
      </c>
      <c r="M23" s="50" t="n">
        <f aca="false">'Empl_BIT_4,5%'!M23*100/PopTot!M24</f>
        <v>72.6605760021239</v>
      </c>
      <c r="N23" s="50" t="n">
        <f aca="false">'Empl_BIT_4,5%'!N23*100/PopTot!N24</f>
        <v>51.3669286241365</v>
      </c>
      <c r="O23" s="50" t="n">
        <f aca="false">'Empl_BIT_4,5%'!O23*100/PopTot!O24</f>
        <v>8.77763045606435</v>
      </c>
      <c r="P23" s="50" t="n">
        <f aca="false">'Empl_BIT_4,5%'!P23*100/PopTot!P24</f>
        <v>0.811735882985358</v>
      </c>
      <c r="Q23" s="50" t="n">
        <f aca="false">'Empl_BIT_4,5%'!Q23*100/PopTot!Q24</f>
        <v>13.2101721974747</v>
      </c>
      <c r="R23" s="50" t="n">
        <f aca="false">'Empl_BIT_4,5%'!R23*100/PopTot!R24</f>
        <v>55.5001418498601</v>
      </c>
      <c r="S23" s="50" t="n">
        <f aca="false">'Empl_BIT_4,5%'!S23*100/PopTot!S24</f>
        <v>84.5728389751783</v>
      </c>
      <c r="T23" s="50" t="n">
        <f aca="false">'Empl_BIT_4,5%'!T23*100/PopTot!T24</f>
        <v>87.955288812097</v>
      </c>
      <c r="U23" s="50" t="n">
        <f aca="false">'Empl_BIT_4,5%'!U23*100/PopTot!U24</f>
        <v>89.4967933360731</v>
      </c>
      <c r="V23" s="50" t="n">
        <f aca="false">'Empl_BIT_4,5%'!V23*100/PopTot!V24</f>
        <v>89.1090924588723</v>
      </c>
      <c r="W23" s="50" t="n">
        <f aca="false">'Empl_BIT_4,5%'!W23*100/PopTot!W24</f>
        <v>87.7668168649046</v>
      </c>
      <c r="X23" s="50" t="n">
        <f aca="false">'Empl_BIT_4,5%'!X23*100/PopTot!X24</f>
        <v>85.1989907092228</v>
      </c>
      <c r="Y23" s="50" t="n">
        <f aca="false">'Empl_BIT_4,5%'!Y23*100/PopTot!Y24</f>
        <v>74.9618709956583</v>
      </c>
      <c r="Z23" s="50" t="n">
        <f aca="false">'Empl_BIT_4,5%'!Z23*100/PopTot!Z24</f>
        <v>60.2435570757374</v>
      </c>
      <c r="AA23" s="50" t="n">
        <f aca="false">'Empl_BIT_4,5%'!AA23*100/PopTot!AA24</f>
        <v>16.2351625150798</v>
      </c>
      <c r="AB23" s="50" t="n">
        <f aca="false">'Empl_BIT_4,5%'!AB23*100/PopTot!AB24</f>
        <v>1.71045172685732</v>
      </c>
      <c r="AD23" s="50" t="n">
        <f aca="false">'Empl_BIT_4,5%'!AD23*100/PopTot!AD24</f>
        <v>28.9679074298631</v>
      </c>
      <c r="AE23" s="50" t="n">
        <f aca="false">'Empl_BIT_4,5%'!AE23*100/PopTot!AE24</f>
        <v>75.054608344404</v>
      </c>
      <c r="AF23" s="50" t="n">
        <f aca="false">'Empl_BIT_4,5%'!AF23*100/PopTot!AF24</f>
        <v>79.9447411189291</v>
      </c>
      <c r="AG23" s="50" t="n">
        <f aca="false">'Empl_BIT_4,5%'!AG23*100/PopTot!AG24</f>
        <v>81.9734820487628</v>
      </c>
      <c r="AH23" s="50" t="n">
        <f aca="false">'Empl_BIT_4,5%'!AH23*100/PopTot!AH24</f>
        <v>20.5403366378052</v>
      </c>
      <c r="AI23" s="50" t="n">
        <f aca="false">'Empl_BIT_4,5%'!AI23*100/PopTot!AI24</f>
        <v>34.1336217370388</v>
      </c>
      <c r="AJ23" s="50" t="n">
        <f aca="false">'Empl_BIT_4,5%'!AJ23*100/PopTot!AJ24</f>
        <v>86.2617491834123</v>
      </c>
      <c r="AK23" s="50" t="n">
        <f aca="false">'Empl_BIT_4,5%'!AK23*100/PopTot!AK24</f>
        <v>89.3018277299079</v>
      </c>
      <c r="AL23" s="50" t="n">
        <f aca="false">'Empl_BIT_4,5%'!AL23*100/PopTot!AL24</f>
        <v>86.4764263070514</v>
      </c>
      <c r="AM23" s="50" t="n">
        <f aca="false">'Empl_BIT_4,5%'!AM23*100/PopTot!AM24</f>
        <v>26.9383051549791</v>
      </c>
      <c r="AO23" s="50" t="n">
        <f aca="false">'Empl_BIT_4,5%'!AO23*100/PopTot!AO24</f>
        <v>28.9679074298631</v>
      </c>
      <c r="AP23" s="50" t="n">
        <f aca="false">'Empl_BIT_4,5%'!AP23*100/PopTot!AP24</f>
        <v>79.0409710238034</v>
      </c>
      <c r="AQ23" s="50" t="n">
        <f aca="false">'Empl_BIT_4,5%'!AQ23*100/PopTot!AQ24</f>
        <v>61.5821507196473</v>
      </c>
      <c r="AR23" s="50" t="n">
        <f aca="false">'Empl_BIT_4,5%'!AR23*100/PopTot!AR24</f>
        <v>34.1336217370388</v>
      </c>
      <c r="AS23" s="50" t="n">
        <f aca="false">'Empl_BIT_4,5%'!AS23*100/PopTot!AS24</f>
        <v>87.321614462882</v>
      </c>
      <c r="AT23" s="50" t="n">
        <f aca="false">'Empl_BIT_4,5%'!AT23*100/PopTot!AT24</f>
        <v>67.3347891009522</v>
      </c>
      <c r="AU23" s="50" t="n">
        <f aca="false">'Empl_BIT_4,5%'!AU23*100/PopTot!AU24</f>
        <v>31.5957103856204</v>
      </c>
      <c r="AV23" s="50" t="n">
        <f aca="false">'Empl_BIT_4,5%'!AV23*100/PopTot!AV24</f>
        <v>83.1239121275928</v>
      </c>
      <c r="AW23" s="50" t="n">
        <f aca="false">'Empl_BIT_4,5%'!AW23*100/PopTot!AW24</f>
        <v>64.4211067014146</v>
      </c>
    </row>
    <row r="24" customFormat="false" ht="15" hidden="false" customHeight="false" outlineLevel="0" collapsed="false">
      <c r="A24" s="0" t="n">
        <v>2036</v>
      </c>
      <c r="B24" s="50" t="n">
        <f aca="false">'Empl_BIT_4,5%'!B24*100/PopTot!B25</f>
        <v>49.5369417457094</v>
      </c>
      <c r="C24" s="50" t="n">
        <f aca="false">'Empl_BIT_4,5%'!C24*100/PopTot!C25</f>
        <v>45.4791013388044</v>
      </c>
      <c r="D24" s="50" t="n">
        <f aca="false">'Empl_BIT_4,5%'!D24*100/PopTot!D25</f>
        <v>53.9145342100478</v>
      </c>
      <c r="E24" s="50" t="n">
        <f aca="false">'Empl_BIT_4,5%'!E24*100/PopTot!E25</f>
        <v>8.85424009421252</v>
      </c>
      <c r="F24" s="50" t="n">
        <f aca="false">'Empl_BIT_4,5%'!F24*100/PopTot!F25</f>
        <v>48.9264014538032</v>
      </c>
      <c r="G24" s="50" t="n">
        <f aca="false">'Empl_BIT_4,5%'!G24*100/PopTot!G25</f>
        <v>74.5781338269832</v>
      </c>
      <c r="H24" s="50" t="n">
        <f aca="false">'Empl_BIT_4,5%'!H24*100/PopTot!H25</f>
        <v>75.5045140533184</v>
      </c>
      <c r="I24" s="50" t="n">
        <f aca="false">'Empl_BIT_4,5%'!I24*100/PopTot!I25</f>
        <v>79.1562526419892</v>
      </c>
      <c r="J24" s="50" t="n">
        <f aca="false">'Empl_BIT_4,5%'!J24*100/PopTot!J25</f>
        <v>80.7829269392551</v>
      </c>
      <c r="K24" s="50" t="n">
        <f aca="false">'Empl_BIT_4,5%'!K24*100/PopTot!K25</f>
        <v>83.3226113368161</v>
      </c>
      <c r="L24" s="50" t="n">
        <f aca="false">'Empl_BIT_4,5%'!L24*100/PopTot!L25</f>
        <v>80.5277998506327</v>
      </c>
      <c r="M24" s="50" t="n">
        <f aca="false">'Empl_BIT_4,5%'!M24*100/PopTot!M25</f>
        <v>72.8104868615373</v>
      </c>
      <c r="N24" s="50" t="n">
        <f aca="false">'Empl_BIT_4,5%'!N24*100/PopTot!N25</f>
        <v>51.5004091744374</v>
      </c>
      <c r="O24" s="50" t="n">
        <f aca="false">'Empl_BIT_4,5%'!O24*100/PopTot!O25</f>
        <v>8.8527187682449</v>
      </c>
      <c r="P24" s="50" t="n">
        <f aca="false">'Empl_BIT_4,5%'!P24*100/PopTot!P25</f>
        <v>0.811363808143612</v>
      </c>
      <c r="Q24" s="50" t="n">
        <f aca="false">'Empl_BIT_4,5%'!Q24*100/PopTot!Q25</f>
        <v>13.2125277376041</v>
      </c>
      <c r="R24" s="50" t="n">
        <f aca="false">'Empl_BIT_4,5%'!R24*100/PopTot!R25</f>
        <v>55.5560448932411</v>
      </c>
      <c r="S24" s="50" t="n">
        <f aca="false">'Empl_BIT_4,5%'!S24*100/PopTot!S25</f>
        <v>84.1631478468828</v>
      </c>
      <c r="T24" s="50" t="n">
        <f aca="false">'Empl_BIT_4,5%'!T24*100/PopTot!T25</f>
        <v>88.3273773026557</v>
      </c>
      <c r="U24" s="50" t="n">
        <f aca="false">'Empl_BIT_4,5%'!U24*100/PopTot!U25</f>
        <v>89.1631322775091</v>
      </c>
      <c r="V24" s="50" t="n">
        <f aca="false">'Empl_BIT_4,5%'!V24*100/PopTot!V25</f>
        <v>89.4455817651736</v>
      </c>
      <c r="W24" s="50" t="n">
        <f aca="false">'Empl_BIT_4,5%'!W24*100/PopTot!W25</f>
        <v>87.5151019317539</v>
      </c>
      <c r="X24" s="50" t="n">
        <f aca="false">'Empl_BIT_4,5%'!X24*100/PopTot!X25</f>
        <v>85.3418950640398</v>
      </c>
      <c r="Y24" s="50" t="n">
        <f aca="false">'Empl_BIT_4,5%'!Y24*100/PopTot!Y25</f>
        <v>75.0200280822371</v>
      </c>
      <c r="Z24" s="50" t="n">
        <f aca="false">'Empl_BIT_4,5%'!Z24*100/PopTot!Z25</f>
        <v>61.5040140580155</v>
      </c>
      <c r="AA24" s="50" t="n">
        <f aca="false">'Empl_BIT_4,5%'!AA24*100/PopTot!AA25</f>
        <v>17.0418572661587</v>
      </c>
      <c r="AB24" s="50" t="n">
        <f aca="false">'Empl_BIT_4,5%'!AB24*100/PopTot!AB25</f>
        <v>1.70932819202351</v>
      </c>
      <c r="AD24" s="50" t="n">
        <f aca="false">'Empl_BIT_4,5%'!AD24*100/PopTot!AD25</f>
        <v>28.9018638501316</v>
      </c>
      <c r="AE24" s="50" t="n">
        <f aca="false">'Empl_BIT_4,5%'!AE24*100/PopTot!AE25</f>
        <v>75.0415961039996</v>
      </c>
      <c r="AF24" s="50" t="n">
        <f aca="false">'Empl_BIT_4,5%'!AF24*100/PopTot!AF25</f>
        <v>79.961467386187</v>
      </c>
      <c r="AG24" s="50" t="n">
        <f aca="false">'Empl_BIT_4,5%'!AG24*100/PopTot!AG25</f>
        <v>81.9212293690118</v>
      </c>
      <c r="AH24" s="50" t="n">
        <f aca="false">'Empl_BIT_4,5%'!AH24*100/PopTot!AH25</f>
        <v>20.4743398894386</v>
      </c>
      <c r="AI24" s="50" t="n">
        <f aca="false">'Empl_BIT_4,5%'!AI24*100/PopTot!AI25</f>
        <v>34.0903506182363</v>
      </c>
      <c r="AJ24" s="50" t="n">
        <f aca="false">'Empl_BIT_4,5%'!AJ24*100/PopTot!AJ25</f>
        <v>86.2327800641428</v>
      </c>
      <c r="AK24" s="50" t="n">
        <f aca="false">'Empl_BIT_4,5%'!AK24*100/PopTot!AK25</f>
        <v>89.3029143748912</v>
      </c>
      <c r="AL24" s="50" t="n">
        <f aca="false">'Empl_BIT_4,5%'!AL24*100/PopTot!AL25</f>
        <v>86.4268042968283</v>
      </c>
      <c r="AM24" s="50" t="n">
        <f aca="false">'Empl_BIT_4,5%'!AM24*100/PopTot!AM25</f>
        <v>27.081113417603</v>
      </c>
      <c r="AO24" s="50" t="n">
        <f aca="false">'Empl_BIT_4,5%'!AO24*100/PopTot!AO25</f>
        <v>28.9018638501316</v>
      </c>
      <c r="AP24" s="50" t="n">
        <f aca="false">'Empl_BIT_4,5%'!AP24*100/PopTot!AP25</f>
        <v>79.0173202799732</v>
      </c>
      <c r="AQ24" s="50" t="n">
        <f aca="false">'Empl_BIT_4,5%'!AQ24*100/PopTot!AQ25</f>
        <v>61.9095740179152</v>
      </c>
      <c r="AR24" s="50" t="n">
        <f aca="false">'Empl_BIT_4,5%'!AR24*100/PopTot!AR25</f>
        <v>34.0903506182363</v>
      </c>
      <c r="AS24" s="50" t="n">
        <f aca="false">'Empl_BIT_4,5%'!AS24*100/PopTot!AS25</f>
        <v>87.2978083047335</v>
      </c>
      <c r="AT24" s="50" t="n">
        <f aca="false">'Empl_BIT_4,5%'!AT24*100/PopTot!AT25</f>
        <v>68.1278972106373</v>
      </c>
      <c r="AU24" s="50" t="n">
        <f aca="false">'Empl_BIT_4,5%'!AU24*100/PopTot!AU25</f>
        <v>31.5415976209215</v>
      </c>
      <c r="AV24" s="50" t="n">
        <f aca="false">'Empl_BIT_4,5%'!AV24*100/PopTot!AV25</f>
        <v>83.101080099767</v>
      </c>
      <c r="AW24" s="50" t="n">
        <f aca="false">'Empl_BIT_4,5%'!AW24*100/PopTot!AW25</f>
        <v>64.9772284067687</v>
      </c>
    </row>
    <row r="25" customFormat="false" ht="15" hidden="false" customHeight="false" outlineLevel="0" collapsed="false">
      <c r="A25" s="0" t="n">
        <v>2037</v>
      </c>
      <c r="B25" s="50" t="n">
        <f aca="false">'Empl_BIT_4,5%'!B25*100/PopTot!B26</f>
        <v>49.4354928029825</v>
      </c>
      <c r="C25" s="50" t="n">
        <f aca="false">'Empl_BIT_4,5%'!C25*100/PopTot!C26</f>
        <v>45.3619627880323</v>
      </c>
      <c r="D25" s="50" t="n">
        <f aca="false">'Empl_BIT_4,5%'!D25*100/PopTot!D26</f>
        <v>53.8281007123372</v>
      </c>
      <c r="E25" s="50" t="n">
        <f aca="false">'Empl_BIT_4,5%'!E25*100/PopTot!E26</f>
        <v>8.85190717745686</v>
      </c>
      <c r="F25" s="50" t="n">
        <f aca="false">'Empl_BIT_4,5%'!F25*100/PopTot!F26</f>
        <v>49.0376191279353</v>
      </c>
      <c r="G25" s="50" t="n">
        <f aca="false">'Empl_BIT_4,5%'!G25*100/PopTot!G26</f>
        <v>74.4483602664373</v>
      </c>
      <c r="H25" s="50" t="n">
        <f aca="false">'Empl_BIT_4,5%'!H25*100/PopTot!H26</f>
        <v>75.533894141635</v>
      </c>
      <c r="I25" s="50" t="n">
        <f aca="false">'Empl_BIT_4,5%'!I25*100/PopTot!I26</f>
        <v>79.0867447219473</v>
      </c>
      <c r="J25" s="50" t="n">
        <f aca="false">'Empl_BIT_4,5%'!J25*100/PopTot!J26</f>
        <v>80.9011063812313</v>
      </c>
      <c r="K25" s="50" t="n">
        <f aca="false">'Empl_BIT_4,5%'!K25*100/PopTot!K26</f>
        <v>83.3002637707431</v>
      </c>
      <c r="L25" s="50" t="n">
        <f aca="false">'Empl_BIT_4,5%'!L25*100/PopTot!L26</f>
        <v>80.4797165678017</v>
      </c>
      <c r="M25" s="50" t="n">
        <f aca="false">'Empl_BIT_4,5%'!M25*100/PopTot!M26</f>
        <v>72.561872846169</v>
      </c>
      <c r="N25" s="50" t="n">
        <f aca="false">'Empl_BIT_4,5%'!N25*100/PopTot!N26</f>
        <v>52.0818701246855</v>
      </c>
      <c r="O25" s="50" t="n">
        <f aca="false">'Empl_BIT_4,5%'!O25*100/PopTot!O26</f>
        <v>9.01756036282267</v>
      </c>
      <c r="P25" s="50" t="n">
        <f aca="false">'Empl_BIT_4,5%'!P25*100/PopTot!P26</f>
        <v>0.81053860458919</v>
      </c>
      <c r="Q25" s="50" t="n">
        <f aca="false">'Empl_BIT_4,5%'!Q25*100/PopTot!Q26</f>
        <v>13.2089928455274</v>
      </c>
      <c r="R25" s="50" t="n">
        <f aca="false">'Empl_BIT_4,5%'!R25*100/PopTot!R26</f>
        <v>55.6186419012811</v>
      </c>
      <c r="S25" s="50" t="n">
        <f aca="false">'Empl_BIT_4,5%'!S25*100/PopTot!S26</f>
        <v>84.1222630908902</v>
      </c>
      <c r="T25" s="50" t="n">
        <f aca="false">'Empl_BIT_4,5%'!T25*100/PopTot!T26</f>
        <v>88.2784737129742</v>
      </c>
      <c r="U25" s="50" t="n">
        <f aca="false">'Empl_BIT_4,5%'!U25*100/PopTot!U26</f>
        <v>89.0930523313311</v>
      </c>
      <c r="V25" s="50" t="n">
        <f aca="false">'Empl_BIT_4,5%'!V25*100/PopTot!V26</f>
        <v>89.5270295689052</v>
      </c>
      <c r="W25" s="50" t="n">
        <f aca="false">'Empl_BIT_4,5%'!W25*100/PopTot!W26</f>
        <v>87.4451649450946</v>
      </c>
      <c r="X25" s="50" t="n">
        <f aca="false">'Empl_BIT_4,5%'!X25*100/PopTot!X26</f>
        <v>85.286482704054</v>
      </c>
      <c r="Y25" s="50" t="n">
        <f aca="false">'Empl_BIT_4,5%'!Y25*100/PopTot!Y26</f>
        <v>74.7868716523236</v>
      </c>
      <c r="Z25" s="50" t="n">
        <f aca="false">'Empl_BIT_4,5%'!Z25*100/PopTot!Z26</f>
        <v>62.9194181568221</v>
      </c>
      <c r="AA25" s="50" t="n">
        <f aca="false">'Empl_BIT_4,5%'!AA25*100/PopTot!AA26</f>
        <v>17.5100181563922</v>
      </c>
      <c r="AB25" s="50" t="n">
        <f aca="false">'Empl_BIT_4,5%'!AB25*100/PopTot!AB26</f>
        <v>1.70727627471325</v>
      </c>
      <c r="AD25" s="50" t="n">
        <f aca="false">'Empl_BIT_4,5%'!AD25*100/PopTot!AD26</f>
        <v>28.8874948007573</v>
      </c>
      <c r="AE25" s="50" t="n">
        <f aca="false">'Empl_BIT_4,5%'!AE25*100/PopTot!AE26</f>
        <v>74.9934043851832</v>
      </c>
      <c r="AF25" s="50" t="n">
        <f aca="false">'Empl_BIT_4,5%'!AF25*100/PopTot!AF26</f>
        <v>79.9774187696805</v>
      </c>
      <c r="AG25" s="50" t="n">
        <f aca="false">'Empl_BIT_4,5%'!AG25*100/PopTot!AG26</f>
        <v>81.883357979122</v>
      </c>
      <c r="AH25" s="50" t="n">
        <f aca="false">'Empl_BIT_4,5%'!AH25*100/PopTot!AH26</f>
        <v>20.4188556232499</v>
      </c>
      <c r="AI25" s="50" t="n">
        <f aca="false">'Empl_BIT_4,5%'!AI25*100/PopTot!AI26</f>
        <v>34.0616915584553</v>
      </c>
      <c r="AJ25" s="50" t="n">
        <f aca="false">'Empl_BIT_4,5%'!AJ25*100/PopTot!AJ26</f>
        <v>86.1973948804033</v>
      </c>
      <c r="AK25" s="50" t="n">
        <f aca="false">'Empl_BIT_4,5%'!AK25*100/PopTot!AK26</f>
        <v>89.3059850361736</v>
      </c>
      <c r="AL25" s="50" t="n">
        <f aca="false">'Empl_BIT_4,5%'!AL25*100/PopTot!AL26</f>
        <v>86.3631056755559</v>
      </c>
      <c r="AM25" s="50" t="n">
        <f aca="false">'Empl_BIT_4,5%'!AM25*100/PopTot!AM26</f>
        <v>27.1022831671665</v>
      </c>
      <c r="AO25" s="50" t="n">
        <f aca="false">'Empl_BIT_4,5%'!AO25*100/PopTot!AO26</f>
        <v>28.8874948007573</v>
      </c>
      <c r="AP25" s="50" t="n">
        <f aca="false">'Empl_BIT_4,5%'!AP25*100/PopTot!AP26</f>
        <v>78.9854627714689</v>
      </c>
      <c r="AQ25" s="50" t="n">
        <f aca="false">'Empl_BIT_4,5%'!AQ25*100/PopTot!AQ26</f>
        <v>62.3290330281349</v>
      </c>
      <c r="AR25" s="50" t="n">
        <f aca="false">'Empl_BIT_4,5%'!AR25*100/PopTot!AR26</f>
        <v>34.0616915584553</v>
      </c>
      <c r="AS25" s="50" t="n">
        <f aca="false">'Empl_BIT_4,5%'!AS25*100/PopTot!AS26</f>
        <v>87.2684997017454</v>
      </c>
      <c r="AT25" s="50" t="n">
        <f aca="false">'Empl_BIT_4,5%'!AT25*100/PopTot!AT26</f>
        <v>68.8653103948419</v>
      </c>
      <c r="AU25" s="50" t="n">
        <f aca="false">'Empl_BIT_4,5%'!AU25*100/PopTot!AU26</f>
        <v>31.5209680080941</v>
      </c>
      <c r="AV25" s="50" t="n">
        <f aca="false">'Empl_BIT_4,5%'!AV25*100/PopTot!AV26</f>
        <v>83.0715476352073</v>
      </c>
      <c r="AW25" s="50" t="n">
        <f aca="false">'Empl_BIT_4,5%'!AW25*100/PopTot!AW26</f>
        <v>65.5511188196881</v>
      </c>
    </row>
    <row r="26" customFormat="false" ht="15" hidden="false" customHeight="false" outlineLevel="0" collapsed="false">
      <c r="A26" s="0" t="n">
        <v>2038</v>
      </c>
      <c r="B26" s="50" t="n">
        <f aca="false">'Empl_BIT_4,5%'!B26*100/PopTot!B27</f>
        <v>49.3407919955835</v>
      </c>
      <c r="C26" s="50" t="n">
        <f aca="false">'Empl_BIT_4,5%'!C26*100/PopTot!C27</f>
        <v>45.267918465353</v>
      </c>
      <c r="D26" s="50" t="n">
        <f aca="false">'Empl_BIT_4,5%'!D26*100/PopTot!D27</f>
        <v>53.7305328322636</v>
      </c>
      <c r="E26" s="50" t="n">
        <f aca="false">'Empl_BIT_4,5%'!E26*100/PopTot!E27</f>
        <v>8.85060241182286</v>
      </c>
      <c r="F26" s="50" t="n">
        <f aca="false">'Empl_BIT_4,5%'!F26*100/PopTot!F27</f>
        <v>49.0254020298538</v>
      </c>
      <c r="G26" s="50" t="n">
        <f aca="false">'Empl_BIT_4,5%'!G26*100/PopTot!G27</f>
        <v>74.3569944570606</v>
      </c>
      <c r="H26" s="50" t="n">
        <f aca="false">'Empl_BIT_4,5%'!H26*100/PopTot!H27</f>
        <v>75.6228861476613</v>
      </c>
      <c r="I26" s="50" t="n">
        <f aca="false">'Empl_BIT_4,5%'!I26*100/PopTot!I27</f>
        <v>78.88056593994</v>
      </c>
      <c r="J26" s="50" t="n">
        <f aca="false">'Empl_BIT_4,5%'!J26*100/PopTot!J27</f>
        <v>81.4958055823458</v>
      </c>
      <c r="K26" s="50" t="n">
        <f aca="false">'Empl_BIT_4,5%'!K26*100/PopTot!K27</f>
        <v>82.8891017703742</v>
      </c>
      <c r="L26" s="50" t="n">
        <f aca="false">'Empl_BIT_4,5%'!L26*100/PopTot!L27</f>
        <v>80.9686217178797</v>
      </c>
      <c r="M26" s="50" t="n">
        <f aca="false">'Empl_BIT_4,5%'!M26*100/PopTot!M27</f>
        <v>72.1655722100055</v>
      </c>
      <c r="N26" s="50" t="n">
        <f aca="false">'Empl_BIT_4,5%'!N26*100/PopTot!N27</f>
        <v>52.8856893938887</v>
      </c>
      <c r="O26" s="50" t="n">
        <f aca="false">'Empl_BIT_4,5%'!O26*100/PopTot!O27</f>
        <v>9.15094496142695</v>
      </c>
      <c r="P26" s="50" t="n">
        <f aca="false">'Empl_BIT_4,5%'!P26*100/PopTot!P27</f>
        <v>0.810494045973826</v>
      </c>
      <c r="Q26" s="50" t="n">
        <f aca="false">'Empl_BIT_4,5%'!Q26*100/PopTot!Q27</f>
        <v>13.2076275220272</v>
      </c>
      <c r="R26" s="50" t="n">
        <f aca="false">'Empl_BIT_4,5%'!R26*100/PopTot!R27</f>
        <v>55.598490673723</v>
      </c>
      <c r="S26" s="50" t="n">
        <f aca="false">'Empl_BIT_4,5%'!S26*100/PopTot!S27</f>
        <v>84.0075326311208</v>
      </c>
      <c r="T26" s="50" t="n">
        <f aca="false">'Empl_BIT_4,5%'!T26*100/PopTot!T27</f>
        <v>88.4001617713877</v>
      </c>
      <c r="U26" s="50" t="n">
        <f aca="false">'Empl_BIT_4,5%'!U26*100/PopTot!U27</f>
        <v>88.8778838236875</v>
      </c>
      <c r="V26" s="50" t="n">
        <f aca="false">'Empl_BIT_4,5%'!V26*100/PopTot!V27</f>
        <v>90.1971225513368</v>
      </c>
      <c r="W26" s="50" t="n">
        <f aca="false">'Empl_BIT_4,5%'!W26*100/PopTot!W27</f>
        <v>86.9665645875592</v>
      </c>
      <c r="X26" s="50" t="n">
        <f aca="false">'Empl_BIT_4,5%'!X26*100/PopTot!X27</f>
        <v>85.7317045011669</v>
      </c>
      <c r="Y26" s="50" t="n">
        <f aca="false">'Empl_BIT_4,5%'!Y26*100/PopTot!Y27</f>
        <v>74.4572459798404</v>
      </c>
      <c r="Z26" s="50" t="n">
        <f aca="false">'Empl_BIT_4,5%'!Z26*100/PopTot!Z27</f>
        <v>64.1171034425102</v>
      </c>
      <c r="AA26" s="50" t="n">
        <f aca="false">'Empl_BIT_4,5%'!AA26*100/PopTot!AA27</f>
        <v>17.7356682102556</v>
      </c>
      <c r="AB26" s="50" t="n">
        <f aca="false">'Empl_BIT_4,5%'!AB26*100/PopTot!AB27</f>
        <v>1.70697807034211</v>
      </c>
      <c r="AD26" s="50" t="n">
        <f aca="false">'Empl_BIT_4,5%'!AD26*100/PopTot!AD27</f>
        <v>28.8547664898527</v>
      </c>
      <c r="AE26" s="50" t="n">
        <f aca="false">'Empl_BIT_4,5%'!AE26*100/PopTot!AE27</f>
        <v>74.9958111598644</v>
      </c>
      <c r="AF26" s="50" t="n">
        <f aca="false">'Empl_BIT_4,5%'!AF26*100/PopTot!AF27</f>
        <v>80.1562777137828</v>
      </c>
      <c r="AG26" s="50" t="n">
        <f aca="false">'Empl_BIT_4,5%'!AG26*100/PopTot!AG27</f>
        <v>81.9230209401077</v>
      </c>
      <c r="AH26" s="50" t="n">
        <f aca="false">'Empl_BIT_4,5%'!AH26*100/PopTot!AH27</f>
        <v>20.3440378939868</v>
      </c>
      <c r="AI26" s="50" t="n">
        <f aca="false">'Empl_BIT_4,5%'!AI26*100/PopTot!AI27</f>
        <v>34.0204647530889</v>
      </c>
      <c r="AJ26" s="50" t="n">
        <f aca="false">'Empl_BIT_4,5%'!AJ26*100/PopTot!AJ27</f>
        <v>86.210814209294</v>
      </c>
      <c r="AK26" s="50" t="n">
        <f aca="false">'Empl_BIT_4,5%'!AK26*100/PopTot!AK27</f>
        <v>89.5206900181456</v>
      </c>
      <c r="AL26" s="50" t="n">
        <f aca="false">'Empl_BIT_4,5%'!AL26*100/PopTot!AL27</f>
        <v>86.3469559224753</v>
      </c>
      <c r="AM26" s="50" t="n">
        <f aca="false">'Empl_BIT_4,5%'!AM26*100/PopTot!AM27</f>
        <v>27.0132329994347</v>
      </c>
      <c r="AO26" s="50" t="n">
        <f aca="false">'Empl_BIT_4,5%'!AO26*100/PopTot!AO27</f>
        <v>28.8547664898527</v>
      </c>
      <c r="AP26" s="50" t="n">
        <f aca="false">'Empl_BIT_4,5%'!AP26*100/PopTot!AP27</f>
        <v>79.0508854961102</v>
      </c>
      <c r="AQ26" s="50" t="n">
        <f aca="false">'Empl_BIT_4,5%'!AQ26*100/PopTot!AQ27</f>
        <v>62.7162591324741</v>
      </c>
      <c r="AR26" s="50" t="n">
        <f aca="false">'Empl_BIT_4,5%'!AR26*100/PopTot!AR27</f>
        <v>34.0204647530889</v>
      </c>
      <c r="AS26" s="50" t="n">
        <f aca="false">'Empl_BIT_4,5%'!AS26*100/PopTot!AS27</f>
        <v>87.342039035821</v>
      </c>
      <c r="AT26" s="50" t="n">
        <f aca="false">'Empl_BIT_4,5%'!AT26*100/PopTot!AT27</f>
        <v>69.3871027581459</v>
      </c>
      <c r="AU26" s="50" t="n">
        <f aca="false">'Empl_BIT_4,5%'!AU26*100/PopTot!AU27</f>
        <v>31.483794854722</v>
      </c>
      <c r="AV26" s="50" t="n">
        <f aca="false">'Empl_BIT_4,5%'!AV26*100/PopTot!AV27</f>
        <v>83.1422129976946</v>
      </c>
      <c r="AW26" s="50" t="n">
        <f aca="false">'Empl_BIT_4,5%'!AW26*100/PopTot!AW27</f>
        <v>66.0028611843012</v>
      </c>
    </row>
    <row r="27" customFormat="false" ht="15" hidden="false" customHeight="false" outlineLevel="0" collapsed="false">
      <c r="A27" s="0" t="n">
        <v>2039</v>
      </c>
      <c r="B27" s="50" t="n">
        <f aca="false">'Empl_BIT_4,5%'!B27*100/PopTot!B28</f>
        <v>49.2820291324956</v>
      </c>
      <c r="C27" s="50" t="n">
        <f aca="false">'Empl_BIT_4,5%'!C27*100/PopTot!C28</f>
        <v>45.2649991329246</v>
      </c>
      <c r="D27" s="50" t="n">
        <f aca="false">'Empl_BIT_4,5%'!D27*100/PopTot!D28</f>
        <v>53.6091519207443</v>
      </c>
      <c r="E27" s="50" t="n">
        <f aca="false">'Empl_BIT_4,5%'!E27*100/PopTot!E28</f>
        <v>8.85109888529999</v>
      </c>
      <c r="F27" s="50" t="n">
        <f aca="false">'Empl_BIT_4,5%'!F27*100/PopTot!F28</f>
        <v>48.9750435430399</v>
      </c>
      <c r="G27" s="50" t="n">
        <f aca="false">'Empl_BIT_4,5%'!G27*100/PopTot!G28</f>
        <v>74.3984465108401</v>
      </c>
      <c r="H27" s="50" t="n">
        <f aca="false">'Empl_BIT_4,5%'!H27*100/PopTot!H28</f>
        <v>75.5352666830815</v>
      </c>
      <c r="I27" s="50" t="n">
        <f aca="false">'Empl_BIT_4,5%'!I27*100/PopTot!I28</f>
        <v>78.9083612837524</v>
      </c>
      <c r="J27" s="50" t="n">
        <f aca="false">'Empl_BIT_4,5%'!J27*100/PopTot!J28</f>
        <v>81.5321407008014</v>
      </c>
      <c r="K27" s="50" t="n">
        <f aca="false">'Empl_BIT_4,5%'!K27*100/PopTot!K28</f>
        <v>82.9922727218059</v>
      </c>
      <c r="L27" s="50" t="n">
        <f aca="false">'Empl_BIT_4,5%'!L27*100/PopTot!L28</f>
        <v>80.7455208377605</v>
      </c>
      <c r="M27" s="50" t="n">
        <f aca="false">'Empl_BIT_4,5%'!M27*100/PopTot!M28</f>
        <v>72.1295492263505</v>
      </c>
      <c r="N27" s="50" t="n">
        <f aca="false">'Empl_BIT_4,5%'!N27*100/PopTot!N28</f>
        <v>55.0613030905396</v>
      </c>
      <c r="O27" s="50" t="n">
        <f aca="false">'Empl_BIT_4,5%'!O27*100/PopTot!O28</f>
        <v>9.17617382448776</v>
      </c>
      <c r="P27" s="50" t="n">
        <f aca="false">'Empl_BIT_4,5%'!P27*100/PopTot!P28</f>
        <v>0.810294156798449</v>
      </c>
      <c r="Q27" s="50" t="n">
        <f aca="false">'Empl_BIT_4,5%'!Q27*100/PopTot!Q28</f>
        <v>13.2082605307602</v>
      </c>
      <c r="R27" s="50" t="n">
        <f aca="false">'Empl_BIT_4,5%'!R27*100/PopTot!R28</f>
        <v>55.5506177024355</v>
      </c>
      <c r="S27" s="50" t="n">
        <f aca="false">'Empl_BIT_4,5%'!S27*100/PopTot!S28</f>
        <v>84.0443942614455</v>
      </c>
      <c r="T27" s="50" t="n">
        <f aca="false">'Empl_BIT_4,5%'!T27*100/PopTot!T28</f>
        <v>88.3041020381821</v>
      </c>
      <c r="U27" s="50" t="n">
        <f aca="false">'Empl_BIT_4,5%'!U27*100/PopTot!U28</f>
        <v>88.8332994242041</v>
      </c>
      <c r="V27" s="50" t="n">
        <f aca="false">'Empl_BIT_4,5%'!V27*100/PopTot!V28</f>
        <v>90.2878390034156</v>
      </c>
      <c r="W27" s="50" t="n">
        <f aca="false">'Empl_BIT_4,5%'!W27*100/PopTot!W28</f>
        <v>87.0208664640566</v>
      </c>
      <c r="X27" s="50" t="n">
        <f aca="false">'Empl_BIT_4,5%'!X27*100/PopTot!X28</f>
        <v>85.5557322173375</v>
      </c>
      <c r="Y27" s="50" t="n">
        <f aca="false">'Empl_BIT_4,5%'!Y27*100/PopTot!Y28</f>
        <v>74.4111015314652</v>
      </c>
      <c r="Z27" s="50" t="n">
        <f aca="false">'Empl_BIT_4,5%'!Z27*100/PopTot!Z28</f>
        <v>64.9569207943681</v>
      </c>
      <c r="AA27" s="50" t="n">
        <f aca="false">'Empl_BIT_4,5%'!AA27*100/PopTot!AA28</f>
        <v>17.801248648862</v>
      </c>
      <c r="AB27" s="50" t="n">
        <f aca="false">'Empl_BIT_4,5%'!AB27*100/PopTot!AB28</f>
        <v>1.70689510511104</v>
      </c>
      <c r="AD27" s="50" t="n">
        <f aca="false">'Empl_BIT_4,5%'!AD27*100/PopTot!AD28</f>
        <v>28.7956626126829</v>
      </c>
      <c r="AE27" s="50" t="n">
        <f aca="false">'Empl_BIT_4,5%'!AE27*100/PopTot!AE28</f>
        <v>74.9762161890979</v>
      </c>
      <c r="AF27" s="50" t="n">
        <f aca="false">'Empl_BIT_4,5%'!AF27*100/PopTot!AF28</f>
        <v>80.1923930242479</v>
      </c>
      <c r="AG27" s="50" t="n">
        <f aca="false">'Empl_BIT_4,5%'!AG27*100/PopTot!AG28</f>
        <v>81.8485424047153</v>
      </c>
      <c r="AH27" s="50" t="n">
        <f aca="false">'Empl_BIT_4,5%'!AH27*100/PopTot!AH28</f>
        <v>20.4493869418487</v>
      </c>
      <c r="AI27" s="50" t="n">
        <f aca="false">'Empl_BIT_4,5%'!AI27*100/PopTot!AI28</f>
        <v>33.9593633087044</v>
      </c>
      <c r="AJ27" s="50" t="n">
        <f aca="false">'Empl_BIT_4,5%'!AJ27*100/PopTot!AJ28</f>
        <v>86.1968576958112</v>
      </c>
      <c r="AK27" s="50" t="n">
        <f aca="false">'Empl_BIT_4,5%'!AK27*100/PopTot!AK28</f>
        <v>89.5442176083396</v>
      </c>
      <c r="AL27" s="50" t="n">
        <f aca="false">'Empl_BIT_4,5%'!AL27*100/PopTot!AL28</f>
        <v>86.2771994713439</v>
      </c>
      <c r="AM27" s="50" t="n">
        <f aca="false">'Empl_BIT_4,5%'!AM27*100/PopTot!AM28</f>
        <v>26.8459057734071</v>
      </c>
      <c r="AO27" s="50" t="n">
        <f aca="false">'Empl_BIT_4,5%'!AO27*100/PopTot!AO28</f>
        <v>28.7956626126829</v>
      </c>
      <c r="AP27" s="50" t="n">
        <f aca="false">'Empl_BIT_4,5%'!AP27*100/PopTot!AP28</f>
        <v>79.0259581896635</v>
      </c>
      <c r="AQ27" s="50" t="n">
        <f aca="false">'Empl_BIT_4,5%'!AQ27*100/PopTot!AQ28</f>
        <v>63.8667618999623</v>
      </c>
      <c r="AR27" s="50" t="n">
        <f aca="false">'Empl_BIT_4,5%'!AR27*100/PopTot!AR28</f>
        <v>33.9593633087044</v>
      </c>
      <c r="AS27" s="50" t="n">
        <f aca="false">'Empl_BIT_4,5%'!AS27*100/PopTot!AS28</f>
        <v>87.329656124285</v>
      </c>
      <c r="AT27" s="50" t="n">
        <f aca="false">'Empl_BIT_4,5%'!AT27*100/PopTot!AT28</f>
        <v>69.8291942777514</v>
      </c>
      <c r="AU27" s="50" t="n">
        <f aca="false">'Empl_BIT_4,5%'!AU27*100/PopTot!AU28</f>
        <v>31.4236473126556</v>
      </c>
      <c r="AV27" s="50" t="n">
        <f aca="false">'Empl_BIT_4,5%'!AV27*100/PopTot!AV28</f>
        <v>83.1247502365035</v>
      </c>
      <c r="AW27" s="50" t="n">
        <f aca="false">'Empl_BIT_4,5%'!AW27*100/PopTot!AW28</f>
        <v>66.8033803957744</v>
      </c>
    </row>
    <row r="28" customFormat="false" ht="15" hidden="false" customHeight="false" outlineLevel="0" collapsed="false">
      <c r="A28" s="0" t="n">
        <v>2040</v>
      </c>
      <c r="B28" s="50" t="n">
        <f aca="false">'Empl_BIT_4,5%'!B28*100/PopTot!B29</f>
        <v>49.2401171311658</v>
      </c>
      <c r="C28" s="50" t="n">
        <f aca="false">'Empl_BIT_4,5%'!C28*100/PopTot!C29</f>
        <v>45.2947666237517</v>
      </c>
      <c r="D28" s="50" t="n">
        <f aca="false">'Empl_BIT_4,5%'!D28*100/PopTot!D29</f>
        <v>53.4872975972293</v>
      </c>
      <c r="E28" s="50" t="n">
        <f aca="false">'Empl_BIT_4,5%'!E28*100/PopTot!E29</f>
        <v>8.85227810485896</v>
      </c>
      <c r="F28" s="50" t="n">
        <f aca="false">'Empl_BIT_4,5%'!F28*100/PopTot!F29</f>
        <v>49.0707650698185</v>
      </c>
      <c r="G28" s="50" t="n">
        <f aca="false">'Empl_BIT_4,5%'!G28*100/PopTot!G29</f>
        <v>74.1413019659999</v>
      </c>
      <c r="H28" s="50" t="n">
        <f aca="false">'Empl_BIT_4,5%'!H28*100/PopTot!H29</f>
        <v>75.5342587452657</v>
      </c>
      <c r="I28" s="50" t="n">
        <f aca="false">'Empl_BIT_4,5%'!I28*100/PopTot!I29</f>
        <v>78.559858183835</v>
      </c>
      <c r="J28" s="50" t="n">
        <f aca="false">'Empl_BIT_4,5%'!J28*100/PopTot!J29</f>
        <v>81.7398930749508</v>
      </c>
      <c r="K28" s="50" t="n">
        <f aca="false">'Empl_BIT_4,5%'!K28*100/PopTot!K29</f>
        <v>83.2618158957844</v>
      </c>
      <c r="L28" s="50" t="n">
        <f aca="false">'Empl_BIT_4,5%'!L28*100/PopTot!L29</f>
        <v>80.6974076032023</v>
      </c>
      <c r="M28" s="50" t="n">
        <f aca="false">'Empl_BIT_4,5%'!M28*100/PopTot!M29</f>
        <v>71.7372894304175</v>
      </c>
      <c r="N28" s="50" t="n">
        <f aca="false">'Empl_BIT_4,5%'!N28*100/PopTot!N29</f>
        <v>57.4597430019375</v>
      </c>
      <c r="O28" s="50" t="n">
        <f aca="false">'Empl_BIT_4,5%'!O28*100/PopTot!O29</f>
        <v>9.27811209469555</v>
      </c>
      <c r="P28" s="50" t="n">
        <f aca="false">'Empl_BIT_4,5%'!P28*100/PopTot!P29</f>
        <v>0.810318249622632</v>
      </c>
      <c r="Q28" s="50" t="n">
        <f aca="false">'Empl_BIT_4,5%'!Q28*100/PopTot!Q29</f>
        <v>13.2096318754056</v>
      </c>
      <c r="R28" s="50" t="n">
        <f aca="false">'Empl_BIT_4,5%'!R28*100/PopTot!R29</f>
        <v>55.6558328246768</v>
      </c>
      <c r="S28" s="50" t="n">
        <f aca="false">'Empl_BIT_4,5%'!S28*100/PopTot!S29</f>
        <v>83.77062570554</v>
      </c>
      <c r="T28" s="50" t="n">
        <f aca="false">'Empl_BIT_4,5%'!T28*100/PopTot!T29</f>
        <v>88.271257617884</v>
      </c>
      <c r="U28" s="50" t="n">
        <f aca="false">'Empl_BIT_4,5%'!U28*100/PopTot!U29</f>
        <v>88.4863568769173</v>
      </c>
      <c r="V28" s="50" t="n">
        <f aca="false">'Empl_BIT_4,5%'!V28*100/PopTot!V29</f>
        <v>90.4869916125615</v>
      </c>
      <c r="W28" s="50" t="n">
        <f aca="false">'Empl_BIT_4,5%'!W28*100/PopTot!W29</f>
        <v>87.1801028737739</v>
      </c>
      <c r="X28" s="50" t="n">
        <f aca="false">'Empl_BIT_4,5%'!X28*100/PopTot!X29</f>
        <v>85.4748179062225</v>
      </c>
      <c r="Y28" s="50" t="n">
        <f aca="false">'Empl_BIT_4,5%'!Y28*100/PopTot!Y29</f>
        <v>74.0877944079091</v>
      </c>
      <c r="Z28" s="50" t="n">
        <f aca="false">'Empl_BIT_4,5%'!Z28*100/PopTot!Z29</f>
        <v>65.7916056140303</v>
      </c>
      <c r="AA28" s="50" t="n">
        <f aca="false">'Empl_BIT_4,5%'!AA28*100/PopTot!AA29</f>
        <v>17.8011366347539</v>
      </c>
      <c r="AB28" s="50" t="n">
        <f aca="false">'Empl_BIT_4,5%'!AB28*100/PopTot!AB29</f>
        <v>1.70723841575661</v>
      </c>
      <c r="AD28" s="50" t="n">
        <f aca="false">'Empl_BIT_4,5%'!AD28*100/PopTot!AD29</f>
        <v>28.7895018340191</v>
      </c>
      <c r="AE28" s="50" t="n">
        <f aca="false">'Empl_BIT_4,5%'!AE28*100/PopTot!AE29</f>
        <v>74.8530086787865</v>
      </c>
      <c r="AF28" s="50" t="n">
        <f aca="false">'Empl_BIT_4,5%'!AF28*100/PopTot!AF29</f>
        <v>80.1206319031038</v>
      </c>
      <c r="AG28" s="50" t="n">
        <f aca="false">'Empl_BIT_4,5%'!AG28*100/PopTot!AG29</f>
        <v>81.9463891513116</v>
      </c>
      <c r="AH28" s="50" t="n">
        <f aca="false">'Empl_BIT_4,5%'!AH28*100/PopTot!AH29</f>
        <v>20.6387178390539</v>
      </c>
      <c r="AI28" s="50" t="n">
        <f aca="false">'Empl_BIT_4,5%'!AI28*100/PopTot!AI29</f>
        <v>33.9525247043917</v>
      </c>
      <c r="AJ28" s="50" t="n">
        <f aca="false">'Empl_BIT_4,5%'!AJ28*100/PopTot!AJ29</f>
        <v>86.058368652658</v>
      </c>
      <c r="AK28" s="50" t="n">
        <f aca="false">'Empl_BIT_4,5%'!AK28*100/PopTot!AK29</f>
        <v>89.4686376094688</v>
      </c>
      <c r="AL28" s="50" t="n">
        <f aca="false">'Empl_BIT_4,5%'!AL28*100/PopTot!AL29</f>
        <v>86.3070024747224</v>
      </c>
      <c r="AM28" s="50" t="n">
        <f aca="false">'Empl_BIT_4,5%'!AM28*100/PopTot!AM29</f>
        <v>26.7087917460412</v>
      </c>
      <c r="AO28" s="50" t="n">
        <f aca="false">'Empl_BIT_4,5%'!AO28*100/PopTot!AO29</f>
        <v>28.7895018340191</v>
      </c>
      <c r="AP28" s="50" t="n">
        <f aca="false">'Empl_BIT_4,5%'!AP28*100/PopTot!AP29</f>
        <v>78.9883314504944</v>
      </c>
      <c r="AQ28" s="50" t="n">
        <f aca="false">'Empl_BIT_4,5%'!AQ28*100/PopTot!AQ29</f>
        <v>64.8503618109881</v>
      </c>
      <c r="AR28" s="50" t="n">
        <f aca="false">'Empl_BIT_4,5%'!AR28*100/PopTot!AR29</f>
        <v>33.9525247043917</v>
      </c>
      <c r="AS28" s="50" t="n">
        <f aca="false">'Empl_BIT_4,5%'!AS28*100/PopTot!AS29</f>
        <v>87.2777339585619</v>
      </c>
      <c r="AT28" s="50" t="n">
        <f aca="false">'Empl_BIT_4,5%'!AT28*100/PopTot!AT29</f>
        <v>70.0838186927016</v>
      </c>
      <c r="AU28" s="50" t="n">
        <f aca="false">'Empl_BIT_4,5%'!AU28*100/PopTot!AU29</f>
        <v>31.4171299973276</v>
      </c>
      <c r="AV28" s="50" t="n">
        <f aca="false">'Empl_BIT_4,5%'!AV28*100/PopTot!AV29</f>
        <v>83.0819357035554</v>
      </c>
      <c r="AW28" s="50" t="n">
        <f aca="false">'Empl_BIT_4,5%'!AW28*100/PopTot!AW29</f>
        <v>67.4249094213385</v>
      </c>
    </row>
    <row r="29" customFormat="false" ht="15" hidden="false" customHeight="false" outlineLevel="0" collapsed="false">
      <c r="A29" s="0" t="n">
        <v>2041</v>
      </c>
      <c r="B29" s="50" t="n">
        <f aca="false">'Empl_BIT_4,5%'!B29*100/PopTot!B30</f>
        <v>49.2072380401943</v>
      </c>
      <c r="C29" s="50" t="n">
        <f aca="false">'Empl_BIT_4,5%'!C29*100/PopTot!C30</f>
        <v>45.327260436486</v>
      </c>
      <c r="D29" s="50" t="n">
        <f aca="false">'Empl_BIT_4,5%'!D29*100/PopTot!D30</f>
        <v>53.380996188568</v>
      </c>
      <c r="E29" s="50" t="n">
        <f aca="false">'Empl_BIT_4,5%'!E29*100/PopTot!E30</f>
        <v>8.85397636079024</v>
      </c>
      <c r="F29" s="50" t="n">
        <f aca="false">'Empl_BIT_4,5%'!F29*100/PopTot!F30</f>
        <v>49.1003877303632</v>
      </c>
      <c r="G29" s="50" t="n">
        <f aca="false">'Empl_BIT_4,5%'!G29*100/PopTot!G30</f>
        <v>74.1672317618695</v>
      </c>
      <c r="H29" s="50" t="n">
        <f aca="false">'Empl_BIT_4,5%'!H29*100/PopTot!H30</f>
        <v>75.2251914732084</v>
      </c>
      <c r="I29" s="50" t="n">
        <f aca="false">'Empl_BIT_4,5%'!I29*100/PopTot!I30</f>
        <v>78.8640850308475</v>
      </c>
      <c r="J29" s="50" t="n">
        <f aca="false">'Empl_BIT_4,5%'!J29*100/PopTot!J30</f>
        <v>81.5223913965661</v>
      </c>
      <c r="K29" s="50" t="n">
        <f aca="false">'Empl_BIT_4,5%'!K29*100/PopTot!K30</f>
        <v>83.5464624976982</v>
      </c>
      <c r="L29" s="50" t="n">
        <f aca="false">'Empl_BIT_4,5%'!L29*100/PopTot!L30</f>
        <v>80.4568613453735</v>
      </c>
      <c r="M29" s="50" t="n">
        <f aca="false">'Empl_BIT_4,5%'!M29*100/PopTot!M30</f>
        <v>71.8270259922031</v>
      </c>
      <c r="N29" s="50" t="n">
        <f aca="false">'Empl_BIT_4,5%'!N29*100/PopTot!N30</f>
        <v>58.7589877298675</v>
      </c>
      <c r="O29" s="50" t="n">
        <f aca="false">'Empl_BIT_4,5%'!O29*100/PopTot!O30</f>
        <v>9.7207649511077</v>
      </c>
      <c r="P29" s="50" t="n">
        <f aca="false">'Empl_BIT_4,5%'!P29*100/PopTot!P30</f>
        <v>0.810533402182161</v>
      </c>
      <c r="Q29" s="50" t="n">
        <f aca="false">'Empl_BIT_4,5%'!Q29*100/PopTot!Q30</f>
        <v>13.2114663790452</v>
      </c>
      <c r="R29" s="50" t="n">
        <f aca="false">'Empl_BIT_4,5%'!R29*100/PopTot!R30</f>
        <v>55.67583346269</v>
      </c>
      <c r="S29" s="50" t="n">
        <f aca="false">'Empl_BIT_4,5%'!S29*100/PopTot!S30</f>
        <v>83.862794790505</v>
      </c>
      <c r="T29" s="50" t="n">
        <f aca="false">'Empl_BIT_4,5%'!T29*100/PopTot!T30</f>
        <v>87.850270683801</v>
      </c>
      <c r="U29" s="50" t="n">
        <f aca="false">'Empl_BIT_4,5%'!U29*100/PopTot!U30</f>
        <v>88.8580727493217</v>
      </c>
      <c r="V29" s="50" t="n">
        <f aca="false">'Empl_BIT_4,5%'!V29*100/PopTot!V30</f>
        <v>90.1639031599064</v>
      </c>
      <c r="W29" s="50" t="n">
        <f aca="false">'Empl_BIT_4,5%'!W29*100/PopTot!W30</f>
        <v>87.5053211709177</v>
      </c>
      <c r="X29" s="50" t="n">
        <f aca="false">'Empl_BIT_4,5%'!X29*100/PopTot!X30</f>
        <v>85.2427907740421</v>
      </c>
      <c r="Y29" s="50" t="n">
        <f aca="false">'Empl_BIT_4,5%'!Y29*100/PopTot!Y30</f>
        <v>74.2104619697298</v>
      </c>
      <c r="Z29" s="50" t="n">
        <f aca="false">'Empl_BIT_4,5%'!Z29*100/PopTot!Z30</f>
        <v>65.839239956543</v>
      </c>
      <c r="AA29" s="50" t="n">
        <f aca="false">'Empl_BIT_4,5%'!AA29*100/PopTot!AA30</f>
        <v>17.9749028887278</v>
      </c>
      <c r="AB29" s="50" t="n">
        <f aca="false">'Empl_BIT_4,5%'!AB29*100/PopTot!AB30</f>
        <v>1.70762732758988</v>
      </c>
      <c r="AD29" s="50" t="n">
        <f aca="false">'Empl_BIT_4,5%'!AD29*100/PopTot!AD30</f>
        <v>28.7841452124829</v>
      </c>
      <c r="AE29" s="50" t="n">
        <f aca="false">'Empl_BIT_4,5%'!AE29*100/PopTot!AE30</f>
        <v>74.7123740666918</v>
      </c>
      <c r="AF29" s="50" t="n">
        <f aca="false">'Empl_BIT_4,5%'!AF29*100/PopTot!AF30</f>
        <v>80.1813795321583</v>
      </c>
      <c r="AG29" s="50" t="n">
        <f aca="false">'Empl_BIT_4,5%'!AG29*100/PopTot!AG30</f>
        <v>81.9550628478777</v>
      </c>
      <c r="AH29" s="50" t="n">
        <f aca="false">'Empl_BIT_4,5%'!AH29*100/PopTot!AH30</f>
        <v>20.8466979131071</v>
      </c>
      <c r="AI29" s="50" t="n">
        <f aca="false">'Empl_BIT_4,5%'!AI29*100/PopTot!AI30</f>
        <v>33.9402838438981</v>
      </c>
      <c r="AJ29" s="50" t="n">
        <f aca="false">'Empl_BIT_4,5%'!AJ29*100/PopTot!AJ30</f>
        <v>85.9076369670694</v>
      </c>
      <c r="AK29" s="50" t="n">
        <f aca="false">'Empl_BIT_4,5%'!AK29*100/PopTot!AK30</f>
        <v>89.5060561660345</v>
      </c>
      <c r="AL29" s="50" t="n">
        <f aca="false">'Empl_BIT_4,5%'!AL29*100/PopTot!AL30</f>
        <v>86.3401622837809</v>
      </c>
      <c r="AM29" s="50" t="n">
        <f aca="false">'Empl_BIT_4,5%'!AM29*100/PopTot!AM30</f>
        <v>26.6363549647792</v>
      </c>
      <c r="AO29" s="50" t="n">
        <f aca="false">'Empl_BIT_4,5%'!AO29*100/PopTot!AO30</f>
        <v>28.7841452124829</v>
      </c>
      <c r="AP29" s="50" t="n">
        <f aca="false">'Empl_BIT_4,5%'!AP29*100/PopTot!AP30</f>
        <v>78.9647278917149</v>
      </c>
      <c r="AQ29" s="50" t="n">
        <f aca="false">'Empl_BIT_4,5%'!AQ29*100/PopTot!AQ30</f>
        <v>65.4430964572156</v>
      </c>
      <c r="AR29" s="50" t="n">
        <f aca="false">'Empl_BIT_4,5%'!AR29*100/PopTot!AR30</f>
        <v>33.9402838438981</v>
      </c>
      <c r="AS29" s="50" t="n">
        <f aca="false">'Empl_BIT_4,5%'!AS29*100/PopTot!AS30</f>
        <v>87.260194577901</v>
      </c>
      <c r="AT29" s="50" t="n">
        <f aca="false">'Empl_BIT_4,5%'!AT29*100/PopTot!AT30</f>
        <v>70.1217393473196</v>
      </c>
      <c r="AU29" s="50" t="n">
        <f aca="false">'Empl_BIT_4,5%'!AU29*100/PopTot!AU30</f>
        <v>31.4082784958911</v>
      </c>
      <c r="AV29" s="50" t="n">
        <f aca="false">'Empl_BIT_4,5%'!AV29*100/PopTot!AV30</f>
        <v>83.0623990471765</v>
      </c>
      <c r="AW29" s="50" t="n">
        <f aca="false">'Empl_BIT_4,5%'!AW29*100/PopTot!AW30</f>
        <v>67.7440353528521</v>
      </c>
    </row>
    <row r="30" customFormat="false" ht="15" hidden="false" customHeight="false" outlineLevel="0" collapsed="false">
      <c r="A30" s="0" t="n">
        <v>2042</v>
      </c>
      <c r="B30" s="50" t="n">
        <f aca="false">'Empl_BIT_4,5%'!B30*100/PopTot!B31</f>
        <v>49.1676210478396</v>
      </c>
      <c r="C30" s="50" t="n">
        <f aca="false">'Empl_BIT_4,5%'!C30*100/PopTot!C31</f>
        <v>45.3510586563167</v>
      </c>
      <c r="D30" s="50" t="n">
        <f aca="false">'Empl_BIT_4,5%'!D30*100/PopTot!D31</f>
        <v>53.2697851478943</v>
      </c>
      <c r="E30" s="50" t="n">
        <f aca="false">'Empl_BIT_4,5%'!E30*100/PopTot!E31</f>
        <v>8.85605202431451</v>
      </c>
      <c r="F30" s="50" t="n">
        <f aca="false">'Empl_BIT_4,5%'!F30*100/PopTot!F31</f>
        <v>49.0927782437997</v>
      </c>
      <c r="G30" s="50" t="n">
        <f aca="false">'Empl_BIT_4,5%'!G30*100/PopTot!G31</f>
        <v>74.3284823577327</v>
      </c>
      <c r="H30" s="50" t="n">
        <f aca="false">'Empl_BIT_4,5%'!H30*100/PopTot!H31</f>
        <v>75.1001246231496</v>
      </c>
      <c r="I30" s="50" t="n">
        <f aca="false">'Empl_BIT_4,5%'!I30*100/PopTot!I31</f>
        <v>78.8919486864577</v>
      </c>
      <c r="J30" s="50" t="n">
        <f aca="false">'Empl_BIT_4,5%'!J30*100/PopTot!J31</f>
        <v>81.4481932549421</v>
      </c>
      <c r="K30" s="50" t="n">
        <f aca="false">'Empl_BIT_4,5%'!K30*100/PopTot!K31</f>
        <v>83.6771128754841</v>
      </c>
      <c r="L30" s="50" t="n">
        <f aca="false">'Empl_BIT_4,5%'!L30*100/PopTot!L31</f>
        <v>80.4245048312552</v>
      </c>
      <c r="M30" s="50" t="n">
        <f aca="false">'Empl_BIT_4,5%'!M30*100/PopTot!M31</f>
        <v>71.8036551460396</v>
      </c>
      <c r="N30" s="50" t="n">
        <f aca="false">'Empl_BIT_4,5%'!N30*100/PopTot!N31</f>
        <v>59.3956285089921</v>
      </c>
      <c r="O30" s="50" t="n">
        <f aca="false">'Empl_BIT_4,5%'!O30*100/PopTot!O31</f>
        <v>10.3298778750728</v>
      </c>
      <c r="P30" s="50" t="n">
        <f aca="false">'Empl_BIT_4,5%'!P30*100/PopTot!P31</f>
        <v>0.810465016872605</v>
      </c>
      <c r="Q30" s="50" t="n">
        <f aca="false">'Empl_BIT_4,5%'!Q30*100/PopTot!Q31</f>
        <v>13.213636657433</v>
      </c>
      <c r="R30" s="50" t="n">
        <f aca="false">'Empl_BIT_4,5%'!R30*100/PopTot!R31</f>
        <v>55.6648009322141</v>
      </c>
      <c r="S30" s="50" t="n">
        <f aca="false">'Empl_BIT_4,5%'!S30*100/PopTot!S31</f>
        <v>83.9630673572308</v>
      </c>
      <c r="T30" s="50" t="n">
        <f aca="false">'Empl_BIT_4,5%'!T30*100/PopTot!T31</f>
        <v>87.8002284288116</v>
      </c>
      <c r="U30" s="50" t="n">
        <f aca="false">'Empl_BIT_4,5%'!U30*100/PopTot!U31</f>
        <v>88.8180349609328</v>
      </c>
      <c r="V30" s="50" t="n">
        <f aca="false">'Empl_BIT_4,5%'!V30*100/PopTot!V31</f>
        <v>90.0993335869652</v>
      </c>
      <c r="W30" s="50" t="n">
        <f aca="false">'Empl_BIT_4,5%'!W30*100/PopTot!W31</f>
        <v>87.5819139911034</v>
      </c>
      <c r="X30" s="50" t="n">
        <f aca="false">'Empl_BIT_4,5%'!X30*100/PopTot!X31</f>
        <v>85.1832638454991</v>
      </c>
      <c r="Y30" s="50" t="n">
        <f aca="false">'Empl_BIT_4,5%'!Y30*100/PopTot!Y31</f>
        <v>74.1612248078682</v>
      </c>
      <c r="Z30" s="50" t="n">
        <f aca="false">'Empl_BIT_4,5%'!Z30*100/PopTot!Z31</f>
        <v>65.6333827377603</v>
      </c>
      <c r="AA30" s="50" t="n">
        <f aca="false">'Empl_BIT_4,5%'!AA30*100/PopTot!AA31</f>
        <v>18.2617723505428</v>
      </c>
      <c r="AB30" s="50" t="n">
        <f aca="false">'Empl_BIT_4,5%'!AB30*100/PopTot!AB31</f>
        <v>1.70735353618371</v>
      </c>
      <c r="AD30" s="50" t="n">
        <f aca="false">'Empl_BIT_4,5%'!AD30*100/PopTot!AD31</f>
        <v>28.7627350941026</v>
      </c>
      <c r="AE30" s="50" t="n">
        <f aca="false">'Empl_BIT_4,5%'!AE30*100/PopTot!AE31</f>
        <v>74.7277294651358</v>
      </c>
      <c r="AF30" s="50" t="n">
        <f aca="false">'Empl_BIT_4,5%'!AF30*100/PopTot!AF31</f>
        <v>80.1624504084978</v>
      </c>
      <c r="AG30" s="50" t="n">
        <f aca="false">'Empl_BIT_4,5%'!AG30*100/PopTot!AG31</f>
        <v>82.0046080754491</v>
      </c>
      <c r="AH30" s="50" t="n">
        <f aca="false">'Empl_BIT_4,5%'!AH30*100/PopTot!AH31</f>
        <v>21.0203421623903</v>
      </c>
      <c r="AI30" s="50" t="n">
        <f aca="false">'Empl_BIT_4,5%'!AI30*100/PopTot!AI31</f>
        <v>33.9159011830965</v>
      </c>
      <c r="AJ30" s="50" t="n">
        <f aca="false">'Empl_BIT_4,5%'!AJ30*100/PopTot!AJ31</f>
        <v>85.9369772165516</v>
      </c>
      <c r="AK30" s="50" t="n">
        <f aca="false">'Empl_BIT_4,5%'!AK30*100/PopTot!AK31</f>
        <v>89.4555646217045</v>
      </c>
      <c r="AL30" s="50" t="n">
        <f aca="false">'Empl_BIT_4,5%'!AL30*100/PopTot!AL31</f>
        <v>86.3473200870417</v>
      </c>
      <c r="AM30" s="50" t="n">
        <f aca="false">'Empl_BIT_4,5%'!AM30*100/PopTot!AM31</f>
        <v>26.5526966868083</v>
      </c>
      <c r="AO30" s="50" t="n">
        <f aca="false">'Empl_BIT_4,5%'!AO30*100/PopTot!AO31</f>
        <v>28.7627350941026</v>
      </c>
      <c r="AP30" s="50" t="n">
        <f aca="false">'Empl_BIT_4,5%'!AP30*100/PopTot!AP31</f>
        <v>78.9846127291046</v>
      </c>
      <c r="AQ30" s="50" t="n">
        <f aca="false">'Empl_BIT_4,5%'!AQ30*100/PopTot!AQ31</f>
        <v>65.6642126806694</v>
      </c>
      <c r="AR30" s="50" t="n">
        <f aca="false">'Empl_BIT_4,5%'!AR30*100/PopTot!AR31</f>
        <v>33.9159011830965</v>
      </c>
      <c r="AS30" s="50" t="n">
        <f aca="false">'Empl_BIT_4,5%'!AS30*100/PopTot!AS31</f>
        <v>87.2661211286101</v>
      </c>
      <c r="AT30" s="50" t="n">
        <f aca="false">'Empl_BIT_4,5%'!AT30*100/PopTot!AT31</f>
        <v>69.9505396322446</v>
      </c>
      <c r="AU30" s="50" t="n">
        <f aca="false">'Empl_BIT_4,5%'!AU30*100/PopTot!AU31</f>
        <v>31.3853867578556</v>
      </c>
      <c r="AV30" s="50" t="n">
        <f aca="false">'Empl_BIT_4,5%'!AV30*100/PopTot!AV31</f>
        <v>83.0767806665656</v>
      </c>
      <c r="AW30" s="50" t="n">
        <f aca="false">'Empl_BIT_4,5%'!AW30*100/PopTot!AW31</f>
        <v>67.7709785851755</v>
      </c>
    </row>
    <row r="31" customFormat="false" ht="15" hidden="false" customHeight="false" outlineLevel="0" collapsed="false">
      <c r="A31" s="0" t="n">
        <v>2043</v>
      </c>
      <c r="B31" s="50" t="n">
        <f aca="false">'Empl_BIT_4,5%'!B31*100/PopTot!B32</f>
        <v>49.1107593674751</v>
      </c>
      <c r="C31" s="50" t="n">
        <f aca="false">'Empl_BIT_4,5%'!C31*100/PopTot!C32</f>
        <v>45.3415448312135</v>
      </c>
      <c r="D31" s="50" t="n">
        <f aca="false">'Empl_BIT_4,5%'!D31*100/PopTot!D32</f>
        <v>53.1583212128929</v>
      </c>
      <c r="E31" s="50" t="n">
        <f aca="false">'Empl_BIT_4,5%'!E31*100/PopTot!E32</f>
        <v>8.85877229950429</v>
      </c>
      <c r="F31" s="50" t="n">
        <f aca="false">'Empl_BIT_4,5%'!F31*100/PopTot!F32</f>
        <v>49.0859837992689</v>
      </c>
      <c r="G31" s="50" t="n">
        <f aca="false">'Empl_BIT_4,5%'!G31*100/PopTot!G32</f>
        <v>74.3013954290497</v>
      </c>
      <c r="H31" s="50" t="n">
        <f aca="false">'Empl_BIT_4,5%'!H31*100/PopTot!H32</f>
        <v>75.0081133400698</v>
      </c>
      <c r="I31" s="50" t="n">
        <f aca="false">'Empl_BIT_4,5%'!I31*100/PopTot!I32</f>
        <v>78.9787215298757</v>
      </c>
      <c r="J31" s="50" t="n">
        <f aca="false">'Empl_BIT_4,5%'!J31*100/PopTot!J32</f>
        <v>81.2336121513539</v>
      </c>
      <c r="K31" s="50" t="n">
        <f aca="false">'Empl_BIT_4,5%'!K31*100/PopTot!K32</f>
        <v>84.2912425004094</v>
      </c>
      <c r="L31" s="50" t="n">
        <f aca="false">'Empl_BIT_4,5%'!L31*100/PopTot!L32</f>
        <v>80.0181087940553</v>
      </c>
      <c r="M31" s="50" t="n">
        <f aca="false">'Empl_BIT_4,5%'!M31*100/PopTot!M32</f>
        <v>72.414361969922</v>
      </c>
      <c r="N31" s="50" t="n">
        <f aca="false">'Empl_BIT_4,5%'!N31*100/PopTot!N32</f>
        <v>59.1187214201681</v>
      </c>
      <c r="O31" s="50" t="n">
        <f aca="false">'Empl_BIT_4,5%'!O31*100/PopTot!O32</f>
        <v>11.0452437857555</v>
      </c>
      <c r="P31" s="50" t="n">
        <f aca="false">'Empl_BIT_4,5%'!P31*100/PopTot!P32</f>
        <v>0.809853145745543</v>
      </c>
      <c r="Q31" s="50" t="n">
        <f aca="false">'Empl_BIT_4,5%'!Q31*100/PopTot!Q32</f>
        <v>13.2163872859896</v>
      </c>
      <c r="R31" s="50" t="n">
        <f aca="false">'Empl_BIT_4,5%'!R31*100/PopTot!R32</f>
        <v>55.6576569014925</v>
      </c>
      <c r="S31" s="50" t="n">
        <f aca="false">'Empl_BIT_4,5%'!S31*100/PopTot!S32</f>
        <v>83.9282506073239</v>
      </c>
      <c r="T31" s="50" t="n">
        <f aca="false">'Empl_BIT_4,5%'!T31*100/PopTot!T32</f>
        <v>87.6721459202461</v>
      </c>
      <c r="U31" s="50" t="n">
        <f aca="false">'Empl_BIT_4,5%'!U31*100/PopTot!U32</f>
        <v>88.9411016810313</v>
      </c>
      <c r="V31" s="50" t="n">
        <f aca="false">'Empl_BIT_4,5%'!V31*100/PopTot!V32</f>
        <v>89.8890718311053</v>
      </c>
      <c r="W31" s="50" t="n">
        <f aca="false">'Empl_BIT_4,5%'!W31*100/PopTot!W32</f>
        <v>88.2250364593243</v>
      </c>
      <c r="X31" s="50" t="n">
        <f aca="false">'Empl_BIT_4,5%'!X31*100/PopTot!X32</f>
        <v>84.7268648573301</v>
      </c>
      <c r="Y31" s="50" t="n">
        <f aca="false">'Empl_BIT_4,5%'!Y31*100/PopTot!Y32</f>
        <v>74.539722235152</v>
      </c>
      <c r="Z31" s="50" t="n">
        <f aca="false">'Empl_BIT_4,5%'!Z31*100/PopTot!Z32</f>
        <v>65.3403516625906</v>
      </c>
      <c r="AA31" s="50" t="n">
        <f aca="false">'Empl_BIT_4,5%'!AA31*100/PopTot!AA32</f>
        <v>18.5378290706047</v>
      </c>
      <c r="AB31" s="50" t="n">
        <f aca="false">'Empl_BIT_4,5%'!AB31*100/PopTot!AB32</f>
        <v>1.7053471788431</v>
      </c>
      <c r="AD31" s="50" t="n">
        <f aca="false">'Empl_BIT_4,5%'!AD31*100/PopTot!AD32</f>
        <v>28.7329065312041</v>
      </c>
      <c r="AE31" s="50" t="n">
        <f aca="false">'Empl_BIT_4,5%'!AE31*100/PopTot!AE32</f>
        <v>74.6673597353404</v>
      </c>
      <c r="AF31" s="50" t="n">
        <f aca="false">'Empl_BIT_4,5%'!AF31*100/PopTot!AF32</f>
        <v>80.1017979617545</v>
      </c>
      <c r="AG31" s="50" t="n">
        <f aca="false">'Empl_BIT_4,5%'!AG31*100/PopTot!AG32</f>
        <v>82.1012439964437</v>
      </c>
      <c r="AH31" s="50" t="n">
        <f aca="false">'Empl_BIT_4,5%'!AH31*100/PopTot!AH32</f>
        <v>21.1162847090697</v>
      </c>
      <c r="AI31" s="50" t="n">
        <f aca="false">'Empl_BIT_4,5%'!AI31*100/PopTot!AI32</f>
        <v>33.884029994018</v>
      </c>
      <c r="AJ31" s="50" t="n">
        <f aca="false">'Empl_BIT_4,5%'!AJ31*100/PopTot!AJ32</f>
        <v>85.8570387219254</v>
      </c>
      <c r="AK31" s="50" t="n">
        <f aca="false">'Empl_BIT_4,5%'!AK31*100/PopTot!AK32</f>
        <v>89.41390747017</v>
      </c>
      <c r="AL31" s="50" t="n">
        <f aca="false">'Empl_BIT_4,5%'!AL31*100/PopTot!AL32</f>
        <v>86.4283288765087</v>
      </c>
      <c r="AM31" s="50" t="n">
        <f aca="false">'Empl_BIT_4,5%'!AM31*100/PopTot!AM32</f>
        <v>26.4681561324947</v>
      </c>
      <c r="AO31" s="50" t="n">
        <f aca="false">'Empl_BIT_4,5%'!AO31*100/PopTot!AO32</f>
        <v>28.7329065312041</v>
      </c>
      <c r="AP31" s="50" t="n">
        <f aca="false">'Empl_BIT_4,5%'!AP31*100/PopTot!AP32</f>
        <v>78.9802106837553</v>
      </c>
      <c r="AQ31" s="50" t="n">
        <f aca="false">'Empl_BIT_4,5%'!AQ31*100/PopTot!AQ32</f>
        <v>65.7683825954696</v>
      </c>
      <c r="AR31" s="50" t="n">
        <f aca="false">'Empl_BIT_4,5%'!AR31*100/PopTot!AR32</f>
        <v>33.884029994018</v>
      </c>
      <c r="AS31" s="50" t="n">
        <f aca="false">'Empl_BIT_4,5%'!AS31*100/PopTot!AS32</f>
        <v>87.2618836542305</v>
      </c>
      <c r="AT31" s="50" t="n">
        <f aca="false">'Empl_BIT_4,5%'!AT31*100/PopTot!AT32</f>
        <v>69.9596217585967</v>
      </c>
      <c r="AU31" s="50" t="n">
        <f aca="false">'Empl_BIT_4,5%'!AU31*100/PopTot!AU32</f>
        <v>31.3545556270019</v>
      </c>
      <c r="AV31" s="50" t="n">
        <f aca="false">'Empl_BIT_4,5%'!AV31*100/PopTot!AV32</f>
        <v>83.0732938526238</v>
      </c>
      <c r="AW31" s="50" t="n">
        <f aca="false">'Empl_BIT_4,5%'!AW31*100/PopTot!AW32</f>
        <v>67.8277591646895</v>
      </c>
    </row>
    <row r="32" customFormat="false" ht="15" hidden="false" customHeight="false" outlineLevel="0" collapsed="false">
      <c r="A32" s="0" t="n">
        <v>2044</v>
      </c>
      <c r="B32" s="50" t="n">
        <f aca="false">'Empl_BIT_4,5%'!B32*100/PopTot!B33</f>
        <v>49.0578234164653</v>
      </c>
      <c r="C32" s="50" t="n">
        <f aca="false">'Empl_BIT_4,5%'!C32*100/PopTot!C33</f>
        <v>45.332620721265</v>
      </c>
      <c r="D32" s="50" t="n">
        <f aca="false">'Empl_BIT_4,5%'!D32*100/PopTot!D33</f>
        <v>53.0541038925504</v>
      </c>
      <c r="E32" s="50" t="n">
        <f aca="false">'Empl_BIT_4,5%'!E32*100/PopTot!E33</f>
        <v>8.86274221899465</v>
      </c>
      <c r="F32" s="50" t="n">
        <f aca="false">'Empl_BIT_4,5%'!F32*100/PopTot!F33</f>
        <v>49.0890730395775</v>
      </c>
      <c r="G32" s="50" t="n">
        <f aca="false">'Empl_BIT_4,5%'!G32*100/PopTot!G33</f>
        <v>74.2270452210332</v>
      </c>
      <c r="H32" s="50" t="n">
        <f aca="false">'Empl_BIT_4,5%'!H32*100/PopTot!H33</f>
        <v>75.0461924174713</v>
      </c>
      <c r="I32" s="50" t="n">
        <f aca="false">'Empl_BIT_4,5%'!I32*100/PopTot!I33</f>
        <v>78.8886799337627</v>
      </c>
      <c r="J32" s="50" t="n">
        <f aca="false">'Empl_BIT_4,5%'!J32*100/PopTot!J33</f>
        <v>81.2572222568576</v>
      </c>
      <c r="K32" s="50" t="n">
        <f aca="false">'Empl_BIT_4,5%'!K32*100/PopTot!K33</f>
        <v>84.3325442101322</v>
      </c>
      <c r="L32" s="50" t="n">
        <f aca="false">'Empl_BIT_4,5%'!L32*100/PopTot!L33</f>
        <v>80.1077746636418</v>
      </c>
      <c r="M32" s="50" t="n">
        <f aca="false">'Empl_BIT_4,5%'!M32*100/PopTot!M33</f>
        <v>72.4025007486175</v>
      </c>
      <c r="N32" s="50" t="n">
        <f aca="false">'Empl_BIT_4,5%'!N32*100/PopTot!N33</f>
        <v>59.0991806005172</v>
      </c>
      <c r="O32" s="50" t="n">
        <f aca="false">'Empl_BIT_4,5%'!O32*100/PopTot!O33</f>
        <v>11.8038890474116</v>
      </c>
      <c r="P32" s="50" t="n">
        <f aca="false">'Empl_BIT_4,5%'!P32*100/PopTot!P33</f>
        <v>0.808603999505919</v>
      </c>
      <c r="Q32" s="50" t="n">
        <f aca="false">'Empl_BIT_4,5%'!Q32*100/PopTot!Q33</f>
        <v>13.220424352341</v>
      </c>
      <c r="R32" s="50" t="n">
        <f aca="false">'Empl_BIT_4,5%'!R32*100/PopTot!R33</f>
        <v>55.6605252475343</v>
      </c>
      <c r="S32" s="50" t="n">
        <f aca="false">'Empl_BIT_4,5%'!S32*100/PopTot!S33</f>
        <v>83.8494369251201</v>
      </c>
      <c r="T32" s="50" t="n">
        <f aca="false">'Empl_BIT_4,5%'!T32*100/PopTot!T33</f>
        <v>87.6989506595067</v>
      </c>
      <c r="U32" s="50" t="n">
        <f aca="false">'Empl_BIT_4,5%'!U32*100/PopTot!U33</f>
        <v>88.8531264665556</v>
      </c>
      <c r="V32" s="50" t="n">
        <f aca="false">'Empl_BIT_4,5%'!V32*100/PopTot!V33</f>
        <v>89.8483682846337</v>
      </c>
      <c r="W32" s="50" t="n">
        <f aca="false">'Empl_BIT_4,5%'!W32*100/PopTot!W33</f>
        <v>88.309082211572</v>
      </c>
      <c r="X32" s="50" t="n">
        <f aca="false">'Empl_BIT_4,5%'!X32*100/PopTot!X33</f>
        <v>84.7851605971928</v>
      </c>
      <c r="Y32" s="50" t="n">
        <f aca="false">'Empl_BIT_4,5%'!Y32*100/PopTot!Y33</f>
        <v>74.3860943594861</v>
      </c>
      <c r="Z32" s="50" t="n">
        <f aca="false">'Empl_BIT_4,5%'!Z32*100/PopTot!Z33</f>
        <v>65.2989131275904</v>
      </c>
      <c r="AA32" s="50" t="n">
        <f aca="false">'Empl_BIT_4,5%'!AA32*100/PopTot!AA33</f>
        <v>18.8738512120867</v>
      </c>
      <c r="AB32" s="50" t="n">
        <f aca="false">'Empl_BIT_4,5%'!AB32*100/PopTot!AB33</f>
        <v>1.70245437420203</v>
      </c>
      <c r="AD32" s="50" t="n">
        <f aca="false">'Empl_BIT_4,5%'!AD32*100/PopTot!AD33</f>
        <v>28.6998959987353</v>
      </c>
      <c r="AE32" s="50" t="n">
        <f aca="false">'Empl_BIT_4,5%'!AE32*100/PopTot!AE33</f>
        <v>74.651334824354</v>
      </c>
      <c r="AF32" s="50" t="n">
        <f aca="false">'Empl_BIT_4,5%'!AF32*100/PopTot!AF33</f>
        <v>80.0666994565541</v>
      </c>
      <c r="AG32" s="50" t="n">
        <f aca="false">'Empl_BIT_4,5%'!AG32*100/PopTot!AG33</f>
        <v>82.1994970326026</v>
      </c>
      <c r="AH32" s="50" t="n">
        <f aca="false">'Empl_BIT_4,5%'!AH32*100/PopTot!AH33</f>
        <v>21.1987513811491</v>
      </c>
      <c r="AI32" s="50" t="n">
        <f aca="false">'Empl_BIT_4,5%'!AI32*100/PopTot!AI33</f>
        <v>33.8486060436194</v>
      </c>
      <c r="AJ32" s="50" t="n">
        <f aca="false">'Empl_BIT_4,5%'!AJ32*100/PopTot!AJ33</f>
        <v>85.8337272993342</v>
      </c>
      <c r="AK32" s="50" t="n">
        <f aca="false">'Empl_BIT_4,5%'!AK32*100/PopTot!AK33</f>
        <v>89.3488368936941</v>
      </c>
      <c r="AL32" s="50" t="n">
        <f aca="false">'Empl_BIT_4,5%'!AL32*100/PopTot!AL33</f>
        <v>86.5253992290849</v>
      </c>
      <c r="AM32" s="50" t="n">
        <f aca="false">'Empl_BIT_4,5%'!AM32*100/PopTot!AM33</f>
        <v>26.3907255775711</v>
      </c>
      <c r="AO32" s="50" t="n">
        <f aca="false">'Empl_BIT_4,5%'!AO32*100/PopTot!AO33</f>
        <v>28.6998959987353</v>
      </c>
      <c r="AP32" s="50" t="n">
        <f aca="false">'Empl_BIT_4,5%'!AP32*100/PopTot!AP33</f>
        <v>79.002393619867</v>
      </c>
      <c r="AQ32" s="50" t="n">
        <f aca="false">'Empl_BIT_4,5%'!AQ32*100/PopTot!AQ33</f>
        <v>65.7569985127377</v>
      </c>
      <c r="AR32" s="50" t="n">
        <f aca="false">'Empl_BIT_4,5%'!AR32*100/PopTot!AR33</f>
        <v>33.8486060436194</v>
      </c>
      <c r="AS32" s="50" t="n">
        <f aca="false">'Empl_BIT_4,5%'!AS32*100/PopTot!AS33</f>
        <v>87.2728970018829</v>
      </c>
      <c r="AT32" s="50" t="n">
        <f aca="false">'Empl_BIT_4,5%'!AT32*100/PopTot!AT33</f>
        <v>69.867761249516</v>
      </c>
      <c r="AU32" s="50" t="n">
        <f aca="false">'Empl_BIT_4,5%'!AU32*100/PopTot!AU33</f>
        <v>31.3203600141881</v>
      </c>
      <c r="AV32" s="50" t="n">
        <f aca="false">'Empl_BIT_4,5%'!AV32*100/PopTot!AV33</f>
        <v>83.0911644018184</v>
      </c>
      <c r="AW32" s="50" t="n">
        <f aca="false">'Empl_BIT_4,5%'!AW32*100/PopTot!AW33</f>
        <v>67.7765582903927</v>
      </c>
    </row>
    <row r="33" customFormat="false" ht="15" hidden="false" customHeight="false" outlineLevel="0" collapsed="false">
      <c r="A33" s="0" t="n">
        <v>2045</v>
      </c>
      <c r="B33" s="50" t="n">
        <f aca="false">'Empl_BIT_4,5%'!B33*100/PopTot!B34</f>
        <v>48.9800168885896</v>
      </c>
      <c r="C33" s="50" t="n">
        <f aca="false">'Empl_BIT_4,5%'!C33*100/PopTot!C34</f>
        <v>45.298645428561</v>
      </c>
      <c r="D33" s="50" t="n">
        <f aca="false">'Empl_BIT_4,5%'!D33*100/PopTot!D34</f>
        <v>52.9249987524454</v>
      </c>
      <c r="E33" s="50" t="n">
        <f aca="false">'Empl_BIT_4,5%'!E33*100/PopTot!E34</f>
        <v>8.86611593605654</v>
      </c>
      <c r="F33" s="50" t="n">
        <f aca="false">'Empl_BIT_4,5%'!F33*100/PopTot!F34</f>
        <v>49.0988553082163</v>
      </c>
      <c r="G33" s="50" t="n">
        <f aca="false">'Empl_BIT_4,5%'!G33*100/PopTot!G34</f>
        <v>74.3693218525886</v>
      </c>
      <c r="H33" s="50" t="n">
        <f aca="false">'Empl_BIT_4,5%'!H33*100/PopTot!H34</f>
        <v>74.7959253260204</v>
      </c>
      <c r="I33" s="50" t="n">
        <f aca="false">'Empl_BIT_4,5%'!I33*100/PopTot!I34</f>
        <v>78.8884373639427</v>
      </c>
      <c r="J33" s="50" t="n">
        <f aca="false">'Empl_BIT_4,5%'!J33*100/PopTot!J34</f>
        <v>80.9029422141543</v>
      </c>
      <c r="K33" s="50" t="n">
        <f aca="false">'Empl_BIT_4,5%'!K33*100/PopTot!K34</f>
        <v>84.5530269309308</v>
      </c>
      <c r="L33" s="50" t="n">
        <f aca="false">'Empl_BIT_4,5%'!L33*100/PopTot!L34</f>
        <v>80.3556118314047</v>
      </c>
      <c r="M33" s="50" t="n">
        <f aca="false">'Empl_BIT_4,5%'!M33*100/PopTot!M34</f>
        <v>72.5389076582254</v>
      </c>
      <c r="N33" s="50" t="n">
        <f aca="false">'Empl_BIT_4,5%'!N33*100/PopTot!N34</f>
        <v>58.7896629780308</v>
      </c>
      <c r="O33" s="50" t="n">
        <f aca="false">'Empl_BIT_4,5%'!O33*100/PopTot!O34</f>
        <v>12.5133426291265</v>
      </c>
      <c r="P33" s="50" t="n">
        <f aca="false">'Empl_BIT_4,5%'!P33*100/PopTot!P34</f>
        <v>0.807642464084873</v>
      </c>
      <c r="Q33" s="50" t="n">
        <f aca="false">'Empl_BIT_4,5%'!Q33*100/PopTot!Q34</f>
        <v>13.2237934522456</v>
      </c>
      <c r="R33" s="50" t="n">
        <f aca="false">'Empl_BIT_4,5%'!R33*100/PopTot!R34</f>
        <v>55.669645814155</v>
      </c>
      <c r="S33" s="50" t="n">
        <f aca="false">'Empl_BIT_4,5%'!S33*100/PopTot!S34</f>
        <v>84.0143062521836</v>
      </c>
      <c r="T33" s="50" t="n">
        <f aca="false">'Empl_BIT_4,5%'!T33*100/PopTot!T34</f>
        <v>87.412194536712</v>
      </c>
      <c r="U33" s="50" t="n">
        <f aca="false">'Empl_BIT_4,5%'!U33*100/PopTot!U34</f>
        <v>88.8274689921169</v>
      </c>
      <c r="V33" s="50" t="n">
        <f aca="false">'Empl_BIT_4,5%'!V33*100/PopTot!V34</f>
        <v>89.5098091322121</v>
      </c>
      <c r="W33" s="50" t="n">
        <f aca="false">'Empl_BIT_4,5%'!W33*100/PopTot!W34</f>
        <v>88.4995297723331</v>
      </c>
      <c r="X33" s="50" t="n">
        <f aca="false">'Empl_BIT_4,5%'!X33*100/PopTot!X34</f>
        <v>84.9451047427114</v>
      </c>
      <c r="Y33" s="50" t="n">
        <f aca="false">'Empl_BIT_4,5%'!Y33*100/PopTot!Y34</f>
        <v>74.3154497080641</v>
      </c>
      <c r="Z33" s="50" t="n">
        <f aca="false">'Empl_BIT_4,5%'!Z33*100/PopTot!Z34</f>
        <v>65.0172488651051</v>
      </c>
      <c r="AA33" s="50" t="n">
        <f aca="false">'Empl_BIT_4,5%'!AA33*100/PopTot!AA34</f>
        <v>19.1819325300699</v>
      </c>
      <c r="AB33" s="50" t="n">
        <f aca="false">'Empl_BIT_4,5%'!AB33*100/PopTot!AB34</f>
        <v>1.69954285046628</v>
      </c>
      <c r="AD33" s="50" t="n">
        <f aca="false">'Empl_BIT_4,5%'!AD33*100/PopTot!AD34</f>
        <v>28.6634355388259</v>
      </c>
      <c r="AE33" s="50" t="n">
        <f aca="false">'Empl_BIT_4,5%'!AE33*100/PopTot!AE34</f>
        <v>74.5906500250271</v>
      </c>
      <c r="AF33" s="50" t="n">
        <f aca="false">'Empl_BIT_4,5%'!AF33*100/PopTot!AF34</f>
        <v>79.8905091650552</v>
      </c>
      <c r="AG33" s="50" t="n">
        <f aca="false">'Empl_BIT_4,5%'!AG33*100/PopTot!AG34</f>
        <v>82.4634360775375</v>
      </c>
      <c r="AH33" s="50" t="n">
        <f aca="false">'Empl_BIT_4,5%'!AH33*100/PopTot!AH34</f>
        <v>21.2191673214691</v>
      </c>
      <c r="AI33" s="50" t="n">
        <f aca="false">'Empl_BIT_4,5%'!AI33*100/PopTot!AI34</f>
        <v>33.8091674729253</v>
      </c>
      <c r="AJ33" s="50" t="n">
        <f aca="false">'Empl_BIT_4,5%'!AJ33*100/PopTot!AJ34</f>
        <v>85.7690424139452</v>
      </c>
      <c r="AK33" s="50" t="n">
        <f aca="false">'Empl_BIT_4,5%'!AK33*100/PopTot!AK34</f>
        <v>89.1670447145273</v>
      </c>
      <c r="AL33" s="50" t="n">
        <f aca="false">'Empl_BIT_4,5%'!AL33*100/PopTot!AL34</f>
        <v>86.727356798877</v>
      </c>
      <c r="AM33" s="50" t="n">
        <f aca="false">'Empl_BIT_4,5%'!AM33*100/PopTot!AM34</f>
        <v>26.2688713299963</v>
      </c>
      <c r="AO33" s="50" t="n">
        <f aca="false">'Empl_BIT_4,5%'!AO33*100/PopTot!AO34</f>
        <v>28.6634355388259</v>
      </c>
      <c r="AP33" s="50" t="n">
        <f aca="false">'Empl_BIT_4,5%'!AP33*100/PopTot!AP34</f>
        <v>79.0167560433215</v>
      </c>
      <c r="AQ33" s="50" t="n">
        <f aca="false">'Empl_BIT_4,5%'!AQ33*100/PopTot!AQ34</f>
        <v>65.6562395771835</v>
      </c>
      <c r="AR33" s="50" t="n">
        <f aca="false">'Empl_BIT_4,5%'!AR33*100/PopTot!AR34</f>
        <v>33.8091674729253</v>
      </c>
      <c r="AS33" s="50" t="n">
        <f aca="false">'Empl_BIT_4,5%'!AS33*100/PopTot!AS34</f>
        <v>87.2628184844067</v>
      </c>
      <c r="AT33" s="50" t="n">
        <f aca="false">'Empl_BIT_4,5%'!AT33*100/PopTot!AT34</f>
        <v>69.6915702623901</v>
      </c>
      <c r="AU33" s="50" t="n">
        <f aca="false">'Empl_BIT_4,5%'!AU33*100/PopTot!AU34</f>
        <v>31.282433252204</v>
      </c>
      <c r="AV33" s="50" t="n">
        <f aca="false">'Empl_BIT_4,5%'!AV33*100/PopTot!AV34</f>
        <v>83.0944683397033</v>
      </c>
      <c r="AW33" s="50" t="n">
        <f aca="false">'Empl_BIT_4,5%'!AW33*100/PopTot!AW34</f>
        <v>67.6392444452543</v>
      </c>
    </row>
    <row r="34" customFormat="false" ht="15" hidden="false" customHeight="false" outlineLevel="0" collapsed="false">
      <c r="A34" s="0" t="n">
        <v>2046</v>
      </c>
      <c r="B34" s="50" t="n">
        <f aca="false">'Empl_BIT_4,5%'!B34*100/PopTot!B35</f>
        <v>48.8844621952162</v>
      </c>
      <c r="C34" s="50" t="n">
        <f aca="false">'Empl_BIT_4,5%'!C34*100/PopTot!C35</f>
        <v>45.2150230355907</v>
      </c>
      <c r="D34" s="50" t="n">
        <f aca="false">'Empl_BIT_4,5%'!D34*100/PopTot!D35</f>
        <v>52.8121404542238</v>
      </c>
      <c r="E34" s="50" t="n">
        <f aca="false">'Empl_BIT_4,5%'!E34*100/PopTot!E35</f>
        <v>8.86926638701824</v>
      </c>
      <c r="F34" s="50" t="n">
        <f aca="false">'Empl_BIT_4,5%'!F34*100/PopTot!F35</f>
        <v>49.1173336544497</v>
      </c>
      <c r="G34" s="50" t="n">
        <f aca="false">'Empl_BIT_4,5%'!G34*100/PopTot!G35</f>
        <v>74.4134706604145</v>
      </c>
      <c r="H34" s="50" t="n">
        <f aca="false">'Empl_BIT_4,5%'!H34*100/PopTot!H35</f>
        <v>74.8247643571022</v>
      </c>
      <c r="I34" s="50" t="n">
        <f aca="false">'Empl_BIT_4,5%'!I34*100/PopTot!I35</f>
        <v>78.58153925302</v>
      </c>
      <c r="J34" s="50" t="n">
        <f aca="false">'Empl_BIT_4,5%'!J34*100/PopTot!J35</f>
        <v>81.2117285431025</v>
      </c>
      <c r="K34" s="50" t="n">
        <f aca="false">'Empl_BIT_4,5%'!K34*100/PopTot!K35</f>
        <v>84.3397082725845</v>
      </c>
      <c r="L34" s="50" t="n">
        <f aca="false">'Empl_BIT_4,5%'!L34*100/PopTot!L35</f>
        <v>80.6198170381977</v>
      </c>
      <c r="M34" s="50" t="n">
        <f aca="false">'Empl_BIT_4,5%'!M34*100/PopTot!M35</f>
        <v>72.443958222927</v>
      </c>
      <c r="N34" s="50" t="n">
        <f aca="false">'Empl_BIT_4,5%'!N34*100/PopTot!N35</f>
        <v>58.8721140001985</v>
      </c>
      <c r="O34" s="50" t="n">
        <f aca="false">'Empl_BIT_4,5%'!O34*100/PopTot!O35</f>
        <v>12.534502593265</v>
      </c>
      <c r="P34" s="50" t="n">
        <f aca="false">'Empl_BIT_4,5%'!P34*100/PopTot!P35</f>
        <v>0.807151551134523</v>
      </c>
      <c r="Q34" s="50" t="n">
        <f aca="false">'Empl_BIT_4,5%'!Q34*100/PopTot!Q35</f>
        <v>13.2268538417504</v>
      </c>
      <c r="R34" s="50" t="n">
        <f aca="false">'Empl_BIT_4,5%'!R34*100/PopTot!R35</f>
        <v>55.6869821161815</v>
      </c>
      <c r="S34" s="50" t="n">
        <f aca="false">'Empl_BIT_4,5%'!S34*100/PopTot!S35</f>
        <v>84.054207112307</v>
      </c>
      <c r="T34" s="50" t="n">
        <f aca="false">'Empl_BIT_4,5%'!T34*100/PopTot!T35</f>
        <v>87.500299057119</v>
      </c>
      <c r="U34" s="50" t="n">
        <f aca="false">'Empl_BIT_4,5%'!U34*100/PopTot!U35</f>
        <v>88.4267523630456</v>
      </c>
      <c r="V34" s="50" t="n">
        <f aca="false">'Empl_BIT_4,5%'!V34*100/PopTot!V35</f>
        <v>89.8843214504023</v>
      </c>
      <c r="W34" s="50" t="n">
        <f aca="false">'Empl_BIT_4,5%'!W34*100/PopTot!W35</f>
        <v>88.1868494840865</v>
      </c>
      <c r="X34" s="50" t="n">
        <f aca="false">'Empl_BIT_4,5%'!X34*100/PopTot!X35</f>
        <v>85.265652834034</v>
      </c>
      <c r="Y34" s="50" t="n">
        <f aca="false">'Empl_BIT_4,5%'!Y34*100/PopTot!Y35</f>
        <v>74.1161232435086</v>
      </c>
      <c r="Z34" s="50" t="n">
        <f aca="false">'Empl_BIT_4,5%'!Z34*100/PopTot!Z35</f>
        <v>65.5456467019623</v>
      </c>
      <c r="AA34" s="50" t="n">
        <f aca="false">'Empl_BIT_4,5%'!AA34*100/PopTot!AA35</f>
        <v>19.1947531889479</v>
      </c>
      <c r="AB34" s="50" t="n">
        <f aca="false">'Empl_BIT_4,5%'!AB34*100/PopTot!AB35</f>
        <v>1.69823484756591</v>
      </c>
      <c r="AD34" s="50" t="n">
        <f aca="false">'Empl_BIT_4,5%'!AD34*100/PopTot!AD35</f>
        <v>28.6279225400859</v>
      </c>
      <c r="AE34" s="50" t="n">
        <f aca="false">'Empl_BIT_4,5%'!AE34*100/PopTot!AE35</f>
        <v>74.626170166827</v>
      </c>
      <c r="AF34" s="50" t="n">
        <f aca="false">'Empl_BIT_4,5%'!AF34*100/PopTot!AF35</f>
        <v>79.8845029046807</v>
      </c>
      <c r="AG34" s="50" t="n">
        <f aca="false">'Empl_BIT_4,5%'!AG34*100/PopTot!AG35</f>
        <v>82.5131602316606</v>
      </c>
      <c r="AH34" s="50" t="n">
        <f aca="false">'Empl_BIT_4,5%'!AH34*100/PopTot!AH35</f>
        <v>21.1093940574059</v>
      </c>
      <c r="AI34" s="50" t="n">
        <f aca="false">'Empl_BIT_4,5%'!AI34*100/PopTot!AI35</f>
        <v>33.7702865910497</v>
      </c>
      <c r="AJ34" s="50" t="n">
        <f aca="false">'Empl_BIT_4,5%'!AJ34*100/PopTot!AJ35</f>
        <v>85.8282420135379</v>
      </c>
      <c r="AK34" s="50" t="n">
        <f aca="false">'Empl_BIT_4,5%'!AK34*100/PopTot!AK35</f>
        <v>89.1489783711225</v>
      </c>
      <c r="AL34" s="50" t="n">
        <f aca="false">'Empl_BIT_4,5%'!AL34*100/PopTot!AL35</f>
        <v>86.7528899655493</v>
      </c>
      <c r="AM34" s="50" t="n">
        <f aca="false">'Empl_BIT_4,5%'!AM34*100/PopTot!AM35</f>
        <v>26.1647472120096</v>
      </c>
      <c r="AO34" s="50" t="n">
        <f aca="false">'Empl_BIT_4,5%'!AO34*100/PopTot!AO35</f>
        <v>28.6279225400859</v>
      </c>
      <c r="AP34" s="50" t="n">
        <f aca="false">'Empl_BIT_4,5%'!AP34*100/PopTot!AP35</f>
        <v>79.0575747487356</v>
      </c>
      <c r="AQ34" s="50" t="n">
        <f aca="false">'Empl_BIT_4,5%'!AQ34*100/PopTot!AQ35</f>
        <v>65.666935533806</v>
      </c>
      <c r="AR34" s="50" t="n">
        <f aca="false">'Empl_BIT_4,5%'!AR34*100/PopTot!AR35</f>
        <v>33.7702865910497</v>
      </c>
      <c r="AS34" s="50" t="n">
        <f aca="false">'Empl_BIT_4,5%'!AS34*100/PopTot!AS35</f>
        <v>87.2886838881958</v>
      </c>
      <c r="AT34" s="50" t="n">
        <f aca="false">'Empl_BIT_4,5%'!AT34*100/PopTot!AT35</f>
        <v>69.867939729158</v>
      </c>
      <c r="AU34" s="50" t="n">
        <f aca="false">'Empl_BIT_4,5%'!AU34*100/PopTot!AU35</f>
        <v>31.2452675575541</v>
      </c>
      <c r="AV34" s="50" t="n">
        <f aca="false">'Empl_BIT_4,5%'!AV34*100/PopTot!AV35</f>
        <v>83.128396989822</v>
      </c>
      <c r="AW34" s="50" t="n">
        <f aca="false">'Empl_BIT_4,5%'!AW34*100/PopTot!AW35</f>
        <v>67.73265509123</v>
      </c>
    </row>
    <row r="35" customFormat="false" ht="15" hidden="false" customHeight="false" outlineLevel="0" collapsed="false">
      <c r="A35" s="0" t="n">
        <v>2047</v>
      </c>
      <c r="B35" s="50" t="n">
        <f aca="false">'Empl_BIT_4,5%'!B35*100/PopTot!B36</f>
        <v>48.795749583951</v>
      </c>
      <c r="C35" s="50" t="n">
        <f aca="false">'Empl_BIT_4,5%'!C35*100/PopTot!C36</f>
        <v>45.1372049888122</v>
      </c>
      <c r="D35" s="50" t="n">
        <f aca="false">'Empl_BIT_4,5%'!D35*100/PopTot!D36</f>
        <v>52.7070865855015</v>
      </c>
      <c r="E35" s="50" t="n">
        <f aca="false">'Empl_BIT_4,5%'!E35*100/PopTot!E36</f>
        <v>8.87210117874539</v>
      </c>
      <c r="F35" s="50" t="n">
        <f aca="false">'Empl_BIT_4,5%'!F35*100/PopTot!F36</f>
        <v>49.1429507395932</v>
      </c>
      <c r="G35" s="50" t="n">
        <f aca="false">'Empl_BIT_4,5%'!G35*100/PopTot!G36</f>
        <v>74.4135990192246</v>
      </c>
      <c r="H35" s="50" t="n">
        <f aca="false">'Empl_BIT_4,5%'!H35*100/PopTot!H36</f>
        <v>74.9871723646616</v>
      </c>
      <c r="I35" s="50" t="n">
        <f aca="false">'Empl_BIT_4,5%'!I35*100/PopTot!I36</f>
        <v>78.4655257479935</v>
      </c>
      <c r="J35" s="50" t="n">
        <f aca="false">'Empl_BIT_4,5%'!J35*100/PopTot!J36</f>
        <v>81.2410776828252</v>
      </c>
      <c r="K35" s="50" t="n">
        <f aca="false">'Empl_BIT_4,5%'!K35*100/PopTot!K36</f>
        <v>84.277506079851</v>
      </c>
      <c r="L35" s="50" t="n">
        <f aca="false">'Empl_BIT_4,5%'!L35*100/PopTot!L36</f>
        <v>80.739510101265</v>
      </c>
      <c r="M35" s="50" t="n">
        <f aca="false">'Empl_BIT_4,5%'!M35*100/PopTot!M36</f>
        <v>72.5202337384914</v>
      </c>
      <c r="N35" s="50" t="n">
        <f aca="false">'Empl_BIT_4,5%'!N35*100/PopTot!N36</f>
        <v>58.820571788772</v>
      </c>
      <c r="O35" s="50" t="n">
        <f aca="false">'Empl_BIT_4,5%'!O35*100/PopTot!O36</f>
        <v>12.4924473064265</v>
      </c>
      <c r="P35" s="50" t="n">
        <f aca="false">'Empl_BIT_4,5%'!P35*100/PopTot!P36</f>
        <v>0.807601043492575</v>
      </c>
      <c r="Q35" s="50" t="n">
        <f aca="false">'Empl_BIT_4,5%'!Q35*100/PopTot!Q36</f>
        <v>13.2295854756339</v>
      </c>
      <c r="R35" s="50" t="n">
        <f aca="false">'Empl_BIT_4,5%'!R35*100/PopTot!R36</f>
        <v>55.711148959134</v>
      </c>
      <c r="S35" s="50" t="n">
        <f aca="false">'Empl_BIT_4,5%'!S35*100/PopTot!S36</f>
        <v>84.0513965121252</v>
      </c>
      <c r="T35" s="50" t="n">
        <f aca="false">'Empl_BIT_4,5%'!T35*100/PopTot!T36</f>
        <v>87.6011358132775</v>
      </c>
      <c r="U35" s="50" t="n">
        <f aca="false">'Empl_BIT_4,5%'!U35*100/PopTot!U36</f>
        <v>88.3893881274898</v>
      </c>
      <c r="V35" s="50" t="n">
        <f aca="false">'Empl_BIT_4,5%'!V35*100/PopTot!V36</f>
        <v>89.8526240210078</v>
      </c>
      <c r="W35" s="50" t="n">
        <f aca="false">'Empl_BIT_4,5%'!W35*100/PopTot!W36</f>
        <v>88.1266378467761</v>
      </c>
      <c r="X35" s="50" t="n">
        <f aca="false">'Empl_BIT_4,5%'!X35*100/PopTot!X36</f>
        <v>85.3477733932167</v>
      </c>
      <c r="Y35" s="50" t="n">
        <f aca="false">'Empl_BIT_4,5%'!Y35*100/PopTot!Y36</f>
        <v>74.0670794500714</v>
      </c>
      <c r="Z35" s="50" t="n">
        <f aca="false">'Empl_BIT_4,5%'!Z35*100/PopTot!Z36</f>
        <v>65.9458161474473</v>
      </c>
      <c r="AA35" s="50" t="n">
        <f aca="false">'Empl_BIT_4,5%'!AA35*100/PopTot!AA36</f>
        <v>19.1345177814959</v>
      </c>
      <c r="AB35" s="50" t="n">
        <f aca="false">'Empl_BIT_4,5%'!AB35*100/PopTot!AB36</f>
        <v>1.69935529222456</v>
      </c>
      <c r="AD35" s="50" t="n">
        <f aca="false">'Empl_BIT_4,5%'!AD35*100/PopTot!AD36</f>
        <v>28.5962729238272</v>
      </c>
      <c r="AE35" s="50" t="n">
        <f aca="false">'Empl_BIT_4,5%'!AE35*100/PopTot!AE36</f>
        <v>74.7093034106435</v>
      </c>
      <c r="AF35" s="50" t="n">
        <f aca="false">'Empl_BIT_4,5%'!AF35*100/PopTot!AF36</f>
        <v>79.8452831012304</v>
      </c>
      <c r="AG35" s="50" t="n">
        <f aca="false">'Empl_BIT_4,5%'!AG35*100/PopTot!AG36</f>
        <v>82.5544110081684</v>
      </c>
      <c r="AH35" s="50" t="n">
        <f aca="false">'Empl_BIT_4,5%'!AH35*100/PopTot!AH36</f>
        <v>20.981264135323</v>
      </c>
      <c r="AI35" s="50" t="n">
        <f aca="false">'Empl_BIT_4,5%'!AI35*100/PopTot!AI36</f>
        <v>33.7353145511924</v>
      </c>
      <c r="AJ35" s="50" t="n">
        <f aca="false">'Empl_BIT_4,5%'!AJ35*100/PopTot!AJ36</f>
        <v>85.8741594678943</v>
      </c>
      <c r="AK35" s="50" t="n">
        <f aca="false">'Empl_BIT_4,5%'!AK35*100/PopTot!AK36</f>
        <v>89.1175934342955</v>
      </c>
      <c r="AL35" s="50" t="n">
        <f aca="false">'Empl_BIT_4,5%'!AL35*100/PopTot!AL36</f>
        <v>86.7738251558545</v>
      </c>
      <c r="AM35" s="50" t="n">
        <f aca="false">'Empl_BIT_4,5%'!AM35*100/PopTot!AM36</f>
        <v>26.052694802591</v>
      </c>
      <c r="AO35" s="50" t="n">
        <f aca="false">'Empl_BIT_4,5%'!AO35*100/PopTot!AO36</f>
        <v>28.5962729238272</v>
      </c>
      <c r="AP35" s="50" t="n">
        <f aca="false">'Empl_BIT_4,5%'!AP35*100/PopTot!AP36</f>
        <v>79.0980891225115</v>
      </c>
      <c r="AQ35" s="50" t="n">
        <f aca="false">'Empl_BIT_4,5%'!AQ35*100/PopTot!AQ36</f>
        <v>65.6661653257914</v>
      </c>
      <c r="AR35" s="50" t="n">
        <f aca="false">'Empl_BIT_4,5%'!AR35*100/PopTot!AR36</f>
        <v>33.7353145511924</v>
      </c>
      <c r="AS35" s="50" t="n">
        <f aca="false">'Empl_BIT_4,5%'!AS35*100/PopTot!AS36</f>
        <v>87.3028245934402</v>
      </c>
      <c r="AT35" s="50" t="n">
        <f aca="false">'Empl_BIT_4,5%'!AT35*100/PopTot!AT36</f>
        <v>70.0369371579744</v>
      </c>
      <c r="AU35" s="50" t="n">
        <f aca="false">'Empl_BIT_4,5%'!AU35*100/PopTot!AU36</f>
        <v>31.2119965287098</v>
      </c>
      <c r="AV35" s="50" t="n">
        <f aca="false">'Empl_BIT_4,5%'!AV35*100/PopTot!AV36</f>
        <v>83.1564685702197</v>
      </c>
      <c r="AW35" s="50" t="n">
        <f aca="false">'Empl_BIT_4,5%'!AW35*100/PopTot!AW36</f>
        <v>67.8173838003265</v>
      </c>
    </row>
    <row r="36" customFormat="false" ht="15" hidden="false" customHeight="false" outlineLevel="0" collapsed="false">
      <c r="A36" s="0" t="n">
        <v>2048</v>
      </c>
      <c r="B36" s="50" t="n">
        <f aca="false">'Empl_BIT_4,5%'!B36*100/PopTot!B37</f>
        <v>48.7233233854535</v>
      </c>
      <c r="C36" s="50" t="n">
        <f aca="false">'Empl_BIT_4,5%'!C36*100/PopTot!C37</f>
        <v>45.0780350989413</v>
      </c>
      <c r="D36" s="50" t="n">
        <f aca="false">'Empl_BIT_4,5%'!D36*100/PopTot!D37</f>
        <v>52.6157273254709</v>
      </c>
      <c r="E36" s="50" t="n">
        <f aca="false">'Empl_BIT_4,5%'!E36*100/PopTot!E37</f>
        <v>8.87420633528531</v>
      </c>
      <c r="F36" s="50" t="n">
        <f aca="false">'Empl_BIT_4,5%'!F36*100/PopTot!F37</f>
        <v>49.1725930958729</v>
      </c>
      <c r="G36" s="50" t="n">
        <f aca="false">'Empl_BIT_4,5%'!G36*100/PopTot!G37</f>
        <v>74.4174508149363</v>
      </c>
      <c r="H36" s="50" t="n">
        <f aca="false">'Empl_BIT_4,5%'!H36*100/PopTot!H37</f>
        <v>74.9680582532678</v>
      </c>
      <c r="I36" s="50" t="n">
        <f aca="false">'Empl_BIT_4,5%'!I36*100/PopTot!I37</f>
        <v>78.3826053690972</v>
      </c>
      <c r="J36" s="50" t="n">
        <f aca="false">'Empl_BIT_4,5%'!J36*100/PopTot!J37</f>
        <v>81.3325023517765</v>
      </c>
      <c r="K36" s="50" t="n">
        <f aca="false">'Empl_BIT_4,5%'!K36*100/PopTot!K37</f>
        <v>84.0713932522671</v>
      </c>
      <c r="L36" s="50" t="n">
        <f aca="false">'Empl_BIT_4,5%'!L36*100/PopTot!L37</f>
        <v>81.3229449122707</v>
      </c>
      <c r="M36" s="50" t="n">
        <f aca="false">'Empl_BIT_4,5%'!M36*100/PopTot!M37</f>
        <v>72.2474470940123</v>
      </c>
      <c r="N36" s="50" t="n">
        <f aca="false">'Empl_BIT_4,5%'!N36*100/PopTot!N37</f>
        <v>59.1504480128349</v>
      </c>
      <c r="O36" s="50" t="n">
        <f aca="false">'Empl_BIT_4,5%'!O36*100/PopTot!O37</f>
        <v>12.4271597664072</v>
      </c>
      <c r="P36" s="50" t="n">
        <f aca="false">'Empl_BIT_4,5%'!P36*100/PopTot!P37</f>
        <v>0.807569179975757</v>
      </c>
      <c r="Q36" s="50" t="n">
        <f aca="false">'Empl_BIT_4,5%'!Q36*100/PopTot!Q37</f>
        <v>13.2315767258685</v>
      </c>
      <c r="R36" s="50" t="n">
        <f aca="false">'Empl_BIT_4,5%'!R36*100/PopTot!R37</f>
        <v>55.7387255153994</v>
      </c>
      <c r="S36" s="50" t="n">
        <f aca="false">'Empl_BIT_4,5%'!S36*100/PopTot!S37</f>
        <v>84.0556265114327</v>
      </c>
      <c r="T36" s="50" t="n">
        <f aca="false">'Empl_BIT_4,5%'!T36*100/PopTot!T37</f>
        <v>87.5665572698598</v>
      </c>
      <c r="U36" s="50" t="n">
        <f aca="false">'Empl_BIT_4,5%'!U36*100/PopTot!U37</f>
        <v>88.2766410829205</v>
      </c>
      <c r="V36" s="50" t="n">
        <f aca="false">'Empl_BIT_4,5%'!V36*100/PopTot!V37</f>
        <v>89.9827810409848</v>
      </c>
      <c r="W36" s="50" t="n">
        <f aca="false">'Empl_BIT_4,5%'!W36*100/PopTot!W37</f>
        <v>87.9266137494502</v>
      </c>
      <c r="X36" s="50" t="n">
        <f aca="false">'Empl_BIT_4,5%'!X36*100/PopTot!X37</f>
        <v>85.975356489235</v>
      </c>
      <c r="Y36" s="50" t="n">
        <f aca="false">'Empl_BIT_4,5%'!Y36*100/PopTot!Y37</f>
        <v>73.6770301019118</v>
      </c>
      <c r="Z36" s="50" t="n">
        <f aca="false">'Empl_BIT_4,5%'!Z36*100/PopTot!Z37</f>
        <v>66.6347505304848</v>
      </c>
      <c r="AA36" s="50" t="n">
        <f aca="false">'Empl_BIT_4,5%'!AA36*100/PopTot!AA37</f>
        <v>19.0480378490807</v>
      </c>
      <c r="AB36" s="50" t="n">
        <f aca="false">'Empl_BIT_4,5%'!AB36*100/PopTot!AB37</f>
        <v>1.69870798482934</v>
      </c>
      <c r="AD36" s="50" t="n">
        <f aca="false">'Empl_BIT_4,5%'!AD36*100/PopTot!AD37</f>
        <v>28.5700956406659</v>
      </c>
      <c r="AE36" s="50" t="n">
        <f aca="false">'Empl_BIT_4,5%'!AE36*100/PopTot!AE37</f>
        <v>74.7009986348742</v>
      </c>
      <c r="AF36" s="50" t="n">
        <f aca="false">'Empl_BIT_4,5%'!AF36*100/PopTot!AF37</f>
        <v>79.856147388566</v>
      </c>
      <c r="AG36" s="50" t="n">
        <f aca="false">'Empl_BIT_4,5%'!AG36*100/PopTot!AG37</f>
        <v>82.7411040535864</v>
      </c>
      <c r="AH36" s="50" t="n">
        <f aca="false">'Empl_BIT_4,5%'!AH36*100/PopTot!AH37</f>
        <v>20.8362185270729</v>
      </c>
      <c r="AI36" s="50" t="n">
        <f aca="false">'Empl_BIT_4,5%'!AI36*100/PopTot!AI37</f>
        <v>33.7060177717419</v>
      </c>
      <c r="AJ36" s="50" t="n">
        <f aca="false">'Empl_BIT_4,5%'!AJ36*100/PopTot!AJ37</f>
        <v>85.8561395051492</v>
      </c>
      <c r="AK36" s="50" t="n">
        <f aca="false">'Empl_BIT_4,5%'!AK36*100/PopTot!AK37</f>
        <v>89.129457986754</v>
      </c>
      <c r="AL36" s="50" t="n">
        <f aca="false">'Empl_BIT_4,5%'!AL36*100/PopTot!AL37</f>
        <v>86.9830237741514</v>
      </c>
      <c r="AM36" s="50" t="n">
        <f aca="false">'Empl_BIT_4,5%'!AM36*100/PopTot!AM37</f>
        <v>25.8984020939233</v>
      </c>
      <c r="AO36" s="50" t="n">
        <f aca="false">'Empl_BIT_4,5%'!AO36*100/PopTot!AO37</f>
        <v>28.5700956406659</v>
      </c>
      <c r="AP36" s="50" t="n">
        <f aca="false">'Empl_BIT_4,5%'!AP36*100/PopTot!AP37</f>
        <v>79.1724443103975</v>
      </c>
      <c r="AQ36" s="50" t="n">
        <f aca="false">'Empl_BIT_4,5%'!AQ36*100/PopTot!AQ37</f>
        <v>65.6853781634569</v>
      </c>
      <c r="AR36" s="50" t="n">
        <f aca="false">'Empl_BIT_4,5%'!AR36*100/PopTot!AR37</f>
        <v>33.7060177717419</v>
      </c>
      <c r="AS36" s="50" t="n">
        <f aca="false">'Empl_BIT_4,5%'!AS36*100/PopTot!AS37</f>
        <v>87.3729535959497</v>
      </c>
      <c r="AT36" s="50" t="n">
        <f aca="false">'Empl_BIT_4,5%'!AT36*100/PopTot!AT37</f>
        <v>70.1781567282615</v>
      </c>
      <c r="AU36" s="50" t="n">
        <f aca="false">'Empl_BIT_4,5%'!AU36*100/PopTot!AU37</f>
        <v>31.1843106301075</v>
      </c>
      <c r="AV36" s="50" t="n">
        <f aca="false">'Empl_BIT_4,5%'!AV36*100/PopTot!AV37</f>
        <v>83.2289522860257</v>
      </c>
      <c r="AW36" s="50" t="n">
        <f aca="false">'Empl_BIT_4,5%'!AW36*100/PopTot!AW37</f>
        <v>67.8987680600352</v>
      </c>
    </row>
    <row r="37" customFormat="false" ht="15" hidden="false" customHeight="false" outlineLevel="0" collapsed="false">
      <c r="A37" s="0" t="n">
        <v>2049</v>
      </c>
      <c r="B37" s="50" t="n">
        <f aca="false">'Empl_BIT_4,5%'!B37*100/PopTot!B38</f>
        <v>48.6589005383021</v>
      </c>
      <c r="C37" s="50" t="n">
        <f aca="false">'Empl_BIT_4,5%'!C37*100/PopTot!C38</f>
        <v>45.0280258908086</v>
      </c>
      <c r="D37" s="50" t="n">
        <f aca="false">'Empl_BIT_4,5%'!D37*100/PopTot!D38</f>
        <v>52.5311586265248</v>
      </c>
      <c r="E37" s="50" t="n">
        <f aca="false">'Empl_BIT_4,5%'!E37*100/PopTot!E38</f>
        <v>8.87512630663543</v>
      </c>
      <c r="F37" s="50" t="n">
        <f aca="false">'Empl_BIT_4,5%'!F37*100/PopTot!F38</f>
        <v>49.2014718133645</v>
      </c>
      <c r="G37" s="50" t="n">
        <f aca="false">'Empl_BIT_4,5%'!G37*100/PopTot!G38</f>
        <v>74.4294849686703</v>
      </c>
      <c r="H37" s="50" t="n">
        <f aca="false">'Empl_BIT_4,5%'!H37*100/PopTot!H38</f>
        <v>74.900292081135</v>
      </c>
      <c r="I37" s="50" t="n">
        <f aca="false">'Empl_BIT_4,5%'!I37*100/PopTot!I38</f>
        <v>78.4270346311782</v>
      </c>
      <c r="J37" s="50" t="n">
        <f aca="false">'Empl_BIT_4,5%'!J37*100/PopTot!J38</f>
        <v>81.2424921481835</v>
      </c>
      <c r="K37" s="50" t="n">
        <f aca="false">'Empl_BIT_4,5%'!K37*100/PopTot!K38</f>
        <v>84.1060789733109</v>
      </c>
      <c r="L37" s="50" t="n">
        <f aca="false">'Empl_BIT_4,5%'!L37*100/PopTot!L38</f>
        <v>81.3546608239574</v>
      </c>
      <c r="M37" s="50" t="n">
        <f aca="false">'Empl_BIT_4,5%'!M37*100/PopTot!M38</f>
        <v>72.4227772872644</v>
      </c>
      <c r="N37" s="50" t="n">
        <f aca="false">'Empl_BIT_4,5%'!N37*100/PopTot!N38</f>
        <v>58.9699572911296</v>
      </c>
      <c r="O37" s="50" t="n">
        <f aca="false">'Empl_BIT_4,5%'!O37*100/PopTot!O38</f>
        <v>12.423299256928</v>
      </c>
      <c r="P37" s="50" t="n">
        <f aca="false">'Empl_BIT_4,5%'!P37*100/PopTot!P38</f>
        <v>0.807989366422392</v>
      </c>
      <c r="Q37" s="50" t="n">
        <f aca="false">'Empl_BIT_4,5%'!Q37*100/PopTot!Q38</f>
        <v>13.2323399215529</v>
      </c>
      <c r="R37" s="50" t="n">
        <f aca="false">'Empl_BIT_4,5%'!R37*100/PopTot!R38</f>
        <v>55.7650237526892</v>
      </c>
      <c r="S37" s="50" t="n">
        <f aca="false">'Empl_BIT_4,5%'!S37*100/PopTot!S38</f>
        <v>84.0686837606668</v>
      </c>
      <c r="T37" s="50" t="n">
        <f aca="false">'Empl_BIT_4,5%'!T37*100/PopTot!T38</f>
        <v>87.4837404825156</v>
      </c>
      <c r="U37" s="50" t="n">
        <f aca="false">'Empl_BIT_4,5%'!U37*100/PopTot!U38</f>
        <v>88.3116895587277</v>
      </c>
      <c r="V37" s="50" t="n">
        <f aca="false">'Empl_BIT_4,5%'!V37*100/PopTot!V38</f>
        <v>89.9010596065155</v>
      </c>
      <c r="W37" s="50" t="n">
        <f aca="false">'Empl_BIT_4,5%'!W37*100/PopTot!W38</f>
        <v>87.8888561321317</v>
      </c>
      <c r="X37" s="50" t="n">
        <f aca="false">'Empl_BIT_4,5%'!X37*100/PopTot!X38</f>
        <v>86.0626092314042</v>
      </c>
      <c r="Y37" s="50" t="n">
        <f aca="false">'Empl_BIT_4,5%'!Y37*100/PopTot!Y38</f>
        <v>73.7289814902015</v>
      </c>
      <c r="Z37" s="50" t="n">
        <f aca="false">'Empl_BIT_4,5%'!Z37*100/PopTot!Z38</f>
        <v>66.7304992991186</v>
      </c>
      <c r="AA37" s="50" t="n">
        <f aca="false">'Empl_BIT_4,5%'!AA37*100/PopTot!AA38</f>
        <v>19.0360469346604</v>
      </c>
      <c r="AB37" s="50" t="n">
        <f aca="false">'Empl_BIT_4,5%'!AB37*100/PopTot!AB38</f>
        <v>1.69936881225277</v>
      </c>
      <c r="AD37" s="50" t="n">
        <f aca="false">'Empl_BIT_4,5%'!AD37*100/PopTot!AD38</f>
        <v>28.549624045703</v>
      </c>
      <c r="AE37" s="50" t="n">
        <f aca="false">'Empl_BIT_4,5%'!AE37*100/PopTot!AE38</f>
        <v>74.671572505587</v>
      </c>
      <c r="AF37" s="50" t="n">
        <f aca="false">'Empl_BIT_4,5%'!AF37*100/PopTot!AF38</f>
        <v>79.8430208559419</v>
      </c>
      <c r="AG37" s="50" t="n">
        <f aca="false">'Empl_BIT_4,5%'!AG37*100/PopTot!AG38</f>
        <v>82.7699425354804</v>
      </c>
      <c r="AH37" s="50" t="n">
        <f aca="false">'Empl_BIT_4,5%'!AH37*100/PopTot!AH38</f>
        <v>20.6944623819471</v>
      </c>
      <c r="AI37" s="50" t="n">
        <f aca="false">'Empl_BIT_4,5%'!AI37*100/PopTot!AI38</f>
        <v>33.6827696815418</v>
      </c>
      <c r="AJ37" s="50" t="n">
        <f aca="false">'Empl_BIT_4,5%'!AJ37*100/PopTot!AJ38</f>
        <v>85.817165787575</v>
      </c>
      <c r="AK37" s="50" t="n">
        <f aca="false">'Empl_BIT_4,5%'!AK37*100/PopTot!AK38</f>
        <v>89.1117373020024</v>
      </c>
      <c r="AL37" s="50" t="n">
        <f aca="false">'Empl_BIT_4,5%'!AL37*100/PopTot!AL38</f>
        <v>87.0029354720135</v>
      </c>
      <c r="AM37" s="50" t="n">
        <f aca="false">'Empl_BIT_4,5%'!AM37*100/PopTot!AM38</f>
        <v>25.7382204641131</v>
      </c>
      <c r="AO37" s="50" t="n">
        <f aca="false">'Empl_BIT_4,5%'!AO37*100/PopTot!AO38</f>
        <v>28.549624045703</v>
      </c>
      <c r="AP37" s="50" t="n">
        <f aca="false">'Empl_BIT_4,5%'!AP37*100/PopTot!AP38</f>
        <v>79.1850100961741</v>
      </c>
      <c r="AQ37" s="50" t="n">
        <f aca="false">'Empl_BIT_4,5%'!AQ37*100/PopTot!AQ38</f>
        <v>65.6016416254275</v>
      </c>
      <c r="AR37" s="50" t="n">
        <f aca="false">'Empl_BIT_4,5%'!AR37*100/PopTot!AR38</f>
        <v>33.6827696815418</v>
      </c>
      <c r="AS37" s="50" t="n">
        <f aca="false">'Empl_BIT_4,5%'!AS37*100/PopTot!AS38</f>
        <v>87.3632873936427</v>
      </c>
      <c r="AT37" s="50" t="n">
        <f aca="false">'Empl_BIT_4,5%'!AT37*100/PopTot!AT38</f>
        <v>70.2113950589541</v>
      </c>
      <c r="AU37" s="50" t="n">
        <f aca="false">'Empl_BIT_4,5%'!AU37*100/PopTot!AU38</f>
        <v>31.1625135116912</v>
      </c>
      <c r="AV37" s="50" t="n">
        <f aca="false">'Empl_BIT_4,5%'!AV37*100/PopTot!AV38</f>
        <v>83.2313284131715</v>
      </c>
      <c r="AW37" s="50" t="n">
        <f aca="false">'Empl_BIT_4,5%'!AW37*100/PopTot!AW38</f>
        <v>67.873822586746</v>
      </c>
    </row>
    <row r="38" customFormat="false" ht="15" hidden="false" customHeight="false" outlineLevel="0" collapsed="false">
      <c r="A38" s="0" t="n">
        <v>2050</v>
      </c>
      <c r="B38" s="50" t="n">
        <f aca="false">'Empl_BIT_4,5%'!B38*100/PopTot!B39</f>
        <v>48.569993437385</v>
      </c>
      <c r="C38" s="50" t="n">
        <f aca="false">'Empl_BIT_4,5%'!C38*100/PopTot!C39</f>
        <v>44.9646085876229</v>
      </c>
      <c r="D38" s="50" t="n">
        <f aca="false">'Empl_BIT_4,5%'!D38*100/PopTot!D39</f>
        <v>52.4104023567884</v>
      </c>
      <c r="E38" s="50" t="n">
        <f aca="false">'Empl_BIT_4,5%'!E38*100/PopTot!E39</f>
        <v>8.87458443624321</v>
      </c>
      <c r="F38" s="50" t="n">
        <f aca="false">'Empl_BIT_4,5%'!F38*100/PopTot!F39</f>
        <v>49.2263470809262</v>
      </c>
      <c r="G38" s="50" t="n">
        <f aca="false">'Empl_BIT_4,5%'!G38*100/PopTot!G39</f>
        <v>74.450405185861</v>
      </c>
      <c r="H38" s="50" t="n">
        <f aca="false">'Empl_BIT_4,5%'!H38*100/PopTot!H39</f>
        <v>75.0415557648427</v>
      </c>
      <c r="I38" s="50" t="n">
        <f aca="false">'Empl_BIT_4,5%'!I38*100/PopTot!I39</f>
        <v>78.1799376895531</v>
      </c>
      <c r="J38" s="50" t="n">
        <f aca="false">'Empl_BIT_4,5%'!J38*100/PopTot!J39</f>
        <v>81.2436913309419</v>
      </c>
      <c r="K38" s="50" t="n">
        <f aca="false">'Empl_BIT_4,5%'!K38*100/PopTot!K39</f>
        <v>83.7524128012336</v>
      </c>
      <c r="L38" s="50" t="n">
        <f aca="false">'Empl_BIT_4,5%'!L38*100/PopTot!L39</f>
        <v>81.5613150593094</v>
      </c>
      <c r="M38" s="50" t="n">
        <f aca="false">'Empl_BIT_4,5%'!M38*100/PopTot!M39</f>
        <v>72.7832018682327</v>
      </c>
      <c r="N38" s="50" t="n">
        <f aca="false">'Empl_BIT_4,5%'!N38*100/PopTot!N39</f>
        <v>58.9315437246852</v>
      </c>
      <c r="O38" s="50" t="n">
        <f aca="false">'Empl_BIT_4,5%'!O38*100/PopTot!O39</f>
        <v>12.3585488639981</v>
      </c>
      <c r="P38" s="50" t="n">
        <f aca="false">'Empl_BIT_4,5%'!P38*100/PopTot!P39</f>
        <v>0.809004699842328</v>
      </c>
      <c r="Q38" s="50" t="n">
        <f aca="false">'Empl_BIT_4,5%'!Q38*100/PopTot!Q39</f>
        <v>13.2315386425223</v>
      </c>
      <c r="R38" s="50" t="n">
        <f aca="false">'Empl_BIT_4,5%'!R38*100/PopTot!R39</f>
        <v>55.7869694994824</v>
      </c>
      <c r="S38" s="50" t="n">
        <f aca="false">'Empl_BIT_4,5%'!S38*100/PopTot!S39</f>
        <v>84.091422568972</v>
      </c>
      <c r="T38" s="50" t="n">
        <f aca="false">'Empl_BIT_4,5%'!T38*100/PopTot!T39</f>
        <v>87.6480914659576</v>
      </c>
      <c r="U38" s="50" t="n">
        <f aca="false">'Empl_BIT_4,5%'!U38*100/PopTot!U39</f>
        <v>88.0408193980933</v>
      </c>
      <c r="V38" s="50" t="n">
        <f aca="false">'Empl_BIT_4,5%'!V38*100/PopTot!V39</f>
        <v>89.8804564234306</v>
      </c>
      <c r="W38" s="50" t="n">
        <f aca="false">'Empl_BIT_4,5%'!W38*100/PopTot!W39</f>
        <v>87.5630443557038</v>
      </c>
      <c r="X38" s="50" t="n">
        <f aca="false">'Empl_BIT_4,5%'!X38*100/PopTot!X39</f>
        <v>86.2523927163644</v>
      </c>
      <c r="Y38" s="50" t="n">
        <f aca="false">'Empl_BIT_4,5%'!Y38*100/PopTot!Y39</f>
        <v>73.8684968550418</v>
      </c>
      <c r="Z38" s="50" t="n">
        <f aca="false">'Empl_BIT_4,5%'!Z38*100/PopTot!Z39</f>
        <v>66.6680884824141</v>
      </c>
      <c r="AA38" s="50" t="n">
        <f aca="false">'Empl_BIT_4,5%'!AA38*100/PopTot!AA39</f>
        <v>18.9543426133908</v>
      </c>
      <c r="AB38" s="50" t="n">
        <f aca="false">'Empl_BIT_4,5%'!AB38*100/PopTot!AB39</f>
        <v>1.70174299281447</v>
      </c>
      <c r="AD38" s="50" t="n">
        <f aca="false">'Empl_BIT_4,5%'!AD38*100/PopTot!AD39</f>
        <v>28.5346565173757</v>
      </c>
      <c r="AE38" s="50" t="n">
        <f aca="false">'Empl_BIT_4,5%'!AE38*100/PopTot!AE39</f>
        <v>74.7536285151927</v>
      </c>
      <c r="AF38" s="50" t="n">
        <f aca="false">'Empl_BIT_4,5%'!AF38*100/PopTot!AF39</f>
        <v>79.7286462657567</v>
      </c>
      <c r="AG38" s="50" t="n">
        <f aca="false">'Empl_BIT_4,5%'!AG38*100/PopTot!AG39</f>
        <v>82.6852128158058</v>
      </c>
      <c r="AH38" s="50" t="n">
        <f aca="false">'Empl_BIT_4,5%'!AH38*100/PopTot!AH39</f>
        <v>20.5633662511889</v>
      </c>
      <c r="AI38" s="50" t="n">
        <f aca="false">'Empl_BIT_4,5%'!AI38*100/PopTot!AI39</f>
        <v>33.6655417311671</v>
      </c>
      <c r="AJ38" s="50" t="n">
        <f aca="false">'Empl_BIT_4,5%'!AJ38*100/PopTot!AJ39</f>
        <v>85.907623795909</v>
      </c>
      <c r="AK38" s="50" t="n">
        <f aca="false">'Empl_BIT_4,5%'!AK38*100/PopTot!AK39</f>
        <v>88.9720864791206</v>
      </c>
      <c r="AL38" s="50" t="n">
        <f aca="false">'Empl_BIT_4,5%'!AL38*100/PopTot!AL39</f>
        <v>86.9243241796759</v>
      </c>
      <c r="AM38" s="50" t="n">
        <f aca="false">'Empl_BIT_4,5%'!AM38*100/PopTot!AM39</f>
        <v>25.5346067544233</v>
      </c>
      <c r="AO38" s="50" t="n">
        <f aca="false">'Empl_BIT_4,5%'!AO38*100/PopTot!AO39</f>
        <v>28.5346565173757</v>
      </c>
      <c r="AP38" s="50" t="n">
        <f aca="false">'Empl_BIT_4,5%'!AP38*100/PopTot!AP39</f>
        <v>79.1607617762549</v>
      </c>
      <c r="AQ38" s="50" t="n">
        <f aca="false">'Empl_BIT_4,5%'!AQ38*100/PopTot!AQ39</f>
        <v>65.7058770892624</v>
      </c>
      <c r="AR38" s="50" t="n">
        <f aca="false">'Empl_BIT_4,5%'!AR38*100/PopTot!AR39</f>
        <v>33.6655417311671</v>
      </c>
      <c r="AS38" s="50" t="n">
        <f aca="false">'Empl_BIT_4,5%'!AS38*100/PopTot!AS39</f>
        <v>87.3188478504024</v>
      </c>
      <c r="AT38" s="50" t="n">
        <f aca="false">'Empl_BIT_4,5%'!AT38*100/PopTot!AT39</f>
        <v>70.2176892468052</v>
      </c>
      <c r="AU38" s="50" t="n">
        <f aca="false">'Empl_BIT_4,5%'!AU38*100/PopTot!AU39</f>
        <v>31.1464896001184</v>
      </c>
      <c r="AV38" s="50" t="n">
        <f aca="false">'Empl_BIT_4,5%'!AV38*100/PopTot!AV39</f>
        <v>83.1980125057357</v>
      </c>
      <c r="AW38" s="50" t="n">
        <f aca="false">'Empl_BIT_4,5%'!AW38*100/PopTot!AW39</f>
        <v>67.931660306536</v>
      </c>
    </row>
    <row r="39" customFormat="false" ht="15" hidden="false" customHeight="false" outlineLevel="0" collapsed="false">
      <c r="A39" s="0" t="n">
        <v>2051</v>
      </c>
      <c r="B39" s="50" t="n">
        <f aca="false">'Empl_BIT_4,5%'!B39*100/PopTot!B40</f>
        <v>48.4716904732293</v>
      </c>
      <c r="C39" s="50" t="n">
        <f aca="false">'Empl_BIT_4,5%'!C39*100/PopTot!C40</f>
        <v>44.893665045981</v>
      </c>
      <c r="D39" s="50" t="n">
        <f aca="false">'Empl_BIT_4,5%'!D39*100/PopTot!D40</f>
        <v>52.2784369782997</v>
      </c>
      <c r="E39" s="50" t="n">
        <f aca="false">'Empl_BIT_4,5%'!E39*100/PopTot!E40</f>
        <v>8.87410920748489</v>
      </c>
      <c r="F39" s="50" t="n">
        <f aca="false">'Empl_BIT_4,5%'!F39*100/PopTot!F40</f>
        <v>49.24923414833</v>
      </c>
      <c r="G39" s="50" t="n">
        <f aca="false">'Empl_BIT_4,5%'!G39*100/PopTot!G40</f>
        <v>74.4832117241307</v>
      </c>
      <c r="H39" s="50" t="n">
        <f aca="false">'Empl_BIT_4,5%'!H39*100/PopTot!H40</f>
        <v>75.0875957553123</v>
      </c>
      <c r="I39" s="50" t="n">
        <f aca="false">'Empl_BIT_4,5%'!I39*100/PopTot!I40</f>
        <v>78.2162236687766</v>
      </c>
      <c r="J39" s="50" t="n">
        <f aca="false">'Empl_BIT_4,5%'!J39*100/PopTot!J40</f>
        <v>80.9361933260416</v>
      </c>
      <c r="K39" s="50" t="n">
        <f aca="false">'Empl_BIT_4,5%'!K39*100/PopTot!K40</f>
        <v>84.0783737445332</v>
      </c>
      <c r="L39" s="50" t="n">
        <f aca="false">'Empl_BIT_4,5%'!L39*100/PopTot!L40</f>
        <v>81.3525228742693</v>
      </c>
      <c r="M39" s="50" t="n">
        <f aca="false">'Empl_BIT_4,5%'!M39*100/PopTot!M40</f>
        <v>73.153483872429</v>
      </c>
      <c r="N39" s="50" t="n">
        <f aca="false">'Empl_BIT_4,5%'!N39*100/PopTot!N40</f>
        <v>58.7563286961403</v>
      </c>
      <c r="O39" s="50" t="n">
        <f aca="false">'Empl_BIT_4,5%'!O39*100/PopTot!O40</f>
        <v>12.3759914616484</v>
      </c>
      <c r="P39" s="50" t="n">
        <f aca="false">'Empl_BIT_4,5%'!P39*100/PopTot!P40</f>
        <v>0.808806365242932</v>
      </c>
      <c r="Q39" s="50" t="n">
        <f aca="false">'Empl_BIT_4,5%'!Q39*100/PopTot!Q40</f>
        <v>13.230889332037</v>
      </c>
      <c r="R39" s="50" t="n">
        <f aca="false">'Empl_BIT_4,5%'!R39*100/PopTot!R40</f>
        <v>55.8069050113975</v>
      </c>
      <c r="S39" s="50" t="n">
        <f aca="false">'Empl_BIT_4,5%'!S39*100/PopTot!S40</f>
        <v>84.1263832578154</v>
      </c>
      <c r="T39" s="50" t="n">
        <f aca="false">'Empl_BIT_4,5%'!T39*100/PopTot!T40</f>
        <v>87.6868796690073</v>
      </c>
      <c r="U39" s="50" t="n">
        <f aca="false">'Empl_BIT_4,5%'!U39*100/PopTot!U40</f>
        <v>88.1348684694612</v>
      </c>
      <c r="V39" s="50" t="n">
        <f aca="false">'Empl_BIT_4,5%'!V39*100/PopTot!V40</f>
        <v>89.4887056967886</v>
      </c>
      <c r="W39" s="50" t="n">
        <f aca="false">'Empl_BIT_4,5%'!W39*100/PopTot!W40</f>
        <v>87.9270879427284</v>
      </c>
      <c r="X39" s="50" t="n">
        <f aca="false">'Empl_BIT_4,5%'!X39*100/PopTot!X40</f>
        <v>85.9559738961656</v>
      </c>
      <c r="Y39" s="50" t="n">
        <f aca="false">'Empl_BIT_4,5%'!Y39*100/PopTot!Y40</f>
        <v>74.1451668349578</v>
      </c>
      <c r="Z39" s="50" t="n">
        <f aca="false">'Empl_BIT_4,5%'!Z39*100/PopTot!Z40</f>
        <v>66.4902217477769</v>
      </c>
      <c r="AA39" s="50" t="n">
        <f aca="false">'Empl_BIT_4,5%'!AA39*100/PopTot!AA40</f>
        <v>18.9857824937344</v>
      </c>
      <c r="AB39" s="50" t="n">
        <f aca="false">'Empl_BIT_4,5%'!AB39*100/PopTot!AB40</f>
        <v>1.70076933150847</v>
      </c>
      <c r="AD39" s="50" t="n">
        <f aca="false">'Empl_BIT_4,5%'!AD39*100/PopTot!AD40</f>
        <v>28.5277080611074</v>
      </c>
      <c r="AE39" s="50" t="n">
        <f aca="false">'Empl_BIT_4,5%'!AE39*100/PopTot!AE40</f>
        <v>74.7929399068144</v>
      </c>
      <c r="AF39" s="50" t="n">
        <f aca="false">'Empl_BIT_4,5%'!AF39*100/PopTot!AF40</f>
        <v>79.6023027740002</v>
      </c>
      <c r="AG39" s="50" t="n">
        <f aca="false">'Empl_BIT_4,5%'!AG39*100/PopTot!AG40</f>
        <v>82.7379115729494</v>
      </c>
      <c r="AH39" s="50" t="n">
        <f aca="false">'Empl_BIT_4,5%'!AH39*100/PopTot!AH40</f>
        <v>20.4409860095835</v>
      </c>
      <c r="AI39" s="50" t="n">
        <f aca="false">'Empl_BIT_4,5%'!AI39*100/PopTot!AI40</f>
        <v>33.6571498648653</v>
      </c>
      <c r="AJ39" s="50" t="n">
        <f aca="false">'Empl_BIT_4,5%'!AJ39*100/PopTot!AJ40</f>
        <v>85.9427526714122</v>
      </c>
      <c r="AK39" s="50" t="n">
        <f aca="false">'Empl_BIT_4,5%'!AK39*100/PopTot!AK40</f>
        <v>88.8259664177328</v>
      </c>
      <c r="AL39" s="50" t="n">
        <f aca="false">'Empl_BIT_4,5%'!AL39*100/PopTot!AL40</f>
        <v>86.956347009208</v>
      </c>
      <c r="AM39" s="50" t="n">
        <f aca="false">'Empl_BIT_4,5%'!AM39*100/PopTot!AM40</f>
        <v>25.3383089200971</v>
      </c>
      <c r="AO39" s="50" t="n">
        <f aca="false">'Empl_BIT_4,5%'!AO39*100/PopTot!AO40</f>
        <v>28.5277080611074</v>
      </c>
      <c r="AP39" s="50" t="n">
        <f aca="false">'Empl_BIT_4,5%'!AP39*100/PopTot!AP40</f>
        <v>79.1592524582703</v>
      </c>
      <c r="AQ39" s="50" t="n">
        <f aca="false">'Empl_BIT_4,5%'!AQ39*100/PopTot!AQ40</f>
        <v>65.7666889476386</v>
      </c>
      <c r="AR39" s="50" t="n">
        <f aca="false">'Empl_BIT_4,5%'!AR39*100/PopTot!AR40</f>
        <v>33.6571498648653</v>
      </c>
      <c r="AS39" s="50" t="n">
        <f aca="false">'Empl_BIT_4,5%'!AS39*100/PopTot!AS40</f>
        <v>87.2891961966132</v>
      </c>
      <c r="AT39" s="50" t="n">
        <f aca="false">'Empl_BIT_4,5%'!AT39*100/PopTot!AT40</f>
        <v>70.2410245301918</v>
      </c>
      <c r="AU39" s="50" t="n">
        <f aca="false">'Empl_BIT_4,5%'!AU39*100/PopTot!AU40</f>
        <v>31.1389058376339</v>
      </c>
      <c r="AV39" s="50" t="n">
        <f aca="false">'Empl_BIT_4,5%'!AV39*100/PopTot!AV40</f>
        <v>83.1836091400507</v>
      </c>
      <c r="AW39" s="50" t="n">
        <f aca="false">'Empl_BIT_4,5%'!AW39*100/PopTot!AW40</f>
        <v>67.9745830975522</v>
      </c>
    </row>
    <row r="40" customFormat="false" ht="15" hidden="false" customHeight="false" outlineLevel="0" collapsed="false">
      <c r="A40" s="0" t="n">
        <v>2052</v>
      </c>
      <c r="B40" s="50" t="n">
        <f aca="false">'Empl_BIT_4,5%'!B40*100/PopTot!B41</f>
        <v>48.3818196004153</v>
      </c>
      <c r="C40" s="50" t="n">
        <f aca="false">'Empl_BIT_4,5%'!C40*100/PopTot!C41</f>
        <v>44.8327999415579</v>
      </c>
      <c r="D40" s="50" t="n">
        <f aca="false">'Empl_BIT_4,5%'!D40*100/PopTot!D41</f>
        <v>52.1533650657522</v>
      </c>
      <c r="E40" s="50" t="n">
        <f aca="false">'Empl_BIT_4,5%'!E40*100/PopTot!E41</f>
        <v>8.87358115834934</v>
      </c>
      <c r="F40" s="50" t="n">
        <f aca="false">'Empl_BIT_4,5%'!F40*100/PopTot!F41</f>
        <v>49.2681776236284</v>
      </c>
      <c r="G40" s="50" t="n">
        <f aca="false">'Empl_BIT_4,5%'!G40*100/PopTot!G41</f>
        <v>74.5243349511946</v>
      </c>
      <c r="H40" s="50" t="n">
        <f aca="false">'Empl_BIT_4,5%'!H40*100/PopTot!H41</f>
        <v>75.0909961987643</v>
      </c>
      <c r="I40" s="50" t="n">
        <f aca="false">'Empl_BIT_4,5%'!I40*100/PopTot!I41</f>
        <v>78.3837817377695</v>
      </c>
      <c r="J40" s="50" t="n">
        <f aca="false">'Empl_BIT_4,5%'!J40*100/PopTot!J41</f>
        <v>80.8229536102101</v>
      </c>
      <c r="K40" s="50" t="n">
        <f aca="false">'Empl_BIT_4,5%'!K40*100/PopTot!K41</f>
        <v>84.1131469376152</v>
      </c>
      <c r="L40" s="50" t="n">
        <f aca="false">'Empl_BIT_4,5%'!L40*100/PopTot!L41</f>
        <v>81.2904576495205</v>
      </c>
      <c r="M40" s="50" t="n">
        <f aca="false">'Empl_BIT_4,5%'!M40*100/PopTot!M41</f>
        <v>73.4271247548305</v>
      </c>
      <c r="N40" s="50" t="n">
        <f aca="false">'Empl_BIT_4,5%'!N40*100/PopTot!N41</f>
        <v>58.7338207919478</v>
      </c>
      <c r="O40" s="50" t="n">
        <f aca="false">'Empl_BIT_4,5%'!O40*100/PopTot!O41</f>
        <v>12.3650814267961</v>
      </c>
      <c r="P40" s="50" t="n">
        <f aca="false">'Empl_BIT_4,5%'!P40*100/PopTot!P41</f>
        <v>0.808584443255366</v>
      </c>
      <c r="Q40" s="50" t="n">
        <f aca="false">'Empl_BIT_4,5%'!Q40*100/PopTot!Q41</f>
        <v>13.2302422990133</v>
      </c>
      <c r="R40" s="50" t="n">
        <f aca="false">'Empl_BIT_4,5%'!R40*100/PopTot!R41</f>
        <v>55.823124817436</v>
      </c>
      <c r="S40" s="50" t="n">
        <f aca="false">'Empl_BIT_4,5%'!S40*100/PopTot!S41</f>
        <v>84.1699322560124</v>
      </c>
      <c r="T40" s="50" t="n">
        <f aca="false">'Empl_BIT_4,5%'!T40*100/PopTot!T41</f>
        <v>87.6818855879268</v>
      </c>
      <c r="U40" s="50" t="n">
        <f aca="false">'Empl_BIT_4,5%'!U40*100/PopTot!U41</f>
        <v>88.240393289767</v>
      </c>
      <c r="V40" s="50" t="n">
        <f aca="false">'Empl_BIT_4,5%'!V40*100/PopTot!V41</f>
        <v>89.456756969486</v>
      </c>
      <c r="W40" s="50" t="n">
        <f aca="false">'Empl_BIT_4,5%'!W40*100/PopTot!W41</f>
        <v>87.8972711236251</v>
      </c>
      <c r="X40" s="50" t="n">
        <f aca="false">'Empl_BIT_4,5%'!X40*100/PopTot!X41</f>
        <v>85.9021967740686</v>
      </c>
      <c r="Y40" s="50" t="n">
        <f aca="false">'Empl_BIT_4,5%'!Y40*100/PopTot!Y41</f>
        <v>74.2162888591062</v>
      </c>
      <c r="Z40" s="50" t="n">
        <f aca="false">'Empl_BIT_4,5%'!Z40*100/PopTot!Z41</f>
        <v>66.4466029191215</v>
      </c>
      <c r="AA40" s="50" t="n">
        <f aca="false">'Empl_BIT_4,5%'!AA40*100/PopTot!AA41</f>
        <v>18.9734033529641</v>
      </c>
      <c r="AB40" s="50" t="n">
        <f aca="false">'Empl_BIT_4,5%'!AB40*100/PopTot!AB41</f>
        <v>1.70036420636851</v>
      </c>
      <c r="AD40" s="50" t="n">
        <f aca="false">'Empl_BIT_4,5%'!AD40*100/PopTot!AD41</f>
        <v>28.5274079703017</v>
      </c>
      <c r="AE40" s="50" t="n">
        <f aca="false">'Empl_BIT_4,5%'!AE40*100/PopTot!AE41</f>
        <v>74.8144879235635</v>
      </c>
      <c r="AF40" s="50" t="n">
        <f aca="false">'Empl_BIT_4,5%'!AF40*100/PopTot!AF41</f>
        <v>79.6316049251833</v>
      </c>
      <c r="AG40" s="50" t="n">
        <f aca="false">'Empl_BIT_4,5%'!AG40*100/PopTot!AG41</f>
        <v>82.7208356233616</v>
      </c>
      <c r="AH40" s="50" t="n">
        <f aca="false">'Empl_BIT_4,5%'!AH40*100/PopTot!AH41</f>
        <v>20.3333462846073</v>
      </c>
      <c r="AI40" s="50" t="n">
        <f aca="false">'Empl_BIT_4,5%'!AI40*100/PopTot!AI41</f>
        <v>33.656232524464</v>
      </c>
      <c r="AJ40" s="50" t="n">
        <f aca="false">'Empl_BIT_4,5%'!AJ40*100/PopTot!AJ41</f>
        <v>85.9599476593814</v>
      </c>
      <c r="AK40" s="50" t="n">
        <f aca="false">'Empl_BIT_4,5%'!AK40*100/PopTot!AK41</f>
        <v>88.8631530079402</v>
      </c>
      <c r="AL40" s="50" t="n">
        <f aca="false">'Empl_BIT_4,5%'!AL40*100/PopTot!AL41</f>
        <v>86.9120135006789</v>
      </c>
      <c r="AM40" s="50" t="n">
        <f aca="false">'Empl_BIT_4,5%'!AM40*100/PopTot!AM41</f>
        <v>25.1564817155345</v>
      </c>
      <c r="AO40" s="50" t="n">
        <f aca="false">'Empl_BIT_4,5%'!AO40*100/PopTot!AO41</f>
        <v>28.5274079703017</v>
      </c>
      <c r="AP40" s="50" t="n">
        <f aca="false">'Empl_BIT_4,5%'!AP40*100/PopTot!AP41</f>
        <v>79.1828418345969</v>
      </c>
      <c r="AQ40" s="50" t="n">
        <f aca="false">'Empl_BIT_4,5%'!AQ40*100/PopTot!AQ41</f>
        <v>65.9008361667854</v>
      </c>
      <c r="AR40" s="50" t="n">
        <f aca="false">'Empl_BIT_4,5%'!AR40*100/PopTot!AR41</f>
        <v>33.656232524464</v>
      </c>
      <c r="AS40" s="50" t="n">
        <f aca="false">'Empl_BIT_4,5%'!AS40*100/PopTot!AS41</f>
        <v>87.2894442266225</v>
      </c>
      <c r="AT40" s="50" t="n">
        <f aca="false">'Empl_BIT_4,5%'!AT40*100/PopTot!AT41</f>
        <v>70.2553049381629</v>
      </c>
      <c r="AU40" s="50" t="n">
        <f aca="false">'Empl_BIT_4,5%'!AU40*100/PopTot!AU41</f>
        <v>31.1383932118965</v>
      </c>
      <c r="AV40" s="50" t="n">
        <f aca="false">'Empl_BIT_4,5%'!AV40*100/PopTot!AV41</f>
        <v>83.1962538707904</v>
      </c>
      <c r="AW40" s="50" t="n">
        <f aca="false">'Empl_BIT_4,5%'!AW40*100/PopTot!AW41</f>
        <v>68.0514242891278</v>
      </c>
    </row>
    <row r="41" customFormat="false" ht="15" hidden="false" customHeight="false" outlineLevel="0" collapsed="false">
      <c r="A41" s="0" t="n">
        <v>2053</v>
      </c>
      <c r="B41" s="50" t="n">
        <f aca="false">'Empl_BIT_4,5%'!B41*100/PopTot!B42</f>
        <v>48.3040833153096</v>
      </c>
      <c r="C41" s="50" t="n">
        <f aca="false">'Empl_BIT_4,5%'!C41*100/PopTot!C42</f>
        <v>44.7820560445075</v>
      </c>
      <c r="D41" s="50" t="n">
        <f aca="false">'Empl_BIT_4,5%'!D41*100/PopTot!D42</f>
        <v>52.0427917924171</v>
      </c>
      <c r="E41" s="50" t="n">
        <f aca="false">'Empl_BIT_4,5%'!E41*100/PopTot!E42</f>
        <v>8.87266692808221</v>
      </c>
      <c r="F41" s="50" t="n">
        <f aca="false">'Empl_BIT_4,5%'!F41*100/PopTot!F42</f>
        <v>49.2819360770456</v>
      </c>
      <c r="G41" s="50" t="n">
        <f aca="false">'Empl_BIT_4,5%'!G41*100/PopTot!G42</f>
        <v>74.5701082149045</v>
      </c>
      <c r="H41" s="50" t="n">
        <f aca="false">'Empl_BIT_4,5%'!H41*100/PopTot!H42</f>
        <v>75.0976964111556</v>
      </c>
      <c r="I41" s="50" t="n">
        <f aca="false">'Empl_BIT_4,5%'!I41*100/PopTot!I42</f>
        <v>78.3673328184132</v>
      </c>
      <c r="J41" s="50" t="n">
        <f aca="false">'Empl_BIT_4,5%'!J41*100/PopTot!J42</f>
        <v>80.7419524192009</v>
      </c>
      <c r="K41" s="50" t="n">
        <f aca="false">'Empl_BIT_4,5%'!K41*100/PopTot!K42</f>
        <v>84.2125643851317</v>
      </c>
      <c r="L41" s="50" t="n">
        <f aca="false">'Empl_BIT_4,5%'!L41*100/PopTot!L42</f>
        <v>81.0904696711003</v>
      </c>
      <c r="M41" s="50" t="n">
        <f aca="false">'Empl_BIT_4,5%'!M41*100/PopTot!M42</f>
        <v>74.0645918213098</v>
      </c>
      <c r="N41" s="50" t="n">
        <f aca="false">'Empl_BIT_4,5%'!N41*100/PopTot!N42</f>
        <v>58.4455251695166</v>
      </c>
      <c r="O41" s="50" t="n">
        <f aca="false">'Empl_BIT_4,5%'!O41*100/PopTot!O42</f>
        <v>12.4342072896015</v>
      </c>
      <c r="P41" s="50" t="n">
        <f aca="false">'Empl_BIT_4,5%'!P41*100/PopTot!P42</f>
        <v>0.807548781294067</v>
      </c>
      <c r="Q41" s="50" t="n">
        <f aca="false">'Empl_BIT_4,5%'!Q41*100/PopTot!Q42</f>
        <v>13.2291854639848</v>
      </c>
      <c r="R41" s="50" t="n">
        <f aca="false">'Empl_BIT_4,5%'!R41*100/PopTot!R42</f>
        <v>55.8345648147278</v>
      </c>
      <c r="S41" s="50" t="n">
        <f aca="false">'Empl_BIT_4,5%'!S41*100/PopTot!S42</f>
        <v>84.2178104037487</v>
      </c>
      <c r="T41" s="50" t="n">
        <f aca="false">'Empl_BIT_4,5%'!T41*100/PopTot!T42</f>
        <v>87.6836645214651</v>
      </c>
      <c r="U41" s="50" t="n">
        <f aca="false">'Empl_BIT_4,5%'!U41*100/PopTot!U42</f>
        <v>88.2134344349356</v>
      </c>
      <c r="V41" s="50" t="n">
        <f aca="false">'Empl_BIT_4,5%'!V41*100/PopTot!V42</f>
        <v>89.3499744619195</v>
      </c>
      <c r="W41" s="50" t="n">
        <f aca="false">'Empl_BIT_4,5%'!W41*100/PopTot!W42</f>
        <v>88.0239605180963</v>
      </c>
      <c r="X41" s="50" t="n">
        <f aca="false">'Empl_BIT_4,5%'!X41*100/PopTot!X42</f>
        <v>85.7134346603409</v>
      </c>
      <c r="Y41" s="50" t="n">
        <f aca="false">'Empl_BIT_4,5%'!Y41*100/PopTot!Y42</f>
        <v>74.7552233189006</v>
      </c>
      <c r="Z41" s="50" t="n">
        <f aca="false">'Empl_BIT_4,5%'!Z41*100/PopTot!Z42</f>
        <v>66.0977589338767</v>
      </c>
      <c r="AA41" s="50" t="n">
        <f aca="false">'Empl_BIT_4,5%'!AA41*100/PopTot!AA42</f>
        <v>19.0694763921527</v>
      </c>
      <c r="AB41" s="50" t="n">
        <f aca="false">'Empl_BIT_4,5%'!AB41*100/PopTot!AB42</f>
        <v>1.69773559143063</v>
      </c>
      <c r="AD41" s="50" t="n">
        <f aca="false">'Empl_BIT_4,5%'!AD41*100/PopTot!AD42</f>
        <v>28.5321082924379</v>
      </c>
      <c r="AE41" s="50" t="n">
        <f aca="false">'Empl_BIT_4,5%'!AE41*100/PopTot!AE42</f>
        <v>74.8399039571868</v>
      </c>
      <c r="AF41" s="50" t="n">
        <f aca="false">'Empl_BIT_4,5%'!AF41*100/PopTot!AF42</f>
        <v>79.5830707215957</v>
      </c>
      <c r="AG41" s="50" t="n">
        <f aca="false">'Empl_BIT_4,5%'!AG41*100/PopTot!AG42</f>
        <v>82.6692412470422</v>
      </c>
      <c r="AH41" s="50" t="n">
        <f aca="false">'Empl_BIT_4,5%'!AH41*100/PopTot!AH42</f>
        <v>20.2676945735507</v>
      </c>
      <c r="AI41" s="50" t="n">
        <f aca="false">'Empl_BIT_4,5%'!AI41*100/PopTot!AI42</f>
        <v>33.6610670732384</v>
      </c>
      <c r="AJ41" s="50" t="n">
        <f aca="false">'Empl_BIT_4,5%'!AJ41*100/PopTot!AJ42</f>
        <v>85.9818879553653</v>
      </c>
      <c r="AK41" s="50" t="n">
        <f aca="false">'Empl_BIT_4,5%'!AK41*100/PopTot!AK42</f>
        <v>88.7961425997127</v>
      </c>
      <c r="AL41" s="50" t="n">
        <f aca="false">'Empl_BIT_4,5%'!AL41*100/PopTot!AL42</f>
        <v>86.8801248193682</v>
      </c>
      <c r="AM41" s="50" t="n">
        <f aca="false">'Empl_BIT_4,5%'!AM41*100/PopTot!AM42</f>
        <v>25.024180492177</v>
      </c>
      <c r="AO41" s="50" t="n">
        <f aca="false">'Empl_BIT_4,5%'!AO41*100/PopTot!AO42</f>
        <v>28.5321082924379</v>
      </c>
      <c r="AP41" s="50" t="n">
        <f aca="false">'Empl_BIT_4,5%'!AP41*100/PopTot!AP42</f>
        <v>79.1676646220745</v>
      </c>
      <c r="AQ41" s="50" t="n">
        <f aca="false">'Empl_BIT_4,5%'!AQ41*100/PopTot!AQ42</f>
        <v>66.0900946139824</v>
      </c>
      <c r="AR41" s="50" t="n">
        <f aca="false">'Empl_BIT_4,5%'!AR41*100/PopTot!AR42</f>
        <v>33.6610670732384</v>
      </c>
      <c r="AS41" s="50" t="n">
        <f aca="false">'Empl_BIT_4,5%'!AS41*100/PopTot!AS42</f>
        <v>87.2596050853362</v>
      </c>
      <c r="AT41" s="50" t="n">
        <f aca="false">'Empl_BIT_4,5%'!AT41*100/PopTot!AT42</f>
        <v>70.3504470769184</v>
      </c>
      <c r="AU41" s="50" t="n">
        <f aca="false">'Empl_BIT_4,5%'!AU41*100/PopTot!AU42</f>
        <v>31.1432638840128</v>
      </c>
      <c r="AV41" s="50" t="n">
        <f aca="false">'Empl_BIT_4,5%'!AV41*100/PopTot!AV42</f>
        <v>83.1742395490223</v>
      </c>
      <c r="AW41" s="50" t="n">
        <f aca="false">'Empl_BIT_4,5%'!AW41*100/PopTot!AW42</f>
        <v>68.1954549130113</v>
      </c>
    </row>
    <row r="42" customFormat="false" ht="15" hidden="false" customHeight="false" outlineLevel="0" collapsed="false">
      <c r="A42" s="0" t="n">
        <v>2054</v>
      </c>
      <c r="B42" s="50" t="n">
        <f aca="false">'Empl_BIT_4,5%'!B42*100/PopTot!B43</f>
        <v>48.2313100359812</v>
      </c>
      <c r="C42" s="50" t="n">
        <f aca="false">'Empl_BIT_4,5%'!C42*100/PopTot!C43</f>
        <v>44.7307895268135</v>
      </c>
      <c r="D42" s="50" t="n">
        <f aca="false">'Empl_BIT_4,5%'!D42*100/PopTot!D43</f>
        <v>51.9432197468469</v>
      </c>
      <c r="E42" s="50" t="n">
        <f aca="false">'Empl_BIT_4,5%'!E42*100/PopTot!E43</f>
        <v>8.87110757820132</v>
      </c>
      <c r="F42" s="50" t="n">
        <f aca="false">'Empl_BIT_4,5%'!F42*100/PopTot!F43</f>
        <v>49.2904588792383</v>
      </c>
      <c r="G42" s="50" t="n">
        <f aca="false">'Empl_BIT_4,5%'!G42*100/PopTot!G43</f>
        <v>74.6157129589593</v>
      </c>
      <c r="H42" s="50" t="n">
        <f aca="false">'Empl_BIT_4,5%'!H42*100/PopTot!H43</f>
        <v>75.1127967650251</v>
      </c>
      <c r="I42" s="50" t="n">
        <f aca="false">'Empl_BIT_4,5%'!I42*100/PopTot!I43</f>
        <v>78.303844219116</v>
      </c>
      <c r="J42" s="50" t="n">
        <f aca="false">'Empl_BIT_4,5%'!J42*100/PopTot!J43</f>
        <v>80.7896827228279</v>
      </c>
      <c r="K42" s="50" t="n">
        <f aca="false">'Empl_BIT_4,5%'!K42*100/PopTot!K43</f>
        <v>84.125985540198</v>
      </c>
      <c r="L42" s="50" t="n">
        <f aca="false">'Empl_BIT_4,5%'!L42*100/PopTot!L43</f>
        <v>81.122147856858</v>
      </c>
      <c r="M42" s="50" t="n">
        <f aca="false">'Empl_BIT_4,5%'!M42*100/PopTot!M43</f>
        <v>74.0849793089301</v>
      </c>
      <c r="N42" s="50" t="n">
        <f aca="false">'Empl_BIT_4,5%'!N42*100/PopTot!N43</f>
        <v>58.5146150240608</v>
      </c>
      <c r="O42" s="50" t="n">
        <f aca="false">'Empl_BIT_4,5%'!O42*100/PopTot!O43</f>
        <v>12.3962503695057</v>
      </c>
      <c r="P42" s="50" t="n">
        <f aca="false">'Empl_BIT_4,5%'!P42*100/PopTot!P43</f>
        <v>0.807889419902117</v>
      </c>
      <c r="Q42" s="50" t="n">
        <f aca="false">'Empl_BIT_4,5%'!Q42*100/PopTot!Q43</f>
        <v>13.2274356530727</v>
      </c>
      <c r="R42" s="50" t="n">
        <f aca="false">'Empl_BIT_4,5%'!R42*100/PopTot!R43</f>
        <v>55.8411028757519</v>
      </c>
      <c r="S42" s="50" t="n">
        <f aca="false">'Empl_BIT_4,5%'!S42*100/PopTot!S43</f>
        <v>84.2651360076792</v>
      </c>
      <c r="T42" s="50" t="n">
        <f aca="false">'Empl_BIT_4,5%'!T42*100/PopTot!T43</f>
        <v>87.6952053522146</v>
      </c>
      <c r="U42" s="50" t="n">
        <f aca="false">'Empl_BIT_4,5%'!U42*100/PopTot!U43</f>
        <v>88.1397901216539</v>
      </c>
      <c r="V42" s="50" t="n">
        <f aca="false">'Empl_BIT_4,5%'!V42*100/PopTot!V43</f>
        <v>89.3897608112012</v>
      </c>
      <c r="W42" s="50" t="n">
        <f aca="false">'Empl_BIT_4,5%'!W42*100/PopTot!W43</f>
        <v>87.9459595314912</v>
      </c>
      <c r="X42" s="50" t="n">
        <f aca="false">'Empl_BIT_4,5%'!X42*100/PopTot!X43</f>
        <v>85.6812462174426</v>
      </c>
      <c r="Y42" s="50" t="n">
        <f aca="false">'Empl_BIT_4,5%'!Y42*100/PopTot!Y43</f>
        <v>74.8307450534113</v>
      </c>
      <c r="Z42" s="50" t="n">
        <f aca="false">'Empl_BIT_4,5%'!Z42*100/PopTot!Z43</f>
        <v>66.1459960132466</v>
      </c>
      <c r="AA42" s="50" t="n">
        <f aca="false">'Empl_BIT_4,5%'!AA42*100/PopTot!AA43</f>
        <v>19.029871248728</v>
      </c>
      <c r="AB42" s="50" t="n">
        <f aca="false">'Empl_BIT_4,5%'!AB42*100/PopTot!AB43</f>
        <v>1.69812242143644</v>
      </c>
      <c r="AD42" s="50" t="n">
        <f aca="false">'Empl_BIT_4,5%'!AD42*100/PopTot!AD43</f>
        <v>28.5407769209923</v>
      </c>
      <c r="AE42" s="50" t="n">
        <f aca="false">'Empl_BIT_4,5%'!AE42*100/PopTot!AE43</f>
        <v>74.8694674189494</v>
      </c>
      <c r="AF42" s="50" t="n">
        <f aca="false">'Empl_BIT_4,5%'!AF42*100/PopTot!AF43</f>
        <v>79.5767628292146</v>
      </c>
      <c r="AG42" s="50" t="n">
        <f aca="false">'Empl_BIT_4,5%'!AG42*100/PopTot!AG43</f>
        <v>82.6430836258559</v>
      </c>
      <c r="AH42" s="50" t="n">
        <f aca="false">'Empl_BIT_4,5%'!AH42*100/PopTot!AH43</f>
        <v>20.2169992028008</v>
      </c>
      <c r="AI42" s="50" t="n">
        <f aca="false">'Empl_BIT_4,5%'!AI42*100/PopTot!AI43</f>
        <v>33.6704943547107</v>
      </c>
      <c r="AJ42" s="50" t="n">
        <f aca="false">'Empl_BIT_4,5%'!AJ42*100/PopTot!AJ43</f>
        <v>86.0077630626875</v>
      </c>
      <c r="AK42" s="50" t="n">
        <f aca="false">'Empl_BIT_4,5%'!AK42*100/PopTot!AK43</f>
        <v>88.7809843744693</v>
      </c>
      <c r="AL42" s="50" t="n">
        <f aca="false">'Empl_BIT_4,5%'!AL42*100/PopTot!AL43</f>
        <v>86.8261838109554</v>
      </c>
      <c r="AM42" s="50" t="n">
        <f aca="false">'Empl_BIT_4,5%'!AM42*100/PopTot!AM43</f>
        <v>24.9364361105687</v>
      </c>
      <c r="AO42" s="50" t="n">
        <f aca="false">'Empl_BIT_4,5%'!AO42*100/PopTot!AO43</f>
        <v>28.5407769209923</v>
      </c>
      <c r="AP42" s="50" t="n">
        <f aca="false">'Empl_BIT_4,5%'!AP42*100/PopTot!AP43</f>
        <v>79.1744935743548</v>
      </c>
      <c r="AQ42" s="50" t="n">
        <f aca="false">'Empl_BIT_4,5%'!AQ42*100/PopTot!AQ43</f>
        <v>66.2525540680024</v>
      </c>
      <c r="AR42" s="50" t="n">
        <f aca="false">'Empl_BIT_4,5%'!AR42*100/PopTot!AR43</f>
        <v>33.6704943547107</v>
      </c>
      <c r="AS42" s="50" t="n">
        <f aca="false">'Empl_BIT_4,5%'!AS42*100/PopTot!AS43</f>
        <v>87.240193673193</v>
      </c>
      <c r="AT42" s="50" t="n">
        <f aca="false">'Empl_BIT_4,5%'!AT42*100/PopTot!AT43</f>
        <v>70.4750333516208</v>
      </c>
      <c r="AU42" s="50" t="n">
        <f aca="false">'Empl_BIT_4,5%'!AU42*100/PopTot!AU43</f>
        <v>31.1524192433365</v>
      </c>
      <c r="AV42" s="50" t="n">
        <f aca="false">'Empl_BIT_4,5%'!AV42*100/PopTot!AV43</f>
        <v>83.1687819022332</v>
      </c>
      <c r="AW42" s="50" t="n">
        <f aca="false">'Empl_BIT_4,5%'!AW42*100/PopTot!AW43</f>
        <v>68.3405856285478</v>
      </c>
    </row>
    <row r="43" customFormat="false" ht="15" hidden="false" customHeight="false" outlineLevel="0" collapsed="false">
      <c r="A43" s="0" t="n">
        <v>2055</v>
      </c>
      <c r="B43" s="50" t="n">
        <f aca="false">'Empl_BIT_4,5%'!B43*100/PopTot!B44</f>
        <v>48.1553522909814</v>
      </c>
      <c r="C43" s="50" t="n">
        <f aca="false">'Empl_BIT_4,5%'!C43*100/PopTot!C44</f>
        <v>44.676857241678</v>
      </c>
      <c r="D43" s="50" t="n">
        <f aca="false">'Empl_BIT_4,5%'!D43*100/PopTot!D44</f>
        <v>51.8401132527746</v>
      </c>
      <c r="E43" s="50" t="n">
        <f aca="false">'Empl_BIT_4,5%'!E43*100/PopTot!E44</f>
        <v>8.86862825464874</v>
      </c>
      <c r="F43" s="50" t="n">
        <f aca="false">'Empl_BIT_4,5%'!F43*100/PopTot!F44</f>
        <v>49.2944244113072</v>
      </c>
      <c r="G43" s="50" t="n">
        <f aca="false">'Empl_BIT_4,5%'!G43*100/PopTot!G44</f>
        <v>74.6584866204876</v>
      </c>
      <c r="H43" s="50" t="n">
        <f aca="false">'Empl_BIT_4,5%'!H43*100/PopTot!H44</f>
        <v>75.1379922349364</v>
      </c>
      <c r="I43" s="50" t="n">
        <f aca="false">'Empl_BIT_4,5%'!I43*100/PopTot!I44</f>
        <v>78.4519964092468</v>
      </c>
      <c r="J43" s="50" t="n">
        <f aca="false">'Empl_BIT_4,5%'!J43*100/PopTot!J44</f>
        <v>80.5447471392129</v>
      </c>
      <c r="K43" s="50" t="n">
        <f aca="false">'Empl_BIT_4,5%'!K43*100/PopTot!K44</f>
        <v>84.1348132537079</v>
      </c>
      <c r="L43" s="50" t="n">
        <f aca="false">'Empl_BIT_4,5%'!L43*100/PopTot!L44</f>
        <v>80.7832445003843</v>
      </c>
      <c r="M43" s="50" t="n">
        <f aca="false">'Empl_BIT_4,5%'!M43*100/PopTot!M44</f>
        <v>74.2706157833627</v>
      </c>
      <c r="N43" s="50" t="n">
        <f aca="false">'Empl_BIT_4,5%'!N43*100/PopTot!N44</f>
        <v>58.6832332174396</v>
      </c>
      <c r="O43" s="50" t="n">
        <f aca="false">'Empl_BIT_4,5%'!O43*100/PopTot!O44</f>
        <v>12.3882299477828</v>
      </c>
      <c r="P43" s="50" t="n">
        <f aca="false">'Empl_BIT_4,5%'!P43*100/PopTot!P44</f>
        <v>0.807891227046442</v>
      </c>
      <c r="Q43" s="50" t="n">
        <f aca="false">'Empl_BIT_4,5%'!Q43*100/PopTot!Q44</f>
        <v>13.2246776278843</v>
      </c>
      <c r="R43" s="50" t="n">
        <f aca="false">'Empl_BIT_4,5%'!R43*100/PopTot!R44</f>
        <v>55.843320562826</v>
      </c>
      <c r="S43" s="50" t="n">
        <f aca="false">'Empl_BIT_4,5%'!S43*100/PopTot!S44</f>
        <v>84.3093206603113</v>
      </c>
      <c r="T43" s="50" t="n">
        <f aca="false">'Empl_BIT_4,5%'!T43*100/PopTot!T44</f>
        <v>87.7185388869943</v>
      </c>
      <c r="U43" s="50" t="n">
        <f aca="false">'Empl_BIT_4,5%'!U43*100/PopTot!U44</f>
        <v>88.3071906721528</v>
      </c>
      <c r="V43" s="50" t="n">
        <f aca="false">'Empl_BIT_4,5%'!V43*100/PopTot!V44</f>
        <v>89.1275786361293</v>
      </c>
      <c r="W43" s="50" t="n">
        <f aca="false">'Empl_BIT_4,5%'!W43*100/PopTot!W44</f>
        <v>87.9281976968011</v>
      </c>
      <c r="X43" s="50" t="n">
        <f aca="false">'Empl_BIT_4,5%'!X43*100/PopTot!X44</f>
        <v>85.3722009396052</v>
      </c>
      <c r="Y43" s="50" t="n">
        <f aca="false">'Empl_BIT_4,5%'!Y43*100/PopTot!Y44</f>
        <v>74.9960486446788</v>
      </c>
      <c r="Z43" s="50" t="n">
        <f aca="false">'Empl_BIT_4,5%'!Z43*100/PopTot!Z44</f>
        <v>66.2735828063544</v>
      </c>
      <c r="AA43" s="50" t="n">
        <f aca="false">'Empl_BIT_4,5%'!AA43*100/PopTot!AA44</f>
        <v>19.0119128947981</v>
      </c>
      <c r="AB43" s="50" t="n">
        <f aca="false">'Empl_BIT_4,5%'!AB43*100/PopTot!AB44</f>
        <v>1.69851197300671</v>
      </c>
      <c r="AD43" s="50" t="n">
        <f aca="false">'Empl_BIT_4,5%'!AD43*100/PopTot!AD44</f>
        <v>28.5530198517556</v>
      </c>
      <c r="AE43" s="50" t="n">
        <f aca="false">'Empl_BIT_4,5%'!AE43*100/PopTot!AE44</f>
        <v>74.9027595203117</v>
      </c>
      <c r="AF43" s="50" t="n">
        <f aca="false">'Empl_BIT_4,5%'!AF43*100/PopTot!AF44</f>
        <v>79.5252511471491</v>
      </c>
      <c r="AG43" s="50" t="n">
        <f aca="false">'Empl_BIT_4,5%'!AG43*100/PopTot!AG44</f>
        <v>82.4799095083954</v>
      </c>
      <c r="AH43" s="50" t="n">
        <f aca="false">'Empl_BIT_4,5%'!AH43*100/PopTot!AH44</f>
        <v>20.2179812785836</v>
      </c>
      <c r="AI43" s="50" t="n">
        <f aca="false">'Empl_BIT_4,5%'!AI43*100/PopTot!AI44</f>
        <v>33.6839894884543</v>
      </c>
      <c r="AJ43" s="50" t="n">
        <f aca="false">'Empl_BIT_4,5%'!AJ43*100/PopTot!AJ44</f>
        <v>86.0375200635173</v>
      </c>
      <c r="AK43" s="50" t="n">
        <f aca="false">'Empl_BIT_4,5%'!AK43*100/PopTot!AK44</f>
        <v>88.7287566564595</v>
      </c>
      <c r="AL43" s="50" t="n">
        <f aca="false">'Empl_BIT_4,5%'!AL43*100/PopTot!AL44</f>
        <v>86.6653191954341</v>
      </c>
      <c r="AM43" s="50" t="n">
        <f aca="false">'Empl_BIT_4,5%'!AM43*100/PopTot!AM44</f>
        <v>24.9018807192783</v>
      </c>
      <c r="AO43" s="50" t="n">
        <f aca="false">'Empl_BIT_4,5%'!AO43*100/PopTot!AO44</f>
        <v>28.5530198517556</v>
      </c>
      <c r="AP43" s="50" t="n">
        <f aca="false">'Empl_BIT_4,5%'!AP43*100/PopTot!AP44</f>
        <v>79.1175295598008</v>
      </c>
      <c r="AQ43" s="50" t="n">
        <f aca="false">'Empl_BIT_4,5%'!AQ43*100/PopTot!AQ44</f>
        <v>66.5383404331532</v>
      </c>
      <c r="AR43" s="50" t="n">
        <f aca="false">'Empl_BIT_4,5%'!AR43*100/PopTot!AR44</f>
        <v>33.6839894884543</v>
      </c>
      <c r="AS43" s="50" t="n">
        <f aca="false">'Empl_BIT_4,5%'!AS43*100/PopTot!AS44</f>
        <v>87.1715577920987</v>
      </c>
      <c r="AT43" s="50" t="n">
        <f aca="false">'Empl_BIT_4,5%'!AT43*100/PopTot!AT44</f>
        <v>70.6856581087283</v>
      </c>
      <c r="AU43" s="50" t="n">
        <f aca="false">'Empl_BIT_4,5%'!AU43*100/PopTot!AU44</f>
        <v>31.1653953905098</v>
      </c>
      <c r="AV43" s="50" t="n">
        <f aca="false">'Empl_BIT_4,5%'!AV43*100/PopTot!AV44</f>
        <v>83.1062689332427</v>
      </c>
      <c r="AW43" s="50" t="n">
        <f aca="false">'Empl_BIT_4,5%'!AW43*100/PopTot!AW44</f>
        <v>68.5910614740091</v>
      </c>
    </row>
    <row r="44" customFormat="false" ht="15" hidden="false" customHeight="false" outlineLevel="0" collapsed="false">
      <c r="A44" s="0" t="n">
        <v>2056</v>
      </c>
      <c r="B44" s="50" t="n">
        <f aca="false">'Empl_BIT_4,5%'!B44*100/PopTot!B45</f>
        <v>48.0905632831445</v>
      </c>
      <c r="C44" s="50" t="n">
        <f aca="false">'Empl_BIT_4,5%'!C44*100/PopTot!C45</f>
        <v>44.6407868201355</v>
      </c>
      <c r="D44" s="50" t="n">
        <f aca="false">'Empl_BIT_4,5%'!D44*100/PopTot!D45</f>
        <v>51.7412762528831</v>
      </c>
      <c r="E44" s="50" t="n">
        <f aca="false">'Empl_BIT_4,5%'!E44*100/PopTot!E45</f>
        <v>8.8648952706402</v>
      </c>
      <c r="F44" s="50" t="n">
        <f aca="false">'Empl_BIT_4,5%'!F44*100/PopTot!F45</f>
        <v>49.2952556326518</v>
      </c>
      <c r="G44" s="50" t="n">
        <f aca="false">'Empl_BIT_4,5%'!G44*100/PopTot!G45</f>
        <v>74.6956712631153</v>
      </c>
      <c r="H44" s="50" t="n">
        <f aca="false">'Empl_BIT_4,5%'!H44*100/PopTot!H45</f>
        <v>75.1730479200382</v>
      </c>
      <c r="I44" s="50" t="n">
        <f aca="false">'Empl_BIT_4,5%'!I44*100/PopTot!I45</f>
        <v>78.5010304738294</v>
      </c>
      <c r="J44" s="50" t="n">
        <f aca="false">'Empl_BIT_4,5%'!J44*100/PopTot!J45</f>
        <v>80.5860381099807</v>
      </c>
      <c r="K44" s="50" t="n">
        <f aca="false">'Empl_BIT_4,5%'!K44*100/PopTot!K45</f>
        <v>83.8257392174195</v>
      </c>
      <c r="L44" s="50" t="n">
        <f aca="false">'Empl_BIT_4,5%'!L44*100/PopTot!L45</f>
        <v>81.0946512609138</v>
      </c>
      <c r="M44" s="50" t="n">
        <f aca="false">'Empl_BIT_4,5%'!M44*100/PopTot!M45</f>
        <v>74.0791634291468</v>
      </c>
      <c r="N44" s="50" t="n">
        <f aca="false">'Empl_BIT_4,5%'!N44*100/PopTot!N45</f>
        <v>59.096867507674</v>
      </c>
      <c r="O44" s="50" t="n">
        <f aca="false">'Empl_BIT_4,5%'!O44*100/PopTot!O45</f>
        <v>12.3513256469871</v>
      </c>
      <c r="P44" s="50" t="n">
        <f aca="false">'Empl_BIT_4,5%'!P44*100/PopTot!P45</f>
        <v>0.808006772996132</v>
      </c>
      <c r="Q44" s="50" t="n">
        <f aca="false">'Empl_BIT_4,5%'!Q44*100/PopTot!Q45</f>
        <v>13.2205242935275</v>
      </c>
      <c r="R44" s="50" t="n">
        <f aca="false">'Empl_BIT_4,5%'!R44*100/PopTot!R45</f>
        <v>55.8429023236994</v>
      </c>
      <c r="S44" s="50" t="n">
        <f aca="false">'Empl_BIT_4,5%'!S44*100/PopTot!S45</f>
        <v>84.3469574598148</v>
      </c>
      <c r="T44" s="50" t="n">
        <f aca="false">'Empl_BIT_4,5%'!T44*100/PopTot!T45</f>
        <v>87.7528312847948</v>
      </c>
      <c r="U44" s="50" t="n">
        <f aca="false">'Empl_BIT_4,5%'!U44*100/PopTot!U45</f>
        <v>88.3509345177288</v>
      </c>
      <c r="V44" s="50" t="n">
        <f aca="false">'Empl_BIT_4,5%'!V44*100/PopTot!V45</f>
        <v>89.2259176647856</v>
      </c>
      <c r="W44" s="50" t="n">
        <f aca="false">'Empl_BIT_4,5%'!W44*100/PopTot!W45</f>
        <v>87.5503763477881</v>
      </c>
      <c r="X44" s="50" t="n">
        <f aca="false">'Empl_BIT_4,5%'!X44*100/PopTot!X45</f>
        <v>85.726950052131</v>
      </c>
      <c r="Y44" s="50" t="n">
        <f aca="false">'Empl_BIT_4,5%'!Y44*100/PopTot!Y45</f>
        <v>74.7415150761105</v>
      </c>
      <c r="Z44" s="50" t="n">
        <f aca="false">'Empl_BIT_4,5%'!Z44*100/PopTot!Z45</f>
        <v>66.5216846979084</v>
      </c>
      <c r="AA44" s="50" t="n">
        <f aca="false">'Empl_BIT_4,5%'!AA44*100/PopTot!AA45</f>
        <v>18.960530929433</v>
      </c>
      <c r="AB44" s="50" t="n">
        <f aca="false">'Empl_BIT_4,5%'!AB44*100/PopTot!AB45</f>
        <v>1.69849901387904</v>
      </c>
      <c r="AD44" s="50" t="n">
        <f aca="false">'Empl_BIT_4,5%'!AD44*100/PopTot!AD45</f>
        <v>28.5694484446214</v>
      </c>
      <c r="AE44" s="50" t="n">
        <f aca="false">'Empl_BIT_4,5%'!AE44*100/PopTot!AE45</f>
        <v>74.9383095850863</v>
      </c>
      <c r="AF44" s="50" t="n">
        <f aca="false">'Empl_BIT_4,5%'!AF44*100/PopTot!AF45</f>
        <v>79.5669664365649</v>
      </c>
      <c r="AG44" s="50" t="n">
        <f aca="false">'Empl_BIT_4,5%'!AG44*100/PopTot!AG45</f>
        <v>82.4826246082431</v>
      </c>
      <c r="AH44" s="50" t="n">
        <f aca="false">'Empl_BIT_4,5%'!AH44*100/PopTot!AH45</f>
        <v>20.2625921167097</v>
      </c>
      <c r="AI44" s="50" t="n">
        <f aca="false">'Empl_BIT_4,5%'!AI44*100/PopTot!AI45</f>
        <v>33.7021784023358</v>
      </c>
      <c r="AJ44" s="50" t="n">
        <f aca="false">'Empl_BIT_4,5%'!AJ44*100/PopTot!AJ45</f>
        <v>86.06929882989</v>
      </c>
      <c r="AK44" s="50" t="n">
        <f aca="false">'Empl_BIT_4,5%'!AK44*100/PopTot!AK45</f>
        <v>88.7992115685098</v>
      </c>
      <c r="AL44" s="50" t="n">
        <f aca="false">'Empl_BIT_4,5%'!AL44*100/PopTot!AL45</f>
        <v>86.6532133576697</v>
      </c>
      <c r="AM44" s="50" t="n">
        <f aca="false">'Empl_BIT_4,5%'!AM44*100/PopTot!AM45</f>
        <v>24.8702337834941</v>
      </c>
      <c r="AO44" s="50" t="n">
        <f aca="false">'Empl_BIT_4,5%'!AO44*100/PopTot!AO45</f>
        <v>28.5694484446214</v>
      </c>
      <c r="AP44" s="50" t="n">
        <f aca="false">'Empl_BIT_4,5%'!AP44*100/PopTot!AP45</f>
        <v>79.1447783476405</v>
      </c>
      <c r="AQ44" s="50" t="n">
        <f aca="false">'Empl_BIT_4,5%'!AQ44*100/PopTot!AQ45</f>
        <v>66.7476634722038</v>
      </c>
      <c r="AR44" s="50" t="n">
        <f aca="false">'Empl_BIT_4,5%'!AR44*100/PopTot!AR45</f>
        <v>33.7021784023358</v>
      </c>
      <c r="AS44" s="50" t="n">
        <f aca="false">'Empl_BIT_4,5%'!AS44*100/PopTot!AS45</f>
        <v>87.1966553247827</v>
      </c>
      <c r="AT44" s="50" t="n">
        <f aca="false">'Empl_BIT_4,5%'!AT44*100/PopTot!AT45</f>
        <v>70.7408813633766</v>
      </c>
      <c r="AU44" s="50" t="n">
        <f aca="false">'Empl_BIT_4,5%'!AU44*100/PopTot!AU45</f>
        <v>31.1828068381114</v>
      </c>
      <c r="AV44" s="50" t="n">
        <f aca="false">'Empl_BIT_4,5%'!AV44*100/PopTot!AV45</f>
        <v>83.1329319324018</v>
      </c>
      <c r="AW44" s="50" t="n">
        <f aca="false">'Empl_BIT_4,5%'!AW44*100/PopTot!AW45</f>
        <v>68.7248068618427</v>
      </c>
    </row>
    <row r="45" customFormat="false" ht="15" hidden="false" customHeight="false" outlineLevel="0" collapsed="false">
      <c r="A45" s="0" t="n">
        <v>2057</v>
      </c>
      <c r="B45" s="50" t="n">
        <f aca="false">'Empl_BIT_4,5%'!B45*100/PopTot!B46</f>
        <v>48.0439246309035</v>
      </c>
      <c r="C45" s="50" t="n">
        <f aca="false">'Empl_BIT_4,5%'!C45*100/PopTot!C46</f>
        <v>44.6225631824556</v>
      </c>
      <c r="D45" s="50" t="n">
        <f aca="false">'Empl_BIT_4,5%'!D45*100/PopTot!D46</f>
        <v>51.6610947201549</v>
      </c>
      <c r="E45" s="50" t="n">
        <f aca="false">'Empl_BIT_4,5%'!E45*100/PopTot!E46</f>
        <v>8.85997334789372</v>
      </c>
      <c r="F45" s="50" t="n">
        <f aca="false">'Empl_BIT_4,5%'!F45*100/PopTot!F46</f>
        <v>49.2918991211292</v>
      </c>
      <c r="G45" s="50" t="n">
        <f aca="false">'Empl_BIT_4,5%'!G45*100/PopTot!G46</f>
        <v>74.7240341502475</v>
      </c>
      <c r="H45" s="50" t="n">
        <f aca="false">'Empl_BIT_4,5%'!H45*100/PopTot!H46</f>
        <v>75.2138490572414</v>
      </c>
      <c r="I45" s="50" t="n">
        <f aca="false">'Empl_BIT_4,5%'!I45*100/PopTot!I46</f>
        <v>78.5056848330051</v>
      </c>
      <c r="J45" s="50" t="n">
        <f aca="false">'Empl_BIT_4,5%'!J45*100/PopTot!J46</f>
        <v>80.7552746761357</v>
      </c>
      <c r="K45" s="50" t="n">
        <f aca="false">'Empl_BIT_4,5%'!K45*100/PopTot!K46</f>
        <v>83.7151392391381</v>
      </c>
      <c r="L45" s="50" t="n">
        <f aca="false">'Empl_BIT_4,5%'!L45*100/PopTot!L46</f>
        <v>81.1224304459578</v>
      </c>
      <c r="M45" s="50" t="n">
        <f aca="false">'Empl_BIT_4,5%'!M45*100/PopTot!M46</f>
        <v>74.0203262629992</v>
      </c>
      <c r="N45" s="50" t="n">
        <f aca="false">'Empl_BIT_4,5%'!N45*100/PopTot!N46</f>
        <v>59.439341638777</v>
      </c>
      <c r="O45" s="50" t="n">
        <f aca="false">'Empl_BIT_4,5%'!O45*100/PopTot!O46</f>
        <v>12.3463726764595</v>
      </c>
      <c r="P45" s="50" t="n">
        <f aca="false">'Empl_BIT_4,5%'!P45*100/PopTot!P46</f>
        <v>0.807663349131674</v>
      </c>
      <c r="Q45" s="50" t="n">
        <f aca="false">'Empl_BIT_4,5%'!Q45*100/PopTot!Q46</f>
        <v>13.2152050191769</v>
      </c>
      <c r="R45" s="50" t="n">
        <f aca="false">'Empl_BIT_4,5%'!R45*100/PopTot!R46</f>
        <v>55.8384889638722</v>
      </c>
      <c r="S45" s="50" t="n">
        <f aca="false">'Empl_BIT_4,5%'!S45*100/PopTot!S46</f>
        <v>84.3751287762612</v>
      </c>
      <c r="T45" s="50" t="n">
        <f aca="false">'Empl_BIT_4,5%'!T45*100/PopTot!T46</f>
        <v>87.7940491650808</v>
      </c>
      <c r="U45" s="50" t="n">
        <f aca="false">'Empl_BIT_4,5%'!U45*100/PopTot!U46</f>
        <v>88.3501235989735</v>
      </c>
      <c r="V45" s="50" t="n">
        <f aca="false">'Empl_BIT_4,5%'!V45*100/PopTot!V46</f>
        <v>89.3335087300634</v>
      </c>
      <c r="W45" s="50" t="n">
        <f aca="false">'Empl_BIT_4,5%'!W45*100/PopTot!W46</f>
        <v>87.5195669688996</v>
      </c>
      <c r="X45" s="50" t="n">
        <f aca="false">'Empl_BIT_4,5%'!X45*100/PopTot!X46</f>
        <v>85.6998286412799</v>
      </c>
      <c r="Y45" s="50" t="n">
        <f aca="false">'Empl_BIT_4,5%'!Y45*100/PopTot!Y46</f>
        <v>74.6944064578113</v>
      </c>
      <c r="Z45" s="50" t="n">
        <f aca="false">'Empl_BIT_4,5%'!Z45*100/PopTot!Z46</f>
        <v>66.5842605772672</v>
      </c>
      <c r="AA45" s="50" t="n">
        <f aca="false">'Empl_BIT_4,5%'!AA45*100/PopTot!AA46</f>
        <v>18.9474587539273</v>
      </c>
      <c r="AB45" s="50" t="n">
        <f aca="false">'Empl_BIT_4,5%'!AB45*100/PopTot!AB46</f>
        <v>1.69796277022837</v>
      </c>
      <c r="AD45" s="50" t="n">
        <f aca="false">'Empl_BIT_4,5%'!AD45*100/PopTot!AD46</f>
        <v>28.5908722097756</v>
      </c>
      <c r="AE45" s="50" t="n">
        <f aca="false">'Empl_BIT_4,5%'!AE45*100/PopTot!AE46</f>
        <v>74.9724301413513</v>
      </c>
      <c r="AF45" s="50" t="n">
        <f aca="false">'Empl_BIT_4,5%'!AF45*100/PopTot!AF46</f>
        <v>79.6523087987579</v>
      </c>
      <c r="AG45" s="50" t="n">
        <f aca="false">'Empl_BIT_4,5%'!AG45*100/PopTot!AG46</f>
        <v>82.435617843615</v>
      </c>
      <c r="AH45" s="50" t="n">
        <f aca="false">'Empl_BIT_4,5%'!AH45*100/PopTot!AH46</f>
        <v>20.3147065796626</v>
      </c>
      <c r="AI45" s="50" t="n">
        <f aca="false">'Empl_BIT_4,5%'!AI45*100/PopTot!AI46</f>
        <v>33.7258705700738</v>
      </c>
      <c r="AJ45" s="50" t="n">
        <f aca="false">'Empl_BIT_4,5%'!AJ45*100/PopTot!AJ46</f>
        <v>86.099896051264</v>
      </c>
      <c r="AK45" s="50" t="n">
        <f aca="false">'Empl_BIT_4,5%'!AK45*100/PopTot!AK46</f>
        <v>88.852727854543</v>
      </c>
      <c r="AL45" s="50" t="n">
        <f aca="false">'Empl_BIT_4,5%'!AL45*100/PopTot!AL46</f>
        <v>86.6203052160151</v>
      </c>
      <c r="AM45" s="50" t="n">
        <f aca="false">'Empl_BIT_4,5%'!AM45*100/PopTot!AM46</f>
        <v>24.8473110184139</v>
      </c>
      <c r="AO45" s="50" t="n">
        <f aca="false">'Empl_BIT_4,5%'!AO45*100/PopTot!AO46</f>
        <v>28.5908722097756</v>
      </c>
      <c r="AP45" s="50" t="n">
        <f aca="false">'Empl_BIT_4,5%'!AP45*100/PopTot!AP46</f>
        <v>79.1679926129901</v>
      </c>
      <c r="AQ45" s="50" t="n">
        <f aca="false">'Empl_BIT_4,5%'!AQ45*100/PopTot!AQ46</f>
        <v>66.9424372086886</v>
      </c>
      <c r="AR45" s="50" t="n">
        <f aca="false">'Empl_BIT_4,5%'!AR45*100/PopTot!AR46</f>
        <v>33.7258705700738</v>
      </c>
      <c r="AS45" s="50" t="n">
        <f aca="false">'Empl_BIT_4,5%'!AS45*100/PopTot!AS46</f>
        <v>87.2087845882408</v>
      </c>
      <c r="AT45" s="50" t="n">
        <f aca="false">'Empl_BIT_4,5%'!AT45*100/PopTot!AT46</f>
        <v>70.7786802648223</v>
      </c>
      <c r="AU45" s="50" t="n">
        <f aca="false">'Empl_BIT_4,5%'!AU45*100/PopTot!AU46</f>
        <v>31.2054616487476</v>
      </c>
      <c r="AV45" s="50" t="n">
        <f aca="false">'Empl_BIT_4,5%'!AV45*100/PopTot!AV46</f>
        <v>83.1512725990855</v>
      </c>
      <c r="AW45" s="50" t="n">
        <f aca="false">'Empl_BIT_4,5%'!AW45*100/PopTot!AW46</f>
        <v>68.8424457643521</v>
      </c>
    </row>
    <row r="46" customFormat="false" ht="15" hidden="false" customHeight="false" outlineLevel="0" collapsed="false">
      <c r="A46" s="0" t="n">
        <v>2058</v>
      </c>
      <c r="B46" s="50" t="n">
        <f aca="false">'Empl_BIT_4,5%'!B46*100/PopTot!B47</f>
        <v>48.0201328177393</v>
      </c>
      <c r="C46" s="50" t="n">
        <f aca="false">'Empl_BIT_4,5%'!C46*100/PopTot!C47</f>
        <v>44.6130905200218</v>
      </c>
      <c r="D46" s="50" t="n">
        <f aca="false">'Empl_BIT_4,5%'!D46*100/PopTot!D47</f>
        <v>51.6188181219008</v>
      </c>
      <c r="E46" s="50" t="n">
        <f aca="false">'Empl_BIT_4,5%'!E46*100/PopTot!E47</f>
        <v>8.85459707759894</v>
      </c>
      <c r="F46" s="50" t="n">
        <f aca="false">'Empl_BIT_4,5%'!F46*100/PopTot!F47</f>
        <v>49.2847482896682</v>
      </c>
      <c r="G46" s="50" t="n">
        <f aca="false">'Empl_BIT_4,5%'!G46*100/PopTot!G47</f>
        <v>74.7436242531359</v>
      </c>
      <c r="H46" s="50" t="n">
        <f aca="false">'Empl_BIT_4,5%'!H46*100/PopTot!H47</f>
        <v>75.2581100495667</v>
      </c>
      <c r="I46" s="50" t="n">
        <f aca="false">'Empl_BIT_4,5%'!I46*100/PopTot!I47</f>
        <v>78.5127939080069</v>
      </c>
      <c r="J46" s="50" t="n">
        <f aca="false">'Empl_BIT_4,5%'!J46*100/PopTot!J47</f>
        <v>80.7374477178378</v>
      </c>
      <c r="K46" s="50" t="n">
        <f aca="false">'Empl_BIT_4,5%'!K46*100/PopTot!K47</f>
        <v>83.6353897525199</v>
      </c>
      <c r="L46" s="50" t="n">
        <f aca="false">'Empl_BIT_4,5%'!L46*100/PopTot!L47</f>
        <v>81.2134635212173</v>
      </c>
      <c r="M46" s="50" t="n">
        <f aca="false">'Empl_BIT_4,5%'!M46*100/PopTot!M47</f>
        <v>73.8366220529694</v>
      </c>
      <c r="N46" s="50" t="n">
        <f aca="false">'Empl_BIT_4,5%'!N46*100/PopTot!N47</f>
        <v>59.9116558100894</v>
      </c>
      <c r="O46" s="50" t="n">
        <f aca="false">'Empl_BIT_4,5%'!O46*100/PopTot!O47</f>
        <v>12.2854934191371</v>
      </c>
      <c r="P46" s="50" t="n">
        <f aca="false">'Empl_BIT_4,5%'!P46*100/PopTot!P47</f>
        <v>0.807709027022848</v>
      </c>
      <c r="Q46" s="50" t="n">
        <f aca="false">'Empl_BIT_4,5%'!Q46*100/PopTot!Q47</f>
        <v>13.2094819449319</v>
      </c>
      <c r="R46" s="50" t="n">
        <f aca="false">'Empl_BIT_4,5%'!R46*100/PopTot!R47</f>
        <v>55.8305035620318</v>
      </c>
      <c r="S46" s="50" t="n">
        <f aca="false">'Empl_BIT_4,5%'!S46*100/PopTot!S47</f>
        <v>84.3940394193897</v>
      </c>
      <c r="T46" s="50" t="n">
        <f aca="false">'Empl_BIT_4,5%'!T46*100/PopTot!T47</f>
        <v>87.8391606496664</v>
      </c>
      <c r="U46" s="50" t="n">
        <f aca="false">'Empl_BIT_4,5%'!U46*100/PopTot!U47</f>
        <v>88.3548743614535</v>
      </c>
      <c r="V46" s="50" t="n">
        <f aca="false">'Empl_BIT_4,5%'!V46*100/PopTot!V47</f>
        <v>89.3089290718103</v>
      </c>
      <c r="W46" s="50" t="n">
        <f aca="false">'Empl_BIT_4,5%'!W46*100/PopTot!W47</f>
        <v>87.4159991950608</v>
      </c>
      <c r="X46" s="50" t="n">
        <f aca="false">'Empl_BIT_4,5%'!X46*100/PopTot!X47</f>
        <v>85.8232682571171</v>
      </c>
      <c r="Y46" s="50" t="n">
        <f aca="false">'Empl_BIT_4,5%'!Y46*100/PopTot!Y47</f>
        <v>74.5311948480075</v>
      </c>
      <c r="Z46" s="50" t="n">
        <f aca="false">'Empl_BIT_4,5%'!Z46*100/PopTot!Z47</f>
        <v>67.2240173168395</v>
      </c>
      <c r="AA46" s="50" t="n">
        <f aca="false">'Empl_BIT_4,5%'!AA46*100/PopTot!AA47</f>
        <v>18.8469016807908</v>
      </c>
      <c r="AB46" s="50" t="n">
        <f aca="false">'Empl_BIT_4,5%'!AB46*100/PopTot!AB47</f>
        <v>1.69777287781828</v>
      </c>
      <c r="AD46" s="50" t="n">
        <f aca="false">'Empl_BIT_4,5%'!AD46*100/PopTot!AD47</f>
        <v>28.6180283086594</v>
      </c>
      <c r="AE46" s="50" t="n">
        <f aca="false">'Empl_BIT_4,5%'!AE46*100/PopTot!AE47</f>
        <v>75.0039823400462</v>
      </c>
      <c r="AF46" s="50" t="n">
        <f aca="false">'Empl_BIT_4,5%'!AF46*100/PopTot!AF47</f>
        <v>79.6454676946603</v>
      </c>
      <c r="AG46" s="50" t="n">
        <f aca="false">'Empl_BIT_4,5%'!AG46*100/PopTot!AG47</f>
        <v>82.4343535877437</v>
      </c>
      <c r="AH46" s="50" t="n">
        <f aca="false">'Empl_BIT_4,5%'!AH46*100/PopTot!AH47</f>
        <v>20.3705821178315</v>
      </c>
      <c r="AI46" s="50" t="n">
        <f aca="false">'Empl_BIT_4,5%'!AI46*100/PopTot!AI47</f>
        <v>33.7558518418061</v>
      </c>
      <c r="AJ46" s="50" t="n">
        <f aca="false">'Empl_BIT_4,5%'!AJ46*100/PopTot!AJ47</f>
        <v>86.1281410310544</v>
      </c>
      <c r="AK46" s="50" t="n">
        <f aca="false">'Empl_BIT_4,5%'!AK46*100/PopTot!AK47</f>
        <v>88.8418935557497</v>
      </c>
      <c r="AL46" s="50" t="n">
        <f aca="false">'Empl_BIT_4,5%'!AL46*100/PopTot!AL47</f>
        <v>86.6254742336513</v>
      </c>
      <c r="AM46" s="50" t="n">
        <f aca="false">'Empl_BIT_4,5%'!AM46*100/PopTot!AM47</f>
        <v>24.8867499452459</v>
      </c>
      <c r="AO46" s="50" t="n">
        <f aca="false">'Empl_BIT_4,5%'!AO46*100/PopTot!AO47</f>
        <v>28.6180283086594</v>
      </c>
      <c r="AP46" s="50" t="n">
        <f aca="false">'Empl_BIT_4,5%'!AP46*100/PopTot!AP47</f>
        <v>79.1734617108539</v>
      </c>
      <c r="AQ46" s="50" t="n">
        <f aca="false">'Empl_BIT_4,5%'!AQ46*100/PopTot!AQ47</f>
        <v>67.1182126946558</v>
      </c>
      <c r="AR46" s="50" t="n">
        <f aca="false">'Empl_BIT_4,5%'!AR46*100/PopTot!AR47</f>
        <v>33.7558518418061</v>
      </c>
      <c r="AS46" s="50" t="n">
        <f aca="false">'Empl_BIT_4,5%'!AS46*100/PopTot!AS47</f>
        <v>87.2124349437271</v>
      </c>
      <c r="AT46" s="50" t="n">
        <f aca="false">'Empl_BIT_4,5%'!AT46*100/PopTot!AT47</f>
        <v>71.0256942133693</v>
      </c>
      <c r="AU46" s="50" t="n">
        <f aca="false">'Empl_BIT_4,5%'!AU46*100/PopTot!AU47</f>
        <v>31.2341190259525</v>
      </c>
      <c r="AV46" s="50" t="n">
        <f aca="false">'Empl_BIT_4,5%'!AV46*100/PopTot!AV47</f>
        <v>83.1562297153192</v>
      </c>
      <c r="AW46" s="50" t="n">
        <f aca="false">'Empl_BIT_4,5%'!AW46*100/PopTot!AW47</f>
        <v>69.0539002855971</v>
      </c>
    </row>
    <row r="47" customFormat="false" ht="15" hidden="false" customHeight="false" outlineLevel="0" collapsed="false">
      <c r="A47" s="0" t="n">
        <v>2059</v>
      </c>
      <c r="B47" s="50" t="n">
        <f aca="false">'Empl_BIT_4,5%'!B47*100/PopTot!B48</f>
        <v>48.0258097830007</v>
      </c>
      <c r="C47" s="50" t="n">
        <f aca="false">'Empl_BIT_4,5%'!C47*100/PopTot!C48</f>
        <v>44.6116051761059</v>
      </c>
      <c r="D47" s="50" t="n">
        <f aca="false">'Empl_BIT_4,5%'!D47*100/PopTot!D48</f>
        <v>51.6288072752447</v>
      </c>
      <c r="E47" s="50" t="n">
        <f aca="false">'Empl_BIT_4,5%'!E47*100/PopTot!E48</f>
        <v>8.84896174857823</v>
      </c>
      <c r="F47" s="50" t="n">
        <f aca="false">'Empl_BIT_4,5%'!F47*100/PopTot!F48</f>
        <v>49.2727592193854</v>
      </c>
      <c r="G47" s="50" t="n">
        <f aca="false">'Empl_BIT_4,5%'!G47*100/PopTot!G48</f>
        <v>74.754682533859</v>
      </c>
      <c r="H47" s="50" t="n">
        <f aca="false">'Empl_BIT_4,5%'!H47*100/PopTot!H48</f>
        <v>75.3010697402005</v>
      </c>
      <c r="I47" s="50" t="n">
        <f aca="false">'Empl_BIT_4,5%'!I47*100/PopTot!I48</f>
        <v>78.52722752514</v>
      </c>
      <c r="J47" s="50" t="n">
        <f aca="false">'Empl_BIT_4,5%'!J47*100/PopTot!J48</f>
        <v>80.6726924240352</v>
      </c>
      <c r="K47" s="50" t="n">
        <f aca="false">'Empl_BIT_4,5%'!K47*100/PopTot!K48</f>
        <v>83.6859557217621</v>
      </c>
      <c r="L47" s="50" t="n">
        <f aca="false">'Empl_BIT_4,5%'!L47*100/PopTot!L48</f>
        <v>81.1259979719876</v>
      </c>
      <c r="M47" s="50" t="n">
        <f aca="false">'Empl_BIT_4,5%'!M47*100/PopTot!M48</f>
        <v>73.8623005081449</v>
      </c>
      <c r="N47" s="50" t="n">
        <f aca="false">'Empl_BIT_4,5%'!N47*100/PopTot!N48</f>
        <v>59.9160438582566</v>
      </c>
      <c r="O47" s="50" t="n">
        <f aca="false">'Empl_BIT_4,5%'!O47*100/PopTot!O48</f>
        <v>12.2998548702727</v>
      </c>
      <c r="P47" s="50" t="n">
        <f aca="false">'Empl_BIT_4,5%'!P47*100/PopTot!P48</f>
        <v>0.807472388842433</v>
      </c>
      <c r="Q47" s="50" t="n">
        <f aca="false">'Empl_BIT_4,5%'!Q47*100/PopTot!Q48</f>
        <v>13.2035820351998</v>
      </c>
      <c r="R47" s="50" t="n">
        <f aca="false">'Empl_BIT_4,5%'!R47*100/PopTot!R48</f>
        <v>55.8178156405186</v>
      </c>
      <c r="S47" s="50" t="n">
        <f aca="false">'Empl_BIT_4,5%'!S47*100/PopTot!S48</f>
        <v>84.4038897195088</v>
      </c>
      <c r="T47" s="50" t="n">
        <f aca="false">'Empl_BIT_4,5%'!T47*100/PopTot!T48</f>
        <v>87.8832116334805</v>
      </c>
      <c r="U47" s="50" t="n">
        <f aca="false">'Empl_BIT_4,5%'!U47*100/PopTot!U48</f>
        <v>88.3680621347966</v>
      </c>
      <c r="V47" s="50" t="n">
        <f aca="false">'Empl_BIT_4,5%'!V47*100/PopTot!V48</f>
        <v>89.2373455518306</v>
      </c>
      <c r="W47" s="50" t="n">
        <f aca="false">'Empl_BIT_4,5%'!W47*100/PopTot!W48</f>
        <v>87.4537296597583</v>
      </c>
      <c r="X47" s="50" t="n">
        <f aca="false">'Empl_BIT_4,5%'!X47*100/PopTot!X48</f>
        <v>85.7483485056328</v>
      </c>
      <c r="Y47" s="50" t="n">
        <f aca="false">'Empl_BIT_4,5%'!Y47*100/PopTot!Y48</f>
        <v>74.5022354235804</v>
      </c>
      <c r="Z47" s="50" t="n">
        <f aca="false">'Empl_BIT_4,5%'!Z47*100/PopTot!Z48</f>
        <v>67.9455033910515</v>
      </c>
      <c r="AA47" s="50" t="n">
        <f aca="false">'Empl_BIT_4,5%'!AA47*100/PopTot!AA48</f>
        <v>18.8603250795742</v>
      </c>
      <c r="AB47" s="50" t="n">
        <f aca="false">'Empl_BIT_4,5%'!AB47*100/PopTot!AB48</f>
        <v>1.69726227895478</v>
      </c>
      <c r="AD47" s="50" t="n">
        <f aca="false">'Empl_BIT_4,5%'!AD47*100/PopTot!AD48</f>
        <v>28.6497782285891</v>
      </c>
      <c r="AE47" s="50" t="n">
        <f aca="false">'Empl_BIT_4,5%'!AE47*100/PopTot!AE48</f>
        <v>75.0306857606156</v>
      </c>
      <c r="AF47" s="50" t="n">
        <f aca="false">'Empl_BIT_4,5%'!AF47*100/PopTot!AF48</f>
        <v>79.6179780702471</v>
      </c>
      <c r="AG47" s="50" t="n">
        <f aca="false">'Empl_BIT_4,5%'!AG47*100/PopTot!AG48</f>
        <v>82.4078327428463</v>
      </c>
      <c r="AH47" s="50" t="n">
        <f aca="false">'Empl_BIT_4,5%'!AH47*100/PopTot!AH48</f>
        <v>20.4471040229787</v>
      </c>
      <c r="AI47" s="50" t="n">
        <f aca="false">'Empl_BIT_4,5%'!AI47*100/PopTot!AI48</f>
        <v>33.7909007065673</v>
      </c>
      <c r="AJ47" s="50" t="n">
        <f aca="false">'Empl_BIT_4,5%'!AJ47*100/PopTot!AJ48</f>
        <v>86.1518616060529</v>
      </c>
      <c r="AK47" s="50" t="n">
        <f aca="false">'Empl_BIT_4,5%'!AK47*100/PopTot!AK48</f>
        <v>88.8111214266135</v>
      </c>
      <c r="AL47" s="50" t="n">
        <f aca="false">'Empl_BIT_4,5%'!AL47*100/PopTot!AL48</f>
        <v>86.6013861015863</v>
      </c>
      <c r="AM47" s="50" t="n">
        <f aca="false">'Empl_BIT_4,5%'!AM47*100/PopTot!AM48</f>
        <v>25.0400205366294</v>
      </c>
      <c r="AO47" s="50" t="n">
        <f aca="false">'Empl_BIT_4,5%'!AO47*100/PopTot!AO48</f>
        <v>28.6497782285891</v>
      </c>
      <c r="AP47" s="50" t="n">
        <f aca="false">'Empl_BIT_4,5%'!AP47*100/PopTot!AP48</f>
        <v>79.1609073433454</v>
      </c>
      <c r="AQ47" s="50" t="n">
        <f aca="false">'Empl_BIT_4,5%'!AQ47*100/PopTot!AQ48</f>
        <v>67.1109543320829</v>
      </c>
      <c r="AR47" s="50" t="n">
        <f aca="false">'Empl_BIT_4,5%'!AR47*100/PopTot!AR48</f>
        <v>33.7909007065673</v>
      </c>
      <c r="AS47" s="50" t="n">
        <f aca="false">'Empl_BIT_4,5%'!AS47*100/PopTot!AS48</f>
        <v>87.1973517530206</v>
      </c>
      <c r="AT47" s="50" t="n">
        <f aca="false">'Empl_BIT_4,5%'!AT47*100/PopTot!AT48</f>
        <v>71.3463733489993</v>
      </c>
      <c r="AU47" s="50" t="n">
        <f aca="false">'Empl_BIT_4,5%'!AU47*100/PopTot!AU48</f>
        <v>31.2675944020524</v>
      </c>
      <c r="AV47" s="50" t="n">
        <f aca="false">'Empl_BIT_4,5%'!AV47*100/PopTot!AV48</f>
        <v>83.1429641948011</v>
      </c>
      <c r="AW47" s="50" t="n">
        <f aca="false">'Empl_BIT_4,5%'!AW47*100/PopTot!AW48</f>
        <v>69.2101149327518</v>
      </c>
    </row>
    <row r="48" customFormat="false" ht="15" hidden="false" customHeight="false" outlineLevel="0" collapsed="false">
      <c r="A48" s="0" t="n">
        <v>2060</v>
      </c>
      <c r="B48" s="50" t="n">
        <f aca="false">'Empl_BIT_4,5%'!B48*100/PopTot!B49</f>
        <v>48.0243040998988</v>
      </c>
      <c r="C48" s="50" t="n">
        <f aca="false">'Empl_BIT_4,5%'!C48*100/PopTot!C49</f>
        <v>44.5970285182165</v>
      </c>
      <c r="D48" s="50" t="n">
        <f aca="false">'Empl_BIT_4,5%'!D48*100/PopTot!D49</f>
        <v>51.6379164526629</v>
      </c>
      <c r="E48" s="50" t="n">
        <f aca="false">'Empl_BIT_4,5%'!E48*100/PopTot!E49</f>
        <v>8.84235206631268</v>
      </c>
      <c r="F48" s="50" t="n">
        <f aca="false">'Empl_BIT_4,5%'!F48*100/PopTot!F49</f>
        <v>49.2516796534199</v>
      </c>
      <c r="G48" s="50" t="n">
        <f aca="false">'Empl_BIT_4,5%'!G48*100/PopTot!G49</f>
        <v>74.7554070494458</v>
      </c>
      <c r="H48" s="50" t="n">
        <f aca="false">'Empl_BIT_4,5%'!H48*100/PopTot!H49</f>
        <v>75.3377924891242</v>
      </c>
      <c r="I48" s="50" t="n">
        <f aca="false">'Empl_BIT_4,5%'!I48*100/PopTot!I49</f>
        <v>78.5483115429404</v>
      </c>
      <c r="J48" s="50" t="n">
        <f aca="false">'Empl_BIT_4,5%'!J48*100/PopTot!J49</f>
        <v>80.8180449222494</v>
      </c>
      <c r="K48" s="50" t="n">
        <f aca="false">'Empl_BIT_4,5%'!K48*100/PopTot!K49</f>
        <v>83.4335727371544</v>
      </c>
      <c r="L48" s="50" t="n">
        <f aca="false">'Empl_BIT_4,5%'!L48*100/PopTot!L49</f>
        <v>81.1288539873192</v>
      </c>
      <c r="M48" s="50" t="n">
        <f aca="false">'Empl_BIT_4,5%'!M48*100/PopTot!M49</f>
        <v>73.5511814853338</v>
      </c>
      <c r="N48" s="50" t="n">
        <f aca="false">'Empl_BIT_4,5%'!N48*100/PopTot!N49</f>
        <v>60.058816984997</v>
      </c>
      <c r="O48" s="50" t="n">
        <f aca="false">'Empl_BIT_4,5%'!O48*100/PopTot!O49</f>
        <v>12.3350997687</v>
      </c>
      <c r="P48" s="50" t="n">
        <f aca="false">'Empl_BIT_4,5%'!P48*100/PopTot!P49</f>
        <v>0.807366609876706</v>
      </c>
      <c r="Q48" s="50" t="n">
        <f aca="false">'Empl_BIT_4,5%'!Q48*100/PopTot!Q49</f>
        <v>13.1966346887403</v>
      </c>
      <c r="R48" s="50" t="n">
        <f aca="false">'Empl_BIT_4,5%'!R48*100/PopTot!R49</f>
        <v>55.7959147414238</v>
      </c>
      <c r="S48" s="50" t="n">
        <f aca="false">'Empl_BIT_4,5%'!S48*100/PopTot!S49</f>
        <v>84.4028906732562</v>
      </c>
      <c r="T48" s="50" t="n">
        <f aca="false">'Empl_BIT_4,5%'!T48*100/PopTot!T49</f>
        <v>87.9217974849479</v>
      </c>
      <c r="U48" s="50" t="n">
        <f aca="false">'Empl_BIT_4,5%'!U48*100/PopTot!U49</f>
        <v>88.3898563522553</v>
      </c>
      <c r="V48" s="50" t="n">
        <f aca="false">'Empl_BIT_4,5%'!V48*100/PopTot!V49</f>
        <v>89.4017706769014</v>
      </c>
      <c r="W48" s="50" t="n">
        <f aca="false">'Empl_BIT_4,5%'!W48*100/PopTot!W49</f>
        <v>87.1970880083413</v>
      </c>
      <c r="X48" s="50" t="n">
        <f aca="false">'Empl_BIT_4,5%'!X48*100/PopTot!X49</f>
        <v>85.7294456842722</v>
      </c>
      <c r="Y48" s="50" t="n">
        <f aca="false">'Empl_BIT_4,5%'!Y48*100/PopTot!Y49</f>
        <v>74.2340697191698</v>
      </c>
      <c r="Z48" s="50" t="n">
        <f aca="false">'Empl_BIT_4,5%'!Z48*100/PopTot!Z49</f>
        <v>68.8454707125454</v>
      </c>
      <c r="AA48" s="50" t="n">
        <f aca="false">'Empl_BIT_4,5%'!AA48*100/PopTot!AA49</f>
        <v>18.8965815276857</v>
      </c>
      <c r="AB48" s="50" t="n">
        <f aca="false">'Empl_BIT_4,5%'!AB48*100/PopTot!AB49</f>
        <v>1.69726827380558</v>
      </c>
      <c r="AD48" s="50" t="n">
        <f aca="false">'Empl_BIT_4,5%'!AD48*100/PopTot!AD49</f>
        <v>28.682123895742</v>
      </c>
      <c r="AE48" s="50" t="n">
        <f aca="false">'Empl_BIT_4,5%'!AE48*100/PopTot!AE49</f>
        <v>75.0491754962889</v>
      </c>
      <c r="AF48" s="50" t="n">
        <f aca="false">'Empl_BIT_4,5%'!AF48*100/PopTot!AF49</f>
        <v>79.6995018295915</v>
      </c>
      <c r="AG48" s="50" t="n">
        <f aca="false">'Empl_BIT_4,5%'!AG48*100/PopTot!AG49</f>
        <v>82.2770388627456</v>
      </c>
      <c r="AH48" s="50" t="n">
        <f aca="false">'Empl_BIT_4,5%'!AH48*100/PopTot!AH49</f>
        <v>20.5073538584263</v>
      </c>
      <c r="AI48" s="50" t="n">
        <f aca="false">'Empl_BIT_4,5%'!AI48*100/PopTot!AI49</f>
        <v>33.826630106862</v>
      </c>
      <c r="AJ48" s="50" t="n">
        <f aca="false">'Empl_BIT_4,5%'!AJ48*100/PopTot!AJ49</f>
        <v>86.168099537878</v>
      </c>
      <c r="AK48" s="50" t="n">
        <f aca="false">'Empl_BIT_4,5%'!AK48*100/PopTot!AK49</f>
        <v>88.9043302808387</v>
      </c>
      <c r="AL48" s="50" t="n">
        <f aca="false">'Empl_BIT_4,5%'!AL48*100/PopTot!AL49</f>
        <v>86.459449728013</v>
      </c>
      <c r="AM48" s="50" t="n">
        <f aca="false">'Empl_BIT_4,5%'!AM48*100/PopTot!AM49</f>
        <v>25.1990216348847</v>
      </c>
      <c r="AO48" s="50" t="n">
        <f aca="false">'Empl_BIT_4,5%'!AO48*100/PopTot!AO49</f>
        <v>28.682123895742</v>
      </c>
      <c r="AP48" s="50" t="n">
        <f aca="false">'Empl_BIT_4,5%'!AP48*100/PopTot!AP49</f>
        <v>79.1439721563663</v>
      </c>
      <c r="AQ48" s="50" t="n">
        <f aca="false">'Empl_BIT_4,5%'!AQ48*100/PopTot!AQ49</f>
        <v>66.9997983411955</v>
      </c>
      <c r="AR48" s="50" t="n">
        <f aca="false">'Empl_BIT_4,5%'!AR48*100/PopTot!AR49</f>
        <v>33.826630106862</v>
      </c>
      <c r="AS48" s="50" t="n">
        <f aca="false">'Empl_BIT_4,5%'!AS48*100/PopTot!AS49</f>
        <v>87.178988943684</v>
      </c>
      <c r="AT48" s="50" t="n">
        <f aca="false">'Empl_BIT_4,5%'!AT48*100/PopTot!AT49</f>
        <v>71.6282413710855</v>
      </c>
      <c r="AU48" s="50" t="n">
        <f aca="false">'Empl_BIT_4,5%'!AU48*100/PopTot!AU49</f>
        <v>31.3016958756261</v>
      </c>
      <c r="AV48" s="50" t="n">
        <f aca="false">'Empl_BIT_4,5%'!AV48*100/PopTot!AV49</f>
        <v>83.1259375418263</v>
      </c>
      <c r="AW48" s="50" t="n">
        <f aca="false">'Empl_BIT_4,5%'!AW48*100/PopTot!AW49</f>
        <v>69.2949377964126</v>
      </c>
    </row>
    <row r="49" customFormat="false" ht="15" hidden="false" customHeight="false" outlineLevel="0" collapsed="false">
      <c r="A49" s="0" t="n">
        <v>2061</v>
      </c>
      <c r="B49" s="50" t="n">
        <f aca="false">'Empl_BIT_4,5%'!B49*100/PopTot!B50</f>
        <v>47.9923361229641</v>
      </c>
      <c r="C49" s="50" t="n">
        <f aca="false">'Empl_BIT_4,5%'!C49*100/PopTot!C50</f>
        <v>44.5708537863847</v>
      </c>
      <c r="D49" s="50" t="n">
        <f aca="false">'Empl_BIT_4,5%'!D49*100/PopTot!D50</f>
        <v>51.5967441282701</v>
      </c>
      <c r="E49" s="50" t="n">
        <f aca="false">'Empl_BIT_4,5%'!E49*100/PopTot!E50</f>
        <v>8.8362550643215</v>
      </c>
      <c r="F49" s="50" t="n">
        <f aca="false">'Empl_BIT_4,5%'!F49*100/PopTot!F50</f>
        <v>49.220986203134</v>
      </c>
      <c r="G49" s="50" t="n">
        <f aca="false">'Empl_BIT_4,5%'!G49*100/PopTot!G50</f>
        <v>74.7488405666509</v>
      </c>
      <c r="H49" s="50" t="n">
        <f aca="false">'Empl_BIT_4,5%'!H49*100/PopTot!H50</f>
        <v>75.3668999513381</v>
      </c>
      <c r="I49" s="50" t="n">
        <f aca="false">'Empl_BIT_4,5%'!I49*100/PopTot!I50</f>
        <v>78.5768892079466</v>
      </c>
      <c r="J49" s="50" t="n">
        <f aca="false">'Empl_BIT_4,5%'!J49*100/PopTot!J50</f>
        <v>80.8600783413551</v>
      </c>
      <c r="K49" s="50" t="n">
        <f aca="false">'Empl_BIT_4,5%'!K49*100/PopTot!K50</f>
        <v>83.4738180856363</v>
      </c>
      <c r="L49" s="50" t="n">
        <f aca="false">'Empl_BIT_4,5%'!L49*100/PopTot!L50</f>
        <v>80.8262409841718</v>
      </c>
      <c r="M49" s="50" t="n">
        <f aca="false">'Empl_BIT_4,5%'!M49*100/PopTot!M50</f>
        <v>73.8274816627584</v>
      </c>
      <c r="N49" s="50" t="n">
        <f aca="false">'Empl_BIT_4,5%'!N49*100/PopTot!N50</f>
        <v>59.9009454860152</v>
      </c>
      <c r="O49" s="50" t="n">
        <f aca="false">'Empl_BIT_4,5%'!O49*100/PopTot!O50</f>
        <v>12.3716206730286</v>
      </c>
      <c r="P49" s="50" t="n">
        <f aca="false">'Empl_BIT_4,5%'!P49*100/PopTot!P50</f>
        <v>0.806957719128279</v>
      </c>
      <c r="Q49" s="50" t="n">
        <f aca="false">'Empl_BIT_4,5%'!Q49*100/PopTot!Q50</f>
        <v>13.1903629459754</v>
      </c>
      <c r="R49" s="50" t="n">
        <f aca="false">'Empl_BIT_4,5%'!R49*100/PopTot!R50</f>
        <v>55.7645831037473</v>
      </c>
      <c r="S49" s="50" t="n">
        <f aca="false">'Empl_BIT_4,5%'!S49*100/PopTot!S50</f>
        <v>84.3944927811503</v>
      </c>
      <c r="T49" s="50" t="n">
        <f aca="false">'Empl_BIT_4,5%'!T49*100/PopTot!T50</f>
        <v>87.952087217151</v>
      </c>
      <c r="U49" s="50" t="n">
        <f aca="false">'Empl_BIT_4,5%'!U49*100/PopTot!U50</f>
        <v>88.4204653798099</v>
      </c>
      <c r="V49" s="50" t="n">
        <f aca="false">'Empl_BIT_4,5%'!V49*100/PopTot!V50</f>
        <v>89.4417191803743</v>
      </c>
      <c r="W49" s="50" t="n">
        <f aca="false">'Empl_BIT_4,5%'!W49*100/PopTot!W50</f>
        <v>87.2880814376635</v>
      </c>
      <c r="X49" s="50" t="n">
        <f aca="false">'Empl_BIT_4,5%'!X49*100/PopTot!X50</f>
        <v>85.3614168274775</v>
      </c>
      <c r="Y49" s="50" t="n">
        <f aca="false">'Empl_BIT_4,5%'!Y49*100/PopTot!Y50</f>
        <v>74.534934696188</v>
      </c>
      <c r="Z49" s="50" t="n">
        <f aca="false">'Empl_BIT_4,5%'!Z49*100/PopTot!Z50</f>
        <v>68.6986276894931</v>
      </c>
      <c r="AA49" s="50" t="n">
        <f aca="false">'Empl_BIT_4,5%'!AA49*100/PopTot!AA50</f>
        <v>19.0154681184194</v>
      </c>
      <c r="AB49" s="50" t="n">
        <f aca="false">'Empl_BIT_4,5%'!AB49*100/PopTot!AB50</f>
        <v>1.6961670817329</v>
      </c>
      <c r="AD49" s="50" t="n">
        <f aca="false">'Empl_BIT_4,5%'!AD49*100/PopTot!AD50</f>
        <v>28.7131891765324</v>
      </c>
      <c r="AE49" s="50" t="n">
        <f aca="false">'Empl_BIT_4,5%'!AE49*100/PopTot!AE50</f>
        <v>75.0602909837078</v>
      </c>
      <c r="AF49" s="50" t="n">
        <f aca="false">'Empl_BIT_4,5%'!AF49*100/PopTot!AF50</f>
        <v>79.733877107524</v>
      </c>
      <c r="AG49" s="50" t="n">
        <f aca="false">'Empl_BIT_4,5%'!AG49*100/PopTot!AG50</f>
        <v>82.1345338121107</v>
      </c>
      <c r="AH49" s="50" t="n">
        <f aca="false">'Empl_BIT_4,5%'!AH49*100/PopTot!AH50</f>
        <v>20.5703087549494</v>
      </c>
      <c r="AI49" s="50" t="n">
        <f aca="false">'Empl_BIT_4,5%'!AI49*100/PopTot!AI50</f>
        <v>33.8612662944463</v>
      </c>
      <c r="AJ49" s="50" t="n">
        <f aca="false">'Empl_BIT_4,5%'!AJ49*100/PopTot!AJ50</f>
        <v>86.1772526420418</v>
      </c>
      <c r="AK49" s="50" t="n">
        <f aca="false">'Empl_BIT_4,5%'!AK49*100/PopTot!AK50</f>
        <v>88.9392081932348</v>
      </c>
      <c r="AL49" s="50" t="n">
        <f aca="false">'Empl_BIT_4,5%'!AL49*100/PopTot!AL50</f>
        <v>86.3117230878899</v>
      </c>
      <c r="AM49" s="50" t="n">
        <f aca="false">'Empl_BIT_4,5%'!AM49*100/PopTot!AM50</f>
        <v>25.274224203134</v>
      </c>
      <c r="AO49" s="50" t="n">
        <f aca="false">'Empl_BIT_4,5%'!AO49*100/PopTot!AO50</f>
        <v>28.7131891765324</v>
      </c>
      <c r="AP49" s="50" t="n">
        <f aca="false">'Empl_BIT_4,5%'!AP49*100/PopTot!AP50</f>
        <v>79.1014785496536</v>
      </c>
      <c r="AQ49" s="50" t="n">
        <f aca="false">'Empl_BIT_4,5%'!AQ49*100/PopTot!AQ50</f>
        <v>66.9999176484528</v>
      </c>
      <c r="AR49" s="50" t="n">
        <f aca="false">'Empl_BIT_4,5%'!AR49*100/PopTot!AR50</f>
        <v>33.8612662944463</v>
      </c>
      <c r="AS49" s="50" t="n">
        <f aca="false">'Empl_BIT_4,5%'!AS49*100/PopTot!AS50</f>
        <v>87.1387019340924</v>
      </c>
      <c r="AT49" s="50" t="n">
        <f aca="false">'Empl_BIT_4,5%'!AT49*100/PopTot!AT50</f>
        <v>71.6826363698055</v>
      </c>
      <c r="AU49" s="50" t="n">
        <f aca="false">'Empl_BIT_4,5%'!AU49*100/PopTot!AU50</f>
        <v>31.334597421148</v>
      </c>
      <c r="AV49" s="50" t="n">
        <f aca="false">'Empl_BIT_4,5%'!AV49*100/PopTot!AV50</f>
        <v>83.0850738911979</v>
      </c>
      <c r="AW49" s="50" t="n">
        <f aca="false">'Empl_BIT_4,5%'!AW49*100/PopTot!AW50</f>
        <v>69.3235387013056</v>
      </c>
    </row>
    <row r="50" customFormat="false" ht="15" hidden="false" customHeight="false" outlineLevel="0" collapsed="false">
      <c r="A50" s="0" t="n">
        <v>2062</v>
      </c>
      <c r="B50" s="50" t="n">
        <f aca="false">'Empl_BIT_4,5%'!B50*100/PopTot!B51</f>
        <v>47.96433571845</v>
      </c>
      <c r="C50" s="50" t="n">
        <f aca="false">'Empl_BIT_4,5%'!C50*100/PopTot!C51</f>
        <v>44.5535744275754</v>
      </c>
      <c r="D50" s="50" t="n">
        <f aca="false">'Empl_BIT_4,5%'!D50*100/PopTot!D51</f>
        <v>51.5544313551538</v>
      </c>
      <c r="E50" s="50" t="n">
        <f aca="false">'Empl_BIT_4,5%'!E50*100/PopTot!E51</f>
        <v>8.83209933227119</v>
      </c>
      <c r="F50" s="50" t="n">
        <f aca="false">'Empl_BIT_4,5%'!F50*100/PopTot!F51</f>
        <v>49.1883336650459</v>
      </c>
      <c r="G50" s="50" t="n">
        <f aca="false">'Empl_BIT_4,5%'!G50*100/PopTot!G51</f>
        <v>74.7395466869556</v>
      </c>
      <c r="H50" s="50" t="n">
        <f aca="false">'Empl_BIT_4,5%'!H50*100/PopTot!H51</f>
        <v>75.3900458189677</v>
      </c>
      <c r="I50" s="50" t="n">
        <f aca="false">'Empl_BIT_4,5%'!I50*100/PopTot!I51</f>
        <v>78.6134999568771</v>
      </c>
      <c r="J50" s="50" t="n">
        <f aca="false">'Empl_BIT_4,5%'!J50*100/PopTot!J51</f>
        <v>80.8602559293807</v>
      </c>
      <c r="K50" s="50" t="n">
        <f aca="false">'Empl_BIT_4,5%'!K50*100/PopTot!K51</f>
        <v>83.6446852623629</v>
      </c>
      <c r="L50" s="50" t="n">
        <f aca="false">'Empl_BIT_4,5%'!L50*100/PopTot!L51</f>
        <v>80.716767080517</v>
      </c>
      <c r="M50" s="50" t="n">
        <f aca="false">'Empl_BIT_4,5%'!M50*100/PopTot!M51</f>
        <v>73.847258375921</v>
      </c>
      <c r="N50" s="50" t="n">
        <f aca="false">'Empl_BIT_4,5%'!N50*100/PopTot!N51</f>
        <v>59.8569126941218</v>
      </c>
      <c r="O50" s="50" t="n">
        <f aca="false">'Empl_BIT_4,5%'!O50*100/PopTot!O51</f>
        <v>12.3866456926853</v>
      </c>
      <c r="P50" s="50" t="n">
        <f aca="false">'Empl_BIT_4,5%'!P50*100/PopTot!P51</f>
        <v>0.806597693479536</v>
      </c>
      <c r="Q50" s="50" t="n">
        <f aca="false">'Empl_BIT_4,5%'!Q50*100/PopTot!Q51</f>
        <v>13.1861510930187</v>
      </c>
      <c r="R50" s="50" t="n">
        <f aca="false">'Empl_BIT_4,5%'!R50*100/PopTot!R51</f>
        <v>55.7323122944039</v>
      </c>
      <c r="S50" s="50" t="n">
        <f aca="false">'Empl_BIT_4,5%'!S50*100/PopTot!S51</f>
        <v>84.3832173737576</v>
      </c>
      <c r="T50" s="50" t="n">
        <f aca="false">'Empl_BIT_4,5%'!T50*100/PopTot!T51</f>
        <v>87.9754627351754</v>
      </c>
      <c r="U50" s="50" t="n">
        <f aca="false">'Empl_BIT_4,5%'!U50*100/PopTot!U51</f>
        <v>88.4593196603527</v>
      </c>
      <c r="V50" s="50" t="n">
        <f aca="false">'Empl_BIT_4,5%'!V50*100/PopTot!V51</f>
        <v>89.4390524794457</v>
      </c>
      <c r="W50" s="50" t="n">
        <f aca="false">'Empl_BIT_4,5%'!W50*100/PopTot!W51</f>
        <v>87.3894654479531</v>
      </c>
      <c r="X50" s="50" t="n">
        <f aca="false">'Empl_BIT_4,5%'!X50*100/PopTot!X51</f>
        <v>85.3293926071088</v>
      </c>
      <c r="Y50" s="50" t="n">
        <f aca="false">'Empl_BIT_4,5%'!Y50*100/PopTot!Y51</f>
        <v>74.5081362547538</v>
      </c>
      <c r="Z50" s="50" t="n">
        <f aca="false">'Empl_BIT_4,5%'!Z50*100/PopTot!Z51</f>
        <v>68.6656894980791</v>
      </c>
      <c r="AA50" s="50" t="n">
        <f aca="false">'Empl_BIT_4,5%'!AA50*100/PopTot!AA51</f>
        <v>19.0605175708481</v>
      </c>
      <c r="AB50" s="50" t="n">
        <f aca="false">'Empl_BIT_4,5%'!AB50*100/PopTot!AB51</f>
        <v>1.69548217594679</v>
      </c>
      <c r="AD50" s="50" t="n">
        <f aca="false">'Empl_BIT_4,5%'!AD50*100/PopTot!AD51</f>
        <v>28.7426528606216</v>
      </c>
      <c r="AE50" s="50" t="n">
        <f aca="false">'Empl_BIT_4,5%'!AE50*100/PopTot!AE51</f>
        <v>75.0671500975198</v>
      </c>
      <c r="AF50" s="50" t="n">
        <f aca="false">'Empl_BIT_4,5%'!AF50*100/PopTot!AF51</f>
        <v>79.751107868475</v>
      </c>
      <c r="AG50" s="50" t="n">
        <f aca="false">'Empl_BIT_4,5%'!AG50*100/PopTot!AG51</f>
        <v>82.1578846788805</v>
      </c>
      <c r="AH50" s="50" t="n">
        <f aca="false">'Empl_BIT_4,5%'!AH50*100/PopTot!AH51</f>
        <v>20.6435901345553</v>
      </c>
      <c r="AI50" s="50" t="n">
        <f aca="false">'Empl_BIT_4,5%'!AI50*100/PopTot!AI51</f>
        <v>33.8944850479379</v>
      </c>
      <c r="AJ50" s="50" t="n">
        <f aca="false">'Empl_BIT_4,5%'!AJ50*100/PopTot!AJ51</f>
        <v>86.1822629893634</v>
      </c>
      <c r="AK50" s="50" t="n">
        <f aca="false">'Empl_BIT_4,5%'!AK50*100/PopTot!AK51</f>
        <v>88.9565582600568</v>
      </c>
      <c r="AL50" s="50" t="n">
        <f aca="false">'Empl_BIT_4,5%'!AL50*100/PopTot!AL51</f>
        <v>86.342444476543</v>
      </c>
      <c r="AM50" s="50" t="n">
        <f aca="false">'Empl_BIT_4,5%'!AM50*100/PopTot!AM51</f>
        <v>25.3329107732943</v>
      </c>
      <c r="AO50" s="50" t="n">
        <f aca="false">'Empl_BIT_4,5%'!AO50*100/PopTot!AO51</f>
        <v>28.7426528606216</v>
      </c>
      <c r="AP50" s="50" t="n">
        <f aca="false">'Empl_BIT_4,5%'!AP50*100/PopTot!AP51</f>
        <v>79.1069079340915</v>
      </c>
      <c r="AQ50" s="50" t="n">
        <f aca="false">'Empl_BIT_4,5%'!AQ50*100/PopTot!AQ51</f>
        <v>66.9672286823494</v>
      </c>
      <c r="AR50" s="50" t="n">
        <f aca="false">'Empl_BIT_4,5%'!AR50*100/PopTot!AR51</f>
        <v>33.8944850479379</v>
      </c>
      <c r="AS50" s="50" t="n">
        <f aca="false">'Empl_BIT_4,5%'!AS50*100/PopTot!AS51</f>
        <v>87.1557499051687</v>
      </c>
      <c r="AT50" s="50" t="n">
        <f aca="false">'Empl_BIT_4,5%'!AT50*100/PopTot!AT51</f>
        <v>71.6446144862526</v>
      </c>
      <c r="AU50" s="50" t="n">
        <f aca="false">'Empl_BIT_4,5%'!AU50*100/PopTot!AU51</f>
        <v>31.3659775617047</v>
      </c>
      <c r="AV50" s="50" t="n">
        <f aca="false">'Empl_BIT_4,5%'!AV50*100/PopTot!AV51</f>
        <v>83.0967029269429</v>
      </c>
      <c r="AW50" s="50" t="n">
        <f aca="false">'Empl_BIT_4,5%'!AW50*100/PopTot!AW51</f>
        <v>69.2892345815131</v>
      </c>
    </row>
    <row r="51" customFormat="false" ht="15" hidden="false" customHeight="false" outlineLevel="0" collapsed="false">
      <c r="A51" s="0" t="n">
        <v>2063</v>
      </c>
      <c r="B51" s="50" t="n">
        <f aca="false">'Empl_BIT_4,5%'!B51*100/PopTot!B52</f>
        <v>47.9454408467467</v>
      </c>
      <c r="C51" s="50" t="n">
        <f aca="false">'Empl_BIT_4,5%'!C51*100/PopTot!C52</f>
        <v>44.5470756167499</v>
      </c>
      <c r="D51" s="50" t="n">
        <f aca="false">'Empl_BIT_4,5%'!D51*100/PopTot!D52</f>
        <v>51.5195475623188</v>
      </c>
      <c r="E51" s="50" t="n">
        <f aca="false">'Empl_BIT_4,5%'!E51*100/PopTot!E52</f>
        <v>8.82910876212597</v>
      </c>
      <c r="F51" s="50" t="n">
        <f aca="false">'Empl_BIT_4,5%'!F51*100/PopTot!F52</f>
        <v>49.1542032382884</v>
      </c>
      <c r="G51" s="50" t="n">
        <f aca="false">'Empl_BIT_4,5%'!G51*100/PopTot!G52</f>
        <v>74.7251529938915</v>
      </c>
      <c r="H51" s="50" t="n">
        <f aca="false">'Empl_BIT_4,5%'!H51*100/PopTot!H52</f>
        <v>75.4050534575152</v>
      </c>
      <c r="I51" s="50" t="n">
        <f aca="false">'Empl_BIT_4,5%'!I51*100/PopTot!I52</f>
        <v>78.6536361187448</v>
      </c>
      <c r="J51" s="50" t="n">
        <f aca="false">'Empl_BIT_4,5%'!J51*100/PopTot!J52</f>
        <v>80.8633221062057</v>
      </c>
      <c r="K51" s="50" t="n">
        <f aca="false">'Empl_BIT_4,5%'!K51*100/PopTot!K52</f>
        <v>83.6235602556422</v>
      </c>
      <c r="L51" s="50" t="n">
        <f aca="false">'Empl_BIT_4,5%'!L51*100/PopTot!L52</f>
        <v>80.6361559813786</v>
      </c>
      <c r="M51" s="50" t="n">
        <f aca="false">'Empl_BIT_4,5%'!M51*100/PopTot!M52</f>
        <v>74.0473882846565</v>
      </c>
      <c r="N51" s="50" t="n">
        <f aca="false">'Empl_BIT_4,5%'!N51*100/PopTot!N52</f>
        <v>59.7123943742591</v>
      </c>
      <c r="O51" s="50" t="n">
        <f aca="false">'Empl_BIT_4,5%'!O51*100/PopTot!O52</f>
        <v>12.4705576046846</v>
      </c>
      <c r="P51" s="50" t="n">
        <f aca="false">'Empl_BIT_4,5%'!P51*100/PopTot!P52</f>
        <v>0.805824590566187</v>
      </c>
      <c r="Q51" s="50" t="n">
        <f aca="false">'Empl_BIT_4,5%'!Q51*100/PopTot!Q52</f>
        <v>13.183173137111</v>
      </c>
      <c r="R51" s="50" t="n">
        <f aca="false">'Empl_BIT_4,5%'!R51*100/PopTot!R52</f>
        <v>55.6991482731846</v>
      </c>
      <c r="S51" s="50" t="n">
        <f aca="false">'Empl_BIT_4,5%'!S51*100/PopTot!S52</f>
        <v>84.3665756426321</v>
      </c>
      <c r="T51" s="50" t="n">
        <f aca="false">'Empl_BIT_4,5%'!T51*100/PopTot!T52</f>
        <v>87.9899694718798</v>
      </c>
      <c r="U51" s="50" t="n">
        <f aca="false">'Empl_BIT_4,5%'!U51*100/PopTot!U52</f>
        <v>88.5019202103416</v>
      </c>
      <c r="V51" s="50" t="n">
        <f aca="false">'Empl_BIT_4,5%'!V51*100/PopTot!V52</f>
        <v>89.4419612202788</v>
      </c>
      <c r="W51" s="50" t="n">
        <f aca="false">'Empl_BIT_4,5%'!W51*100/PopTot!W52</f>
        <v>87.3630919024438</v>
      </c>
      <c r="X51" s="50" t="n">
        <f aca="false">'Empl_BIT_4,5%'!X51*100/PopTot!X52</f>
        <v>85.2275259604702</v>
      </c>
      <c r="Y51" s="50" t="n">
        <f aca="false">'Empl_BIT_4,5%'!Y51*100/PopTot!Y52</f>
        <v>74.6112722186592</v>
      </c>
      <c r="Z51" s="50" t="n">
        <f aca="false">'Empl_BIT_4,5%'!Z51*100/PopTot!Z52</f>
        <v>68.5128270171505</v>
      </c>
      <c r="AA51" s="50" t="n">
        <f aca="false">'Empl_BIT_4,5%'!AA51*100/PopTot!AA52</f>
        <v>19.2684500782148</v>
      </c>
      <c r="AB51" s="50" t="n">
        <f aca="false">'Empl_BIT_4,5%'!AB51*100/PopTot!AB52</f>
        <v>1.69322843814104</v>
      </c>
      <c r="AD51" s="50" t="n">
        <f aca="false">'Empl_BIT_4,5%'!AD51*100/PopTot!AD52</f>
        <v>28.7670597702428</v>
      </c>
      <c r="AE51" s="50" t="n">
        <f aca="false">'Empl_BIT_4,5%'!AE51*100/PopTot!AE52</f>
        <v>75.0674880321899</v>
      </c>
      <c r="AF51" s="50" t="n">
        <f aca="false">'Empl_BIT_4,5%'!AF51*100/PopTot!AF52</f>
        <v>79.7710880478611</v>
      </c>
      <c r="AG51" s="50" t="n">
        <f aca="false">'Empl_BIT_4,5%'!AG51*100/PopTot!AG52</f>
        <v>82.1053948751087</v>
      </c>
      <c r="AH51" s="50" t="n">
        <f aca="false">'Empl_BIT_4,5%'!AH51*100/PopTot!AH52</f>
        <v>20.7390032235057</v>
      </c>
      <c r="AI51" s="50" t="n">
        <f aca="false">'Empl_BIT_4,5%'!AI51*100/PopTot!AI52</f>
        <v>33.922368460626</v>
      </c>
      <c r="AJ51" s="50" t="n">
        <f aca="false">'Empl_BIT_4,5%'!AJ51*100/PopTot!AJ52</f>
        <v>86.1808603238831</v>
      </c>
      <c r="AK51" s="50" t="n">
        <f aca="false">'Empl_BIT_4,5%'!AK51*100/PopTot!AK52</f>
        <v>88.9783959148712</v>
      </c>
      <c r="AL51" s="50" t="n">
        <f aca="false">'Empl_BIT_4,5%'!AL51*100/PopTot!AL52</f>
        <v>86.2761826228242</v>
      </c>
      <c r="AM51" s="50" t="n">
        <f aca="false">'Empl_BIT_4,5%'!AM51*100/PopTot!AM52</f>
        <v>25.4092919228068</v>
      </c>
      <c r="AO51" s="50" t="n">
        <f aca="false">'Empl_BIT_4,5%'!AO51*100/PopTot!AO52</f>
        <v>28.7670597702428</v>
      </c>
      <c r="AP51" s="50" t="n">
        <f aca="false">'Empl_BIT_4,5%'!AP51*100/PopTot!AP52</f>
        <v>79.0852405874445</v>
      </c>
      <c r="AQ51" s="50" t="n">
        <f aca="false">'Empl_BIT_4,5%'!AQ51*100/PopTot!AQ52</f>
        <v>66.9823503467085</v>
      </c>
      <c r="AR51" s="50" t="n">
        <f aca="false">'Empl_BIT_4,5%'!AR51*100/PopTot!AR52</f>
        <v>33.922368460626</v>
      </c>
      <c r="AS51" s="50" t="n">
        <f aca="false">'Empl_BIT_4,5%'!AS51*100/PopTot!AS52</f>
        <v>87.1380869450394</v>
      </c>
      <c r="AT51" s="50" t="n">
        <f aca="false">'Empl_BIT_4,5%'!AT51*100/PopTot!AT52</f>
        <v>71.614641168305</v>
      </c>
      <c r="AU51" s="50" t="n">
        <f aca="false">'Empl_BIT_4,5%'!AU51*100/PopTot!AU52</f>
        <v>31.3921443144118</v>
      </c>
      <c r="AV51" s="50" t="n">
        <f aca="false">'Empl_BIT_4,5%'!AV51*100/PopTot!AV52</f>
        <v>83.077562013482</v>
      </c>
      <c r="AW51" s="50" t="n">
        <f aca="false">'Empl_BIT_4,5%'!AW51*100/PopTot!AW52</f>
        <v>69.2824939770779</v>
      </c>
    </row>
    <row r="52" customFormat="false" ht="15" hidden="false" customHeight="false" outlineLevel="0" collapsed="false">
      <c r="A52" s="0" t="n">
        <v>2064</v>
      </c>
      <c r="B52" s="50" t="n">
        <f aca="false">'Empl_BIT_4,5%'!B52*100/PopTot!B53</f>
        <v>47.9250437828992</v>
      </c>
      <c r="C52" s="50" t="n">
        <f aca="false">'Empl_BIT_4,5%'!C52*100/PopTot!C53</f>
        <v>44.53598796285</v>
      </c>
      <c r="D52" s="50" t="n">
        <f aca="false">'Empl_BIT_4,5%'!D52*100/PopTot!D53</f>
        <v>51.4864892665748</v>
      </c>
      <c r="E52" s="50" t="n">
        <f aca="false">'Empl_BIT_4,5%'!E52*100/PopTot!E53</f>
        <v>8.82687880485901</v>
      </c>
      <c r="F52" s="50" t="n">
        <f aca="false">'Empl_BIT_4,5%'!F52*100/PopTot!F53</f>
        <v>49.1197791693653</v>
      </c>
      <c r="G52" s="50" t="n">
        <f aca="false">'Empl_BIT_4,5%'!G52*100/PopTot!G53</f>
        <v>74.7043986457916</v>
      </c>
      <c r="H52" s="50" t="n">
        <f aca="false">'Empl_BIT_4,5%'!H52*100/PopTot!H53</f>
        <v>75.41196171097</v>
      </c>
      <c r="I52" s="50" t="n">
        <f aca="false">'Empl_BIT_4,5%'!I52*100/PopTot!I53</f>
        <v>78.6924531067239</v>
      </c>
      <c r="J52" s="50" t="n">
        <f aca="false">'Empl_BIT_4,5%'!J52*100/PopTot!J53</f>
        <v>80.8739497061178</v>
      </c>
      <c r="K52" s="50" t="n">
        <f aca="false">'Empl_BIT_4,5%'!K52*100/PopTot!K53</f>
        <v>83.5557309790823</v>
      </c>
      <c r="L52" s="50" t="n">
        <f aca="false">'Empl_BIT_4,5%'!L52*100/PopTot!L53</f>
        <v>80.680135226628</v>
      </c>
      <c r="M52" s="50" t="n">
        <f aca="false">'Empl_BIT_4,5%'!M52*100/PopTot!M53</f>
        <v>74.1182110915088</v>
      </c>
      <c r="N52" s="50" t="n">
        <f aca="false">'Empl_BIT_4,5%'!N52*100/PopTot!N53</f>
        <v>59.7349070936005</v>
      </c>
      <c r="O52" s="50" t="n">
        <f aca="false">'Empl_BIT_4,5%'!O52*100/PopTot!O53</f>
        <v>12.4711342704965</v>
      </c>
      <c r="P52" s="50" t="n">
        <f aca="false">'Empl_BIT_4,5%'!P52*100/PopTot!P53</f>
        <v>0.805893954953744</v>
      </c>
      <c r="Q52" s="50" t="n">
        <f aca="false">'Empl_BIT_4,5%'!Q52*100/PopTot!Q53</f>
        <v>13.1809227561781</v>
      </c>
      <c r="R52" s="50" t="n">
        <f aca="false">'Empl_BIT_4,5%'!R52*100/PopTot!R53</f>
        <v>55.6662789424361</v>
      </c>
      <c r="S52" s="50" t="n">
        <f aca="false">'Empl_BIT_4,5%'!S52*100/PopTot!S53</f>
        <v>84.3433227498297</v>
      </c>
      <c r="T52" s="50" t="n">
        <f aca="false">'Empl_BIT_4,5%'!T52*100/PopTot!T53</f>
        <v>87.9958385276308</v>
      </c>
      <c r="U52" s="50" t="n">
        <f aca="false">'Empl_BIT_4,5%'!U52*100/PopTot!U53</f>
        <v>88.5433826139144</v>
      </c>
      <c r="V52" s="50" t="n">
        <f aca="false">'Empl_BIT_4,5%'!V52*100/PopTot!V53</f>
        <v>89.4532108977264</v>
      </c>
      <c r="W52" s="50" t="n">
        <f aca="false">'Empl_BIT_4,5%'!W52*100/PopTot!W53</f>
        <v>87.2913957183162</v>
      </c>
      <c r="X52" s="50" t="n">
        <f aca="false">'Empl_BIT_4,5%'!X52*100/PopTot!X53</f>
        <v>85.261903951235</v>
      </c>
      <c r="Y52" s="50" t="n">
        <f aca="false">'Empl_BIT_4,5%'!Y52*100/PopTot!Y53</f>
        <v>74.6585813541136</v>
      </c>
      <c r="Z52" s="50" t="n">
        <f aca="false">'Empl_BIT_4,5%'!Z52*100/PopTot!Z53</f>
        <v>68.4835412530584</v>
      </c>
      <c r="AA52" s="50" t="n">
        <f aca="false">'Empl_BIT_4,5%'!AA52*100/PopTot!AA53</f>
        <v>19.3226345430316</v>
      </c>
      <c r="AB52" s="50" t="n">
        <f aca="false">'Empl_BIT_4,5%'!AB52*100/PopTot!AB53</f>
        <v>1.69328320426093</v>
      </c>
      <c r="AD52" s="50" t="n">
        <f aca="false">'Empl_BIT_4,5%'!AD52*100/PopTot!AD53</f>
        <v>28.7844186345441</v>
      </c>
      <c r="AE52" s="50" t="n">
        <f aca="false">'Empl_BIT_4,5%'!AE52*100/PopTot!AE53</f>
        <v>75.0607026251976</v>
      </c>
      <c r="AF52" s="50" t="n">
        <f aca="false">'Empl_BIT_4,5%'!AF52*100/PopTot!AF53</f>
        <v>79.7938230759253</v>
      </c>
      <c r="AG52" s="50" t="n">
        <f aca="false">'Empl_BIT_4,5%'!AG52*100/PopTot!AG53</f>
        <v>82.0941257227463</v>
      </c>
      <c r="AH52" s="50" t="n">
        <f aca="false">'Empl_BIT_4,5%'!AH52*100/PopTot!AH53</f>
        <v>20.8269729542332</v>
      </c>
      <c r="AI52" s="50" t="n">
        <f aca="false">'Empl_BIT_4,5%'!AI52*100/PopTot!AI53</f>
        <v>33.9426911429751</v>
      </c>
      <c r="AJ52" s="50" t="n">
        <f aca="false">'Empl_BIT_4,5%'!AJ52*100/PopTot!AJ53</f>
        <v>86.1724835245704</v>
      </c>
      <c r="AK52" s="50" t="n">
        <f aca="false">'Empl_BIT_4,5%'!AK52*100/PopTot!AK53</f>
        <v>89.0037425876606</v>
      </c>
      <c r="AL52" s="50" t="n">
        <f aca="false">'Empl_BIT_4,5%'!AL52*100/PopTot!AL53</f>
        <v>86.2579372758817</v>
      </c>
      <c r="AM52" s="50" t="n">
        <f aca="false">'Empl_BIT_4,5%'!AM52*100/PopTot!AM53</f>
        <v>25.4911002020818</v>
      </c>
      <c r="AO52" s="50" t="n">
        <f aca="false">'Empl_BIT_4,5%'!AO52*100/PopTot!AO53</f>
        <v>28.7844186345441</v>
      </c>
      <c r="AP52" s="50" t="n">
        <f aca="false">'Empl_BIT_4,5%'!AP52*100/PopTot!AP53</f>
        <v>79.0754527389972</v>
      </c>
      <c r="AQ52" s="50" t="n">
        <f aca="false">'Empl_BIT_4,5%'!AQ52*100/PopTot!AQ53</f>
        <v>67.0383298988647</v>
      </c>
      <c r="AR52" s="50" t="n">
        <f aca="false">'Empl_BIT_4,5%'!AR52*100/PopTot!AR53</f>
        <v>33.9426911429751</v>
      </c>
      <c r="AS52" s="50" t="n">
        <f aca="false">'Empl_BIT_4,5%'!AS52*100/PopTot!AS53</f>
        <v>87.1370590517722</v>
      </c>
      <c r="AT52" s="50" t="n">
        <f aca="false">'Empl_BIT_4,5%'!AT52*100/PopTot!AT53</f>
        <v>71.6276181763124</v>
      </c>
      <c r="AU52" s="50" t="n">
        <f aca="false">'Empl_BIT_4,5%'!AU52*100/PopTot!AU53</f>
        <v>31.410987478902</v>
      </c>
      <c r="AV52" s="50" t="n">
        <f aca="false">'Empl_BIT_4,5%'!AV52*100/PopTot!AV53</f>
        <v>83.0725296421062</v>
      </c>
      <c r="AW52" s="50" t="n">
        <f aca="false">'Empl_BIT_4,5%'!AW52*100/PopTot!AW53</f>
        <v>69.3183211215595</v>
      </c>
    </row>
    <row r="53" customFormat="false" ht="15" hidden="false" customHeight="false" outlineLevel="0" collapsed="false">
      <c r="A53" s="0" t="n">
        <v>2065</v>
      </c>
      <c r="B53" s="50" t="n">
        <f aca="false">'Empl_BIT_4,5%'!B53*100/PopTot!B54</f>
        <v>47.878922992679</v>
      </c>
      <c r="C53" s="50" t="n">
        <f aca="false">'Empl_BIT_4,5%'!C53*100/PopTot!C54</f>
        <v>44.5047538849697</v>
      </c>
      <c r="D53" s="50" t="n">
        <f aca="false">'Empl_BIT_4,5%'!D53*100/PopTot!D54</f>
        <v>51.4219305747051</v>
      </c>
      <c r="E53" s="50" t="n">
        <f aca="false">'Empl_BIT_4,5%'!E53*100/PopTot!E54</f>
        <v>8.82491851369233</v>
      </c>
      <c r="F53" s="50" t="n">
        <f aca="false">'Empl_BIT_4,5%'!F53*100/PopTot!F54</f>
        <v>49.0854900474363</v>
      </c>
      <c r="G53" s="50" t="n">
        <f aca="false">'Empl_BIT_4,5%'!G53*100/PopTot!G54</f>
        <v>74.6749252423715</v>
      </c>
      <c r="H53" s="50" t="n">
        <f aca="false">'Empl_BIT_4,5%'!H53*100/PopTot!H54</f>
        <v>75.4108348577242</v>
      </c>
      <c r="I53" s="50" t="n">
        <f aca="false">'Empl_BIT_4,5%'!I53*100/PopTot!I54</f>
        <v>78.7269124707932</v>
      </c>
      <c r="J53" s="50" t="n">
        <f aca="false">'Empl_BIT_4,5%'!J53*100/PopTot!J54</f>
        <v>80.893015675046</v>
      </c>
      <c r="K53" s="50" t="n">
        <f aca="false">'Empl_BIT_4,5%'!K53*100/PopTot!K54</f>
        <v>83.7044585894125</v>
      </c>
      <c r="L53" s="50" t="n">
        <f aca="false">'Empl_BIT_4,5%'!L53*100/PopTot!L54</f>
        <v>80.4357544655008</v>
      </c>
      <c r="M53" s="50" t="n">
        <f aca="false">'Empl_BIT_4,5%'!M53*100/PopTot!M54</f>
        <v>74.2914295930552</v>
      </c>
      <c r="N53" s="50" t="n">
        <f aca="false">'Empl_BIT_4,5%'!N53*100/PopTot!N54</f>
        <v>59.4904609300581</v>
      </c>
      <c r="O53" s="50" t="n">
        <f aca="false">'Empl_BIT_4,5%'!O53*100/PopTot!O54</f>
        <v>12.5008502811297</v>
      </c>
      <c r="P53" s="50" t="n">
        <f aca="false">'Empl_BIT_4,5%'!P53*100/PopTot!P54</f>
        <v>0.806355784990248</v>
      </c>
      <c r="Q53" s="50" t="n">
        <f aca="false">'Empl_BIT_4,5%'!Q53*100/PopTot!Q54</f>
        <v>13.1789246097061</v>
      </c>
      <c r="R53" s="50" t="n">
        <f aca="false">'Empl_BIT_4,5%'!R53*100/PopTot!R54</f>
        <v>55.6336054447707</v>
      </c>
      <c r="S53" s="50" t="n">
        <f aca="false">'Empl_BIT_4,5%'!S53*100/PopTot!S54</f>
        <v>84.3107912006896</v>
      </c>
      <c r="T53" s="50" t="n">
        <f aca="false">'Empl_BIT_4,5%'!T53*100/PopTot!T54</f>
        <v>87.9934447975313</v>
      </c>
      <c r="U53" s="50" t="n">
        <f aca="false">'Empl_BIT_4,5%'!U53*100/PopTot!U54</f>
        <v>88.5808777372336</v>
      </c>
      <c r="V53" s="50" t="n">
        <f aca="false">'Empl_BIT_4,5%'!V53*100/PopTot!V54</f>
        <v>89.474214710149</v>
      </c>
      <c r="W53" s="50" t="n">
        <f aca="false">'Empl_BIT_4,5%'!W53*100/PopTot!W54</f>
        <v>87.4490523170331</v>
      </c>
      <c r="X53" s="50" t="n">
        <f aca="false">'Empl_BIT_4,5%'!X53*100/PopTot!X54</f>
        <v>85.0129790127267</v>
      </c>
      <c r="Y53" s="50" t="n">
        <f aca="false">'Empl_BIT_4,5%'!Y53*100/PopTot!Y54</f>
        <v>74.6679126451684</v>
      </c>
      <c r="Z53" s="50" t="n">
        <f aca="false">'Empl_BIT_4,5%'!Z53*100/PopTot!Z54</f>
        <v>68.2370709925299</v>
      </c>
      <c r="AA53" s="50" t="n">
        <f aca="false">'Empl_BIT_4,5%'!AA53*100/PopTot!AA54</f>
        <v>19.3642023390753</v>
      </c>
      <c r="AB53" s="50" t="n">
        <f aca="false">'Empl_BIT_4,5%'!AB53*100/PopTot!AB54</f>
        <v>1.69427450840611</v>
      </c>
      <c r="AD53" s="50" t="n">
        <f aca="false">'Empl_BIT_4,5%'!AD53*100/PopTot!AD54</f>
        <v>28.7932372831388</v>
      </c>
      <c r="AE53" s="50" t="n">
        <f aca="false">'Empl_BIT_4,5%'!AE53*100/PopTot!AE54</f>
        <v>75.0456615460918</v>
      </c>
      <c r="AF53" s="50" t="n">
        <f aca="false">'Empl_BIT_4,5%'!AF53*100/PopTot!AF54</f>
        <v>79.8183582753501</v>
      </c>
      <c r="AG53" s="50" t="n">
        <f aca="false">'Empl_BIT_4,5%'!AG53*100/PopTot!AG54</f>
        <v>82.0405698967594</v>
      </c>
      <c r="AH53" s="50" t="n">
        <f aca="false">'Empl_BIT_4,5%'!AH53*100/PopTot!AH54</f>
        <v>20.8818301461607</v>
      </c>
      <c r="AI53" s="50" t="n">
        <f aca="false">'Empl_BIT_4,5%'!AI53*100/PopTot!AI54</f>
        <v>33.9537765189401</v>
      </c>
      <c r="AJ53" s="50" t="n">
        <f aca="false">'Empl_BIT_4,5%'!AJ53*100/PopTot!AJ54</f>
        <v>86.1559570675327</v>
      </c>
      <c r="AK53" s="50" t="n">
        <f aca="false">'Empl_BIT_4,5%'!AK53*100/PopTot!AK54</f>
        <v>89.0319548273979</v>
      </c>
      <c r="AL53" s="50" t="n">
        <f aca="false">'Empl_BIT_4,5%'!AL53*100/PopTot!AL54</f>
        <v>86.2064178883773</v>
      </c>
      <c r="AM53" s="50" t="n">
        <f aca="false">'Empl_BIT_4,5%'!AM53*100/PopTot!AM54</f>
        <v>25.5118237579308</v>
      </c>
      <c r="AO53" s="50" t="n">
        <f aca="false">'Empl_BIT_4,5%'!AO53*100/PopTot!AO54</f>
        <v>28.7932372831388</v>
      </c>
      <c r="AP53" s="50" t="n">
        <f aca="false">'Empl_BIT_4,5%'!AP53*100/PopTot!AP54</f>
        <v>79.0491212150115</v>
      </c>
      <c r="AQ53" s="50" t="n">
        <f aca="false">'Empl_BIT_4,5%'!AQ53*100/PopTot!AQ54</f>
        <v>67.0041165329413</v>
      </c>
      <c r="AR53" s="50" t="n">
        <f aca="false">'Empl_BIT_4,5%'!AR53*100/PopTot!AR54</f>
        <v>33.9537765189401</v>
      </c>
      <c r="AS53" s="50" t="n">
        <f aca="false">'Empl_BIT_4,5%'!AS53*100/PopTot!AS54</f>
        <v>87.1233475422431</v>
      </c>
      <c r="AT53" s="50" t="n">
        <f aca="false">'Empl_BIT_4,5%'!AT53*100/PopTot!AT54</f>
        <v>71.5132640652181</v>
      </c>
      <c r="AU53" s="50" t="n">
        <f aca="false">'Empl_BIT_4,5%'!AU53*100/PopTot!AU54</f>
        <v>31.4209251139674</v>
      </c>
      <c r="AV53" s="50" t="n">
        <f aca="false">'Empl_BIT_4,5%'!AV53*100/PopTot!AV54</f>
        <v>83.0527688753243</v>
      </c>
      <c r="AW53" s="50" t="n">
        <f aca="false">'Empl_BIT_4,5%'!AW53*100/PopTot!AW54</f>
        <v>69.2448609669961</v>
      </c>
    </row>
    <row r="54" customFormat="false" ht="15" hidden="false" customHeight="false" outlineLevel="0" collapsed="false">
      <c r="A54" s="0" t="n">
        <v>2066</v>
      </c>
      <c r="B54" s="50" t="n">
        <f aca="false">'Empl_BIT_4,5%'!B54*100/PopTot!B55</f>
        <v>47.815878533197</v>
      </c>
      <c r="C54" s="50" t="n">
        <f aca="false">'Empl_BIT_4,5%'!C54*100/PopTot!C55</f>
        <v>44.4554692699049</v>
      </c>
      <c r="D54" s="50" t="n">
        <f aca="false">'Empl_BIT_4,5%'!D54*100/PopTot!D55</f>
        <v>51.3417163194403</v>
      </c>
      <c r="E54" s="50" t="n">
        <f aca="false">'Empl_BIT_4,5%'!E54*100/PopTot!E55</f>
        <v>8.82418903608347</v>
      </c>
      <c r="F54" s="50" t="n">
        <f aca="false">'Empl_BIT_4,5%'!F54*100/PopTot!F55</f>
        <v>49.0590965663962</v>
      </c>
      <c r="G54" s="50" t="n">
        <f aca="false">'Empl_BIT_4,5%'!G54*100/PopTot!G55</f>
        <v>74.6357600434815</v>
      </c>
      <c r="H54" s="50" t="n">
        <f aca="false">'Empl_BIT_4,5%'!H54*100/PopTot!H55</f>
        <v>75.4056991005845</v>
      </c>
      <c r="I54" s="50" t="n">
        <f aca="false">'Empl_BIT_4,5%'!I54*100/PopTot!I55</f>
        <v>78.7565627637959</v>
      </c>
      <c r="J54" s="50" t="n">
        <f aca="false">'Empl_BIT_4,5%'!J54*100/PopTot!J55</f>
        <v>80.92211982008</v>
      </c>
      <c r="K54" s="50" t="n">
        <f aca="false">'Empl_BIT_4,5%'!K54*100/PopTot!K55</f>
        <v>83.7483566285317</v>
      </c>
      <c r="L54" s="50" t="n">
        <f aca="false">'Empl_BIT_4,5%'!L54*100/PopTot!L55</f>
        <v>80.4746676010783</v>
      </c>
      <c r="M54" s="50" t="n">
        <f aca="false">'Empl_BIT_4,5%'!M54*100/PopTot!M55</f>
        <v>74.1536167207021</v>
      </c>
      <c r="N54" s="50" t="n">
        <f aca="false">'Empl_BIT_4,5%'!N54*100/PopTot!N55</f>
        <v>59.7142712123069</v>
      </c>
      <c r="O54" s="50" t="n">
        <f aca="false">'Empl_BIT_4,5%'!O54*100/PopTot!O55</f>
        <v>12.4678847306507</v>
      </c>
      <c r="P54" s="50" t="n">
        <f aca="false">'Empl_BIT_4,5%'!P54*100/PopTot!P55</f>
        <v>0.806500307942338</v>
      </c>
      <c r="Q54" s="50" t="n">
        <f aca="false">'Empl_BIT_4,5%'!Q54*100/PopTot!Q55</f>
        <v>13.1782184923088</v>
      </c>
      <c r="R54" s="50" t="n">
        <f aca="false">'Empl_BIT_4,5%'!R54*100/PopTot!R55</f>
        <v>55.6093191067033</v>
      </c>
      <c r="S54" s="50" t="n">
        <f aca="false">'Empl_BIT_4,5%'!S54*100/PopTot!S55</f>
        <v>84.2679181001055</v>
      </c>
      <c r="T54" s="50" t="n">
        <f aca="false">'Empl_BIT_4,5%'!T54*100/PopTot!T55</f>
        <v>87.9865455497608</v>
      </c>
      <c r="U54" s="50" t="n">
        <f aca="false">'Empl_BIT_4,5%'!U54*100/PopTot!U55</f>
        <v>88.6123459044744</v>
      </c>
      <c r="V54" s="50" t="n">
        <f aca="false">'Empl_BIT_4,5%'!V54*100/PopTot!V55</f>
        <v>89.5057819310473</v>
      </c>
      <c r="W54" s="50" t="n">
        <f aca="false">'Empl_BIT_4,5%'!W54*100/PopTot!W55</f>
        <v>87.4879870411231</v>
      </c>
      <c r="X54" s="50" t="n">
        <f aca="false">'Empl_BIT_4,5%'!X54*100/PopTot!X55</f>
        <v>85.1010621105408</v>
      </c>
      <c r="Y54" s="50" t="n">
        <f aca="false">'Empl_BIT_4,5%'!Y54*100/PopTot!Y55</f>
        <v>74.3503884167284</v>
      </c>
      <c r="Z54" s="50" t="n">
        <f aca="false">'Empl_BIT_4,5%'!Z54*100/PopTot!Z55</f>
        <v>68.5124084370413</v>
      </c>
      <c r="AA54" s="50" t="n">
        <f aca="false">'Empl_BIT_4,5%'!AA54*100/PopTot!AA55</f>
        <v>19.2965334253537</v>
      </c>
      <c r="AB54" s="50" t="n">
        <f aca="false">'Empl_BIT_4,5%'!AB54*100/PopTot!AB55</f>
        <v>1.69484110952777</v>
      </c>
      <c r="AD54" s="50" t="n">
        <f aca="false">'Empl_BIT_4,5%'!AD54*100/PopTot!AD55</f>
        <v>28.7971472332917</v>
      </c>
      <c r="AE54" s="50" t="n">
        <f aca="false">'Empl_BIT_4,5%'!AE54*100/PopTot!AE55</f>
        <v>75.0239291468408</v>
      </c>
      <c r="AF54" s="50" t="n">
        <f aca="false">'Empl_BIT_4,5%'!AF54*100/PopTot!AF55</f>
        <v>79.8454005820676</v>
      </c>
      <c r="AG54" s="50" t="n">
        <f aca="false">'Empl_BIT_4,5%'!AG54*100/PopTot!AG55</f>
        <v>82.0871323568347</v>
      </c>
      <c r="AH54" s="50" t="n">
        <f aca="false">'Empl_BIT_4,5%'!AH54*100/PopTot!AH55</f>
        <v>20.8865455880012</v>
      </c>
      <c r="AI54" s="50" t="n">
        <f aca="false">'Empl_BIT_4,5%'!AI54*100/PopTot!AI55</f>
        <v>33.9594037747048</v>
      </c>
      <c r="AJ54" s="50" t="n">
        <f aca="false">'Empl_BIT_4,5%'!AJ54*100/PopTot!AJ55</f>
        <v>86.132666290335</v>
      </c>
      <c r="AK54" s="50" t="n">
        <f aca="false">'Empl_BIT_4,5%'!AK54*100/PopTot!AK55</f>
        <v>89.0624529964274</v>
      </c>
      <c r="AL54" s="50" t="n">
        <f aca="false">'Empl_BIT_4,5%'!AL54*100/PopTot!AL55</f>
        <v>86.2739811165265</v>
      </c>
      <c r="AM54" s="50" t="n">
        <f aca="false">'Empl_BIT_4,5%'!AM54*100/PopTot!AM55</f>
        <v>25.4750930148854</v>
      </c>
      <c r="AO54" s="50" t="n">
        <f aca="false">'Empl_BIT_4,5%'!AO54*100/PopTot!AO55</f>
        <v>28.7971472332917</v>
      </c>
      <c r="AP54" s="50" t="n">
        <f aca="false">'Empl_BIT_4,5%'!AP54*100/PopTot!AP55</f>
        <v>79.0553507182483</v>
      </c>
      <c r="AQ54" s="50" t="n">
        <f aca="false">'Empl_BIT_4,5%'!AQ54*100/PopTot!AQ55</f>
        <v>67.0723340513142</v>
      </c>
      <c r="AR54" s="50" t="n">
        <f aca="false">'Empl_BIT_4,5%'!AR54*100/PopTot!AR55</f>
        <v>33.9594037747048</v>
      </c>
      <c r="AS54" s="50" t="n">
        <f aca="false">'Empl_BIT_4,5%'!AS54*100/PopTot!AS55</f>
        <v>87.150431516091</v>
      </c>
      <c r="AT54" s="50" t="n">
        <f aca="false">'Empl_BIT_4,5%'!AT54*100/PopTot!AT55</f>
        <v>71.4980184131733</v>
      </c>
      <c r="AU54" s="50" t="n">
        <f aca="false">'Empl_BIT_4,5%'!AU54*100/PopTot!AU55</f>
        <v>31.4256671217387</v>
      </c>
      <c r="AV54" s="50" t="n">
        <f aca="false">'Empl_BIT_4,5%'!AV54*100/PopTot!AV55</f>
        <v>83.0697503660145</v>
      </c>
      <c r="AW54" s="50" t="n">
        <f aca="false">'Empl_BIT_4,5%'!AW54*100/PopTot!AW55</f>
        <v>69.2724304559293</v>
      </c>
    </row>
    <row r="55" customFormat="false" ht="15" hidden="false" customHeight="false" outlineLevel="0" collapsed="false">
      <c r="A55" s="0" t="n">
        <v>2067</v>
      </c>
      <c r="B55" s="50" t="n">
        <f aca="false">'Empl_BIT_4,5%'!B55*100/PopTot!B56</f>
        <v>47.7643707651288</v>
      </c>
      <c r="C55" s="50" t="n">
        <f aca="false">'Empl_BIT_4,5%'!C55*100/PopTot!C56</f>
        <v>44.4203944069927</v>
      </c>
      <c r="D55" s="50" t="n">
        <f aca="false">'Empl_BIT_4,5%'!D55*100/PopTot!D56</f>
        <v>51.2703214848409</v>
      </c>
      <c r="E55" s="50" t="n">
        <f aca="false">'Empl_BIT_4,5%'!E55*100/PopTot!E56</f>
        <v>8.82475401623936</v>
      </c>
      <c r="F55" s="50" t="n">
        <f aca="false">'Empl_BIT_4,5%'!F55*100/PopTot!F56</f>
        <v>49.0407100865691</v>
      </c>
      <c r="G55" s="50" t="n">
        <f aca="false">'Empl_BIT_4,5%'!G55*100/PopTot!G56</f>
        <v>74.5921433754885</v>
      </c>
      <c r="H55" s="50" t="n">
        <f aca="false">'Empl_BIT_4,5%'!H55*100/PopTot!H56</f>
        <v>75.3975442989888</v>
      </c>
      <c r="I55" s="50" t="n">
        <f aca="false">'Empl_BIT_4,5%'!I55*100/PopTot!I56</f>
        <v>78.779597129914</v>
      </c>
      <c r="J55" s="50" t="n">
        <f aca="false">'Empl_BIT_4,5%'!J55*100/PopTot!J56</f>
        <v>80.9587648372278</v>
      </c>
      <c r="K55" s="50" t="n">
        <f aca="false">'Empl_BIT_4,5%'!K55*100/PopTot!K56</f>
        <v>83.7496039489666</v>
      </c>
      <c r="L55" s="50" t="n">
        <f aca="false">'Empl_BIT_4,5%'!L55*100/PopTot!L56</f>
        <v>80.6362049362371</v>
      </c>
      <c r="M55" s="50" t="n">
        <f aca="false">'Empl_BIT_4,5%'!M55*100/PopTot!M56</f>
        <v>74.1093559465952</v>
      </c>
      <c r="N55" s="50" t="n">
        <f aca="false">'Empl_BIT_4,5%'!N55*100/PopTot!N56</f>
        <v>59.8953528745968</v>
      </c>
      <c r="O55" s="50" t="n">
        <f aca="false">'Empl_BIT_4,5%'!O55*100/PopTot!O56</f>
        <v>12.458541148759</v>
      </c>
      <c r="P55" s="50" t="n">
        <f aca="false">'Empl_BIT_4,5%'!P55*100/PopTot!P56</f>
        <v>0.806368657528257</v>
      </c>
      <c r="Q55" s="50" t="n">
        <f aca="false">'Empl_BIT_4,5%'!Q55*100/PopTot!Q56</f>
        <v>13.1788983402508</v>
      </c>
      <c r="R55" s="50" t="n">
        <f aca="false">'Empl_BIT_4,5%'!R55*100/PopTot!R56</f>
        <v>55.5929695855819</v>
      </c>
      <c r="S55" s="50" t="n">
        <f aca="false">'Empl_BIT_4,5%'!S55*100/PopTot!S56</f>
        <v>84.2207398722319</v>
      </c>
      <c r="T55" s="50" t="n">
        <f aca="false">'Empl_BIT_4,5%'!T55*100/PopTot!T56</f>
        <v>87.9758721537396</v>
      </c>
      <c r="U55" s="50" t="n">
        <f aca="false">'Empl_BIT_4,5%'!U55*100/PopTot!U56</f>
        <v>88.6366173600478</v>
      </c>
      <c r="V55" s="50" t="n">
        <f aca="false">'Empl_BIT_4,5%'!V55*100/PopTot!V56</f>
        <v>89.5449668094149</v>
      </c>
      <c r="W55" s="50" t="n">
        <f aca="false">'Empl_BIT_4,5%'!W55*100/PopTot!W56</f>
        <v>87.4854779186036</v>
      </c>
      <c r="X55" s="50" t="n">
        <f aca="false">'Empl_BIT_4,5%'!X55*100/PopTot!X56</f>
        <v>85.1988994914597</v>
      </c>
      <c r="Y55" s="50" t="n">
        <f aca="false">'Empl_BIT_4,5%'!Y55*100/PopTot!Y56</f>
        <v>74.3220393991641</v>
      </c>
      <c r="Z55" s="50" t="n">
        <f aca="false">'Empl_BIT_4,5%'!Z55*100/PopTot!Z56</f>
        <v>68.4862921979552</v>
      </c>
      <c r="AA55" s="50" t="n">
        <f aca="false">'Empl_BIT_4,5%'!AA55*100/PopTot!AA56</f>
        <v>19.2826527644044</v>
      </c>
      <c r="AB55" s="50" t="n">
        <f aca="false">'Empl_BIT_4,5%'!AB55*100/PopTot!AB56</f>
        <v>1.69459888532427</v>
      </c>
      <c r="AD55" s="50" t="n">
        <f aca="false">'Empl_BIT_4,5%'!AD55*100/PopTot!AD56</f>
        <v>28.7972732275572</v>
      </c>
      <c r="AE55" s="50" t="n">
        <f aca="false">'Empl_BIT_4,5%'!AE55*100/PopTot!AE56</f>
        <v>74.9986513553175</v>
      </c>
      <c r="AF55" s="50" t="n">
        <f aca="false">'Empl_BIT_4,5%'!AF55*100/PopTot!AF56</f>
        <v>79.8729373014796</v>
      </c>
      <c r="AG55" s="50" t="n">
        <f aca="false">'Empl_BIT_4,5%'!AG55*100/PopTot!AG56</f>
        <v>82.1744375831996</v>
      </c>
      <c r="AH55" s="50" t="n">
        <f aca="false">'Empl_BIT_4,5%'!AH55*100/PopTot!AH56</f>
        <v>20.8874894327941</v>
      </c>
      <c r="AI55" s="50" t="n">
        <f aca="false">'Empl_BIT_4,5%'!AI55*100/PopTot!AI56</f>
        <v>33.9605890293454</v>
      </c>
      <c r="AJ55" s="50" t="n">
        <f aca="false">'Empl_BIT_4,5%'!AJ55*100/PopTot!AJ56</f>
        <v>86.1061518460494</v>
      </c>
      <c r="AK55" s="50" t="n">
        <f aca="false">'Empl_BIT_4,5%'!AK55*100/PopTot!AK56</f>
        <v>89.0932037612891</v>
      </c>
      <c r="AL55" s="50" t="n">
        <f aca="false">'Empl_BIT_4,5%'!AL55*100/PopTot!AL56</f>
        <v>86.3252296230144</v>
      </c>
      <c r="AM55" s="50" t="n">
        <f aca="false">'Empl_BIT_4,5%'!AM55*100/PopTot!AM56</f>
        <v>25.4284049422282</v>
      </c>
      <c r="AO55" s="50" t="n">
        <f aca="false">'Empl_BIT_4,5%'!AO55*100/PopTot!AO56</f>
        <v>28.7972732275572</v>
      </c>
      <c r="AP55" s="50" t="n">
        <f aca="false">'Empl_BIT_4,5%'!AP55*100/PopTot!AP56</f>
        <v>79.0762594113456</v>
      </c>
      <c r="AQ55" s="50" t="n">
        <f aca="false">'Empl_BIT_4,5%'!AQ55*100/PopTot!AQ56</f>
        <v>67.1139045217221</v>
      </c>
      <c r="AR55" s="50" t="n">
        <f aca="false">'Empl_BIT_4,5%'!AR55*100/PopTot!AR56</f>
        <v>33.9605890293454</v>
      </c>
      <c r="AS55" s="50" t="n">
        <f aca="false">'Empl_BIT_4,5%'!AS55*100/PopTot!AS56</f>
        <v>87.1708160174613</v>
      </c>
      <c r="AT55" s="50" t="n">
        <f aca="false">'Empl_BIT_4,5%'!AT55*100/PopTot!AT56</f>
        <v>71.4580651909686</v>
      </c>
      <c r="AU55" s="50" t="n">
        <f aca="false">'Empl_BIT_4,5%'!AU55*100/PopTot!AU56</f>
        <v>31.4262831229496</v>
      </c>
      <c r="AV55" s="50" t="n">
        <f aca="false">'Empl_BIT_4,5%'!AV55*100/PopTot!AV56</f>
        <v>83.0911841022457</v>
      </c>
      <c r="AW55" s="50" t="n">
        <f aca="false">'Empl_BIT_4,5%'!AW55*100/PopTot!AW56</f>
        <v>69.2738516842604</v>
      </c>
    </row>
    <row r="56" customFormat="false" ht="15" hidden="false" customHeight="false" outlineLevel="0" collapsed="false">
      <c r="A56" s="0" t="n">
        <v>2068</v>
      </c>
      <c r="B56" s="50" t="n">
        <f aca="false">'Empl_BIT_4,5%'!B56*100/PopTot!B57</f>
        <v>47.712558575008</v>
      </c>
      <c r="C56" s="50" t="n">
        <f aca="false">'Empl_BIT_4,5%'!C56*100/PopTot!C57</f>
        <v>44.3842034540086</v>
      </c>
      <c r="D56" s="50" t="n">
        <f aca="false">'Empl_BIT_4,5%'!D56*100/PopTot!D57</f>
        <v>51.1995522818279</v>
      </c>
      <c r="E56" s="50" t="n">
        <f aca="false">'Empl_BIT_4,5%'!E56*100/PopTot!E57</f>
        <v>8.82527517798619</v>
      </c>
      <c r="F56" s="50" t="n">
        <f aca="false">'Empl_BIT_4,5%'!F56*100/PopTot!F57</f>
        <v>49.0264860556013</v>
      </c>
      <c r="G56" s="50" t="n">
        <f aca="false">'Empl_BIT_4,5%'!G56*100/PopTot!G57</f>
        <v>74.5445890187174</v>
      </c>
      <c r="H56" s="50" t="n">
        <f aca="false">'Empl_BIT_4,5%'!H56*100/PopTot!H57</f>
        <v>75.3829366297388</v>
      </c>
      <c r="I56" s="50" t="n">
        <f aca="false">'Empl_BIT_4,5%'!I56*100/PopTot!I57</f>
        <v>78.7932125590176</v>
      </c>
      <c r="J56" s="50" t="n">
        <f aca="false">'Empl_BIT_4,5%'!J56*100/PopTot!J57</f>
        <v>80.9975721485263</v>
      </c>
      <c r="K56" s="50" t="n">
        <f aca="false">'Empl_BIT_4,5%'!K56*100/PopTot!K57</f>
        <v>83.752885480398</v>
      </c>
      <c r="L56" s="50" t="n">
        <f aca="false">'Empl_BIT_4,5%'!L56*100/PopTot!L57</f>
        <v>80.613086452696</v>
      </c>
      <c r="M56" s="50" t="n">
        <f aca="false">'Empl_BIT_4,5%'!M56*100/PopTot!M57</f>
        <v>74.0502741828264</v>
      </c>
      <c r="N56" s="50" t="n">
        <f aca="false">'Empl_BIT_4,5%'!N56*100/PopTot!N57</f>
        <v>60.1331598793233</v>
      </c>
      <c r="O56" s="50" t="n">
        <f aca="false">'Empl_BIT_4,5%'!O56*100/PopTot!O57</f>
        <v>12.4283671510639</v>
      </c>
      <c r="P56" s="50" t="n">
        <f aca="false">'Empl_BIT_4,5%'!P56*100/PopTot!P57</f>
        <v>0.806741810504001</v>
      </c>
      <c r="Q56" s="50" t="n">
        <f aca="false">'Empl_BIT_4,5%'!Q56*100/PopTot!Q57</f>
        <v>13.1794826619428</v>
      </c>
      <c r="R56" s="50" t="n">
        <f aca="false">'Empl_BIT_4,5%'!R56*100/PopTot!R57</f>
        <v>55.5804285752209</v>
      </c>
      <c r="S56" s="50" t="n">
        <f aca="false">'Empl_BIT_4,5%'!S56*100/PopTot!S57</f>
        <v>84.1698768382364</v>
      </c>
      <c r="T56" s="50" t="n">
        <f aca="false">'Empl_BIT_4,5%'!T56*100/PopTot!T57</f>
        <v>87.9587485444847</v>
      </c>
      <c r="U56" s="50" t="n">
        <f aca="false">'Empl_BIT_4,5%'!U56*100/PopTot!U57</f>
        <v>88.6510200271939</v>
      </c>
      <c r="V56" s="50" t="n">
        <f aca="false">'Empl_BIT_4,5%'!V56*100/PopTot!V57</f>
        <v>89.5867099356315</v>
      </c>
      <c r="W56" s="50" t="n">
        <f aca="false">'Empl_BIT_4,5%'!W56*100/PopTot!W57</f>
        <v>87.4874775681736</v>
      </c>
      <c r="X56" s="50" t="n">
        <f aca="false">'Empl_BIT_4,5%'!X56*100/PopTot!X57</f>
        <v>85.1727983763228</v>
      </c>
      <c r="Y56" s="50" t="n">
        <f aca="false">'Empl_BIT_4,5%'!Y56*100/PopTot!Y57</f>
        <v>74.2332541025508</v>
      </c>
      <c r="Z56" s="50" t="n">
        <f aca="false">'Empl_BIT_4,5%'!Z56*100/PopTot!Z57</f>
        <v>68.579189133966</v>
      </c>
      <c r="AA56" s="50" t="n">
        <f aca="false">'Empl_BIT_4,5%'!AA56*100/PopTot!AA57</f>
        <v>19.2392994719785</v>
      </c>
      <c r="AB56" s="50" t="n">
        <f aca="false">'Empl_BIT_4,5%'!AB56*100/PopTot!AB57</f>
        <v>1.6952576645286</v>
      </c>
      <c r="AD56" s="50" t="n">
        <f aca="false">'Empl_BIT_4,5%'!AD56*100/PopTot!AD57</f>
        <v>28.791923703692</v>
      </c>
      <c r="AE56" s="50" t="n">
        <f aca="false">'Empl_BIT_4,5%'!AE56*100/PopTot!AE57</f>
        <v>74.9683760446729</v>
      </c>
      <c r="AF56" s="50" t="n">
        <f aca="false">'Empl_BIT_4,5%'!AF56*100/PopTot!AF57</f>
        <v>79.8970099210344</v>
      </c>
      <c r="AG56" s="50" t="n">
        <f aca="false">'Empl_BIT_4,5%'!AG56*100/PopTot!AG57</f>
        <v>82.1660849524464</v>
      </c>
      <c r="AH56" s="50" t="n">
        <f aca="false">'Empl_BIT_4,5%'!AH56*100/PopTot!AH57</f>
        <v>20.8796093902899</v>
      </c>
      <c r="AI56" s="50" t="n">
        <f aca="false">'Empl_BIT_4,5%'!AI56*100/PopTot!AI57</f>
        <v>33.9555147415165</v>
      </c>
      <c r="AJ56" s="50" t="n">
        <f aca="false">'Empl_BIT_4,5%'!AJ56*100/PopTot!AJ57</f>
        <v>86.0754245366806</v>
      </c>
      <c r="AK56" s="50" t="n">
        <f aca="false">'Empl_BIT_4,5%'!AK56*100/PopTot!AK57</f>
        <v>89.1203662368148</v>
      </c>
      <c r="AL56" s="50" t="n">
        <f aca="false">'Empl_BIT_4,5%'!AL56*100/PopTot!AL57</f>
        <v>86.3143518224909</v>
      </c>
      <c r="AM56" s="50" t="n">
        <f aca="false">'Empl_BIT_4,5%'!AM56*100/PopTot!AM57</f>
        <v>25.3795962961407</v>
      </c>
      <c r="AO56" s="50" t="n">
        <f aca="false">'Empl_BIT_4,5%'!AO56*100/PopTot!AO57</f>
        <v>28.791923703692</v>
      </c>
      <c r="AP56" s="50" t="n">
        <f aca="false">'Empl_BIT_4,5%'!AP56*100/PopTot!AP57</f>
        <v>79.0645294223844</v>
      </c>
      <c r="AQ56" s="50" t="n">
        <f aca="false">'Empl_BIT_4,5%'!AQ56*100/PopTot!AQ57</f>
        <v>67.1675195472639</v>
      </c>
      <c r="AR56" s="50" t="n">
        <f aca="false">'Empl_BIT_4,5%'!AR56*100/PopTot!AR57</f>
        <v>33.9555147415165</v>
      </c>
      <c r="AS56" s="50" t="n">
        <f aca="false">'Empl_BIT_4,5%'!AS56*100/PopTot!AS57</f>
        <v>87.1675110712404</v>
      </c>
      <c r="AT56" s="50" t="n">
        <f aca="false">'Empl_BIT_4,5%'!AT56*100/PopTot!AT57</f>
        <v>71.4461118129854</v>
      </c>
      <c r="AU56" s="50" t="n">
        <f aca="false">'Empl_BIT_4,5%'!AU56*100/PopTot!AU57</f>
        <v>31.4210238664181</v>
      </c>
      <c r="AV56" s="50" t="n">
        <f aca="false">'Empl_BIT_4,5%'!AV56*100/PopTot!AV57</f>
        <v>83.0838909365132</v>
      </c>
      <c r="AW56" s="50" t="n">
        <f aca="false">'Empl_BIT_4,5%'!AW56*100/PopTot!AW57</f>
        <v>69.2956237973474</v>
      </c>
    </row>
    <row r="57" customFormat="false" ht="15" hidden="false" customHeight="false" outlineLevel="0" collapsed="false">
      <c r="A57" s="0" t="n">
        <v>2069</v>
      </c>
      <c r="B57" s="50" t="n">
        <f aca="false">'Empl_BIT_4,5%'!B57*100/PopTot!B58</f>
        <v>47.6508891066551</v>
      </c>
      <c r="C57" s="50" t="n">
        <f aca="false">'Empl_BIT_4,5%'!C57*100/PopTot!C58</f>
        <v>44.3374543207161</v>
      </c>
      <c r="D57" s="50" t="n">
        <f aca="false">'Empl_BIT_4,5%'!D57*100/PopTot!D58</f>
        <v>51.1197304578113</v>
      </c>
      <c r="E57" s="50" t="n">
        <f aca="false">'Empl_BIT_4,5%'!E57*100/PopTot!E58</f>
        <v>8.82598752769034</v>
      </c>
      <c r="F57" s="50" t="n">
        <f aca="false">'Empl_BIT_4,5%'!F57*100/PopTot!F58</f>
        <v>49.0166572081225</v>
      </c>
      <c r="G57" s="50" t="n">
        <f aca="false">'Empl_BIT_4,5%'!G57*100/PopTot!G58</f>
        <v>74.4968824367554</v>
      </c>
      <c r="H57" s="50" t="n">
        <f aca="false">'Empl_BIT_4,5%'!H57*100/PopTot!H58</f>
        <v>75.3621933410902</v>
      </c>
      <c r="I57" s="50" t="n">
        <f aca="false">'Empl_BIT_4,5%'!I57*100/PopTot!I58</f>
        <v>78.7988497345241</v>
      </c>
      <c r="J57" s="50" t="n">
        <f aca="false">'Empl_BIT_4,5%'!J57*100/PopTot!J58</f>
        <v>81.0350466940804</v>
      </c>
      <c r="K57" s="50" t="n">
        <f aca="false">'Empl_BIT_4,5%'!K57*100/PopTot!K58</f>
        <v>83.7638425627027</v>
      </c>
      <c r="L57" s="50" t="n">
        <f aca="false">'Empl_BIT_4,5%'!L57*100/PopTot!L58</f>
        <v>80.5467602015365</v>
      </c>
      <c r="M57" s="50" t="n">
        <f aca="false">'Empl_BIT_4,5%'!M57*100/PopTot!M58</f>
        <v>74.0884058305023</v>
      </c>
      <c r="N57" s="50" t="n">
        <f aca="false">'Empl_BIT_4,5%'!N57*100/PopTot!N58</f>
        <v>60.229427789518</v>
      </c>
      <c r="O57" s="50" t="n">
        <f aca="false">'Empl_BIT_4,5%'!O57*100/PopTot!O58</f>
        <v>12.4329815302841</v>
      </c>
      <c r="P57" s="50" t="n">
        <f aca="false">'Empl_BIT_4,5%'!P57*100/PopTot!P58</f>
        <v>0.806787985087101</v>
      </c>
      <c r="Q57" s="50" t="n">
        <f aca="false">'Empl_BIT_4,5%'!Q57*100/PopTot!Q58</f>
        <v>13.1802417235286</v>
      </c>
      <c r="R57" s="50" t="n">
        <f aca="false">'Empl_BIT_4,5%'!R57*100/PopTot!R58</f>
        <v>55.5717227695442</v>
      </c>
      <c r="S57" s="50" t="n">
        <f aca="false">'Empl_BIT_4,5%'!S57*100/PopTot!S58</f>
        <v>84.119612897654</v>
      </c>
      <c r="T57" s="50" t="n">
        <f aca="false">'Empl_BIT_4,5%'!T57*100/PopTot!T58</f>
        <v>87.9350928635466</v>
      </c>
      <c r="U57" s="50" t="n">
        <f aca="false">'Empl_BIT_4,5%'!U57*100/PopTot!U58</f>
        <v>88.6569977974182</v>
      </c>
      <c r="V57" s="50" t="n">
        <f aca="false">'Empl_BIT_4,5%'!V57*100/PopTot!V58</f>
        <v>89.6273247925065</v>
      </c>
      <c r="W57" s="50" t="n">
        <f aca="false">'Empl_BIT_4,5%'!W57*100/PopTot!W58</f>
        <v>87.4975855637487</v>
      </c>
      <c r="X57" s="50" t="n">
        <f aca="false">'Empl_BIT_4,5%'!X57*100/PopTot!X58</f>
        <v>85.1029374500527</v>
      </c>
      <c r="Y57" s="50" t="n">
        <f aca="false">'Empl_BIT_4,5%'!Y57*100/PopTot!Y58</f>
        <v>74.2618589262147</v>
      </c>
      <c r="Z57" s="50" t="n">
        <f aca="false">'Empl_BIT_4,5%'!Z57*100/PopTot!Z58</f>
        <v>68.5159446106141</v>
      </c>
      <c r="AA57" s="50" t="n">
        <f aca="false">'Empl_BIT_4,5%'!AA57*100/PopTot!AA58</f>
        <v>19.2308661377495</v>
      </c>
      <c r="AB57" s="50" t="n">
        <f aca="false">'Empl_BIT_4,5%'!AB57*100/PopTot!AB58</f>
        <v>1.69561168007581</v>
      </c>
      <c r="AD57" s="50" t="n">
        <f aca="false">'Empl_BIT_4,5%'!AD57*100/PopTot!AD58</f>
        <v>28.7824662366054</v>
      </c>
      <c r="AE57" s="50" t="n">
        <f aca="false">'Empl_BIT_4,5%'!AE57*100/PopTot!AE58</f>
        <v>74.9351311254166</v>
      </c>
      <c r="AF57" s="50" t="n">
        <f aca="false">'Empl_BIT_4,5%'!AF57*100/PopTot!AF58</f>
        <v>79.9167067445052</v>
      </c>
      <c r="AG57" s="50" t="n">
        <f aca="false">'Empl_BIT_4,5%'!AG57*100/PopTot!AG58</f>
        <v>82.1403546710036</v>
      </c>
      <c r="AH57" s="50" t="n">
        <f aca="false">'Empl_BIT_4,5%'!AH57*100/PopTot!AH58</f>
        <v>20.8608426950389</v>
      </c>
      <c r="AI57" s="50" t="n">
        <f aca="false">'Empl_BIT_4,5%'!AI57*100/PopTot!AI58</f>
        <v>33.9455964108045</v>
      </c>
      <c r="AJ57" s="50" t="n">
        <f aca="false">'Empl_BIT_4,5%'!AJ57*100/PopTot!AJ58</f>
        <v>86.0425174540178</v>
      </c>
      <c r="AK57" s="50" t="n">
        <f aca="false">'Empl_BIT_4,5%'!AK57*100/PopTot!AK58</f>
        <v>89.1428505250054</v>
      </c>
      <c r="AL57" s="50" t="n">
        <f aca="false">'Empl_BIT_4,5%'!AL57*100/PopTot!AL58</f>
        <v>86.2857473403765</v>
      </c>
      <c r="AM57" s="50" t="n">
        <f aca="false">'Empl_BIT_4,5%'!AM57*100/PopTot!AM58</f>
        <v>25.3222161098828</v>
      </c>
      <c r="AO57" s="50" t="n">
        <f aca="false">'Empl_BIT_4,5%'!AO57*100/PopTot!AO58</f>
        <v>28.7824662366054</v>
      </c>
      <c r="AP57" s="50" t="n">
        <f aca="false">'Empl_BIT_4,5%'!AP57*100/PopTot!AP58</f>
        <v>79.0452859090556</v>
      </c>
      <c r="AQ57" s="50" t="n">
        <f aca="false">'Empl_BIT_4,5%'!AQ57*100/PopTot!AQ58</f>
        <v>67.1876708129134</v>
      </c>
      <c r="AR57" s="50" t="n">
        <f aca="false">'Empl_BIT_4,5%'!AR57*100/PopTot!AR58</f>
        <v>33.9455964108045</v>
      </c>
      <c r="AS57" s="50" t="n">
        <f aca="false">'Empl_BIT_4,5%'!AS57*100/PopTot!AS58</f>
        <v>87.1566711753834</v>
      </c>
      <c r="AT57" s="50" t="n">
        <f aca="false">'Empl_BIT_4,5%'!AT57*100/PopTot!AT58</f>
        <v>71.4095907565712</v>
      </c>
      <c r="AU57" s="50" t="n">
        <f aca="false">'Empl_BIT_4,5%'!AU57*100/PopTot!AU58</f>
        <v>31.4112833896304</v>
      </c>
      <c r="AV57" s="50" t="n">
        <f aca="false">'Empl_BIT_4,5%'!AV57*100/PopTot!AV58</f>
        <v>83.069101458051</v>
      </c>
      <c r="AW57" s="50" t="n">
        <f aca="false">'Empl_BIT_4,5%'!AW57*100/PopTot!AW58</f>
        <v>69.2884495876199</v>
      </c>
    </row>
    <row r="58" customFormat="false" ht="15" hidden="false" customHeight="false" outlineLevel="0" collapsed="false">
      <c r="A58" s="0" t="n">
        <v>2070</v>
      </c>
      <c r="B58" s="50" t="n">
        <f aca="false">'Empl_BIT_4,5%'!B58*100/PopTot!B59</f>
        <v>47.5753142373503</v>
      </c>
      <c r="C58" s="50" t="n">
        <f aca="false">'Empl_BIT_4,5%'!C58*100/PopTot!C59</f>
        <v>44.277804200463</v>
      </c>
      <c r="D58" s="50" t="n">
        <f aca="false">'Empl_BIT_4,5%'!D58*100/PopTot!D59</f>
        <v>51.0250133822519</v>
      </c>
      <c r="E58" s="50" t="n">
        <f aca="false">'Empl_BIT_4,5%'!E58*100/PopTot!E59</f>
        <v>8.82710124211736</v>
      </c>
      <c r="F58" s="50" t="n">
        <f aca="false">'Empl_BIT_4,5%'!F58*100/PopTot!F59</f>
        <v>49.0112118297696</v>
      </c>
      <c r="G58" s="50" t="n">
        <f aca="false">'Empl_BIT_4,5%'!G58*100/PopTot!G59</f>
        <v>74.451623771347</v>
      </c>
      <c r="H58" s="50" t="n">
        <f aca="false">'Empl_BIT_4,5%'!H58*100/PopTot!H59</f>
        <v>75.3345755098122</v>
      </c>
      <c r="I58" s="50" t="n">
        <f aca="false">'Empl_BIT_4,5%'!I58*100/PopTot!I59</f>
        <v>78.7979068544758</v>
      </c>
      <c r="J58" s="50" t="n">
        <f aca="false">'Empl_BIT_4,5%'!J58*100/PopTot!J59</f>
        <v>81.0694707899292</v>
      </c>
      <c r="K58" s="50" t="n">
        <f aca="false">'Empl_BIT_4,5%'!K58*100/PopTot!K59</f>
        <v>83.7846257307965</v>
      </c>
      <c r="L58" s="50" t="n">
        <f aca="false">'Empl_BIT_4,5%'!L58*100/PopTot!L59</f>
        <v>80.6884194864094</v>
      </c>
      <c r="M58" s="50" t="n">
        <f aca="false">'Empl_BIT_4,5%'!M58*100/PopTot!M59</f>
        <v>73.8646923404841</v>
      </c>
      <c r="N58" s="50" t="n">
        <f aca="false">'Empl_BIT_4,5%'!N58*100/PopTot!N59</f>
        <v>60.3865806112719</v>
      </c>
      <c r="O58" s="50" t="n">
        <f aca="false">'Empl_BIT_4,5%'!O58*100/PopTot!O59</f>
        <v>12.382235469171</v>
      </c>
      <c r="P58" s="50" t="n">
        <f aca="false">'Empl_BIT_4,5%'!P58*100/PopTot!P59</f>
        <v>0.80761379150109</v>
      </c>
      <c r="Q58" s="50" t="n">
        <f aca="false">'Empl_BIT_4,5%'!Q58*100/PopTot!Q59</f>
        <v>13.1814116290985</v>
      </c>
      <c r="R58" s="50" t="n">
        <f aca="false">'Empl_BIT_4,5%'!R58*100/PopTot!R59</f>
        <v>55.567158327958</v>
      </c>
      <c r="S58" s="50" t="n">
        <f aca="false">'Empl_BIT_4,5%'!S58*100/PopTot!S59</f>
        <v>84.0722812281035</v>
      </c>
      <c r="T58" s="50" t="n">
        <f aca="false">'Empl_BIT_4,5%'!T58*100/PopTot!T59</f>
        <v>87.9035855823483</v>
      </c>
      <c r="U58" s="50" t="n">
        <f aca="false">'Empl_BIT_4,5%'!U58*100/PopTot!U59</f>
        <v>88.6561143602775</v>
      </c>
      <c r="V58" s="50" t="n">
        <f aca="false">'Empl_BIT_4,5%'!V58*100/PopTot!V59</f>
        <v>89.6647954713874</v>
      </c>
      <c r="W58" s="50" t="n">
        <f aca="false">'Empl_BIT_4,5%'!W58*100/PopTot!W59</f>
        <v>87.5181358628011</v>
      </c>
      <c r="X58" s="50" t="n">
        <f aca="false">'Empl_BIT_4,5%'!X58*100/PopTot!X59</f>
        <v>85.2548741311296</v>
      </c>
      <c r="Y58" s="50" t="n">
        <f aca="false">'Empl_BIT_4,5%'!Y58*100/PopTot!Y59</f>
        <v>74.0470333905656</v>
      </c>
      <c r="Z58" s="50" t="n">
        <f aca="false">'Empl_BIT_4,5%'!Z58*100/PopTot!Z59</f>
        <v>68.4988172923969</v>
      </c>
      <c r="AA58" s="50" t="n">
        <f aca="false">'Empl_BIT_4,5%'!AA58*100/PopTot!AA59</f>
        <v>19.161692705075</v>
      </c>
      <c r="AB58" s="50" t="n">
        <f aca="false">'Empl_BIT_4,5%'!AB58*100/PopTot!AB59</f>
        <v>1.69734507679491</v>
      </c>
      <c r="AD58" s="50" t="n">
        <f aca="false">'Empl_BIT_4,5%'!AD58*100/PopTot!AD59</f>
        <v>28.7699468484395</v>
      </c>
      <c r="AE58" s="50" t="n">
        <f aca="false">'Empl_BIT_4,5%'!AE58*100/PopTot!AE59</f>
        <v>74.8997871786188</v>
      </c>
      <c r="AF58" s="50" t="n">
        <f aca="false">'Empl_BIT_4,5%'!AF58*100/PopTot!AF59</f>
        <v>79.9319498682372</v>
      </c>
      <c r="AG58" s="50" t="n">
        <f aca="false">'Empl_BIT_4,5%'!AG58*100/PopTot!AG59</f>
        <v>82.2258177666544</v>
      </c>
      <c r="AH58" s="50" t="n">
        <f aca="false">'Empl_BIT_4,5%'!AH58*100/PopTot!AH59</f>
        <v>20.7996051902307</v>
      </c>
      <c r="AI58" s="50" t="n">
        <f aca="false">'Empl_BIT_4,5%'!AI58*100/PopTot!AI59</f>
        <v>33.9321121322405</v>
      </c>
      <c r="AJ58" s="50" t="n">
        <f aca="false">'Empl_BIT_4,5%'!AJ58*100/PopTot!AJ59</f>
        <v>86.0077515470296</v>
      </c>
      <c r="AK58" s="50" t="n">
        <f aca="false">'Empl_BIT_4,5%'!AK58*100/PopTot!AK59</f>
        <v>89.160468080805</v>
      </c>
      <c r="AL58" s="50" t="n">
        <f aca="false">'Empl_BIT_4,5%'!AL58*100/PopTot!AL59</f>
        <v>86.3755577149879</v>
      </c>
      <c r="AM58" s="50" t="n">
        <f aca="false">'Empl_BIT_4,5%'!AM58*100/PopTot!AM59</f>
        <v>25.2143228814791</v>
      </c>
      <c r="AO58" s="50" t="n">
        <f aca="false">'Empl_BIT_4,5%'!AO58*100/PopTot!AO59</f>
        <v>28.7699468484395</v>
      </c>
      <c r="AP58" s="50" t="n">
        <f aca="false">'Empl_BIT_4,5%'!AP58*100/PopTot!AP59</f>
        <v>79.062049344714</v>
      </c>
      <c r="AQ58" s="50" t="n">
        <f aca="false">'Empl_BIT_4,5%'!AQ58*100/PopTot!AQ59</f>
        <v>67.1193885028845</v>
      </c>
      <c r="AR58" s="50" t="n">
        <f aca="false">'Empl_BIT_4,5%'!AR58*100/PopTot!AR59</f>
        <v>33.9321121322405</v>
      </c>
      <c r="AS58" s="50" t="n">
        <f aca="false">'Empl_BIT_4,5%'!AS58*100/PopTot!AS59</f>
        <v>87.1847543101366</v>
      </c>
      <c r="AT58" s="50" t="n">
        <f aca="false">'Empl_BIT_4,5%'!AT58*100/PopTot!AT59</f>
        <v>71.2773532420161</v>
      </c>
      <c r="AU58" s="50" t="n">
        <f aca="false">'Empl_BIT_4,5%'!AU58*100/PopTot!AU59</f>
        <v>31.3982242181705</v>
      </c>
      <c r="AV58" s="50" t="n">
        <f aca="false">'Empl_BIT_4,5%'!AV58*100/PopTot!AV59</f>
        <v>83.091739825736</v>
      </c>
      <c r="AW58" s="50" t="n">
        <f aca="false">'Empl_BIT_4,5%'!AW58*100/PopTot!AW59</f>
        <v>69.1892883515053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W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B3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0" t="n">
        <v>2014</v>
      </c>
      <c r="B2" s="50" t="n">
        <f aca="false">'Empl_BIT_10%'!B2*100/PopTot!B3</f>
        <v>49.236751558551</v>
      </c>
      <c r="C2" s="50" t="n">
        <f aca="false">'Empl_BIT_10%'!C2*100/PopTot!C3</f>
        <v>44.7272235362152</v>
      </c>
      <c r="D2" s="50" t="n">
        <f aca="false">'Empl_BIT_10%'!D2*100/PopTot!D3</f>
        <v>54.1575658861322</v>
      </c>
      <c r="E2" s="50" t="n">
        <f aca="false">'Empl_BIT_10%'!E2*100/PopTot!E3</f>
        <v>6.7144082676082</v>
      </c>
      <c r="F2" s="50" t="n">
        <f aca="false">'Empl_BIT_10%'!F2*100/PopTot!F3</f>
        <v>41.6814799554892</v>
      </c>
      <c r="G2" s="50" t="n">
        <f aca="false">'Empl_BIT_10%'!G2*100/PopTot!G3</f>
        <v>68.503222218453</v>
      </c>
      <c r="H2" s="50" t="n">
        <f aca="false">'Empl_BIT_10%'!H2*100/PopTot!H3</f>
        <v>69.6371164368431</v>
      </c>
      <c r="I2" s="50" t="n">
        <f aca="false">'Empl_BIT_10%'!I2*100/PopTot!I3</f>
        <v>72.795142923556</v>
      </c>
      <c r="J2" s="50" t="n">
        <f aca="false">'Empl_BIT_10%'!J2*100/PopTot!J3</f>
        <v>75.5830400140787</v>
      </c>
      <c r="K2" s="50" t="n">
        <f aca="false">'Empl_BIT_10%'!K2*100/PopTot!K3</f>
        <v>77.2295626348221</v>
      </c>
      <c r="L2" s="50" t="n">
        <f aca="false">'Empl_BIT_10%'!L2*100/PopTot!L3</f>
        <v>75.0302203067436</v>
      </c>
      <c r="M2" s="50" t="n">
        <f aca="false">'Empl_BIT_10%'!M2*100/PopTot!M3</f>
        <v>64.5140247436926</v>
      </c>
      <c r="N2" s="50" t="n">
        <f aca="false">'Empl_BIT_10%'!N2*100/PopTot!N3</f>
        <v>25.5046543196707</v>
      </c>
      <c r="O2" s="50" t="n">
        <f aca="false">'Empl_BIT_10%'!O2*100/PopTot!O3</f>
        <v>4.59977591526161</v>
      </c>
      <c r="P2" s="50" t="n">
        <f aca="false">'Empl_BIT_10%'!P2*100/PopTot!P3</f>
        <v>0.502645132227303</v>
      </c>
      <c r="Q2" s="50" t="n">
        <f aca="false">'Empl_BIT_10%'!Q2*100/PopTot!Q3</f>
        <v>10.9190173894569</v>
      </c>
      <c r="R2" s="50" t="n">
        <f aca="false">'Empl_BIT_10%'!R2*100/PopTot!R3</f>
        <v>47.6631760516427</v>
      </c>
      <c r="S2" s="50" t="n">
        <f aca="false">'Empl_BIT_10%'!S2*100/PopTot!S3</f>
        <v>78.040572736929</v>
      </c>
      <c r="T2" s="50" t="n">
        <f aca="false">'Empl_BIT_10%'!T2*100/PopTot!T3</f>
        <v>84.4447113029309</v>
      </c>
      <c r="U2" s="50" t="n">
        <f aca="false">'Empl_BIT_10%'!U2*100/PopTot!U3</f>
        <v>85.2845447089561</v>
      </c>
      <c r="V2" s="50" t="n">
        <f aca="false">'Empl_BIT_10%'!V2*100/PopTot!V3</f>
        <v>86.068631666029</v>
      </c>
      <c r="W2" s="50" t="n">
        <f aca="false">'Empl_BIT_10%'!W2*100/PopTot!W3</f>
        <v>84.9945133494999</v>
      </c>
      <c r="X2" s="50" t="n">
        <f aca="false">'Empl_BIT_10%'!X2*100/PopTot!X3</f>
        <v>82.8797138756151</v>
      </c>
      <c r="Y2" s="50" t="n">
        <f aca="false">'Empl_BIT_10%'!Y2*100/PopTot!Y3</f>
        <v>71.7337792310237</v>
      </c>
      <c r="Z2" s="50" t="n">
        <f aca="false">'Empl_BIT_10%'!Z2*100/PopTot!Z3</f>
        <v>26.441601672236</v>
      </c>
      <c r="AA2" s="50" t="n">
        <f aca="false">'Empl_BIT_10%'!AA2*100/PopTot!AA3</f>
        <v>7.08308792123265</v>
      </c>
      <c r="AB2" s="50" t="n">
        <f aca="false">'Empl_BIT_10%'!AB2*100/PopTot!AB3</f>
        <v>1.20633905920563</v>
      </c>
      <c r="AD2" s="50" t="n">
        <f aca="false">'Empl_BIT_10%'!AD2*100/PopTot!AD3</f>
        <v>24.1196602022536</v>
      </c>
      <c r="AE2" s="50" t="n">
        <f aca="false">'Empl_BIT_10%'!AE2*100/PopTot!AE3</f>
        <v>69.0835455567553</v>
      </c>
      <c r="AF2" s="50" t="n">
        <f aca="false">'Empl_BIT_10%'!AF2*100/PopTot!AF3</f>
        <v>74.2689225382245</v>
      </c>
      <c r="AG2" s="50" t="n">
        <f aca="false">'Empl_BIT_10%'!AG2*100/PopTot!AG3</f>
        <v>76.1390323927697</v>
      </c>
      <c r="AH2" s="50" t="n">
        <f aca="false">'Empl_BIT_10%'!AH2*100/PopTot!AH3</f>
        <v>18.4151049525498</v>
      </c>
      <c r="AI2" s="50" t="n">
        <f aca="false">'Empl_BIT_10%'!AI2*100/PopTot!AI3</f>
        <v>28.9529110062425</v>
      </c>
      <c r="AJ2" s="50" t="n">
        <f aca="false">'Empl_BIT_10%'!AJ2*100/PopTot!AJ3</f>
        <v>81.306905468778</v>
      </c>
      <c r="AK2" s="50" t="n">
        <f aca="false">'Empl_BIT_10%'!AK2*100/PopTot!AK3</f>
        <v>85.7001848806449</v>
      </c>
      <c r="AL2" s="50" t="n">
        <f aca="false">'Empl_BIT_10%'!AL2*100/PopTot!AL3</f>
        <v>83.9525879495791</v>
      </c>
      <c r="AM2" s="50" t="n">
        <f aca="false">'Empl_BIT_10%'!AM2*100/PopTot!AM3</f>
        <v>23.713042308296</v>
      </c>
      <c r="AO2" s="50" t="n">
        <f aca="false">'Empl_BIT_10%'!AO2*100/PopTot!AO3</f>
        <v>24.1196602022536</v>
      </c>
      <c r="AP2" s="50" t="n">
        <f aca="false">'Empl_BIT_10%'!AP2*100/PopTot!AP3</f>
        <v>73.2846649140877</v>
      </c>
      <c r="AQ2" s="50" t="n">
        <f aca="false">'Empl_BIT_10%'!AQ2*100/PopTot!AQ3</f>
        <v>45.1990545017191</v>
      </c>
      <c r="AR2" s="50" t="n">
        <f aca="false">'Empl_BIT_10%'!AR2*100/PopTot!AR3</f>
        <v>28.9529110062425</v>
      </c>
      <c r="AS2" s="50" t="n">
        <f aca="false">'Empl_BIT_10%'!AS2*100/PopTot!AS3</f>
        <v>83.71450514808</v>
      </c>
      <c r="AT2" s="50" t="n">
        <f aca="false">'Empl_BIT_10%'!AT2*100/PopTot!AT3</f>
        <v>49.5193441230555</v>
      </c>
      <c r="AU2" s="50" t="n">
        <f aca="false">'Empl_BIT_10%'!AU2*100/PopTot!AU3</f>
        <v>26.5747955075099</v>
      </c>
      <c r="AV2" s="50" t="n">
        <f aca="false">'Empl_BIT_10%'!AV2*100/PopTot!AV3</f>
        <v>78.4277246825418</v>
      </c>
      <c r="AW2" s="50" t="n">
        <f aca="false">'Empl_BIT_10%'!AW2*100/PopTot!AW3</f>
        <v>47.2824560182143</v>
      </c>
    </row>
    <row r="3" customFormat="false" ht="15" hidden="false" customHeight="false" outlineLevel="0" collapsed="false">
      <c r="A3" s="0" t="n">
        <v>2015</v>
      </c>
      <c r="B3" s="50" t="n">
        <f aca="false">'Empl_BIT_10%'!B3*100/PopTot!B4</f>
        <v>49.1100785094991</v>
      </c>
      <c r="C3" s="50" t="n">
        <f aca="false">'Empl_BIT_10%'!C3*100/PopTot!C4</f>
        <v>44.7260684199197</v>
      </c>
      <c r="D3" s="50" t="n">
        <f aca="false">'Empl_BIT_10%'!D3*100/PopTot!D4</f>
        <v>53.8907878070837</v>
      </c>
      <c r="E3" s="50" t="n">
        <f aca="false">'Empl_BIT_10%'!E3*100/PopTot!E4</f>
        <v>6.66538142270729</v>
      </c>
      <c r="F3" s="50" t="n">
        <f aca="false">'Empl_BIT_10%'!F3*100/PopTot!F4</f>
        <v>41.8538306727963</v>
      </c>
      <c r="G3" s="50" t="n">
        <f aca="false">'Empl_BIT_10%'!G3*100/PopTot!G4</f>
        <v>68.1895266256756</v>
      </c>
      <c r="H3" s="50" t="n">
        <f aca="false">'Empl_BIT_10%'!H3*100/PopTot!H4</f>
        <v>68.9982359190972</v>
      </c>
      <c r="I3" s="50" t="n">
        <f aca="false">'Empl_BIT_10%'!I3*100/PopTot!I4</f>
        <v>73.4934241245624</v>
      </c>
      <c r="J3" s="50" t="n">
        <f aca="false">'Empl_BIT_10%'!J3*100/PopTot!J4</f>
        <v>75.0529013095043</v>
      </c>
      <c r="K3" s="50" t="n">
        <f aca="false">'Empl_BIT_10%'!K3*100/PopTot!K4</f>
        <v>77.4810043511802</v>
      </c>
      <c r="L3" s="50" t="n">
        <f aca="false">'Empl_BIT_10%'!L3*100/PopTot!L4</f>
        <v>75.0879764249667</v>
      </c>
      <c r="M3" s="50" t="n">
        <f aca="false">'Empl_BIT_10%'!M3*100/PopTot!M4</f>
        <v>65.2371975774756</v>
      </c>
      <c r="N3" s="50" t="n">
        <f aca="false">'Empl_BIT_10%'!N3*100/PopTot!N4</f>
        <v>29.0131947195673</v>
      </c>
      <c r="O3" s="50" t="n">
        <f aca="false">'Empl_BIT_10%'!O3*100/PopTot!O4</f>
        <v>4.57587143329065</v>
      </c>
      <c r="P3" s="50" t="n">
        <f aca="false">'Empl_BIT_10%'!P3*100/PopTot!P4</f>
        <v>0.500752425260708</v>
      </c>
      <c r="Q3" s="50" t="n">
        <f aca="false">'Empl_BIT_10%'!Q3*100/PopTot!Q4</f>
        <v>10.8395002008513</v>
      </c>
      <c r="R3" s="50" t="n">
        <f aca="false">'Empl_BIT_10%'!R3*100/PopTot!R4</f>
        <v>47.6642681708278</v>
      </c>
      <c r="S3" s="50" t="n">
        <f aca="false">'Empl_BIT_10%'!S3*100/PopTot!S4</f>
        <v>78.0747350256565</v>
      </c>
      <c r="T3" s="50" t="n">
        <f aca="false">'Empl_BIT_10%'!T3*100/PopTot!T4</f>
        <v>83.7430999488953</v>
      </c>
      <c r="U3" s="50" t="n">
        <f aca="false">'Empl_BIT_10%'!U3*100/PopTot!U4</f>
        <v>85.6974221713099</v>
      </c>
      <c r="V3" s="50" t="n">
        <f aca="false">'Empl_BIT_10%'!V3*100/PopTot!V4</f>
        <v>85.3729637459478</v>
      </c>
      <c r="W3" s="50" t="n">
        <f aca="false">'Empl_BIT_10%'!W3*100/PopTot!W4</f>
        <v>85.2048230390851</v>
      </c>
      <c r="X3" s="50" t="n">
        <f aca="false">'Empl_BIT_10%'!X3*100/PopTot!X4</f>
        <v>82.5180778236978</v>
      </c>
      <c r="Y3" s="50" t="n">
        <f aca="false">'Empl_BIT_10%'!Y3*100/PopTot!Y4</f>
        <v>72.0520885405876</v>
      </c>
      <c r="Z3" s="50" t="n">
        <f aca="false">'Empl_BIT_10%'!Z3*100/PopTot!Z4</f>
        <v>28.7614385495999</v>
      </c>
      <c r="AA3" s="50" t="n">
        <f aca="false">'Empl_BIT_10%'!AA3*100/PopTot!AA4</f>
        <v>7.04837353170534</v>
      </c>
      <c r="AB3" s="50" t="n">
        <f aca="false">'Empl_BIT_10%'!AB3*100/PopTot!AB4</f>
        <v>1.20453751738321</v>
      </c>
      <c r="AD3" s="50" t="n">
        <f aca="false">'Empl_BIT_10%'!AD3*100/PopTot!AD4</f>
        <v>23.9087124476216</v>
      </c>
      <c r="AE3" s="50" t="n">
        <f aca="false">'Empl_BIT_10%'!AE3*100/PopTot!AE4</f>
        <v>68.6042810258036</v>
      </c>
      <c r="AF3" s="50" t="n">
        <f aca="false">'Empl_BIT_10%'!AF3*100/PopTot!AF4</f>
        <v>74.3167297964306</v>
      </c>
      <c r="AG3" s="50" t="n">
        <f aca="false">'Empl_BIT_10%'!AG3*100/PopTot!AG4</f>
        <v>76.2848450118364</v>
      </c>
      <c r="AH3" s="50" t="n">
        <f aca="false">'Empl_BIT_10%'!AH3*100/PopTot!AH4</f>
        <v>19.024105367431</v>
      </c>
      <c r="AI3" s="50" t="n">
        <f aca="false">'Empl_BIT_10%'!AI3*100/PopTot!AI4</f>
        <v>28.6189807826077</v>
      </c>
      <c r="AJ3" s="50" t="n">
        <f aca="false">'Empl_BIT_10%'!AJ3*100/PopTot!AJ4</f>
        <v>80.9652461688065</v>
      </c>
      <c r="AK3" s="50" t="n">
        <f aca="false">'Empl_BIT_10%'!AK3*100/PopTot!AK4</f>
        <v>85.5251408145644</v>
      </c>
      <c r="AL3" s="50" t="n">
        <f aca="false">'Empl_BIT_10%'!AL3*100/PopTot!AL4</f>
        <v>83.8707834303576</v>
      </c>
      <c r="AM3" s="50" t="n">
        <f aca="false">'Empl_BIT_10%'!AM3*100/PopTot!AM4</f>
        <v>23.9818969001891</v>
      </c>
      <c r="AO3" s="50" t="n">
        <f aca="false">'Empl_BIT_10%'!AO3*100/PopTot!AO4</f>
        <v>23.9087124476216</v>
      </c>
      <c r="AP3" s="50" t="n">
        <f aca="false">'Empl_BIT_10%'!AP3*100/PopTot!AP4</f>
        <v>73.1971048161315</v>
      </c>
      <c r="AQ3" s="50" t="n">
        <f aca="false">'Empl_BIT_10%'!AQ3*100/PopTot!AQ4</f>
        <v>47.374487232563</v>
      </c>
      <c r="AR3" s="50" t="n">
        <f aca="false">'Empl_BIT_10%'!AR3*100/PopTot!AR4</f>
        <v>28.6189807826077</v>
      </c>
      <c r="AS3" s="50" t="n">
        <f aca="false">'Empl_BIT_10%'!AS3*100/PopTot!AS4</f>
        <v>83.5143031227186</v>
      </c>
      <c r="AT3" s="50" t="n">
        <f aca="false">'Empl_BIT_10%'!AT3*100/PopTot!AT4</f>
        <v>50.9301896106413</v>
      </c>
      <c r="AU3" s="50" t="n">
        <f aca="false">'Empl_BIT_10%'!AU3*100/PopTot!AU4</f>
        <v>26.3027136489413</v>
      </c>
      <c r="AV3" s="50" t="n">
        <f aca="false">'Empl_BIT_10%'!AV3*100/PopTot!AV4</f>
        <v>78.2854864783566</v>
      </c>
      <c r="AW3" s="50" t="n">
        <f aca="false">'Empl_BIT_10%'!AW3*100/PopTot!AW4</f>
        <v>49.0886862050633</v>
      </c>
    </row>
    <row r="4" customFormat="false" ht="15" hidden="false" customHeight="false" outlineLevel="0" collapsed="false">
      <c r="A4" s="0" t="n">
        <v>2016</v>
      </c>
      <c r="B4" s="50" t="n">
        <f aca="false">'Empl_BIT_10%'!B4*100/PopTot!B5</f>
        <v>49.1723092685537</v>
      </c>
      <c r="C4" s="50" t="n">
        <f aca="false">'Empl_BIT_10%'!C4*100/PopTot!C5</f>
        <v>44.882971913297</v>
      </c>
      <c r="D4" s="50" t="n">
        <f aca="false">'Empl_BIT_10%'!D4*100/PopTot!D5</f>
        <v>53.8459644547723</v>
      </c>
      <c r="E4" s="50" t="n">
        <f aca="false">'Empl_BIT_10%'!E4*100/PopTot!E5</f>
        <v>6.75002152784587</v>
      </c>
      <c r="F4" s="50" t="n">
        <f aca="false">'Empl_BIT_10%'!F4*100/PopTot!F5</f>
        <v>42.3186254227391</v>
      </c>
      <c r="G4" s="50" t="n">
        <f aca="false">'Empl_BIT_10%'!G4*100/PopTot!G5</f>
        <v>68.2621280963553</v>
      </c>
      <c r="H4" s="50" t="n">
        <f aca="false">'Empl_BIT_10%'!H4*100/PopTot!H5</f>
        <v>69.3892002169187</v>
      </c>
      <c r="I4" s="50" t="n">
        <f aca="false">'Empl_BIT_10%'!I4*100/PopTot!I5</f>
        <v>73.9265307565999</v>
      </c>
      <c r="J4" s="50" t="n">
        <f aca="false">'Empl_BIT_10%'!J4*100/PopTot!J5</f>
        <v>74.9730905653134</v>
      </c>
      <c r="K4" s="50" t="n">
        <f aca="false">'Empl_BIT_10%'!K4*100/PopTot!K5</f>
        <v>78.0463778496575</v>
      </c>
      <c r="L4" s="50" t="n">
        <f aca="false">'Empl_BIT_10%'!L4*100/PopTot!L5</f>
        <v>75.4732714741504</v>
      </c>
      <c r="M4" s="50" t="n">
        <f aca="false">'Empl_BIT_10%'!M4*100/PopTot!M5</f>
        <v>65.6712717950041</v>
      </c>
      <c r="N4" s="50" t="n">
        <f aca="false">'Empl_BIT_10%'!N4*100/PopTot!N5</f>
        <v>32.0775308305919</v>
      </c>
      <c r="O4" s="50" t="n">
        <f aca="false">'Empl_BIT_10%'!O4*100/PopTot!O5</f>
        <v>4.45240045962204</v>
      </c>
      <c r="P4" s="50" t="n">
        <f aca="false">'Empl_BIT_10%'!P4*100/PopTot!P5</f>
        <v>0.505167935047936</v>
      </c>
      <c r="Q4" s="50" t="n">
        <f aca="false">'Empl_BIT_10%'!Q4*100/PopTot!Q5</f>
        <v>10.9158228485247</v>
      </c>
      <c r="R4" s="50" t="n">
        <f aca="false">'Empl_BIT_10%'!R4*100/PopTot!R5</f>
        <v>48.2204722074591</v>
      </c>
      <c r="S4" s="50" t="n">
        <f aca="false">'Empl_BIT_10%'!S4*100/PopTot!S5</f>
        <v>78.110237429634</v>
      </c>
      <c r="T4" s="50" t="n">
        <f aca="false">'Empl_BIT_10%'!T4*100/PopTot!T5</f>
        <v>84.0578652549847</v>
      </c>
      <c r="U4" s="50" t="n">
        <f aca="false">'Empl_BIT_10%'!U4*100/PopTot!U5</f>
        <v>85.9255901174076</v>
      </c>
      <c r="V4" s="50" t="n">
        <f aca="false">'Empl_BIT_10%'!V4*100/PopTot!V5</f>
        <v>85.1170454193602</v>
      </c>
      <c r="W4" s="50" t="n">
        <f aca="false">'Empl_BIT_10%'!W4*100/PopTot!W5</f>
        <v>85.5064866934607</v>
      </c>
      <c r="X4" s="50" t="n">
        <f aca="false">'Empl_BIT_10%'!X4*100/PopTot!X5</f>
        <v>82.6190898027798</v>
      </c>
      <c r="Y4" s="50" t="n">
        <f aca="false">'Empl_BIT_10%'!Y4*100/PopTot!Y5</f>
        <v>72.1123842152774</v>
      </c>
      <c r="Z4" s="50" t="n">
        <f aca="false">'Empl_BIT_10%'!Z4*100/PopTot!Z5</f>
        <v>31.29316127033</v>
      </c>
      <c r="AA4" s="50" t="n">
        <f aca="false">'Empl_BIT_10%'!AA4*100/PopTot!AA5</f>
        <v>6.99779867951886</v>
      </c>
      <c r="AB4" s="50" t="n">
        <f aca="false">'Empl_BIT_10%'!AB4*100/PopTot!AB5</f>
        <v>1.23333934094334</v>
      </c>
      <c r="AD4" s="50" t="n">
        <f aca="false">'Empl_BIT_10%'!AD4*100/PopTot!AD5</f>
        <v>23.9162492733115</v>
      </c>
      <c r="AE4" s="50" t="n">
        <f aca="false">'Empl_BIT_10%'!AE4*100/PopTot!AE5</f>
        <v>68.8385823873008</v>
      </c>
      <c r="AF4" s="50" t="n">
        <f aca="false">'Empl_BIT_10%'!AF4*100/PopTot!AF5</f>
        <v>74.4696574294955</v>
      </c>
      <c r="AG4" s="50" t="n">
        <f aca="false">'Empl_BIT_10%'!AG4*100/PopTot!AG5</f>
        <v>76.7562953265955</v>
      </c>
      <c r="AH4" s="50" t="n">
        <f aca="false">'Empl_BIT_10%'!AH4*100/PopTot!AH5</f>
        <v>19.4887003354816</v>
      </c>
      <c r="AI4" s="50" t="n">
        <f aca="false">'Empl_BIT_10%'!AI4*100/PopTot!AI5</f>
        <v>28.6272768042458</v>
      </c>
      <c r="AJ4" s="50" t="n">
        <f aca="false">'Empl_BIT_10%'!AJ4*100/PopTot!AJ5</f>
        <v>81.1313438104496</v>
      </c>
      <c r="AK4" s="50" t="n">
        <f aca="false">'Empl_BIT_10%'!AK4*100/PopTot!AK5</f>
        <v>85.5033561406835</v>
      </c>
      <c r="AL4" s="50" t="n">
        <f aca="false">'Empl_BIT_10%'!AL4*100/PopTot!AL5</f>
        <v>84.0682733793092</v>
      </c>
      <c r="AM4" s="50" t="n">
        <f aca="false">'Empl_BIT_10%'!AM4*100/PopTot!AM5</f>
        <v>24.2902946467023</v>
      </c>
      <c r="AO4" s="50" t="n">
        <f aca="false">'Empl_BIT_10%'!AO4*100/PopTot!AO5</f>
        <v>23.9162492733115</v>
      </c>
      <c r="AP4" s="50" t="n">
        <f aca="false">'Empl_BIT_10%'!AP4*100/PopTot!AP5</f>
        <v>73.4962766086731</v>
      </c>
      <c r="AQ4" s="50" t="n">
        <f aca="false">'Empl_BIT_10%'!AQ4*100/PopTot!AQ5</f>
        <v>49.1973470770369</v>
      </c>
      <c r="AR4" s="50" t="n">
        <f aca="false">'Empl_BIT_10%'!AR4*100/PopTot!AR5</f>
        <v>28.6272768042458</v>
      </c>
      <c r="AS4" s="50" t="n">
        <f aca="false">'Empl_BIT_10%'!AS4*100/PopTot!AS5</f>
        <v>83.630398255508</v>
      </c>
      <c r="AT4" s="50" t="n">
        <f aca="false">'Empl_BIT_10%'!AT4*100/PopTot!AT5</f>
        <v>52.3922359668309</v>
      </c>
      <c r="AU4" s="50" t="n">
        <f aca="false">'Empl_BIT_10%'!AU4*100/PopTot!AU5</f>
        <v>26.3103419375725</v>
      </c>
      <c r="AV4" s="50" t="n">
        <f aca="false">'Empl_BIT_10%'!AV4*100/PopTot!AV5</f>
        <v>78.4950915348633</v>
      </c>
      <c r="AW4" s="50" t="n">
        <f aca="false">'Empl_BIT_10%'!AW4*100/PopTot!AW5</f>
        <v>50.7374862977418</v>
      </c>
    </row>
    <row r="5" customFormat="false" ht="15" hidden="false" customHeight="false" outlineLevel="0" collapsed="false">
      <c r="A5" s="0" t="n">
        <v>2017</v>
      </c>
      <c r="B5" s="50" t="n">
        <f aca="false">'Empl_BIT_10%'!B5*100/PopTot!B6</f>
        <v>49.4250246079822</v>
      </c>
      <c r="C5" s="50" t="n">
        <f aca="false">'Empl_BIT_10%'!C5*100/PopTot!C6</f>
        <v>45.190371090505</v>
      </c>
      <c r="D5" s="50" t="n">
        <f aca="false">'Empl_BIT_10%'!D5*100/PopTot!D6</f>
        <v>54.0366058469645</v>
      </c>
      <c r="E5" s="50" t="n">
        <f aca="false">'Empl_BIT_10%'!E5*100/PopTot!E6</f>
        <v>7.00982193913522</v>
      </c>
      <c r="F5" s="50" t="n">
        <f aca="false">'Empl_BIT_10%'!F5*100/PopTot!F6</f>
        <v>43.2078382655758</v>
      </c>
      <c r="G5" s="50" t="n">
        <f aca="false">'Empl_BIT_10%'!G5*100/PopTot!G6</f>
        <v>68.9648099071842</v>
      </c>
      <c r="H5" s="50" t="n">
        <f aca="false">'Empl_BIT_10%'!H5*100/PopTot!H6</f>
        <v>70.0180473745134</v>
      </c>
      <c r="I5" s="50" t="n">
        <f aca="false">'Empl_BIT_10%'!I5*100/PopTot!I6</f>
        <v>74.3444507063075</v>
      </c>
      <c r="J5" s="50" t="n">
        <f aca="false">'Empl_BIT_10%'!J5*100/PopTot!J6</f>
        <v>75.672816801981</v>
      </c>
      <c r="K5" s="50" t="n">
        <f aca="false">'Empl_BIT_10%'!K5*100/PopTot!K6</f>
        <v>78.9693371192316</v>
      </c>
      <c r="L5" s="50" t="n">
        <f aca="false">'Empl_BIT_10%'!L5*100/PopTot!L6</f>
        <v>75.9600998091971</v>
      </c>
      <c r="M5" s="50" t="n">
        <f aca="false">'Empl_BIT_10%'!M5*100/PopTot!M6</f>
        <v>66.0646323830958</v>
      </c>
      <c r="N5" s="50" t="n">
        <f aca="false">'Empl_BIT_10%'!N5*100/PopTot!N6</f>
        <v>34.642789868411</v>
      </c>
      <c r="O5" s="50" t="n">
        <f aca="false">'Empl_BIT_10%'!O5*100/PopTot!O6</f>
        <v>4.45145857519588</v>
      </c>
      <c r="P5" s="50" t="n">
        <f aca="false">'Empl_BIT_10%'!P5*100/PopTot!P6</f>
        <v>0.505746459607627</v>
      </c>
      <c r="Q5" s="50" t="n">
        <f aca="false">'Empl_BIT_10%'!Q5*100/PopTot!Q6</f>
        <v>11.2003844025614</v>
      </c>
      <c r="R5" s="50" t="n">
        <f aca="false">'Empl_BIT_10%'!R5*100/PopTot!R6</f>
        <v>49.184808713198</v>
      </c>
      <c r="S5" s="50" t="n">
        <f aca="false">'Empl_BIT_10%'!S5*100/PopTot!S6</f>
        <v>78.76765403902</v>
      </c>
      <c r="T5" s="50" t="n">
        <f aca="false">'Empl_BIT_10%'!T5*100/PopTot!T6</f>
        <v>84.4886311946149</v>
      </c>
      <c r="U5" s="50" t="n">
        <f aca="false">'Empl_BIT_10%'!U5*100/PopTot!U6</f>
        <v>86.0934904542591</v>
      </c>
      <c r="V5" s="50" t="n">
        <f aca="false">'Empl_BIT_10%'!V5*100/PopTot!V6</f>
        <v>85.6489873141562</v>
      </c>
      <c r="W5" s="50" t="n">
        <f aca="false">'Empl_BIT_10%'!W5*100/PopTot!W6</f>
        <v>86.1118801094549</v>
      </c>
      <c r="X5" s="50" t="n">
        <f aca="false">'Empl_BIT_10%'!X5*100/PopTot!X6</f>
        <v>82.7995817689134</v>
      </c>
      <c r="Y5" s="50" t="n">
        <f aca="false">'Empl_BIT_10%'!Y5*100/PopTot!Y6</f>
        <v>72.3978241938799</v>
      </c>
      <c r="Z5" s="50" t="n">
        <f aca="false">'Empl_BIT_10%'!Z5*100/PopTot!Z6</f>
        <v>33.6817702487421</v>
      </c>
      <c r="AA5" s="50" t="n">
        <f aca="false">'Empl_BIT_10%'!AA5*100/PopTot!AA6</f>
        <v>7.44833714162207</v>
      </c>
      <c r="AB5" s="50" t="n">
        <f aca="false">'Empl_BIT_10%'!AB5*100/PopTot!AB6</f>
        <v>1.28350935348447</v>
      </c>
      <c r="AD5" s="50" t="n">
        <f aca="false">'Empl_BIT_10%'!AD5*100/PopTot!AD6</f>
        <v>24.3223817663037</v>
      </c>
      <c r="AE5" s="50" t="n">
        <f aca="false">'Empl_BIT_10%'!AE5*100/PopTot!AE6</f>
        <v>69.5045675015145</v>
      </c>
      <c r="AF5" s="50" t="n">
        <f aca="false">'Empl_BIT_10%'!AF5*100/PopTot!AF6</f>
        <v>75.017575460399</v>
      </c>
      <c r="AG5" s="50" t="n">
        <f aca="false">'Empl_BIT_10%'!AG5*100/PopTot!AG6</f>
        <v>77.4603514925484</v>
      </c>
      <c r="AH5" s="50" t="n">
        <f aca="false">'Empl_BIT_10%'!AH5*100/PopTot!AH6</f>
        <v>19.850065841596</v>
      </c>
      <c r="AI5" s="50" t="n">
        <f aca="false">'Empl_BIT_10%'!AI5*100/PopTot!AI6</f>
        <v>29.073632413113</v>
      </c>
      <c r="AJ5" s="50" t="n">
        <f aca="false">'Empl_BIT_10%'!AJ5*100/PopTot!AJ6</f>
        <v>81.676236485916</v>
      </c>
      <c r="AK5" s="50" t="n">
        <f aca="false">'Empl_BIT_10%'!AK5*100/PopTot!AK6</f>
        <v>85.8665223652455</v>
      </c>
      <c r="AL5" s="50" t="n">
        <f aca="false">'Empl_BIT_10%'!AL5*100/PopTot!AL6</f>
        <v>84.4621995497717</v>
      </c>
      <c r="AM5" s="50" t="n">
        <f aca="false">'Empl_BIT_10%'!AM5*100/PopTot!AM6</f>
        <v>24.6879100525406</v>
      </c>
      <c r="AO5" s="50" t="n">
        <f aca="false">'Empl_BIT_10%'!AO5*100/PopTot!AO6</f>
        <v>24.3223817663037</v>
      </c>
      <c r="AP5" s="50" t="n">
        <f aca="false">'Empl_BIT_10%'!AP5*100/PopTot!AP6</f>
        <v>74.1490073334296</v>
      </c>
      <c r="AQ5" s="50" t="n">
        <f aca="false">'Empl_BIT_10%'!AQ5*100/PopTot!AQ6</f>
        <v>50.667591358792</v>
      </c>
      <c r="AR5" s="50" t="n">
        <f aca="false">'Empl_BIT_10%'!AR5*100/PopTot!AR6</f>
        <v>29.073632413113</v>
      </c>
      <c r="AS5" s="50" t="n">
        <f aca="false">'Empl_BIT_10%'!AS5*100/PopTot!AS6</f>
        <v>84.0624066867097</v>
      </c>
      <c r="AT5" s="50" t="n">
        <f aca="false">'Empl_BIT_10%'!AT5*100/PopTot!AT6</f>
        <v>53.7446419319636</v>
      </c>
      <c r="AU5" s="50" t="n">
        <f aca="false">'Empl_BIT_10%'!AU5*100/PopTot!AU6</f>
        <v>26.7365732635297</v>
      </c>
      <c r="AV5" s="50" t="n">
        <f aca="false">'Empl_BIT_10%'!AV5*100/PopTot!AV6</f>
        <v>79.0397739938883</v>
      </c>
      <c r="AW5" s="50" t="n">
        <f aca="false">'Empl_BIT_10%'!AW5*100/PopTot!AW6</f>
        <v>52.1514651990682</v>
      </c>
    </row>
    <row r="6" customFormat="false" ht="15" hidden="false" customHeight="false" outlineLevel="0" collapsed="false">
      <c r="A6" s="0" t="n">
        <v>2018</v>
      </c>
      <c r="B6" s="50" t="n">
        <f aca="false">'Empl_BIT_10%'!B6*100/PopTot!B7</f>
        <v>49.621309945636</v>
      </c>
      <c r="C6" s="50" t="n">
        <f aca="false">'Empl_BIT_10%'!C6*100/PopTot!C7</f>
        <v>45.4246391183099</v>
      </c>
      <c r="D6" s="50" t="n">
        <f aca="false">'Empl_BIT_10%'!D6*100/PopTot!D7</f>
        <v>54.1887668387596</v>
      </c>
      <c r="E6" s="50" t="n">
        <f aca="false">'Empl_BIT_10%'!E6*100/PopTot!E7</f>
        <v>7.22030995092237</v>
      </c>
      <c r="F6" s="50" t="n">
        <f aca="false">'Empl_BIT_10%'!F6*100/PopTot!F7</f>
        <v>44.2592894673553</v>
      </c>
      <c r="G6" s="50" t="n">
        <f aca="false">'Empl_BIT_10%'!G6*100/PopTot!G7</f>
        <v>69.2171597447293</v>
      </c>
      <c r="H6" s="50" t="n">
        <f aca="false">'Empl_BIT_10%'!H6*100/PopTot!H7</f>
        <v>71.0446727278254</v>
      </c>
      <c r="I6" s="50" t="n">
        <f aca="false">'Empl_BIT_10%'!I6*100/PopTot!I7</f>
        <v>74.5292089444783</v>
      </c>
      <c r="J6" s="50" t="n">
        <f aca="false">'Empl_BIT_10%'!J6*100/PopTot!J7</f>
        <v>76.3362457831885</v>
      </c>
      <c r="K6" s="50" t="n">
        <f aca="false">'Empl_BIT_10%'!K6*100/PopTot!K7</f>
        <v>79.3272364055914</v>
      </c>
      <c r="L6" s="50" t="n">
        <f aca="false">'Empl_BIT_10%'!L6*100/PopTot!L7</f>
        <v>76.3497517614999</v>
      </c>
      <c r="M6" s="50" t="n">
        <f aca="false">'Empl_BIT_10%'!M6*100/PopTot!M7</f>
        <v>67.0586963063931</v>
      </c>
      <c r="N6" s="50" t="n">
        <f aca="false">'Empl_BIT_10%'!N6*100/PopTot!N7</f>
        <v>36.1956750441163</v>
      </c>
      <c r="O6" s="50" t="n">
        <f aca="false">'Empl_BIT_10%'!O6*100/PopTot!O7</f>
        <v>4.88337978324169</v>
      </c>
      <c r="P6" s="50" t="n">
        <f aca="false">'Empl_BIT_10%'!P6*100/PopTot!P7</f>
        <v>0.540031261463817</v>
      </c>
      <c r="Q6" s="50" t="n">
        <f aca="false">'Empl_BIT_10%'!Q6*100/PopTot!Q7</f>
        <v>11.4268418207474</v>
      </c>
      <c r="R6" s="50" t="n">
        <f aca="false">'Empl_BIT_10%'!R6*100/PopTot!R7</f>
        <v>50.3697444200453</v>
      </c>
      <c r="S6" s="50" t="n">
        <f aca="false">'Empl_BIT_10%'!S6*100/PopTot!S7</f>
        <v>78.9169212901677</v>
      </c>
      <c r="T6" s="50" t="n">
        <f aca="false">'Empl_BIT_10%'!T6*100/PopTot!T7</f>
        <v>85.3905285208307</v>
      </c>
      <c r="U6" s="50" t="n">
        <f aca="false">'Empl_BIT_10%'!U6*100/PopTot!U7</f>
        <v>86.0819493447793</v>
      </c>
      <c r="V6" s="50" t="n">
        <f aca="false">'Empl_BIT_10%'!V6*100/PopTot!V7</f>
        <v>86.1318091094277</v>
      </c>
      <c r="W6" s="50" t="n">
        <f aca="false">'Empl_BIT_10%'!W6*100/PopTot!W7</f>
        <v>86.105391130577</v>
      </c>
      <c r="X6" s="50" t="n">
        <f aca="false">'Empl_BIT_10%'!X6*100/PopTot!X7</f>
        <v>82.9134934377234</v>
      </c>
      <c r="Y6" s="50" t="n">
        <f aca="false">'Empl_BIT_10%'!Y6*100/PopTot!Y7</f>
        <v>72.9103161889373</v>
      </c>
      <c r="Z6" s="50" t="n">
        <f aca="false">'Empl_BIT_10%'!Z6*100/PopTot!Z7</f>
        <v>36.1491154026499</v>
      </c>
      <c r="AA6" s="50" t="n">
        <f aca="false">'Empl_BIT_10%'!AA6*100/PopTot!AA7</f>
        <v>8.08081025758086</v>
      </c>
      <c r="AB6" s="50" t="n">
        <f aca="false">'Empl_BIT_10%'!AB6*100/PopTot!AB7</f>
        <v>1.35238755194699</v>
      </c>
      <c r="AD6" s="50" t="n">
        <f aca="false">'Empl_BIT_10%'!AD6*100/PopTot!AD7</f>
        <v>24.8140201216952</v>
      </c>
      <c r="AE6" s="50" t="n">
        <f aca="false">'Empl_BIT_10%'!AE6*100/PopTot!AE7</f>
        <v>70.1551179973457</v>
      </c>
      <c r="AF6" s="50" t="n">
        <f aca="false">'Empl_BIT_10%'!AF6*100/PopTot!AF7</f>
        <v>75.4270714786143</v>
      </c>
      <c r="AG6" s="50" t="n">
        <f aca="false">'Empl_BIT_10%'!AG6*100/PopTot!AG7</f>
        <v>77.8418312684472</v>
      </c>
      <c r="AH6" s="50" t="n">
        <f aca="false">'Empl_BIT_10%'!AH6*100/PopTot!AH7</f>
        <v>20.1923931104016</v>
      </c>
      <c r="AI6" s="50" t="n">
        <f aca="false">'Empl_BIT_10%'!AI6*100/PopTot!AI7</f>
        <v>29.6195142926453</v>
      </c>
      <c r="AJ6" s="50" t="n">
        <f aca="false">'Empl_BIT_10%'!AJ6*100/PopTot!AJ7</f>
        <v>82.2113138076038</v>
      </c>
      <c r="AK6" s="50" t="n">
        <f aca="false">'Empl_BIT_10%'!AK6*100/PopTot!AK7</f>
        <v>86.1069466301103</v>
      </c>
      <c r="AL6" s="50" t="n">
        <f aca="false">'Empl_BIT_10%'!AL6*100/PopTot!AL7</f>
        <v>84.5249313386353</v>
      </c>
      <c r="AM6" s="50" t="n">
        <f aca="false">'Empl_BIT_10%'!AM6*100/PopTot!AM7</f>
        <v>25.1597069828877</v>
      </c>
      <c r="AO6" s="50" t="n">
        <f aca="false">'Empl_BIT_10%'!AO6*100/PopTot!AO7</f>
        <v>24.8140201216952</v>
      </c>
      <c r="AP6" s="50" t="n">
        <f aca="false">'Empl_BIT_10%'!AP6*100/PopTot!AP7</f>
        <v>74.6393486995463</v>
      </c>
      <c r="AQ6" s="50" t="n">
        <f aca="false">'Empl_BIT_10%'!AQ6*100/PopTot!AQ7</f>
        <v>51.9630514194347</v>
      </c>
      <c r="AR6" s="50" t="n">
        <f aca="false">'Empl_BIT_10%'!AR6*100/PopTot!AR7</f>
        <v>29.6195142926453</v>
      </c>
      <c r="AS6" s="50" t="n">
        <f aca="false">'Empl_BIT_10%'!AS6*100/PopTot!AS7</f>
        <v>84.3325964919442</v>
      </c>
      <c r="AT6" s="50" t="n">
        <f aca="false">'Empl_BIT_10%'!AT6*100/PopTot!AT7</f>
        <v>55.2532904407229</v>
      </c>
      <c r="AU6" s="50" t="n">
        <f aca="false">'Empl_BIT_10%'!AU6*100/PopTot!AU7</f>
        <v>27.255188797275</v>
      </c>
      <c r="AV6" s="50" t="n">
        <f aca="false">'Empl_BIT_10%'!AV6*100/PopTot!AV7</f>
        <v>79.4223525991893</v>
      </c>
      <c r="AW6" s="50" t="n">
        <f aca="false">'Empl_BIT_10%'!AW6*100/PopTot!AW7</f>
        <v>53.5513690396457</v>
      </c>
    </row>
    <row r="7" customFormat="false" ht="15" hidden="false" customHeight="false" outlineLevel="0" collapsed="false">
      <c r="A7" s="0" t="n">
        <v>2019</v>
      </c>
      <c r="B7" s="50" t="n">
        <f aca="false">'Empl_BIT_10%'!B7*100/PopTot!B8</f>
        <v>49.7474184686314</v>
      </c>
      <c r="C7" s="50" t="n">
        <f aca="false">'Empl_BIT_10%'!C7*100/PopTot!C8</f>
        <v>45.5815291943257</v>
      </c>
      <c r="D7" s="50" t="n">
        <f aca="false">'Empl_BIT_10%'!D7*100/PopTot!D8</f>
        <v>54.2787282093719</v>
      </c>
      <c r="E7" s="50" t="n">
        <f aca="false">'Empl_BIT_10%'!E7*100/PopTot!E8</f>
        <v>7.41571432997496</v>
      </c>
      <c r="F7" s="50" t="n">
        <f aca="false">'Empl_BIT_10%'!F7*100/PopTot!F8</f>
        <v>44.8687576161155</v>
      </c>
      <c r="G7" s="50" t="n">
        <f aca="false">'Empl_BIT_10%'!G7*100/PopTot!G8</f>
        <v>69.8336857429185</v>
      </c>
      <c r="H7" s="50" t="n">
        <f aca="false">'Empl_BIT_10%'!H7*100/PopTot!H8</f>
        <v>71.3227002152143</v>
      </c>
      <c r="I7" s="50" t="n">
        <f aca="false">'Empl_BIT_10%'!I7*100/PopTot!I8</f>
        <v>74.993044677441</v>
      </c>
      <c r="J7" s="50" t="n">
        <f aca="false">'Empl_BIT_10%'!J7*100/PopTot!J8</f>
        <v>77.4197686152076</v>
      </c>
      <c r="K7" s="50" t="n">
        <f aca="false">'Empl_BIT_10%'!K7*100/PopTot!K8</f>
        <v>79.3951577664714</v>
      </c>
      <c r="L7" s="50" t="n">
        <f aca="false">'Empl_BIT_10%'!L7*100/PopTot!L8</f>
        <v>76.7739743910844</v>
      </c>
      <c r="M7" s="50" t="n">
        <f aca="false">'Empl_BIT_10%'!M7*100/PopTot!M8</f>
        <v>67.7126930719001</v>
      </c>
      <c r="N7" s="50" t="n">
        <f aca="false">'Empl_BIT_10%'!N7*100/PopTot!N8</f>
        <v>37.2467734403681</v>
      </c>
      <c r="O7" s="50" t="n">
        <f aca="false">'Empl_BIT_10%'!O7*100/PopTot!O8</f>
        <v>5.47075532585072</v>
      </c>
      <c r="P7" s="50" t="n">
        <f aca="false">'Empl_BIT_10%'!P7*100/PopTot!P8</f>
        <v>0.584283766657434</v>
      </c>
      <c r="Q7" s="50" t="n">
        <f aca="false">'Empl_BIT_10%'!Q7*100/PopTot!Q8</f>
        <v>11.6337507738751</v>
      </c>
      <c r="R7" s="50" t="n">
        <f aca="false">'Empl_BIT_10%'!R7*100/PopTot!R8</f>
        <v>51.0875004748478</v>
      </c>
      <c r="S7" s="50" t="n">
        <f aca="false">'Empl_BIT_10%'!S7*100/PopTot!S8</f>
        <v>79.4955591079711</v>
      </c>
      <c r="T7" s="50" t="n">
        <f aca="false">'Empl_BIT_10%'!T7*100/PopTot!T8</f>
        <v>85.5496198538488</v>
      </c>
      <c r="U7" s="50" t="n">
        <f aca="false">'Empl_BIT_10%'!U7*100/PopTot!U8</f>
        <v>86.3392652708361</v>
      </c>
      <c r="V7" s="50" t="n">
        <f aca="false">'Empl_BIT_10%'!V7*100/PopTot!V8</f>
        <v>87.0312822920188</v>
      </c>
      <c r="W7" s="50" t="n">
        <f aca="false">'Empl_BIT_10%'!W7*100/PopTot!W8</f>
        <v>85.8416054690338</v>
      </c>
      <c r="X7" s="50" t="n">
        <f aca="false">'Empl_BIT_10%'!X7*100/PopTot!X8</f>
        <v>83.2098236053557</v>
      </c>
      <c r="Y7" s="50" t="n">
        <f aca="false">'Empl_BIT_10%'!Y7*100/PopTot!Y8</f>
        <v>73.0719530543475</v>
      </c>
      <c r="Z7" s="50" t="n">
        <f aca="false">'Empl_BIT_10%'!Z7*100/PopTot!Z8</f>
        <v>38.2413123902666</v>
      </c>
      <c r="AA7" s="50" t="n">
        <f aca="false">'Empl_BIT_10%'!AA7*100/PopTot!AA8</f>
        <v>8.84946593870562</v>
      </c>
      <c r="AB7" s="50" t="n">
        <f aca="false">'Empl_BIT_10%'!AB7*100/PopTot!AB8</f>
        <v>1.42821540044222</v>
      </c>
      <c r="AD7" s="50" t="n">
        <f aca="false">'Empl_BIT_10%'!AD7*100/PopTot!AD8</f>
        <v>25.2734749958442</v>
      </c>
      <c r="AE7" s="50" t="n">
        <f aca="false">'Empl_BIT_10%'!AE7*100/PopTot!AE8</f>
        <v>70.6076260539759</v>
      </c>
      <c r="AF7" s="50" t="n">
        <f aca="false">'Empl_BIT_10%'!AF7*100/PopTot!AF8</f>
        <v>76.1836115000305</v>
      </c>
      <c r="AG7" s="50" t="n">
        <f aca="false">'Empl_BIT_10%'!AG7*100/PopTot!AG8</f>
        <v>78.0934677759776</v>
      </c>
      <c r="AH7" s="50" t="n">
        <f aca="false">'Empl_BIT_10%'!AH7*100/PopTot!AH8</f>
        <v>20.4959767296913</v>
      </c>
      <c r="AI7" s="50" t="n">
        <f aca="false">'Empl_BIT_10%'!AI7*100/PopTot!AI8</f>
        <v>30.1317871608454</v>
      </c>
      <c r="AJ7" s="50" t="n">
        <f aca="false">'Empl_BIT_10%'!AJ7*100/PopTot!AJ8</f>
        <v>82.6146609713419</v>
      </c>
      <c r="AK7" s="50" t="n">
        <f aca="false">'Empl_BIT_10%'!AK7*100/PopTot!AK8</f>
        <v>86.6819107383283</v>
      </c>
      <c r="AL7" s="50" t="n">
        <f aca="false">'Empl_BIT_10%'!AL7*100/PopTot!AL8</f>
        <v>84.5452407415087</v>
      </c>
      <c r="AM7" s="50" t="n">
        <f aca="false">'Empl_BIT_10%'!AM7*100/PopTot!AM8</f>
        <v>25.600306345956</v>
      </c>
      <c r="AO7" s="50" t="n">
        <f aca="false">'Empl_BIT_10%'!AO7*100/PopTot!AO8</f>
        <v>25.2734749958442</v>
      </c>
      <c r="AP7" s="50" t="n">
        <f aca="false">'Empl_BIT_10%'!AP7*100/PopTot!AP8</f>
        <v>75.1277768753092</v>
      </c>
      <c r="AQ7" s="50" t="n">
        <f aca="false">'Empl_BIT_10%'!AQ7*100/PopTot!AQ8</f>
        <v>52.8625329145876</v>
      </c>
      <c r="AR7" s="50" t="n">
        <f aca="false">'Empl_BIT_10%'!AR7*100/PopTot!AR8</f>
        <v>30.1317871608454</v>
      </c>
      <c r="AS7" s="50" t="n">
        <f aca="false">'Empl_BIT_10%'!AS7*100/PopTot!AS8</f>
        <v>84.6539031265975</v>
      </c>
      <c r="AT7" s="50" t="n">
        <f aca="false">'Empl_BIT_10%'!AT7*100/PopTot!AT8</f>
        <v>56.4015939650178</v>
      </c>
      <c r="AU7" s="50" t="n">
        <f aca="false">'Empl_BIT_10%'!AU7*100/PopTot!AU8</f>
        <v>27.7415501060711</v>
      </c>
      <c r="AV7" s="50" t="n">
        <f aca="false">'Empl_BIT_10%'!AV7*100/PopTot!AV8</f>
        <v>79.8283711787188</v>
      </c>
      <c r="AW7" s="50" t="n">
        <f aca="false">'Empl_BIT_10%'!AW7*100/PopTot!AW8</f>
        <v>54.5731874251408</v>
      </c>
    </row>
    <row r="8" customFormat="false" ht="15" hidden="false" customHeight="false" outlineLevel="0" collapsed="false">
      <c r="A8" s="0" t="n">
        <v>2020</v>
      </c>
      <c r="B8" s="50" t="n">
        <f aca="false">'Empl_BIT_10%'!B8*100/PopTot!B9</f>
        <v>49.8503146314467</v>
      </c>
      <c r="C8" s="50" t="n">
        <f aca="false">'Empl_BIT_10%'!C8*100/PopTot!C9</f>
        <v>45.7202634400528</v>
      </c>
      <c r="D8" s="50" t="n">
        <f aca="false">'Empl_BIT_10%'!D8*100/PopTot!D9</f>
        <v>54.3400039467531</v>
      </c>
      <c r="E8" s="50" t="n">
        <f aca="false">'Empl_BIT_10%'!E8*100/PopTot!E9</f>
        <v>7.57776192386829</v>
      </c>
      <c r="F8" s="50" t="n">
        <f aca="false">'Empl_BIT_10%'!F8*100/PopTot!F9</f>
        <v>45.6036357306955</v>
      </c>
      <c r="G8" s="50" t="n">
        <f aca="false">'Empl_BIT_10%'!G8*100/PopTot!G9</f>
        <v>70.5924895830649</v>
      </c>
      <c r="H8" s="50" t="n">
        <f aca="false">'Empl_BIT_10%'!H8*100/PopTot!H9</f>
        <v>71.7878903776512</v>
      </c>
      <c r="I8" s="50" t="n">
        <f aca="false">'Empl_BIT_10%'!I8*100/PopTot!I9</f>
        <v>75.0755870589273</v>
      </c>
      <c r="J8" s="50" t="n">
        <f aca="false">'Empl_BIT_10%'!J8*100/PopTot!J9</f>
        <v>78.7143270287183</v>
      </c>
      <c r="K8" s="50" t="n">
        <f aca="false">'Empl_BIT_10%'!K8*100/PopTot!K9</f>
        <v>79.4523254800521</v>
      </c>
      <c r="L8" s="50" t="n">
        <f aca="false">'Empl_BIT_10%'!L8*100/PopTot!L9</f>
        <v>77.4747824715111</v>
      </c>
      <c r="M8" s="50" t="n">
        <f aca="false">'Empl_BIT_10%'!M8*100/PopTot!M9</f>
        <v>68.3470170515854</v>
      </c>
      <c r="N8" s="50" t="n">
        <f aca="false">'Empl_BIT_10%'!N8*100/PopTot!N9</f>
        <v>38.033462771744</v>
      </c>
      <c r="O8" s="50" t="n">
        <f aca="false">'Empl_BIT_10%'!O8*100/PopTot!O9</f>
        <v>5.86797923094467</v>
      </c>
      <c r="P8" s="50" t="n">
        <f aca="false">'Empl_BIT_10%'!P8*100/PopTot!P9</f>
        <v>0.614931709414242</v>
      </c>
      <c r="Q8" s="50" t="n">
        <f aca="false">'Empl_BIT_10%'!Q8*100/PopTot!Q9</f>
        <v>11.8048912089512</v>
      </c>
      <c r="R8" s="50" t="n">
        <f aca="false">'Empl_BIT_10%'!R8*100/PopTot!R9</f>
        <v>51.8812163223404</v>
      </c>
      <c r="S8" s="50" t="n">
        <f aca="false">'Empl_BIT_10%'!S8*100/PopTot!S9</f>
        <v>80.1923887604442</v>
      </c>
      <c r="T8" s="50" t="n">
        <f aca="false">'Empl_BIT_10%'!T8*100/PopTot!T9</f>
        <v>85.8184936082803</v>
      </c>
      <c r="U8" s="50" t="n">
        <f aca="false">'Empl_BIT_10%'!U8*100/PopTot!U9</f>
        <v>86.2601354400404</v>
      </c>
      <c r="V8" s="50" t="n">
        <f aca="false">'Empl_BIT_10%'!V8*100/PopTot!V9</f>
        <v>88.3758501868152</v>
      </c>
      <c r="W8" s="50" t="n">
        <f aca="false">'Empl_BIT_10%'!W8*100/PopTot!W9</f>
        <v>85.47185309111</v>
      </c>
      <c r="X8" s="50" t="n">
        <f aca="false">'Empl_BIT_10%'!X8*100/PopTot!X9</f>
        <v>83.7265201274461</v>
      </c>
      <c r="Y8" s="50" t="n">
        <f aca="false">'Empl_BIT_10%'!Y8*100/PopTot!Y9</f>
        <v>73.169886621032</v>
      </c>
      <c r="Z8" s="50" t="n">
        <f aca="false">'Empl_BIT_10%'!Z8*100/PopTot!Z9</f>
        <v>39.6716388195885</v>
      </c>
      <c r="AA8" s="50" t="n">
        <f aca="false">'Empl_BIT_10%'!AA8*100/PopTot!AA9</f>
        <v>9.59547544686468</v>
      </c>
      <c r="AB8" s="50" t="n">
        <f aca="false">'Empl_BIT_10%'!AB8*100/PopTot!AB9</f>
        <v>1.50882930308243</v>
      </c>
      <c r="AD8" s="50" t="n">
        <f aca="false">'Empl_BIT_10%'!AD8*100/PopTot!AD9</f>
        <v>25.7706770845325</v>
      </c>
      <c r="AE8" s="50" t="n">
        <f aca="false">'Empl_BIT_10%'!AE8*100/PopTot!AE9</f>
        <v>71.2189099521391</v>
      </c>
      <c r="AF8" s="50" t="n">
        <f aca="false">'Empl_BIT_10%'!AF8*100/PopTot!AF9</f>
        <v>76.8538569501014</v>
      </c>
      <c r="AG8" s="50" t="n">
        <f aca="false">'Empl_BIT_10%'!AG8*100/PopTot!AG9</f>
        <v>78.4701419459143</v>
      </c>
      <c r="AH8" s="50" t="n">
        <f aca="false">'Empl_BIT_10%'!AH8*100/PopTot!AH9</f>
        <v>20.6883609170023</v>
      </c>
      <c r="AI8" s="50" t="n">
        <f aca="false">'Empl_BIT_10%'!AI8*100/PopTot!AI9</f>
        <v>30.6924911795717</v>
      </c>
      <c r="AJ8" s="50" t="n">
        <f aca="false">'Empl_BIT_10%'!AJ8*100/PopTot!AJ9</f>
        <v>83.1180744022999</v>
      </c>
      <c r="AK8" s="50" t="n">
        <f aca="false">'Empl_BIT_10%'!AK8*100/PopTot!AK9</f>
        <v>87.302705792113</v>
      </c>
      <c r="AL8" s="50" t="n">
        <f aca="false">'Empl_BIT_10%'!AL8*100/PopTot!AL9</f>
        <v>84.6114458020707</v>
      </c>
      <c r="AM8" s="50" t="n">
        <f aca="false">'Empl_BIT_10%'!AM8*100/PopTot!AM9</f>
        <v>25.867883162098</v>
      </c>
      <c r="AO8" s="50" t="n">
        <f aca="false">'Empl_BIT_10%'!AO8*100/PopTot!AO9</f>
        <v>25.7706770845325</v>
      </c>
      <c r="AP8" s="50" t="n">
        <f aca="false">'Empl_BIT_10%'!AP8*100/PopTot!AP9</f>
        <v>75.6801419207251</v>
      </c>
      <c r="AQ8" s="50" t="n">
        <f aca="false">'Empl_BIT_10%'!AQ8*100/PopTot!AQ9</f>
        <v>53.598492462991</v>
      </c>
      <c r="AR8" s="50" t="n">
        <f aca="false">'Empl_BIT_10%'!AR8*100/PopTot!AR9</f>
        <v>30.6924911795717</v>
      </c>
      <c r="AS8" s="50" t="n">
        <f aca="false">'Empl_BIT_10%'!AS8*100/PopTot!AS9</f>
        <v>85.04204648846</v>
      </c>
      <c r="AT8" s="50" t="n">
        <f aca="false">'Empl_BIT_10%'!AT8*100/PopTot!AT9</f>
        <v>57.1773599802613</v>
      </c>
      <c r="AU8" s="50" t="n">
        <f aca="false">'Empl_BIT_10%'!AU8*100/PopTot!AU9</f>
        <v>28.2711946946041</v>
      </c>
      <c r="AV8" s="50" t="n">
        <f aca="false">'Empl_BIT_10%'!AV8*100/PopTot!AV9</f>
        <v>80.2997582320611</v>
      </c>
      <c r="AW8" s="50" t="n">
        <f aca="false">'Empl_BIT_10%'!AW8*100/PopTot!AW9</f>
        <v>55.3303171548861</v>
      </c>
    </row>
    <row r="9" customFormat="false" ht="15" hidden="false" customHeight="false" outlineLevel="0" collapsed="false">
      <c r="A9" s="0" t="n">
        <v>2021</v>
      </c>
      <c r="B9" s="50" t="n">
        <f aca="false">'Empl_BIT_10%'!B9*100/PopTot!B10</f>
        <v>49.8996527025408</v>
      </c>
      <c r="C9" s="50" t="n">
        <f aca="false">'Empl_BIT_10%'!C9*100/PopTot!C10</f>
        <v>45.8040092936675</v>
      </c>
      <c r="D9" s="50" t="n">
        <f aca="false">'Empl_BIT_10%'!D9*100/PopTot!D10</f>
        <v>54.3491909911193</v>
      </c>
      <c r="E9" s="50" t="n">
        <f aca="false">'Empl_BIT_10%'!E9*100/PopTot!E10</f>
        <v>7.76690815704821</v>
      </c>
      <c r="F9" s="50" t="n">
        <f aca="false">'Empl_BIT_10%'!F9*100/PopTot!F10</f>
        <v>45.9697220052775</v>
      </c>
      <c r="G9" s="50" t="n">
        <f aca="false">'Empl_BIT_10%'!G9*100/PopTot!G10</f>
        <v>71.2664332583492</v>
      </c>
      <c r="H9" s="50" t="n">
        <f aca="false">'Empl_BIT_10%'!H9*100/PopTot!H10</f>
        <v>71.9760296075536</v>
      </c>
      <c r="I9" s="50" t="n">
        <f aca="false">'Empl_BIT_10%'!I9*100/PopTot!I10</f>
        <v>75.5849402342639</v>
      </c>
      <c r="J9" s="50" t="n">
        <f aca="false">'Empl_BIT_10%'!J9*100/PopTot!J10</f>
        <v>79.2264420864597</v>
      </c>
      <c r="K9" s="50" t="n">
        <f aca="false">'Empl_BIT_10%'!K9*100/PopTot!K10</f>
        <v>79.5020495093684</v>
      </c>
      <c r="L9" s="50" t="n">
        <f aca="false">'Empl_BIT_10%'!L9*100/PopTot!L10</f>
        <v>78.05547014034</v>
      </c>
      <c r="M9" s="50" t="n">
        <f aca="false">'Empl_BIT_10%'!M9*100/PopTot!M10</f>
        <v>68.9537260323924</v>
      </c>
      <c r="N9" s="50" t="n">
        <f aca="false">'Empl_BIT_10%'!N9*100/PopTot!N10</f>
        <v>38.7070878455994</v>
      </c>
      <c r="O9" s="50" t="n">
        <f aca="false">'Empl_BIT_10%'!O9*100/PopTot!O10</f>
        <v>6.22727443692603</v>
      </c>
      <c r="P9" s="50" t="n">
        <f aca="false">'Empl_BIT_10%'!P9*100/PopTot!P10</f>
        <v>0.638799913986242</v>
      </c>
      <c r="Q9" s="50" t="n">
        <f aca="false">'Empl_BIT_10%'!Q9*100/PopTot!Q10</f>
        <v>12.0286906484044</v>
      </c>
      <c r="R9" s="50" t="n">
        <f aca="false">'Empl_BIT_10%'!R9*100/PopTot!R10</f>
        <v>52.2315684019958</v>
      </c>
      <c r="S9" s="50" t="n">
        <f aca="false">'Empl_BIT_10%'!S9*100/PopTot!S10</f>
        <v>80.9635790783521</v>
      </c>
      <c r="T9" s="50" t="n">
        <f aca="false">'Empl_BIT_10%'!T9*100/PopTot!T10</f>
        <v>85.8507882105449</v>
      </c>
      <c r="U9" s="50" t="n">
        <f aca="false">'Empl_BIT_10%'!U9*100/PopTot!U10</f>
        <v>86.6701142795777</v>
      </c>
      <c r="V9" s="50" t="n">
        <f aca="false">'Empl_BIT_10%'!V9*100/PopTot!V10</f>
        <v>88.7085411154924</v>
      </c>
      <c r="W9" s="50" t="n">
        <f aca="false">'Empl_BIT_10%'!W9*100/PopTot!W10</f>
        <v>85.2642272547166</v>
      </c>
      <c r="X9" s="50" t="n">
        <f aca="false">'Empl_BIT_10%'!X9*100/PopTot!X10</f>
        <v>84.1715997958385</v>
      </c>
      <c r="Y9" s="50" t="n">
        <f aca="false">'Empl_BIT_10%'!Y9*100/PopTot!Y10</f>
        <v>73.3141355346754</v>
      </c>
      <c r="Z9" s="50" t="n">
        <f aca="false">'Empl_BIT_10%'!Z9*100/PopTot!Z10</f>
        <v>40.6696174525021</v>
      </c>
      <c r="AA9" s="50" t="n">
        <f aca="false">'Empl_BIT_10%'!AA9*100/PopTot!AA10</f>
        <v>10.3884669169434</v>
      </c>
      <c r="AB9" s="50" t="n">
        <f aca="false">'Empl_BIT_10%'!AB9*100/PopTot!AB10</f>
        <v>1.58114011977038</v>
      </c>
      <c r="AD9" s="50" t="n">
        <f aca="false">'Empl_BIT_10%'!AD9*100/PopTot!AD10</f>
        <v>26.2406286983397</v>
      </c>
      <c r="AE9" s="50" t="n">
        <f aca="false">'Empl_BIT_10%'!AE9*100/PopTot!AE10</f>
        <v>71.6399365828364</v>
      </c>
      <c r="AF9" s="50" t="n">
        <f aca="false">'Empl_BIT_10%'!AF9*100/PopTot!AF10</f>
        <v>77.387131978819</v>
      </c>
      <c r="AG9" s="50" t="n">
        <f aca="false">'Empl_BIT_10%'!AG9*100/PopTot!AG10</f>
        <v>78.7773306582425</v>
      </c>
      <c r="AH9" s="50" t="n">
        <f aca="false">'Empl_BIT_10%'!AH9*100/PopTot!AH10</f>
        <v>20.8155187066227</v>
      </c>
      <c r="AI9" s="50" t="n">
        <f aca="false">'Empl_BIT_10%'!AI9*100/PopTot!AI10</f>
        <v>31.1950136554182</v>
      </c>
      <c r="AJ9" s="50" t="n">
        <f aca="false">'Empl_BIT_10%'!AJ9*100/PopTot!AJ10</f>
        <v>83.5208762258752</v>
      </c>
      <c r="AK9" s="50" t="n">
        <f aca="false">'Empl_BIT_10%'!AK9*100/PopTot!AK10</f>
        <v>87.6865242826202</v>
      </c>
      <c r="AL9" s="50" t="n">
        <f aca="false">'Empl_BIT_10%'!AL9*100/PopTot!AL10</f>
        <v>84.7197640465962</v>
      </c>
      <c r="AM9" s="50" t="n">
        <f aca="false">'Empl_BIT_10%'!AM9*100/PopTot!AM10</f>
        <v>26.0473923918831</v>
      </c>
      <c r="AO9" s="50" t="n">
        <f aca="false">'Empl_BIT_10%'!AO9*100/PopTot!AO10</f>
        <v>26.2406286983397</v>
      </c>
      <c r="AP9" s="50" t="n">
        <f aca="false">'Empl_BIT_10%'!AP9*100/PopTot!AP10</f>
        <v>76.0998601828555</v>
      </c>
      <c r="AQ9" s="50" t="n">
        <f aca="false">'Empl_BIT_10%'!AQ9*100/PopTot!AQ10</f>
        <v>54.2297409542323</v>
      </c>
      <c r="AR9" s="50" t="n">
        <f aca="false">'Empl_BIT_10%'!AR9*100/PopTot!AR10</f>
        <v>31.1950136554182</v>
      </c>
      <c r="AS9" s="50" t="n">
        <f aca="false">'Empl_BIT_10%'!AS9*100/PopTot!AS10</f>
        <v>85.3412744889774</v>
      </c>
      <c r="AT9" s="50" t="n">
        <f aca="false">'Empl_BIT_10%'!AT9*100/PopTot!AT10</f>
        <v>57.7044005975375</v>
      </c>
      <c r="AU9" s="50" t="n">
        <f aca="false">'Empl_BIT_10%'!AU9*100/PopTot!AU10</f>
        <v>28.7583767835193</v>
      </c>
      <c r="AV9" s="50" t="n">
        <f aca="false">'Empl_BIT_10%'!AV9*100/PopTot!AV10</f>
        <v>80.6592462104711</v>
      </c>
      <c r="AW9" s="50" t="n">
        <f aca="false">'Empl_BIT_10%'!AW9*100/PopTot!AW10</f>
        <v>55.9145309737201</v>
      </c>
    </row>
    <row r="10" customFormat="false" ht="15" hidden="false" customHeight="false" outlineLevel="0" collapsed="false">
      <c r="A10" s="0" t="n">
        <v>2022</v>
      </c>
      <c r="B10" s="50" t="n">
        <f aca="false">'Empl_BIT_10%'!B10*100/PopTot!B11</f>
        <v>49.8967843550334</v>
      </c>
      <c r="C10" s="50" t="n">
        <f aca="false">'Empl_BIT_10%'!C10*100/PopTot!C11</f>
        <v>45.8587150776724</v>
      </c>
      <c r="D10" s="50" t="n">
        <f aca="false">'Empl_BIT_10%'!D10*100/PopTot!D11</f>
        <v>54.280877784415</v>
      </c>
      <c r="E10" s="50" t="n">
        <f aca="false">'Empl_BIT_10%'!E10*100/PopTot!E11</f>
        <v>7.92561350148972</v>
      </c>
      <c r="F10" s="50" t="n">
        <f aca="false">'Empl_BIT_10%'!F10*100/PopTot!F11</f>
        <v>46.4282919900378</v>
      </c>
      <c r="G10" s="50" t="n">
        <f aca="false">'Empl_BIT_10%'!G10*100/PopTot!G11</f>
        <v>71.8029553842276</v>
      </c>
      <c r="H10" s="50" t="n">
        <f aca="false">'Empl_BIT_10%'!H10*100/PopTot!H11</f>
        <v>72.3571496214121</v>
      </c>
      <c r="I10" s="50" t="n">
        <f aca="false">'Empl_BIT_10%'!I10*100/PopTot!I11</f>
        <v>75.9123661810185</v>
      </c>
      <c r="J10" s="50" t="n">
        <f aca="false">'Empl_BIT_10%'!J10*100/PopTot!J11</f>
        <v>79.3252995704637</v>
      </c>
      <c r="K10" s="50" t="n">
        <f aca="false">'Empl_BIT_10%'!K10*100/PopTot!K11</f>
        <v>80.0130888783646</v>
      </c>
      <c r="L10" s="50" t="n">
        <f aca="false">'Empl_BIT_10%'!L10*100/PopTot!L11</f>
        <v>78.6895753237208</v>
      </c>
      <c r="M10" s="50" t="n">
        <f aca="false">'Empl_BIT_10%'!M10*100/PopTot!M11</f>
        <v>69.2628367300166</v>
      </c>
      <c r="N10" s="50" t="n">
        <f aca="false">'Empl_BIT_10%'!N10*100/PopTot!N11</f>
        <v>39.6629094094218</v>
      </c>
      <c r="O10" s="50" t="n">
        <f aca="false">'Empl_BIT_10%'!O10*100/PopTot!O11</f>
        <v>6.38969718314224</v>
      </c>
      <c r="P10" s="50" t="n">
        <f aca="false">'Empl_BIT_10%'!P10*100/PopTot!P11</f>
        <v>0.651891453143139</v>
      </c>
      <c r="Q10" s="50" t="n">
        <f aca="false">'Empl_BIT_10%'!Q10*100/PopTot!Q11</f>
        <v>12.1978187963784</v>
      </c>
      <c r="R10" s="50" t="n">
        <f aca="false">'Empl_BIT_10%'!R10*100/PopTot!R11</f>
        <v>52.7364656449524</v>
      </c>
      <c r="S10" s="50" t="n">
        <f aca="false">'Empl_BIT_10%'!S10*100/PopTot!S11</f>
        <v>81.4813214509287</v>
      </c>
      <c r="T10" s="50" t="n">
        <f aca="false">'Empl_BIT_10%'!T10*100/PopTot!T11</f>
        <v>86.0699335430733</v>
      </c>
      <c r="U10" s="50" t="n">
        <f aca="false">'Empl_BIT_10%'!U10*100/PopTot!U11</f>
        <v>86.8701703207687</v>
      </c>
      <c r="V10" s="50" t="n">
        <f aca="false">'Empl_BIT_10%'!V10*100/PopTot!V11</f>
        <v>88.6773667563006</v>
      </c>
      <c r="W10" s="50" t="n">
        <f aca="false">'Empl_BIT_10%'!W10*100/PopTot!W11</f>
        <v>85.5790393053373</v>
      </c>
      <c r="X10" s="50" t="n">
        <f aca="false">'Empl_BIT_10%'!X10*100/PopTot!X11</f>
        <v>84.6681176352886</v>
      </c>
      <c r="Y10" s="50" t="n">
        <f aca="false">'Empl_BIT_10%'!Y10*100/PopTot!Y11</f>
        <v>73.3162494970081</v>
      </c>
      <c r="Z10" s="50" t="n">
        <f aca="false">'Empl_BIT_10%'!Z10*100/PopTot!Z11</f>
        <v>41.1333955416034</v>
      </c>
      <c r="AA10" s="50" t="n">
        <f aca="false">'Empl_BIT_10%'!AA10*100/PopTot!AA11</f>
        <v>10.9221014539614</v>
      </c>
      <c r="AB10" s="50" t="n">
        <f aca="false">'Empl_BIT_10%'!AB10*100/PopTot!AB11</f>
        <v>1.63762192360453</v>
      </c>
      <c r="AD10" s="50" t="n">
        <f aca="false">'Empl_BIT_10%'!AD10*100/PopTot!AD11</f>
        <v>26.6090786071882</v>
      </c>
      <c r="AE10" s="50" t="n">
        <f aca="false">'Empl_BIT_10%'!AE10*100/PopTot!AE11</f>
        <v>72.0941565583071</v>
      </c>
      <c r="AF10" s="50" t="n">
        <f aca="false">'Empl_BIT_10%'!AF10*100/PopTot!AF11</f>
        <v>77.6230947412496</v>
      </c>
      <c r="AG10" s="50" t="n">
        <f aca="false">'Empl_BIT_10%'!AG10*100/PopTot!AG11</f>
        <v>79.3397128549343</v>
      </c>
      <c r="AH10" s="50" t="n">
        <f aca="false">'Empl_BIT_10%'!AH10*100/PopTot!AH11</f>
        <v>20.89752612757</v>
      </c>
      <c r="AI10" s="50" t="n">
        <f aca="false">'Empl_BIT_10%'!AI10*100/PopTot!AI11</f>
        <v>31.5862189775594</v>
      </c>
      <c r="AJ10" s="50" t="n">
        <f aca="false">'Empl_BIT_10%'!AJ10*100/PopTot!AJ11</f>
        <v>83.8808724193491</v>
      </c>
      <c r="AK10" s="50" t="n">
        <f aca="false">'Empl_BIT_10%'!AK10*100/PopTot!AK11</f>
        <v>87.7810464147065</v>
      </c>
      <c r="AL10" s="50" t="n">
        <f aca="false">'Empl_BIT_10%'!AL10*100/PopTot!AL11</f>
        <v>85.1170091060227</v>
      </c>
      <c r="AM10" s="50" t="n">
        <f aca="false">'Empl_BIT_10%'!AM10*100/PopTot!AM11</f>
        <v>26.0404746160757</v>
      </c>
      <c r="AO10" s="50" t="n">
        <f aca="false">'Empl_BIT_10%'!AO10*100/PopTot!AO11</f>
        <v>26.6090786071882</v>
      </c>
      <c r="AP10" s="50" t="n">
        <f aca="false">'Empl_BIT_10%'!AP10*100/PopTot!AP11</f>
        <v>76.5195971591766</v>
      </c>
      <c r="AQ10" s="50" t="n">
        <f aca="false">'Empl_BIT_10%'!AQ10*100/PopTot!AQ11</f>
        <v>54.837662626795</v>
      </c>
      <c r="AR10" s="50" t="n">
        <f aca="false">'Empl_BIT_10%'!AR10*100/PopTot!AR11</f>
        <v>31.5862189775594</v>
      </c>
      <c r="AS10" s="50" t="n">
        <f aca="false">'Empl_BIT_10%'!AS10*100/PopTot!AS11</f>
        <v>85.6354630486582</v>
      </c>
      <c r="AT10" s="50" t="n">
        <f aca="false">'Empl_BIT_10%'!AT10*100/PopTot!AT11</f>
        <v>57.907716291528</v>
      </c>
      <c r="AU10" s="50" t="n">
        <f aca="false">'Empl_BIT_10%'!AU10*100/PopTot!AU11</f>
        <v>29.1384193431331</v>
      </c>
      <c r="AV10" s="50" t="n">
        <f aca="false">'Empl_BIT_10%'!AV10*100/PopTot!AV11</f>
        <v>81.0170100838213</v>
      </c>
      <c r="AW10" s="50" t="n">
        <f aca="false">'Empl_BIT_10%'!AW10*100/PopTot!AW11</f>
        <v>56.3286348543157</v>
      </c>
    </row>
    <row r="11" customFormat="false" ht="15" hidden="false" customHeight="false" outlineLevel="0" collapsed="false">
      <c r="A11" s="0" t="n">
        <v>2023</v>
      </c>
      <c r="B11" s="50" t="n">
        <f aca="false">'Empl_BIT_10%'!B11*100/PopTot!B12</f>
        <v>49.4463847202934</v>
      </c>
      <c r="C11" s="50" t="n">
        <f aca="false">'Empl_BIT_10%'!C11*100/PopTot!C12</f>
        <v>45.4574332454734</v>
      </c>
      <c r="D11" s="50" t="n">
        <f aca="false">'Empl_BIT_10%'!D11*100/PopTot!D12</f>
        <v>53.7745219795041</v>
      </c>
      <c r="E11" s="50" t="n">
        <f aca="false">'Empl_BIT_10%'!E11*100/PopTot!E12</f>
        <v>7.76211150910294</v>
      </c>
      <c r="F11" s="50" t="n">
        <f aca="false">'Empl_BIT_10%'!F11*100/PopTot!F12</f>
        <v>45.7629811952946</v>
      </c>
      <c r="G11" s="50" t="n">
        <f aca="false">'Empl_BIT_10%'!G11*100/PopTot!G12</f>
        <v>71.8869535156643</v>
      </c>
      <c r="H11" s="50" t="n">
        <f aca="false">'Empl_BIT_10%'!H11*100/PopTot!H12</f>
        <v>71.5537428795093</v>
      </c>
      <c r="I11" s="50" t="n">
        <f aca="false">'Empl_BIT_10%'!I11*100/PopTot!I12</f>
        <v>75.9811248453873</v>
      </c>
      <c r="J11" s="50" t="n">
        <f aca="false">'Empl_BIT_10%'!J11*100/PopTot!J12</f>
        <v>78.5725052337846</v>
      </c>
      <c r="K11" s="50" t="n">
        <f aca="false">'Empl_BIT_10%'!K11*100/PopTot!K12</f>
        <v>79.9456692864641</v>
      </c>
      <c r="L11" s="50" t="n">
        <f aca="false">'Empl_BIT_10%'!L11*100/PopTot!L12</f>
        <v>78.3202244935105</v>
      </c>
      <c r="M11" s="50" t="n">
        <f aca="false">'Empl_BIT_10%'!M11*100/PopTot!M12</f>
        <v>69.0315193597557</v>
      </c>
      <c r="N11" s="50" t="n">
        <f aca="false">'Empl_BIT_10%'!N11*100/PopTot!N12</f>
        <v>40.6731570752451</v>
      </c>
      <c r="O11" s="50" t="n">
        <f aca="false">'Empl_BIT_10%'!O11*100/PopTot!O12</f>
        <v>6.50154021752383</v>
      </c>
      <c r="P11" s="50" t="n">
        <f aca="false">'Empl_BIT_10%'!P11*100/PopTot!P12</f>
        <v>0.658823796084116</v>
      </c>
      <c r="Q11" s="50" t="n">
        <f aca="false">'Empl_BIT_10%'!Q11*100/PopTot!Q12</f>
        <v>12.0263909543161</v>
      </c>
      <c r="R11" s="50" t="n">
        <f aca="false">'Empl_BIT_10%'!R11*100/PopTot!R12</f>
        <v>52.0137666137807</v>
      </c>
      <c r="S11" s="50" t="n">
        <f aca="false">'Empl_BIT_10%'!S11*100/PopTot!S12</f>
        <v>81.6737214095793</v>
      </c>
      <c r="T11" s="50" t="n">
        <f aca="false">'Empl_BIT_10%'!T11*100/PopTot!T12</f>
        <v>85.1959657136723</v>
      </c>
      <c r="U11" s="50" t="n">
        <f aca="false">'Empl_BIT_10%'!U11*100/PopTot!U12</f>
        <v>87.0052357535429</v>
      </c>
      <c r="V11" s="50" t="n">
        <f aca="false">'Empl_BIT_10%'!V11*100/PopTot!V12</f>
        <v>87.9856004620358</v>
      </c>
      <c r="W11" s="50" t="n">
        <f aca="false">'Empl_BIT_10%'!W11*100/PopTot!W12</f>
        <v>85.4166710410259</v>
      </c>
      <c r="X11" s="50" t="n">
        <f aca="false">'Empl_BIT_10%'!X11*100/PopTot!X12</f>
        <v>84.1264384928997</v>
      </c>
      <c r="Y11" s="50" t="n">
        <f aca="false">'Empl_BIT_10%'!Y11*100/PopTot!Y12</f>
        <v>72.9076555432412</v>
      </c>
      <c r="Z11" s="50" t="n">
        <f aca="false">'Empl_BIT_10%'!Z11*100/PopTot!Z12</f>
        <v>41.6346455467042</v>
      </c>
      <c r="AA11" s="50" t="n">
        <f aca="false">'Empl_BIT_10%'!AA11*100/PopTot!AA12</f>
        <v>11.3412474507443</v>
      </c>
      <c r="AB11" s="50" t="n">
        <f aca="false">'Empl_BIT_10%'!AB11*100/PopTot!AB12</f>
        <v>1.67545553828284</v>
      </c>
      <c r="AD11" s="50" t="n">
        <f aca="false">'Empl_BIT_10%'!AD11*100/PopTot!AD12</f>
        <v>26.24799545495</v>
      </c>
      <c r="AE11" s="50" t="n">
        <f aca="false">'Empl_BIT_10%'!AE11*100/PopTot!AE12</f>
        <v>71.712470551249</v>
      </c>
      <c r="AF11" s="50" t="n">
        <f aca="false">'Empl_BIT_10%'!AF11*100/PopTot!AF12</f>
        <v>77.2933099746411</v>
      </c>
      <c r="AG11" s="50" t="n">
        <f aca="false">'Empl_BIT_10%'!AG11*100/PopTot!AG12</f>
        <v>79.1045753300124</v>
      </c>
      <c r="AH11" s="50" t="n">
        <f aca="false">'Empl_BIT_10%'!AH11*100/PopTot!AH12</f>
        <v>20.8363352375243</v>
      </c>
      <c r="AI11" s="50" t="n">
        <f aca="false">'Empl_BIT_10%'!AI11*100/PopTot!AI12</f>
        <v>31.2053638767379</v>
      </c>
      <c r="AJ11" s="50" t="n">
        <f aca="false">'Empl_BIT_10%'!AJ11*100/PopTot!AJ12</f>
        <v>83.5113373280885</v>
      </c>
      <c r="AK11" s="50" t="n">
        <f aca="false">'Empl_BIT_10%'!AK11*100/PopTot!AK12</f>
        <v>87.5034294549401</v>
      </c>
      <c r="AL11" s="50" t="n">
        <f aca="false">'Empl_BIT_10%'!AL11*100/PopTot!AL12</f>
        <v>84.7497618194556</v>
      </c>
      <c r="AM11" s="50" t="n">
        <f aca="false">'Empl_BIT_10%'!AM11*100/PopTot!AM12</f>
        <v>25.8775185978087</v>
      </c>
      <c r="AO11" s="50" t="n">
        <f aca="false">'Empl_BIT_10%'!AO11*100/PopTot!AO12</f>
        <v>26.24799545495</v>
      </c>
      <c r="AP11" s="50" t="n">
        <f aca="false">'Empl_BIT_10%'!AP11*100/PopTot!AP12</f>
        <v>76.2094803441875</v>
      </c>
      <c r="AQ11" s="50" t="n">
        <f aca="false">'Empl_BIT_10%'!AQ11*100/PopTot!AQ12</f>
        <v>55.1768714976668</v>
      </c>
      <c r="AR11" s="50" t="n">
        <f aca="false">'Empl_BIT_10%'!AR11*100/PopTot!AR12</f>
        <v>31.2053638767379</v>
      </c>
      <c r="AS11" s="50" t="n">
        <f aca="false">'Empl_BIT_10%'!AS11*100/PopTot!AS12</f>
        <v>85.3038076493535</v>
      </c>
      <c r="AT11" s="50" t="n">
        <f aca="false">'Empl_BIT_10%'!AT11*100/PopTot!AT12</f>
        <v>57.8839442715359</v>
      </c>
      <c r="AU11" s="50" t="n">
        <f aca="false">'Empl_BIT_10%'!AU11*100/PopTot!AU12</f>
        <v>28.7668268388962</v>
      </c>
      <c r="AV11" s="50" t="n">
        <f aca="false">'Empl_BIT_10%'!AV11*100/PopTot!AV12</f>
        <v>80.6963762682204</v>
      </c>
      <c r="AW11" s="50" t="n">
        <f aca="false">'Empl_BIT_10%'!AW11*100/PopTot!AW12</f>
        <v>56.4935302192647</v>
      </c>
    </row>
    <row r="12" customFormat="false" ht="15" hidden="false" customHeight="false" outlineLevel="0" collapsed="false">
      <c r="A12" s="0" t="n">
        <v>2024</v>
      </c>
      <c r="B12" s="50" t="n">
        <f aca="false">'Empl_BIT_10%'!B12*100/PopTot!B13</f>
        <v>48.9966659709504</v>
      </c>
      <c r="C12" s="50" t="n">
        <f aca="false">'Empl_BIT_10%'!C12*100/PopTot!C13</f>
        <v>45.0413839359416</v>
      </c>
      <c r="D12" s="50" t="n">
        <f aca="false">'Empl_BIT_10%'!D12*100/PopTot!D13</f>
        <v>53.2855926090946</v>
      </c>
      <c r="E12" s="50" t="n">
        <f aca="false">'Empl_BIT_10%'!E12*100/PopTot!E13</f>
        <v>7.5746444896404</v>
      </c>
      <c r="F12" s="50" t="n">
        <f aca="false">'Empl_BIT_10%'!F12*100/PopTot!F13</f>
        <v>45.222036505893</v>
      </c>
      <c r="G12" s="50" t="n">
        <f aca="false">'Empl_BIT_10%'!G12*100/PopTot!G13</f>
        <v>71.4133592604752</v>
      </c>
      <c r="H12" s="50" t="n">
        <f aca="false">'Empl_BIT_10%'!H12*100/PopTot!H13</f>
        <v>71.1988483246911</v>
      </c>
      <c r="I12" s="50" t="n">
        <f aca="false">'Empl_BIT_10%'!I12*100/PopTot!I13</f>
        <v>75.3520154437405</v>
      </c>
      <c r="J12" s="50" t="n">
        <f aca="false">'Empl_BIT_10%'!J12*100/PopTot!J13</f>
        <v>78.191261183891</v>
      </c>
      <c r="K12" s="50" t="n">
        <f aca="false">'Empl_BIT_10%'!K12*100/PopTot!K13</f>
        <v>80.3692903887489</v>
      </c>
      <c r="L12" s="50" t="n">
        <f aca="false">'Empl_BIT_10%'!L12*100/PopTot!L13</f>
        <v>77.7265668789247</v>
      </c>
      <c r="M12" s="50" t="n">
        <f aca="false">'Empl_BIT_10%'!M12*100/PopTot!M13</f>
        <v>68.7466487337651</v>
      </c>
      <c r="N12" s="50" t="n">
        <f aca="false">'Empl_BIT_10%'!N12*100/PopTot!N13</f>
        <v>41.6763268031869</v>
      </c>
      <c r="O12" s="50" t="n">
        <f aca="false">'Empl_BIT_10%'!O12*100/PopTot!O13</f>
        <v>6.57292378954899</v>
      </c>
      <c r="P12" s="50" t="n">
        <f aca="false">'Empl_BIT_10%'!P12*100/PopTot!P13</f>
        <v>0.664209060333913</v>
      </c>
      <c r="Q12" s="50" t="n">
        <f aca="false">'Empl_BIT_10%'!Q12*100/PopTot!Q13</f>
        <v>11.8198649976357</v>
      </c>
      <c r="R12" s="50" t="n">
        <f aca="false">'Empl_BIT_10%'!R12*100/PopTot!R13</f>
        <v>51.3744843513984</v>
      </c>
      <c r="S12" s="50" t="n">
        <f aca="false">'Empl_BIT_10%'!S12*100/PopTot!S13</f>
        <v>81.2661500044707</v>
      </c>
      <c r="T12" s="50" t="n">
        <f aca="false">'Empl_BIT_10%'!T12*100/PopTot!T13</f>
        <v>84.8680278045167</v>
      </c>
      <c r="U12" s="50" t="n">
        <f aca="false">'Empl_BIT_10%'!U12*100/PopTot!U13</f>
        <v>86.4688496653589</v>
      </c>
      <c r="V12" s="50" t="n">
        <f aca="false">'Empl_BIT_10%'!V12*100/PopTot!V13</f>
        <v>87.6231863581716</v>
      </c>
      <c r="W12" s="50" t="n">
        <f aca="false">'Empl_BIT_10%'!W12*100/PopTot!W13</f>
        <v>85.7082881222833</v>
      </c>
      <c r="X12" s="50" t="n">
        <f aca="false">'Empl_BIT_10%'!X12*100/PopTot!X13</f>
        <v>83.380247438839</v>
      </c>
      <c r="Y12" s="50" t="n">
        <f aca="false">'Empl_BIT_10%'!Y12*100/PopTot!Y13</f>
        <v>72.6979183334602</v>
      </c>
      <c r="Z12" s="50" t="n">
        <f aca="false">'Empl_BIT_10%'!Z12*100/PopTot!Z13</f>
        <v>42.7081054390368</v>
      </c>
      <c r="AA12" s="50" t="n">
        <f aca="false">'Empl_BIT_10%'!AA12*100/PopTot!AA13</f>
        <v>11.4126126790094</v>
      </c>
      <c r="AB12" s="50" t="n">
        <f aca="false">'Empl_BIT_10%'!AB12*100/PopTot!AB13</f>
        <v>1.68307273193136</v>
      </c>
      <c r="AD12" s="50" t="n">
        <f aca="false">'Empl_BIT_10%'!AD12*100/PopTot!AD13</f>
        <v>25.8634412976212</v>
      </c>
      <c r="AE12" s="50" t="n">
        <f aca="false">'Empl_BIT_10%'!AE12*100/PopTot!AE13</f>
        <v>71.3027976612668</v>
      </c>
      <c r="AF12" s="50" t="n">
        <f aca="false">'Empl_BIT_10%'!AF12*100/PopTot!AF13</f>
        <v>76.7885861616595</v>
      </c>
      <c r="AG12" s="50" t="n">
        <f aca="false">'Empl_BIT_10%'!AG12*100/PopTot!AG13</f>
        <v>78.985300941796</v>
      </c>
      <c r="AH12" s="50" t="n">
        <f aca="false">'Empl_BIT_10%'!AH12*100/PopTot!AH13</f>
        <v>20.7540955912569</v>
      </c>
      <c r="AI12" s="50" t="n">
        <f aca="false">'Empl_BIT_10%'!AI12*100/PopTot!AI13</f>
        <v>30.769682321863</v>
      </c>
      <c r="AJ12" s="50" t="n">
        <f aca="false">'Empl_BIT_10%'!AJ12*100/PopTot!AJ13</f>
        <v>83.1157559632115</v>
      </c>
      <c r="AK12" s="50" t="n">
        <f aca="false">'Empl_BIT_10%'!AK12*100/PopTot!AK13</f>
        <v>87.0545023977014</v>
      </c>
      <c r="AL12" s="50" t="n">
        <f aca="false">'Empl_BIT_10%'!AL12*100/PopTot!AL13</f>
        <v>84.4881582558698</v>
      </c>
      <c r="AM12" s="50" t="n">
        <f aca="false">'Empl_BIT_10%'!AM12*100/PopTot!AM13</f>
        <v>25.7832933761075</v>
      </c>
      <c r="AO12" s="50" t="n">
        <f aca="false">'Empl_BIT_10%'!AO12*100/PopTot!AO13</f>
        <v>25.8634412976212</v>
      </c>
      <c r="AP12" s="50" t="n">
        <f aca="false">'Empl_BIT_10%'!AP12*100/PopTot!AP13</f>
        <v>75.8673569236962</v>
      </c>
      <c r="AQ12" s="50" t="n">
        <f aca="false">'Empl_BIT_10%'!AQ12*100/PopTot!AQ13</f>
        <v>55.4092800478561</v>
      </c>
      <c r="AR12" s="50" t="n">
        <f aca="false">'Empl_BIT_10%'!AR12*100/PopTot!AR13</f>
        <v>30.769682321863</v>
      </c>
      <c r="AS12" s="50" t="n">
        <f aca="false">'Empl_BIT_10%'!AS12*100/PopTot!AS13</f>
        <v>84.9431758088191</v>
      </c>
      <c r="AT12" s="50" t="n">
        <f aca="false">'Empl_BIT_10%'!AT12*100/PopTot!AT13</f>
        <v>58.154531230704</v>
      </c>
      <c r="AU12" s="50" t="n">
        <f aca="false">'Empl_BIT_10%'!AU12*100/PopTot!AU13</f>
        <v>28.3566802404515</v>
      </c>
      <c r="AV12" s="50" t="n">
        <f aca="false">'Empl_BIT_10%'!AV12*100/PopTot!AV13</f>
        <v>80.3451830414981</v>
      </c>
      <c r="AW12" s="50" t="n">
        <f aca="false">'Empl_BIT_10%'!AW12*100/PopTot!AW13</f>
        <v>56.7460333033009</v>
      </c>
    </row>
    <row r="13" customFormat="false" ht="15" hidden="false" customHeight="false" outlineLevel="0" collapsed="false">
      <c r="A13" s="0" t="n">
        <v>2025</v>
      </c>
      <c r="B13" s="50" t="n">
        <f aca="false">'Empl_BIT_10%'!B13*100/PopTot!B14</f>
        <v>48.5768310587352</v>
      </c>
      <c r="C13" s="50" t="n">
        <f aca="false">'Empl_BIT_10%'!C13*100/PopTot!C14</f>
        <v>44.6461816485657</v>
      </c>
      <c r="D13" s="50" t="n">
        <f aca="false">'Empl_BIT_10%'!D13*100/PopTot!D14</f>
        <v>52.8364311644692</v>
      </c>
      <c r="E13" s="50" t="n">
        <f aca="false">'Empl_BIT_10%'!E13*100/PopTot!E14</f>
        <v>7.39647951805531</v>
      </c>
      <c r="F13" s="50" t="n">
        <f aca="false">'Empl_BIT_10%'!F13*100/PopTot!F14</f>
        <v>44.4581132840879</v>
      </c>
      <c r="G13" s="50" t="n">
        <f aca="false">'Empl_BIT_10%'!G13*100/PopTot!G14</f>
        <v>71.1188978385788</v>
      </c>
      <c r="H13" s="50" t="n">
        <f aca="false">'Empl_BIT_10%'!H13*100/PopTot!H14</f>
        <v>70.9701492743992</v>
      </c>
      <c r="I13" s="50" t="n">
        <f aca="false">'Empl_BIT_10%'!I13*100/PopTot!I14</f>
        <v>74.9084337566732</v>
      </c>
      <c r="J13" s="50" t="n">
        <f aca="false">'Empl_BIT_10%'!J13*100/PopTot!J14</f>
        <v>77.4172005813703</v>
      </c>
      <c r="K13" s="50" t="n">
        <f aca="false">'Empl_BIT_10%'!K13*100/PopTot!K14</f>
        <v>80.9834006068531</v>
      </c>
      <c r="L13" s="50" t="n">
        <f aca="false">'Empl_BIT_10%'!L13*100/PopTot!L14</f>
        <v>77.1227245300942</v>
      </c>
      <c r="M13" s="50" t="n">
        <f aca="false">'Empl_BIT_10%'!M13*100/PopTot!M14</f>
        <v>68.7198709038663</v>
      </c>
      <c r="N13" s="50" t="n">
        <f aca="false">'Empl_BIT_10%'!N13*100/PopTot!N14</f>
        <v>42.6349140490951</v>
      </c>
      <c r="O13" s="50" t="n">
        <f aca="false">'Empl_BIT_10%'!O13*100/PopTot!O14</f>
        <v>6.63609272546271</v>
      </c>
      <c r="P13" s="50" t="n">
        <f aca="false">'Empl_BIT_10%'!P13*100/PopTot!P14</f>
        <v>0.668699302026788</v>
      </c>
      <c r="Q13" s="50" t="n">
        <f aca="false">'Empl_BIT_10%'!Q13*100/PopTot!Q14</f>
        <v>11.6211965686452</v>
      </c>
      <c r="R13" s="50" t="n">
        <f aca="false">'Empl_BIT_10%'!R13*100/PopTot!R14</f>
        <v>50.5592626034123</v>
      </c>
      <c r="S13" s="50" t="n">
        <f aca="false">'Empl_BIT_10%'!S13*100/PopTot!S14</f>
        <v>80.9628418234354</v>
      </c>
      <c r="T13" s="50" t="n">
        <f aca="false">'Empl_BIT_10%'!T13*100/PopTot!T14</f>
        <v>84.6511173153103</v>
      </c>
      <c r="U13" s="50" t="n">
        <f aca="false">'Empl_BIT_10%'!U13*100/PopTot!U14</f>
        <v>86.0355901659166</v>
      </c>
      <c r="V13" s="50" t="n">
        <f aca="false">'Empl_BIT_10%'!V13*100/PopTot!V14</f>
        <v>86.9233288563604</v>
      </c>
      <c r="W13" s="50" t="n">
        <f aca="false">'Empl_BIT_10%'!W13*100/PopTot!W14</f>
        <v>86.417066494211</v>
      </c>
      <c r="X13" s="50" t="n">
        <f aca="false">'Empl_BIT_10%'!X13*100/PopTot!X14</f>
        <v>82.5305690531377</v>
      </c>
      <c r="Y13" s="50" t="n">
        <f aca="false">'Empl_BIT_10%'!Y13*100/PopTot!Y14</f>
        <v>72.6723124602724</v>
      </c>
      <c r="Z13" s="50" t="n">
        <f aca="false">'Empl_BIT_10%'!Z13*100/PopTot!Z14</f>
        <v>44.0005411764995</v>
      </c>
      <c r="AA13" s="50" t="n">
        <f aca="false">'Empl_BIT_10%'!AA13*100/PopTot!AA14</f>
        <v>11.4279263090197</v>
      </c>
      <c r="AB13" s="50" t="n">
        <f aca="false">'Empl_BIT_10%'!AB13*100/PopTot!AB14</f>
        <v>1.68052589206883</v>
      </c>
      <c r="AD13" s="50" t="n">
        <f aca="false">'Empl_BIT_10%'!AD13*100/PopTot!AD14</f>
        <v>25.405988241143</v>
      </c>
      <c r="AE13" s="50" t="n">
        <f aca="false">'Empl_BIT_10%'!AE13*100/PopTot!AE14</f>
        <v>71.0433701104964</v>
      </c>
      <c r="AF13" s="50" t="n">
        <f aca="false">'Empl_BIT_10%'!AF13*100/PopTot!AF14</f>
        <v>76.1803372089616</v>
      </c>
      <c r="AG13" s="50" t="n">
        <f aca="false">'Empl_BIT_10%'!AG13*100/PopTot!AG14</f>
        <v>78.9642217495348</v>
      </c>
      <c r="AH13" s="50" t="n">
        <f aca="false">'Empl_BIT_10%'!AH13*100/PopTot!AH14</f>
        <v>20.6830754334762</v>
      </c>
      <c r="AI13" s="50" t="n">
        <f aca="false">'Empl_BIT_10%'!AI13*100/PopTot!AI14</f>
        <v>30.2635165467589</v>
      </c>
      <c r="AJ13" s="50" t="n">
        <f aca="false">'Empl_BIT_10%'!AJ13*100/PopTot!AJ14</f>
        <v>82.8259236412228</v>
      </c>
      <c r="AK13" s="50" t="n">
        <f aca="false">'Empl_BIT_10%'!AK13*100/PopTot!AK14</f>
        <v>86.4859208889774</v>
      </c>
      <c r="AL13" s="50" t="n">
        <f aca="false">'Empl_BIT_10%'!AL13*100/PopTot!AL14</f>
        <v>84.3767702076944</v>
      </c>
      <c r="AM13" s="50" t="n">
        <f aca="false">'Empl_BIT_10%'!AM13*100/PopTot!AM14</f>
        <v>25.7515298198301</v>
      </c>
      <c r="AO13" s="50" t="n">
        <f aca="false">'Empl_BIT_10%'!AO13*100/PopTot!AO14</f>
        <v>25.405988241143</v>
      </c>
      <c r="AP13" s="50" t="n">
        <f aca="false">'Empl_BIT_10%'!AP13*100/PopTot!AP14</f>
        <v>75.5675569240446</v>
      </c>
      <c r="AQ13" s="50" t="n">
        <f aca="false">'Empl_BIT_10%'!AQ13*100/PopTot!AQ14</f>
        <v>55.7624911011794</v>
      </c>
      <c r="AR13" s="50" t="n">
        <f aca="false">'Empl_BIT_10%'!AR13*100/PopTot!AR14</f>
        <v>30.2635165467589</v>
      </c>
      <c r="AS13" s="50" t="n">
        <f aca="false">'Empl_BIT_10%'!AS13*100/PopTot!AS14</f>
        <v>84.6228061900905</v>
      </c>
      <c r="AT13" s="50" t="n">
        <f aca="false">'Empl_BIT_10%'!AT13*100/PopTot!AT14</f>
        <v>58.654425543708</v>
      </c>
      <c r="AU13" s="50" t="n">
        <f aca="false">'Empl_BIT_10%'!AU13*100/PopTot!AU14</f>
        <v>27.8742003885759</v>
      </c>
      <c r="AV13" s="50" t="n">
        <f aca="false">'Empl_BIT_10%'!AV13*100/PopTot!AV14</f>
        <v>80.0351724565763</v>
      </c>
      <c r="AW13" s="50" t="n">
        <f aca="false">'Empl_BIT_10%'!AW13*100/PopTot!AW14</f>
        <v>57.1731230484319</v>
      </c>
    </row>
    <row r="14" customFormat="false" ht="15" hidden="false" customHeight="false" outlineLevel="0" collapsed="false">
      <c r="A14" s="0" t="n">
        <v>2026</v>
      </c>
      <c r="B14" s="50" t="n">
        <f aca="false">'Empl_BIT_10%'!B14*100/PopTot!B15</f>
        <v>48.1924958747833</v>
      </c>
      <c r="C14" s="50" t="n">
        <f aca="false">'Empl_BIT_10%'!C14*100/PopTot!C15</f>
        <v>44.2622962206883</v>
      </c>
      <c r="D14" s="50" t="n">
        <f aca="false">'Empl_BIT_10%'!D14*100/PopTot!D15</f>
        <v>52.449190892328</v>
      </c>
      <c r="E14" s="50" t="n">
        <f aca="false">'Empl_BIT_10%'!E14*100/PopTot!E15</f>
        <v>7.18989688092385</v>
      </c>
      <c r="F14" s="50" t="n">
        <f aca="false">'Empl_BIT_10%'!F14*100/PopTot!F15</f>
        <v>44.0823540892697</v>
      </c>
      <c r="G14" s="50" t="n">
        <f aca="false">'Empl_BIT_10%'!G14*100/PopTot!G15</f>
        <v>70.4311877753017</v>
      </c>
      <c r="H14" s="50" t="n">
        <f aca="false">'Empl_BIT_10%'!H14*100/PopTot!H15</f>
        <v>70.7504652489655</v>
      </c>
      <c r="I14" s="50" t="n">
        <f aca="false">'Empl_BIT_10%'!I14*100/PopTot!I15</f>
        <v>74.2824377061007</v>
      </c>
      <c r="J14" s="50" t="n">
        <f aca="false">'Empl_BIT_10%'!J14*100/PopTot!J15</f>
        <v>77.1675578856154</v>
      </c>
      <c r="K14" s="50" t="n">
        <f aca="false">'Empl_BIT_10%'!K14*100/PopTot!K15</f>
        <v>80.8637792585038</v>
      </c>
      <c r="L14" s="50" t="n">
        <f aca="false">'Empl_BIT_10%'!L14*100/PopTot!L15</f>
        <v>76.5843362110806</v>
      </c>
      <c r="M14" s="50" t="n">
        <f aca="false">'Empl_BIT_10%'!M14*100/PopTot!M15</f>
        <v>68.6500157725068</v>
      </c>
      <c r="N14" s="50" t="n">
        <f aca="false">'Empl_BIT_10%'!N14*100/PopTot!N15</f>
        <v>43.5256686023038</v>
      </c>
      <c r="O14" s="50" t="n">
        <f aca="false">'Empl_BIT_10%'!O14*100/PopTot!O15</f>
        <v>6.73790475238596</v>
      </c>
      <c r="P14" s="50" t="n">
        <f aca="false">'Empl_BIT_10%'!P14*100/PopTot!P15</f>
        <v>0.676519568985815</v>
      </c>
      <c r="Q14" s="50" t="n">
        <f aca="false">'Empl_BIT_10%'!Q14*100/PopTot!Q15</f>
        <v>11.3753325205301</v>
      </c>
      <c r="R14" s="50" t="n">
        <f aca="false">'Empl_BIT_10%'!R14*100/PopTot!R15</f>
        <v>50.1660405696496</v>
      </c>
      <c r="S14" s="50" t="n">
        <f aca="false">'Empl_BIT_10%'!S14*100/PopTot!S15</f>
        <v>80.1515914580509</v>
      </c>
      <c r="T14" s="50" t="n">
        <f aca="false">'Empl_BIT_10%'!T14*100/PopTot!T15</f>
        <v>84.6109224570742</v>
      </c>
      <c r="U14" s="50" t="n">
        <f aca="false">'Empl_BIT_10%'!U14*100/PopTot!U15</f>
        <v>85.4482422419003</v>
      </c>
      <c r="V14" s="50" t="n">
        <f aca="false">'Empl_BIT_10%'!V14*100/PopTot!V15</f>
        <v>86.772185099208</v>
      </c>
      <c r="W14" s="50" t="n">
        <f aca="false">'Empl_BIT_10%'!W14*100/PopTot!W15</f>
        <v>86.199245947167</v>
      </c>
      <c r="X14" s="50" t="n">
        <f aca="false">'Empl_BIT_10%'!X14*100/PopTot!X15</f>
        <v>81.8918007426202</v>
      </c>
      <c r="Y14" s="50" t="n">
        <f aca="false">'Empl_BIT_10%'!Y14*100/PopTot!Y15</f>
        <v>72.6298722159795</v>
      </c>
      <c r="Z14" s="50" t="n">
        <f aca="false">'Empl_BIT_10%'!Z14*100/PopTot!Z15</f>
        <v>45.8519866815284</v>
      </c>
      <c r="AA14" s="50" t="n">
        <f aca="false">'Empl_BIT_10%'!AA14*100/PopTot!AA15</f>
        <v>11.4205157296029</v>
      </c>
      <c r="AB14" s="50" t="n">
        <f aca="false">'Empl_BIT_10%'!AB14*100/PopTot!AB15</f>
        <v>1.68065746953964</v>
      </c>
      <c r="AD14" s="50" t="n">
        <f aca="false">'Empl_BIT_10%'!AD14*100/PopTot!AD15</f>
        <v>25.0377197541083</v>
      </c>
      <c r="AE14" s="50" t="n">
        <f aca="false">'Empl_BIT_10%'!AE14*100/PopTot!AE15</f>
        <v>70.590928732534</v>
      </c>
      <c r="AF14" s="50" t="n">
        <f aca="false">'Empl_BIT_10%'!AF14*100/PopTot!AF15</f>
        <v>75.741316760889</v>
      </c>
      <c r="AG14" s="50" t="n">
        <f aca="false">'Empl_BIT_10%'!AG14*100/PopTot!AG15</f>
        <v>78.6633086885197</v>
      </c>
      <c r="AH14" s="50" t="n">
        <f aca="false">'Empl_BIT_10%'!AH14*100/PopTot!AH15</f>
        <v>20.6412434930154</v>
      </c>
      <c r="AI14" s="50" t="n">
        <f aca="false">'Empl_BIT_10%'!AI14*100/PopTot!AI15</f>
        <v>29.8634335850396</v>
      </c>
      <c r="AJ14" s="50" t="n">
        <f aca="false">'Empl_BIT_10%'!AJ14*100/PopTot!AJ15</f>
        <v>82.3660968162055</v>
      </c>
      <c r="AK14" s="50" t="n">
        <f aca="false">'Empl_BIT_10%'!AK14*100/PopTot!AK15</f>
        <v>86.1174091394384</v>
      </c>
      <c r="AL14" s="50" t="n">
        <f aca="false">'Empl_BIT_10%'!AL14*100/PopTot!AL15</f>
        <v>83.9745526698331</v>
      </c>
      <c r="AM14" s="50" t="n">
        <f aca="false">'Empl_BIT_10%'!AM14*100/PopTot!AM15</f>
        <v>25.8692309970825</v>
      </c>
      <c r="AO14" s="50" t="n">
        <f aca="false">'Empl_BIT_10%'!AO14*100/PopTot!AO15</f>
        <v>25.0377197541083</v>
      </c>
      <c r="AP14" s="50" t="n">
        <f aca="false">'Empl_BIT_10%'!AP14*100/PopTot!AP15</f>
        <v>75.164906635737</v>
      </c>
      <c r="AQ14" s="50" t="n">
        <f aca="false">'Empl_BIT_10%'!AQ14*100/PopTot!AQ15</f>
        <v>56.130014250554</v>
      </c>
      <c r="AR14" s="50" t="n">
        <f aca="false">'Empl_BIT_10%'!AR14*100/PopTot!AR15</f>
        <v>29.8634335850396</v>
      </c>
      <c r="AS14" s="50" t="n">
        <f aca="false">'Empl_BIT_10%'!AS14*100/PopTot!AS15</f>
        <v>84.2096598713842</v>
      </c>
      <c r="AT14" s="50" t="n">
        <f aca="false">'Empl_BIT_10%'!AT14*100/PopTot!AT15</f>
        <v>59.4934640633583</v>
      </c>
      <c r="AU14" s="50" t="n">
        <f aca="false">'Empl_BIT_10%'!AU14*100/PopTot!AU15</f>
        <v>27.4899549705869</v>
      </c>
      <c r="AV14" s="50" t="n">
        <f aca="false">'Empl_BIT_10%'!AV14*100/PopTot!AV15</f>
        <v>79.626515656538</v>
      </c>
      <c r="AW14" s="50" t="n">
        <f aca="false">'Empl_BIT_10%'!AW14*100/PopTot!AW15</f>
        <v>57.7735106836316</v>
      </c>
    </row>
    <row r="15" customFormat="false" ht="15" hidden="false" customHeight="false" outlineLevel="0" collapsed="false">
      <c r="A15" s="0" t="n">
        <v>2027</v>
      </c>
      <c r="B15" s="50" t="n">
        <f aca="false">'Empl_BIT_10%'!B15*100/PopTot!B16</f>
        <v>47.8270534380462</v>
      </c>
      <c r="C15" s="50" t="n">
        <f aca="false">'Empl_BIT_10%'!C15*100/PopTot!C16</f>
        <v>43.882924414759</v>
      </c>
      <c r="D15" s="50" t="n">
        <f aca="false">'Empl_BIT_10%'!D15*100/PopTot!D16</f>
        <v>52.0969929964838</v>
      </c>
      <c r="E15" s="50" t="n">
        <f aca="false">'Empl_BIT_10%'!E15*100/PopTot!E16</f>
        <v>7.00091803326111</v>
      </c>
      <c r="F15" s="50" t="n">
        <f aca="false">'Empl_BIT_10%'!F15*100/PopTot!F16</f>
        <v>43.5212765560828</v>
      </c>
      <c r="G15" s="50" t="n">
        <f aca="false">'Empl_BIT_10%'!G15*100/PopTot!G16</f>
        <v>69.8873168297143</v>
      </c>
      <c r="H15" s="50" t="n">
        <f aca="false">'Empl_BIT_10%'!H15*100/PopTot!H16</f>
        <v>70.3939295731359</v>
      </c>
      <c r="I15" s="50" t="n">
        <f aca="false">'Empl_BIT_10%'!I15*100/PopTot!I16</f>
        <v>73.8502445313583</v>
      </c>
      <c r="J15" s="50" t="n">
        <f aca="false">'Empl_BIT_10%'!J15*100/PopTot!J16</f>
        <v>76.7339233103254</v>
      </c>
      <c r="K15" s="50" t="n">
        <f aca="false">'Empl_BIT_10%'!K15*100/PopTot!K16</f>
        <v>80.3208696474651</v>
      </c>
      <c r="L15" s="50" t="n">
        <f aca="false">'Empl_BIT_10%'!L15*100/PopTot!L16</f>
        <v>76.4898964558962</v>
      </c>
      <c r="M15" s="50" t="n">
        <f aca="false">'Empl_BIT_10%'!M15*100/PopTot!M16</f>
        <v>68.6368968454444</v>
      </c>
      <c r="N15" s="50" t="n">
        <f aca="false">'Empl_BIT_10%'!N15*100/PopTot!N16</f>
        <v>44.2380285952708</v>
      </c>
      <c r="O15" s="50" t="n">
        <f aca="false">'Empl_BIT_10%'!O15*100/PopTot!O16</f>
        <v>6.86857094084814</v>
      </c>
      <c r="P15" s="50" t="n">
        <f aca="false">'Empl_BIT_10%'!P15*100/PopTot!P16</f>
        <v>0.686978338379342</v>
      </c>
      <c r="Q15" s="50" t="n">
        <f aca="false">'Empl_BIT_10%'!Q15*100/PopTot!Q16</f>
        <v>11.1736935109742</v>
      </c>
      <c r="R15" s="50" t="n">
        <f aca="false">'Empl_BIT_10%'!R15*100/PopTot!R16</f>
        <v>49.5226450210817</v>
      </c>
      <c r="S15" s="50" t="n">
        <f aca="false">'Empl_BIT_10%'!S15*100/PopTot!S16</f>
        <v>79.5909783876711</v>
      </c>
      <c r="T15" s="50" t="n">
        <f aca="false">'Empl_BIT_10%'!T15*100/PopTot!T16</f>
        <v>84.3109572186521</v>
      </c>
      <c r="U15" s="50" t="n">
        <f aca="false">'Empl_BIT_10%'!U15*100/PopTot!U16</f>
        <v>85.0416517518915</v>
      </c>
      <c r="V15" s="50" t="n">
        <f aca="false">'Empl_BIT_10%'!V15*100/PopTot!V16</f>
        <v>86.4119525336826</v>
      </c>
      <c r="W15" s="50" t="n">
        <f aca="false">'Empl_BIT_10%'!W15*100/PopTot!W16</f>
        <v>85.6348392330938</v>
      </c>
      <c r="X15" s="50" t="n">
        <f aca="false">'Empl_BIT_10%'!X15*100/PopTot!X16</f>
        <v>81.7478336146904</v>
      </c>
      <c r="Y15" s="50" t="n">
        <f aca="false">'Empl_BIT_10%'!Y15*100/PopTot!Y16</f>
        <v>72.6265350190263</v>
      </c>
      <c r="Z15" s="50" t="n">
        <f aca="false">'Empl_BIT_10%'!Z15*100/PopTot!Z16</f>
        <v>47.7342848151784</v>
      </c>
      <c r="AA15" s="50" t="n">
        <f aca="false">'Empl_BIT_10%'!AA15*100/PopTot!AA16</f>
        <v>11.454041965064</v>
      </c>
      <c r="AB15" s="50" t="n">
        <f aca="false">'Empl_BIT_10%'!AB15*100/PopTot!AB16</f>
        <v>1.68434282453585</v>
      </c>
      <c r="AD15" s="50" t="n">
        <f aca="false">'Empl_BIT_10%'!AD15*100/PopTot!AD16</f>
        <v>24.7363160122854</v>
      </c>
      <c r="AE15" s="50" t="n">
        <f aca="false">'Empl_BIT_10%'!AE15*100/PopTot!AE16</f>
        <v>70.1385576297823</v>
      </c>
      <c r="AF15" s="50" t="n">
        <f aca="false">'Empl_BIT_10%'!AF15*100/PopTot!AF16</f>
        <v>75.3110878067339</v>
      </c>
      <c r="AG15" s="50" t="n">
        <f aca="false">'Empl_BIT_10%'!AG15*100/PopTot!AG16</f>
        <v>78.3970374260083</v>
      </c>
      <c r="AH15" s="50" t="n">
        <f aca="false">'Empl_BIT_10%'!AH15*100/PopTot!AH16</f>
        <v>20.6206756127038</v>
      </c>
      <c r="AI15" s="50" t="n">
        <f aca="false">'Empl_BIT_10%'!AI15*100/PopTot!AI16</f>
        <v>29.5362421893945</v>
      </c>
      <c r="AJ15" s="50" t="n">
        <f aca="false">'Empl_BIT_10%'!AJ15*100/PopTot!AJ16</f>
        <v>81.9134787955652</v>
      </c>
      <c r="AK15" s="50" t="n">
        <f aca="false">'Empl_BIT_10%'!AK15*100/PopTot!AK16</f>
        <v>85.7348579782989</v>
      </c>
      <c r="AL15" s="50" t="n">
        <f aca="false">'Empl_BIT_10%'!AL15*100/PopTot!AL16</f>
        <v>83.6710334040884</v>
      </c>
      <c r="AM15" s="50" t="n">
        <f aca="false">'Empl_BIT_10%'!AM15*100/PopTot!AM16</f>
        <v>26.0547467968066</v>
      </c>
      <c r="AO15" s="50" t="n">
        <f aca="false">'Empl_BIT_10%'!AO15*100/PopTot!AO16</f>
        <v>24.7363160122854</v>
      </c>
      <c r="AP15" s="50" t="n">
        <f aca="false">'Empl_BIT_10%'!AP15*100/PopTot!AP16</f>
        <v>74.7729348622225</v>
      </c>
      <c r="AQ15" s="50" t="n">
        <f aca="false">'Empl_BIT_10%'!AQ15*100/PopTot!AQ16</f>
        <v>56.4752415690552</v>
      </c>
      <c r="AR15" s="50" t="n">
        <f aca="false">'Empl_BIT_10%'!AR15*100/PopTot!AR16</f>
        <v>29.5362421893945</v>
      </c>
      <c r="AS15" s="50" t="n">
        <f aca="false">'Empl_BIT_10%'!AS15*100/PopTot!AS16</f>
        <v>83.8275330298823</v>
      </c>
      <c r="AT15" s="50" t="n">
        <f aca="false">'Empl_BIT_10%'!AT15*100/PopTot!AT16</f>
        <v>60.4128208759266</v>
      </c>
      <c r="AU15" s="50" t="n">
        <f aca="false">'Empl_BIT_10%'!AU15*100/PopTot!AU16</f>
        <v>27.1751814222139</v>
      </c>
      <c r="AV15" s="50" t="n">
        <f aca="false">'Empl_BIT_10%'!AV15*100/PopTot!AV16</f>
        <v>79.2384424396765</v>
      </c>
      <c r="AW15" s="50" t="n">
        <f aca="false">'Empl_BIT_10%'!AW15*100/PopTot!AW16</f>
        <v>58.40287303273</v>
      </c>
    </row>
    <row r="16" customFormat="false" ht="15" hidden="false" customHeight="false" outlineLevel="0" collapsed="false">
      <c r="A16" s="0" t="n">
        <v>2028</v>
      </c>
      <c r="B16" s="50" t="n">
        <f aca="false">'Empl_BIT_10%'!B16*100/PopTot!B17</f>
        <v>47.4666947727526</v>
      </c>
      <c r="C16" s="50" t="n">
        <f aca="false">'Empl_BIT_10%'!C16*100/PopTot!C17</f>
        <v>43.496408617923</v>
      </c>
      <c r="D16" s="50" t="n">
        <f aca="false">'Empl_BIT_10%'!D16*100/PopTot!D17</f>
        <v>51.7628427377339</v>
      </c>
      <c r="E16" s="50" t="n">
        <f aca="false">'Empl_BIT_10%'!E16*100/PopTot!E17</f>
        <v>6.81350490530612</v>
      </c>
      <c r="F16" s="50" t="n">
        <f aca="false">'Empl_BIT_10%'!F16*100/PopTot!F17</f>
        <v>42.9986411781368</v>
      </c>
      <c r="G16" s="50" t="n">
        <f aca="false">'Empl_BIT_10%'!G16*100/PopTot!G17</f>
        <v>69.2103234126941</v>
      </c>
      <c r="H16" s="50" t="n">
        <f aca="false">'Empl_BIT_10%'!H16*100/PopTot!H17</f>
        <v>70.4535576979379</v>
      </c>
      <c r="I16" s="50" t="n">
        <f aca="false">'Empl_BIT_10%'!I16*100/PopTot!I17</f>
        <v>73.0692412396092</v>
      </c>
      <c r="J16" s="50" t="n">
        <f aca="false">'Empl_BIT_10%'!J16*100/PopTot!J17</f>
        <v>76.8022119755142</v>
      </c>
      <c r="K16" s="50" t="n">
        <f aca="false">'Empl_BIT_10%'!K16*100/PopTot!K17</f>
        <v>79.6241274021274</v>
      </c>
      <c r="L16" s="50" t="n">
        <f aca="false">'Empl_BIT_10%'!L16*100/PopTot!L17</f>
        <v>76.4242293290369</v>
      </c>
      <c r="M16" s="50" t="n">
        <f aca="false">'Empl_BIT_10%'!M16*100/PopTot!M17</f>
        <v>68.2048272885722</v>
      </c>
      <c r="N16" s="50" t="n">
        <f aca="false">'Empl_BIT_10%'!N16*100/PopTot!N17</f>
        <v>44.643917929858</v>
      </c>
      <c r="O16" s="50" t="n">
        <f aca="false">'Empl_BIT_10%'!O16*100/PopTot!O17</f>
        <v>7.11960902434696</v>
      </c>
      <c r="P16" s="50" t="n">
        <f aca="false">'Empl_BIT_10%'!P16*100/PopTot!P17</f>
        <v>0.704245496738425</v>
      </c>
      <c r="Q16" s="50" t="n">
        <f aca="false">'Empl_BIT_10%'!Q16*100/PopTot!Q17</f>
        <v>10.9621020737123</v>
      </c>
      <c r="R16" s="50" t="n">
        <f aca="false">'Empl_BIT_10%'!R16*100/PopTot!R17</f>
        <v>48.9682928329772</v>
      </c>
      <c r="S16" s="50" t="n">
        <f aca="false">'Empl_BIT_10%'!S16*100/PopTot!S17</f>
        <v>78.8900555916317</v>
      </c>
      <c r="T16" s="50" t="n">
        <f aca="false">'Empl_BIT_10%'!T16*100/PopTot!T17</f>
        <v>84.5974336882443</v>
      </c>
      <c r="U16" s="50" t="n">
        <f aca="false">'Empl_BIT_10%'!U16*100/PopTot!U17</f>
        <v>84.2230730473077</v>
      </c>
      <c r="V16" s="50" t="n">
        <f aca="false">'Empl_BIT_10%'!V16*100/PopTot!V17</f>
        <v>86.5686737373999</v>
      </c>
      <c r="W16" s="50" t="n">
        <f aca="false">'Empl_BIT_10%'!W16*100/PopTot!W17</f>
        <v>84.9639044135232</v>
      </c>
      <c r="X16" s="50" t="n">
        <f aca="false">'Empl_BIT_10%'!X16*100/PopTot!X17</f>
        <v>81.603994663136</v>
      </c>
      <c r="Y16" s="50" t="n">
        <f aca="false">'Empl_BIT_10%'!Y16*100/PopTot!Y17</f>
        <v>72.1577147230225</v>
      </c>
      <c r="Z16" s="50" t="n">
        <f aca="false">'Empl_BIT_10%'!Z16*100/PopTot!Z17</f>
        <v>49.4618788822682</v>
      </c>
      <c r="AA16" s="50" t="n">
        <f aca="false">'Empl_BIT_10%'!AA16*100/PopTot!AA17</f>
        <v>11.7169041427795</v>
      </c>
      <c r="AB16" s="50" t="n">
        <f aca="false">'Empl_BIT_10%'!AB16*100/PopTot!AB17</f>
        <v>1.70733210904518</v>
      </c>
      <c r="AD16" s="50" t="n">
        <f aca="false">'Empl_BIT_10%'!AD16*100/PopTot!AD17</f>
        <v>24.4791855793006</v>
      </c>
      <c r="AE16" s="50" t="n">
        <f aca="false">'Empl_BIT_10%'!AE16*100/PopTot!AE17</f>
        <v>69.8227281976191</v>
      </c>
      <c r="AF16" s="50" t="n">
        <f aca="false">'Empl_BIT_10%'!AF16*100/PopTot!AF17</f>
        <v>74.9629269381811</v>
      </c>
      <c r="AG16" s="50" t="n">
        <f aca="false">'Empl_BIT_10%'!AG16*100/PopTot!AG17</f>
        <v>78.0481602684661</v>
      </c>
      <c r="AH16" s="50" t="n">
        <f aca="false">'Empl_BIT_10%'!AH16*100/PopTot!AH17</f>
        <v>20.5400201787506</v>
      </c>
      <c r="AI16" s="50" t="n">
        <f aca="false">'Empl_BIT_10%'!AI16*100/PopTot!AI17</f>
        <v>29.2449948590191</v>
      </c>
      <c r="AJ16" s="50" t="n">
        <f aca="false">'Empl_BIT_10%'!AJ16*100/PopTot!AJ17</f>
        <v>81.6776028503576</v>
      </c>
      <c r="AK16" s="50" t="n">
        <f aca="false">'Empl_BIT_10%'!AK16*100/PopTot!AK17</f>
        <v>85.4107733825632</v>
      </c>
      <c r="AL16" s="50" t="n">
        <f aca="false">'Empl_BIT_10%'!AL16*100/PopTot!AL17</f>
        <v>83.2964484583599</v>
      </c>
      <c r="AM16" s="50" t="n">
        <f aca="false">'Empl_BIT_10%'!AM16*100/PopTot!AM17</f>
        <v>26.2046165736637</v>
      </c>
      <c r="AO16" s="50" t="n">
        <f aca="false">'Empl_BIT_10%'!AO16*100/PopTot!AO17</f>
        <v>24.4791855793006</v>
      </c>
      <c r="AP16" s="50" t="n">
        <f aca="false">'Empl_BIT_10%'!AP16*100/PopTot!AP17</f>
        <v>74.419884311987</v>
      </c>
      <c r="AQ16" s="50" t="n">
        <f aca="false">'Empl_BIT_10%'!AQ16*100/PopTot!AQ17</f>
        <v>56.5199068668823</v>
      </c>
      <c r="AR16" s="50" t="n">
        <f aca="false">'Empl_BIT_10%'!AR16*100/PopTot!AR17</f>
        <v>29.2449948590191</v>
      </c>
      <c r="AS16" s="50" t="n">
        <f aca="false">'Empl_BIT_10%'!AS16*100/PopTot!AS17</f>
        <v>83.5069101395886</v>
      </c>
      <c r="AT16" s="50" t="n">
        <f aca="false">'Empl_BIT_10%'!AT16*100/PopTot!AT17</f>
        <v>61.08311301403</v>
      </c>
      <c r="AU16" s="50" t="n">
        <f aca="false">'Empl_BIT_10%'!AU16*100/PopTot!AU17</f>
        <v>26.9009746390536</v>
      </c>
      <c r="AV16" s="50" t="n">
        <f aca="false">'Empl_BIT_10%'!AV16*100/PopTot!AV17</f>
        <v>78.9006229496713</v>
      </c>
      <c r="AW16" s="50" t="n">
        <f aca="false">'Empl_BIT_10%'!AW16*100/PopTot!AW17</f>
        <v>58.7575018050957</v>
      </c>
    </row>
    <row r="17" customFormat="false" ht="15" hidden="false" customHeight="false" outlineLevel="0" collapsed="false">
      <c r="A17" s="0" t="n">
        <v>2029</v>
      </c>
      <c r="B17" s="50" t="n">
        <f aca="false">'Empl_BIT_10%'!B17*100/PopTot!B18</f>
        <v>47.3052512868111</v>
      </c>
      <c r="C17" s="50" t="n">
        <f aca="false">'Empl_BIT_10%'!C17*100/PopTot!C18</f>
        <v>43.3126876896176</v>
      </c>
      <c r="D17" s="50" t="n">
        <f aca="false">'Empl_BIT_10%'!D17*100/PopTot!D18</f>
        <v>51.6235598433821</v>
      </c>
      <c r="E17" s="50" t="n">
        <f aca="false">'Empl_BIT_10%'!E17*100/PopTot!E18</f>
        <v>6.78513883684213</v>
      </c>
      <c r="F17" s="50" t="n">
        <f aca="false">'Empl_BIT_10%'!F17*100/PopTot!F18</f>
        <v>42.8427446444862</v>
      </c>
      <c r="G17" s="50" t="n">
        <f aca="false">'Empl_BIT_10%'!G17*100/PopTot!G18</f>
        <v>69.1564007711223</v>
      </c>
      <c r="H17" s="50" t="n">
        <f aca="false">'Empl_BIT_10%'!H17*100/PopTot!H18</f>
        <v>70.3862982867257</v>
      </c>
      <c r="I17" s="50" t="n">
        <f aca="false">'Empl_BIT_10%'!I17*100/PopTot!I18</f>
        <v>73.0917367621457</v>
      </c>
      <c r="J17" s="50" t="n">
        <f aca="false">'Empl_BIT_10%'!J17*100/PopTot!J18</f>
        <v>76.5078965363029</v>
      </c>
      <c r="K17" s="50" t="n">
        <f aca="false">'Empl_BIT_10%'!K17*100/PopTot!K18</f>
        <v>79.5941746761514</v>
      </c>
      <c r="L17" s="50" t="n">
        <f aca="false">'Empl_BIT_10%'!L17*100/PopTot!L18</f>
        <v>77.0680533900895</v>
      </c>
      <c r="M17" s="50" t="n">
        <f aca="false">'Empl_BIT_10%'!M17*100/PopTot!M18</f>
        <v>67.8712165379263</v>
      </c>
      <c r="N17" s="50" t="n">
        <f aca="false">'Empl_BIT_10%'!N17*100/PopTot!N18</f>
        <v>45.1601568433969</v>
      </c>
      <c r="O17" s="50" t="n">
        <f aca="false">'Empl_BIT_10%'!O17*100/PopTot!O18</f>
        <v>7.38785540658576</v>
      </c>
      <c r="P17" s="50" t="n">
        <f aca="false">'Empl_BIT_10%'!P17*100/PopTot!P18</f>
        <v>0.725522426585324</v>
      </c>
      <c r="Q17" s="50" t="n">
        <f aca="false">'Empl_BIT_10%'!Q17*100/PopTot!Q18</f>
        <v>10.9312752928927</v>
      </c>
      <c r="R17" s="50" t="n">
        <f aca="false">'Empl_BIT_10%'!R17*100/PopTot!R18</f>
        <v>48.8064116528488</v>
      </c>
      <c r="S17" s="50" t="n">
        <f aca="false">'Empl_BIT_10%'!S17*100/PopTot!S18</f>
        <v>78.7636828018361</v>
      </c>
      <c r="T17" s="50" t="n">
        <f aca="false">'Empl_BIT_10%'!T17*100/PopTot!T18</f>
        <v>84.6059047354411</v>
      </c>
      <c r="U17" s="50" t="n">
        <f aca="false">'Empl_BIT_10%'!U17*100/PopTot!U18</f>
        <v>84.2063462647289</v>
      </c>
      <c r="V17" s="50" t="n">
        <f aca="false">'Empl_BIT_10%'!V17*100/PopTot!V18</f>
        <v>86.3278401628284</v>
      </c>
      <c r="W17" s="50" t="n">
        <f aca="false">'Empl_BIT_10%'!W17*100/PopTot!W18</f>
        <v>84.842286499355</v>
      </c>
      <c r="X17" s="50" t="n">
        <f aca="false">'Empl_BIT_10%'!X17*100/PopTot!X18</f>
        <v>82.1144490991299</v>
      </c>
      <c r="Y17" s="50" t="n">
        <f aca="false">'Empl_BIT_10%'!Y17*100/PopTot!Y18</f>
        <v>71.7052528130919</v>
      </c>
      <c r="Z17" s="50" t="n">
        <f aca="false">'Empl_BIT_10%'!Z17*100/PopTot!Z18</f>
        <v>51.3193030904562</v>
      </c>
      <c r="AA17" s="50" t="n">
        <f aca="false">'Empl_BIT_10%'!AA17*100/PopTot!AA18</f>
        <v>12.034744942006</v>
      </c>
      <c r="AB17" s="50" t="n">
        <f aca="false">'Empl_BIT_10%'!AB17*100/PopTot!AB18</f>
        <v>1.70724928681404</v>
      </c>
      <c r="AD17" s="50" t="n">
        <f aca="false">'Empl_BIT_10%'!AD17*100/PopTot!AD18</f>
        <v>24.5196473334973</v>
      </c>
      <c r="AE17" s="50" t="n">
        <f aca="false">'Empl_BIT_10%'!AE17*100/PopTot!AE18</f>
        <v>69.7642418690057</v>
      </c>
      <c r="AF17" s="50" t="n">
        <f aca="false">'Empl_BIT_10%'!AF17*100/PopTot!AF18</f>
        <v>74.8456099303079</v>
      </c>
      <c r="AG17" s="50" t="n">
        <f aca="false">'Empl_BIT_10%'!AG17*100/PopTot!AG18</f>
        <v>78.3655385767056</v>
      </c>
      <c r="AH17" s="50" t="n">
        <f aca="false">'Empl_BIT_10%'!AH17*100/PopTot!AH18</f>
        <v>20.4252428021923</v>
      </c>
      <c r="AI17" s="50" t="n">
        <f aca="false">'Empl_BIT_10%'!AI17*100/PopTot!AI18</f>
        <v>29.2868235765695</v>
      </c>
      <c r="AJ17" s="50" t="n">
        <f aca="false">'Empl_BIT_10%'!AJ17*100/PopTot!AJ18</f>
        <v>81.6262964390375</v>
      </c>
      <c r="AK17" s="50" t="n">
        <f aca="false">'Empl_BIT_10%'!AK17*100/PopTot!AK18</f>
        <v>85.2931751126</v>
      </c>
      <c r="AL17" s="50" t="n">
        <f aca="false">'Empl_BIT_10%'!AL17*100/PopTot!AL18</f>
        <v>83.5047886577491</v>
      </c>
      <c r="AM17" s="50" t="n">
        <f aca="false">'Empl_BIT_10%'!AM17*100/PopTot!AM18</f>
        <v>26.28405095979</v>
      </c>
      <c r="AO17" s="50" t="n">
        <f aca="false">'Empl_BIT_10%'!AO17*100/PopTot!AO18</f>
        <v>24.5196473334973</v>
      </c>
      <c r="AP17" s="50" t="n">
        <f aca="false">'Empl_BIT_10%'!AP17*100/PopTot!AP18</f>
        <v>74.4455616227554</v>
      </c>
      <c r="AQ17" s="50" t="n">
        <f aca="false">'Empl_BIT_10%'!AQ17*100/PopTot!AQ18</f>
        <v>56.6576484858401</v>
      </c>
      <c r="AR17" s="50" t="n">
        <f aca="false">'Empl_BIT_10%'!AR17*100/PopTot!AR18</f>
        <v>29.2868235765695</v>
      </c>
      <c r="AS17" s="50" t="n">
        <f aca="false">'Empl_BIT_10%'!AS17*100/PopTot!AS18</f>
        <v>83.5135436313331</v>
      </c>
      <c r="AT17" s="50" t="n">
        <f aca="false">'Empl_BIT_10%'!AT17*100/PopTot!AT18</f>
        <v>61.8056688186823</v>
      </c>
      <c r="AU17" s="50" t="n">
        <f aca="false">'Empl_BIT_10%'!AU17*100/PopTot!AU18</f>
        <v>26.9425482959052</v>
      </c>
      <c r="AV17" s="50" t="n">
        <f aca="false">'Empl_BIT_10%'!AV17*100/PopTot!AV18</f>
        <v>78.9165267698254</v>
      </c>
      <c r="AW17" s="50" t="n">
        <f aca="false">'Empl_BIT_10%'!AW17*100/PopTot!AW18</f>
        <v>59.1852973518831</v>
      </c>
    </row>
    <row r="18" customFormat="false" ht="15" hidden="false" customHeight="false" outlineLevel="0" collapsed="false">
      <c r="A18" s="0" t="n">
        <v>2030</v>
      </c>
      <c r="B18" s="50" t="n">
        <f aca="false">'Empl_BIT_10%'!B18*100/PopTot!B19</f>
        <v>47.1711866794426</v>
      </c>
      <c r="C18" s="50" t="n">
        <f aca="false">'Empl_BIT_10%'!C18*100/PopTot!C19</f>
        <v>43.184656367716</v>
      </c>
      <c r="D18" s="50" t="n">
        <f aca="false">'Empl_BIT_10%'!D18*100/PopTot!D19</f>
        <v>51.4811134976191</v>
      </c>
      <c r="E18" s="50" t="n">
        <f aca="false">'Empl_BIT_10%'!E18*100/PopTot!E19</f>
        <v>6.73148792564593</v>
      </c>
      <c r="F18" s="50" t="n">
        <f aca="false">'Empl_BIT_10%'!F18*100/PopTot!F19</f>
        <v>42.7420937113829</v>
      </c>
      <c r="G18" s="50" t="n">
        <f aca="false">'Empl_BIT_10%'!G18*100/PopTot!G19</f>
        <v>68.7579711678753</v>
      </c>
      <c r="H18" s="50" t="n">
        <f aca="false">'Empl_BIT_10%'!H18*100/PopTot!H19</f>
        <v>70.4910799651118</v>
      </c>
      <c r="I18" s="50" t="n">
        <f aca="false">'Empl_BIT_10%'!I18*100/PopTot!I19</f>
        <v>73.2412652306576</v>
      </c>
      <c r="J18" s="50" t="n">
        <f aca="false">'Empl_BIT_10%'!J18*100/PopTot!J19</f>
        <v>76.399900848568</v>
      </c>
      <c r="K18" s="50" t="n">
        <f aca="false">'Empl_BIT_10%'!K18*100/PopTot!K19</f>
        <v>79.1632692928466</v>
      </c>
      <c r="L18" s="50" t="n">
        <f aca="false">'Empl_BIT_10%'!L18*100/PopTot!L19</f>
        <v>77.9005638833788</v>
      </c>
      <c r="M18" s="50" t="n">
        <f aca="false">'Empl_BIT_10%'!M18*100/PopTot!M19</f>
        <v>68.0142432760553</v>
      </c>
      <c r="N18" s="50" t="n">
        <f aca="false">'Empl_BIT_10%'!N18*100/PopTot!N19</f>
        <v>45.8230293476651</v>
      </c>
      <c r="O18" s="50" t="n">
        <f aca="false">'Empl_BIT_10%'!O18*100/PopTot!O19</f>
        <v>7.75941068972741</v>
      </c>
      <c r="P18" s="50" t="n">
        <f aca="false">'Empl_BIT_10%'!P18*100/PopTot!P19</f>
        <v>0.754945475966379</v>
      </c>
      <c r="Q18" s="50" t="n">
        <f aca="false">'Empl_BIT_10%'!Q18*100/PopTot!Q19</f>
        <v>10.863728578414</v>
      </c>
      <c r="R18" s="50" t="n">
        <f aca="false">'Empl_BIT_10%'!R18*100/PopTot!R19</f>
        <v>48.6800501257653</v>
      </c>
      <c r="S18" s="50" t="n">
        <f aca="false">'Empl_BIT_10%'!S18*100/PopTot!S19</f>
        <v>78.353681782194</v>
      </c>
      <c r="T18" s="50" t="n">
        <f aca="false">'Empl_BIT_10%'!T18*100/PopTot!T19</f>
        <v>84.7240728992517</v>
      </c>
      <c r="U18" s="50" t="n">
        <f aca="false">'Empl_BIT_10%'!U18*100/PopTot!U19</f>
        <v>84.2962760700425</v>
      </c>
      <c r="V18" s="50" t="n">
        <f aca="false">'Empl_BIT_10%'!V18*100/PopTot!V19</f>
        <v>86.1862962693857</v>
      </c>
      <c r="W18" s="50" t="n">
        <f aca="false">'Empl_BIT_10%'!W18*100/PopTot!W19</f>
        <v>84.3986363821411</v>
      </c>
      <c r="X18" s="50" t="n">
        <f aca="false">'Empl_BIT_10%'!X18*100/PopTot!X19</f>
        <v>83.0216590789478</v>
      </c>
      <c r="Y18" s="50" t="n">
        <f aca="false">'Empl_BIT_10%'!Y18*100/PopTot!Y19</f>
        <v>71.1638031546425</v>
      </c>
      <c r="Z18" s="50" t="n">
        <f aca="false">'Empl_BIT_10%'!Z18*100/PopTot!Z19</f>
        <v>52.9996135209283</v>
      </c>
      <c r="AA18" s="50" t="n">
        <f aca="false">'Empl_BIT_10%'!AA18*100/PopTot!AA19</f>
        <v>12.4559681882124</v>
      </c>
      <c r="AB18" s="50" t="n">
        <f aca="false">'Empl_BIT_10%'!AB18*100/PopTot!AB19</f>
        <v>1.70664216429087</v>
      </c>
      <c r="AD18" s="50" t="n">
        <f aca="false">'Empl_BIT_10%'!AD18*100/PopTot!AD19</f>
        <v>24.541053324956</v>
      </c>
      <c r="AE18" s="50" t="n">
        <f aca="false">'Empl_BIT_10%'!AE18*100/PopTot!AE19</f>
        <v>69.6170329658082</v>
      </c>
      <c r="AF18" s="50" t="n">
        <f aca="false">'Empl_BIT_10%'!AF18*100/PopTot!AF19</f>
        <v>74.8754612557033</v>
      </c>
      <c r="AG18" s="50" t="n">
        <f aca="false">'Empl_BIT_10%'!AG18*100/PopTot!AG19</f>
        <v>78.5514294978309</v>
      </c>
      <c r="AH18" s="50" t="n">
        <f aca="false">'Empl_BIT_10%'!AH18*100/PopTot!AH19</f>
        <v>20.3383499425319</v>
      </c>
      <c r="AI18" s="50" t="n">
        <f aca="false">'Empl_BIT_10%'!AI18*100/PopTot!AI19</f>
        <v>29.3002712509327</v>
      </c>
      <c r="AJ18" s="50" t="n">
        <f aca="false">'Empl_BIT_10%'!AJ18*100/PopTot!AJ19</f>
        <v>81.4900274497461</v>
      </c>
      <c r="AK18" s="50" t="n">
        <f aca="false">'Empl_BIT_10%'!AK18*100/PopTot!AK19</f>
        <v>85.273067638572</v>
      </c>
      <c r="AL18" s="50" t="n">
        <f aca="false">'Empl_BIT_10%'!AL18*100/PopTot!AL19</f>
        <v>83.726534863475</v>
      </c>
      <c r="AM18" s="50" t="n">
        <f aca="false">'Empl_BIT_10%'!AM18*100/PopTot!AM19</f>
        <v>26.2285498623943</v>
      </c>
      <c r="AO18" s="50" t="n">
        <f aca="false">'Empl_BIT_10%'!AO18*100/PopTot!AO19</f>
        <v>24.541053324956</v>
      </c>
      <c r="AP18" s="50" t="n">
        <f aca="false">'Empl_BIT_10%'!AP18*100/PopTot!AP19</f>
        <v>74.4560570233577</v>
      </c>
      <c r="AQ18" s="50" t="n">
        <f aca="false">'Empl_BIT_10%'!AQ18*100/PopTot!AQ19</f>
        <v>57.0542742356931</v>
      </c>
      <c r="AR18" s="50" t="n">
        <f aca="false">'Empl_BIT_10%'!AR18*100/PopTot!AR19</f>
        <v>29.3002712509327</v>
      </c>
      <c r="AS18" s="50" t="n">
        <f aca="false">'Empl_BIT_10%'!AS18*100/PopTot!AS19</f>
        <v>83.5283791068486</v>
      </c>
      <c r="AT18" s="50" t="n">
        <f aca="false">'Empl_BIT_10%'!AT18*100/PopTot!AT19</f>
        <v>62.3326357394871</v>
      </c>
      <c r="AU18" s="50" t="n">
        <f aca="false">'Empl_BIT_10%'!AU18*100/PopTot!AU19</f>
        <v>26.9604753250319</v>
      </c>
      <c r="AV18" s="50" t="n">
        <f aca="false">'Empl_BIT_10%'!AV18*100/PopTot!AV19</f>
        <v>78.9281767830556</v>
      </c>
      <c r="AW18" s="50" t="n">
        <f aca="false">'Empl_BIT_10%'!AW18*100/PopTot!AW19</f>
        <v>59.6503449213178</v>
      </c>
    </row>
    <row r="19" customFormat="false" ht="15" hidden="false" customHeight="false" outlineLevel="0" collapsed="false">
      <c r="A19" s="0" t="n">
        <v>2031</v>
      </c>
      <c r="B19" s="50" t="n">
        <f aca="false">'Empl_BIT_10%'!B19*100/PopTot!B20</f>
        <v>47.0575867953611</v>
      </c>
      <c r="C19" s="50" t="n">
        <f aca="false">'Empl_BIT_10%'!C19*100/PopTot!C20</f>
        <v>43.0811090097154</v>
      </c>
      <c r="D19" s="50" t="n">
        <f aca="false">'Empl_BIT_10%'!D19*100/PopTot!D20</f>
        <v>51.3550455355915</v>
      </c>
      <c r="E19" s="50" t="n">
        <f aca="false">'Empl_BIT_10%'!E19*100/PopTot!E20</f>
        <v>6.69901659812181</v>
      </c>
      <c r="F19" s="50" t="n">
        <f aca="false">'Empl_BIT_10%'!F19*100/PopTot!F20</f>
        <v>42.4577917914628</v>
      </c>
      <c r="G19" s="50" t="n">
        <f aca="false">'Empl_BIT_10%'!G19*100/PopTot!G20</f>
        <v>68.9484904516099</v>
      </c>
      <c r="H19" s="50" t="n">
        <f aca="false">'Empl_BIT_10%'!H19*100/PopTot!H20</f>
        <v>70.2109934936947</v>
      </c>
      <c r="I19" s="50" t="n">
        <f aca="false">'Empl_BIT_10%'!I19*100/PopTot!I20</f>
        <v>73.3919389898579</v>
      </c>
      <c r="J19" s="50" t="n">
        <f aca="false">'Empl_BIT_10%'!J19*100/PopTot!J20</f>
        <v>76.1010178191359</v>
      </c>
      <c r="K19" s="50" t="n">
        <f aca="false">'Empl_BIT_10%'!K19*100/PopTot!K20</f>
        <v>79.2536995345883</v>
      </c>
      <c r="L19" s="50" t="n">
        <f aca="false">'Empl_BIT_10%'!L19*100/PopTot!L20</f>
        <v>78.027894409949</v>
      </c>
      <c r="M19" s="50" t="n">
        <f aca="false">'Empl_BIT_10%'!M19*100/PopTot!M20</f>
        <v>68.0323646539538</v>
      </c>
      <c r="N19" s="50" t="n">
        <f aca="false">'Empl_BIT_10%'!N19*100/PopTot!N20</f>
        <v>46.8703329090428</v>
      </c>
      <c r="O19" s="50" t="n">
        <f aca="false">'Empl_BIT_10%'!O19*100/PopTot!O20</f>
        <v>8.01960476670858</v>
      </c>
      <c r="P19" s="50" t="n">
        <f aca="false">'Empl_BIT_10%'!P19*100/PopTot!P20</f>
        <v>0.775114105377612</v>
      </c>
      <c r="Q19" s="50" t="n">
        <f aca="false">'Empl_BIT_10%'!Q19*100/PopTot!Q20</f>
        <v>10.8353801731627</v>
      </c>
      <c r="R19" s="50" t="n">
        <f aca="false">'Empl_BIT_10%'!R19*100/PopTot!R20</f>
        <v>48.3302315156829</v>
      </c>
      <c r="S19" s="50" t="n">
        <f aca="false">'Empl_BIT_10%'!S19*100/PopTot!S20</f>
        <v>78.6116775447755</v>
      </c>
      <c r="T19" s="50" t="n">
        <f aca="false">'Empl_BIT_10%'!T19*100/PopTot!T20</f>
        <v>84.3182051681615</v>
      </c>
      <c r="U19" s="50" t="n">
        <f aca="false">'Empl_BIT_10%'!U19*100/PopTot!U20</f>
        <v>84.5488394187827</v>
      </c>
      <c r="V19" s="50" t="n">
        <f aca="false">'Empl_BIT_10%'!V19*100/PopTot!V20</f>
        <v>85.8850822800019</v>
      </c>
      <c r="W19" s="50" t="n">
        <f aca="false">'Empl_BIT_10%'!W19*100/PopTot!W20</f>
        <v>84.4753257742483</v>
      </c>
      <c r="X19" s="50" t="n">
        <f aca="false">'Empl_BIT_10%'!X19*100/PopTot!X20</f>
        <v>83.0408713970634</v>
      </c>
      <c r="Y19" s="50" t="n">
        <f aca="false">'Empl_BIT_10%'!Y19*100/PopTot!Y20</f>
        <v>70.7974933925579</v>
      </c>
      <c r="Z19" s="50" t="n">
        <f aca="false">'Empl_BIT_10%'!Z19*100/PopTot!Z20</f>
        <v>54.4608753129005</v>
      </c>
      <c r="AA19" s="50" t="n">
        <f aca="false">'Empl_BIT_10%'!AA19*100/PopTot!AA20</f>
        <v>12.9617063112296</v>
      </c>
      <c r="AB19" s="50" t="n">
        <f aca="false">'Empl_BIT_10%'!AB19*100/PopTot!AB20</f>
        <v>1.70555231532645</v>
      </c>
      <c r="AD19" s="50" t="n">
        <f aca="false">'Empl_BIT_10%'!AD19*100/PopTot!AD20</f>
        <v>24.5388414752417</v>
      </c>
      <c r="AE19" s="50" t="n">
        <f aca="false">'Empl_BIT_10%'!AE19*100/PopTot!AE20</f>
        <v>69.5805703338788</v>
      </c>
      <c r="AF19" s="50" t="n">
        <f aca="false">'Empl_BIT_10%'!AF19*100/PopTot!AF20</f>
        <v>74.7994160836067</v>
      </c>
      <c r="AG19" s="50" t="n">
        <f aca="false">'Empl_BIT_10%'!AG19*100/PopTot!AG20</f>
        <v>78.6522077461251</v>
      </c>
      <c r="AH19" s="50" t="n">
        <f aca="false">'Empl_BIT_10%'!AH19*100/PopTot!AH20</f>
        <v>20.2214097080862</v>
      </c>
      <c r="AI19" s="50" t="n">
        <f aca="false">'Empl_BIT_10%'!AI19*100/PopTot!AI20</f>
        <v>29.2746174071886</v>
      </c>
      <c r="AJ19" s="50" t="n">
        <f aca="false">'Empl_BIT_10%'!AJ19*100/PopTot!AJ20</f>
        <v>81.4528312041838</v>
      </c>
      <c r="AK19" s="50" t="n">
        <f aca="false">'Empl_BIT_10%'!AK19*100/PopTot!AK20</f>
        <v>85.2435008629795</v>
      </c>
      <c r="AL19" s="50" t="n">
        <f aca="false">'Empl_BIT_10%'!AL19*100/PopTot!AL20</f>
        <v>83.766888222587</v>
      </c>
      <c r="AM19" s="50" t="n">
        <f aca="false">'Empl_BIT_10%'!AM19*100/PopTot!AM20</f>
        <v>26.1018326142871</v>
      </c>
      <c r="AO19" s="50" t="n">
        <f aca="false">'Empl_BIT_10%'!AO19*100/PopTot!AO20</f>
        <v>24.5388414752417</v>
      </c>
      <c r="AP19" s="50" t="n">
        <f aca="false">'Empl_BIT_10%'!AP19*100/PopTot!AP20</f>
        <v>74.4470903086036</v>
      </c>
      <c r="AQ19" s="50" t="n">
        <f aca="false">'Empl_BIT_10%'!AQ19*100/PopTot!AQ20</f>
        <v>57.4884256107842</v>
      </c>
      <c r="AR19" s="50" t="n">
        <f aca="false">'Empl_BIT_10%'!AR19*100/PopTot!AR20</f>
        <v>29.2746174071886</v>
      </c>
      <c r="AS19" s="50" t="n">
        <f aca="false">'Empl_BIT_10%'!AS19*100/PopTot!AS20</f>
        <v>83.5109981243848</v>
      </c>
      <c r="AT19" s="50" t="n">
        <f aca="false">'Empl_BIT_10%'!AT19*100/PopTot!AT20</f>
        <v>62.7663125275235</v>
      </c>
      <c r="AU19" s="50" t="n">
        <f aca="false">'Empl_BIT_10%'!AU19*100/PopTot!AU20</f>
        <v>26.9467713734613</v>
      </c>
      <c r="AV19" s="50" t="n">
        <f aca="false">'Empl_BIT_10%'!AV19*100/PopTot!AV20</f>
        <v>78.9148911128666</v>
      </c>
      <c r="AW19" s="50" t="n">
        <f aca="false">'Empl_BIT_10%'!AW19*100/PopTot!AW20</f>
        <v>60.086363416067</v>
      </c>
    </row>
    <row r="20" customFormat="false" ht="15" hidden="false" customHeight="false" outlineLevel="0" collapsed="false">
      <c r="A20" s="0" t="n">
        <v>2032</v>
      </c>
      <c r="B20" s="50" t="n">
        <f aca="false">'Empl_BIT_10%'!B20*100/PopTot!B21</f>
        <v>46.9465183278872</v>
      </c>
      <c r="C20" s="50" t="n">
        <f aca="false">'Empl_BIT_10%'!C20*100/PopTot!C21</f>
        <v>42.9760037073212</v>
      </c>
      <c r="D20" s="50" t="n">
        <f aca="false">'Empl_BIT_10%'!D20*100/PopTot!D21</f>
        <v>51.2360467250327</v>
      </c>
      <c r="E20" s="50" t="n">
        <f aca="false">'Empl_BIT_10%'!E20*100/PopTot!E21</f>
        <v>6.67380816884743</v>
      </c>
      <c r="F20" s="50" t="n">
        <f aca="false">'Empl_BIT_10%'!F20*100/PopTot!F21</f>
        <v>42.2808385342561</v>
      </c>
      <c r="G20" s="50" t="n">
        <f aca="false">'Empl_BIT_10%'!G20*100/PopTot!G21</f>
        <v>68.8573997783106</v>
      </c>
      <c r="H20" s="50" t="n">
        <f aca="false">'Empl_BIT_10%'!H20*100/PopTot!H21</f>
        <v>70.0661163006764</v>
      </c>
      <c r="I20" s="50" t="n">
        <f aca="false">'Empl_BIT_10%'!I20*100/PopTot!I21</f>
        <v>73.4059148938923</v>
      </c>
      <c r="J20" s="50" t="n">
        <f aca="false">'Empl_BIT_10%'!J20*100/PopTot!J21</f>
        <v>75.9973477133155</v>
      </c>
      <c r="K20" s="50" t="n">
        <f aca="false">'Empl_BIT_10%'!K20*100/PopTot!K21</f>
        <v>79.1537074422446</v>
      </c>
      <c r="L20" s="50" t="n">
        <f aca="false">'Empl_BIT_10%'!L20*100/PopTot!L21</f>
        <v>77.750337258828</v>
      </c>
      <c r="M20" s="50" t="n">
        <f aca="false">'Empl_BIT_10%'!M20*100/PopTot!M21</f>
        <v>68.3748885548148</v>
      </c>
      <c r="N20" s="50" t="n">
        <f aca="false">'Empl_BIT_10%'!N20*100/PopTot!N21</f>
        <v>48.0360999932254</v>
      </c>
      <c r="O20" s="50" t="n">
        <f aca="false">'Empl_BIT_10%'!O20*100/PopTot!O21</f>
        <v>8.24041191552255</v>
      </c>
      <c r="P20" s="50" t="n">
        <f aca="false">'Empl_BIT_10%'!P20*100/PopTot!P21</f>
        <v>0.793092336345112</v>
      </c>
      <c r="Q20" s="50" t="n">
        <f aca="false">'Empl_BIT_10%'!Q20*100/PopTot!Q21</f>
        <v>10.8055552579246</v>
      </c>
      <c r="R20" s="50" t="n">
        <f aca="false">'Empl_BIT_10%'!R20*100/PopTot!R21</f>
        <v>48.1789065473983</v>
      </c>
      <c r="S20" s="50" t="n">
        <f aca="false">'Empl_BIT_10%'!S20*100/PopTot!S21</f>
        <v>78.4745820373161</v>
      </c>
      <c r="T20" s="50" t="n">
        <f aca="false">'Empl_BIT_10%'!T20*100/PopTot!T21</f>
        <v>84.1661512152386</v>
      </c>
      <c r="U20" s="50" t="n">
        <f aca="false">'Empl_BIT_10%'!U20*100/PopTot!U21</f>
        <v>84.551220044127</v>
      </c>
      <c r="V20" s="50" t="n">
        <f aca="false">'Empl_BIT_10%'!V20*100/PopTot!V21</f>
        <v>85.7593277903513</v>
      </c>
      <c r="W20" s="50" t="n">
        <f aca="false">'Empl_BIT_10%'!W20*100/PopTot!W21</f>
        <v>84.3511997672764</v>
      </c>
      <c r="X20" s="50" t="n">
        <f aca="false">'Empl_BIT_10%'!X20*100/PopTot!X21</f>
        <v>82.7276350290138</v>
      </c>
      <c r="Y20" s="50" t="n">
        <f aca="false">'Empl_BIT_10%'!Y20*100/PopTot!Y21</f>
        <v>70.8551076830382</v>
      </c>
      <c r="Z20" s="50" t="n">
        <f aca="false">'Empl_BIT_10%'!Z20*100/PopTot!Z21</f>
        <v>55.8487429928188</v>
      </c>
      <c r="AA20" s="50" t="n">
        <f aca="false">'Empl_BIT_10%'!AA20*100/PopTot!AA21</f>
        <v>13.5342193764449</v>
      </c>
      <c r="AB20" s="50" t="n">
        <f aca="false">'Empl_BIT_10%'!AB20*100/PopTot!AB21</f>
        <v>1.70454139666571</v>
      </c>
      <c r="AD20" s="50" t="n">
        <f aca="false">'Empl_BIT_10%'!AD20*100/PopTot!AD21</f>
        <v>24.5107162225198</v>
      </c>
      <c r="AE20" s="50" t="n">
        <f aca="false">'Empl_BIT_10%'!AE20*100/PopTot!AE21</f>
        <v>69.4643844745963</v>
      </c>
      <c r="AF20" s="50" t="n">
        <f aca="false">'Empl_BIT_10%'!AF20*100/PopTot!AF21</f>
        <v>74.7499655364615</v>
      </c>
      <c r="AG20" s="50" t="n">
        <f aca="false">'Empl_BIT_10%'!AG20*100/PopTot!AG21</f>
        <v>78.4562596105431</v>
      </c>
      <c r="AH20" s="50" t="n">
        <f aca="false">'Empl_BIT_10%'!AH20*100/PopTot!AH21</f>
        <v>20.1273355962426</v>
      </c>
      <c r="AI20" s="50" t="n">
        <f aca="false">'Empl_BIT_10%'!AI20*100/PopTot!AI21</f>
        <v>29.2380839511539</v>
      </c>
      <c r="AJ20" s="50" t="n">
        <f aca="false">'Empl_BIT_10%'!AJ20*100/PopTot!AJ21</f>
        <v>81.316259503395</v>
      </c>
      <c r="AK20" s="50" t="n">
        <f aca="false">'Empl_BIT_10%'!AK20*100/PopTot!AK21</f>
        <v>85.1788985432113</v>
      </c>
      <c r="AL20" s="50" t="n">
        <f aca="false">'Empl_BIT_10%'!AL20*100/PopTot!AL21</f>
        <v>83.5407196858667</v>
      </c>
      <c r="AM20" s="50" t="n">
        <f aca="false">'Empl_BIT_10%'!AM20*100/PopTot!AM21</f>
        <v>26.0238414074152</v>
      </c>
      <c r="AO20" s="50" t="n">
        <f aca="false">'Empl_BIT_10%'!AO20*100/PopTot!AO21</f>
        <v>24.5107162225198</v>
      </c>
      <c r="AP20" s="50" t="n">
        <f aca="false">'Empl_BIT_10%'!AP20*100/PopTot!AP21</f>
        <v>74.3215566009144</v>
      </c>
      <c r="AQ20" s="50" t="n">
        <f aca="false">'Empl_BIT_10%'!AQ20*100/PopTot!AQ21</f>
        <v>58.082483641046</v>
      </c>
      <c r="AR20" s="50" t="n">
        <f aca="false">'Empl_BIT_10%'!AR20*100/PopTot!AR21</f>
        <v>29.2380839511539</v>
      </c>
      <c r="AS20" s="50" t="n">
        <f aca="false">'Empl_BIT_10%'!AS20*100/PopTot!AS21</f>
        <v>83.3580256741252</v>
      </c>
      <c r="AT20" s="50" t="n">
        <f aca="false">'Empl_BIT_10%'!AT20*100/PopTot!AT21</f>
        <v>63.3442066484386</v>
      </c>
      <c r="AU20" s="50" t="n">
        <f aca="false">'Empl_BIT_10%'!AU20*100/PopTot!AU21</f>
        <v>26.9147150828071</v>
      </c>
      <c r="AV20" s="50" t="n">
        <f aca="false">'Empl_BIT_10%'!AV20*100/PopTot!AV21</f>
        <v>78.775829009626</v>
      </c>
      <c r="AW20" s="50" t="n">
        <f aca="false">'Empl_BIT_10%'!AW20*100/PopTot!AW21</f>
        <v>60.6749073286701</v>
      </c>
    </row>
    <row r="21" customFormat="false" ht="15" hidden="false" customHeight="false" outlineLevel="0" collapsed="false">
      <c r="A21" s="0" t="n">
        <v>2033</v>
      </c>
      <c r="B21" s="50" t="n">
        <f aca="false">'Empl_BIT_10%'!B21*100/PopTot!B22</f>
        <v>46.8843446050621</v>
      </c>
      <c r="C21" s="50" t="n">
        <f aca="false">'Empl_BIT_10%'!C21*100/PopTot!C22</f>
        <v>42.9062783969444</v>
      </c>
      <c r="D21" s="50" t="n">
        <f aca="false">'Empl_BIT_10%'!D21*100/PopTot!D22</f>
        <v>51.1805728537955</v>
      </c>
      <c r="E21" s="50" t="n">
        <f aca="false">'Empl_BIT_10%'!E21*100/PopTot!E22</f>
        <v>6.66434685015796</v>
      </c>
      <c r="F21" s="50" t="n">
        <f aca="false">'Empl_BIT_10%'!F21*100/PopTot!F22</f>
        <v>42.2165833768432</v>
      </c>
      <c r="G21" s="50" t="n">
        <f aca="false">'Empl_BIT_10%'!G21*100/PopTot!G22</f>
        <v>68.9199592087661</v>
      </c>
      <c r="H21" s="50" t="n">
        <f aca="false">'Empl_BIT_10%'!H21*100/PopTot!H22</f>
        <v>69.8748105624977</v>
      </c>
      <c r="I21" s="50" t="n">
        <f aca="false">'Empl_BIT_10%'!I21*100/PopTot!I22</f>
        <v>73.9187111433976</v>
      </c>
      <c r="J21" s="50" t="n">
        <f aca="false">'Empl_BIT_10%'!J21*100/PopTot!J22</f>
        <v>75.6096614021771</v>
      </c>
      <c r="K21" s="50" t="n">
        <f aca="false">'Empl_BIT_10%'!K21*100/PopTot!K22</f>
        <v>79.62973220753</v>
      </c>
      <c r="L21" s="50" t="n">
        <f aca="false">'Empl_BIT_10%'!L21*100/PopTot!L22</f>
        <v>77.3748143924339</v>
      </c>
      <c r="M21" s="50" t="n">
        <f aca="false">'Empl_BIT_10%'!M21*100/PopTot!M22</f>
        <v>68.4928584083132</v>
      </c>
      <c r="N21" s="50" t="n">
        <f aca="false">'Empl_BIT_10%'!N21*100/PopTot!N22</f>
        <v>49.110300049579</v>
      </c>
      <c r="O21" s="50" t="n">
        <f aca="false">'Empl_BIT_10%'!O21*100/PopTot!O22</f>
        <v>8.41954813377185</v>
      </c>
      <c r="P21" s="50" t="n">
        <f aca="false">'Empl_BIT_10%'!P21*100/PopTot!P22</f>
        <v>0.808797228067658</v>
      </c>
      <c r="Q21" s="50" t="n">
        <f aca="false">'Empl_BIT_10%'!Q21*100/PopTot!Q22</f>
        <v>10.7947607028443</v>
      </c>
      <c r="R21" s="50" t="n">
        <f aca="false">'Empl_BIT_10%'!R21*100/PopTot!R22</f>
        <v>48.0954977583747</v>
      </c>
      <c r="S21" s="50" t="n">
        <f aca="false">'Empl_BIT_10%'!S21*100/PopTot!S22</f>
        <v>78.5786943086999</v>
      </c>
      <c r="T21" s="50" t="n">
        <f aca="false">'Empl_BIT_10%'!T21*100/PopTot!T22</f>
        <v>83.9351513690539</v>
      </c>
      <c r="U21" s="50" t="n">
        <f aca="false">'Empl_BIT_10%'!U21*100/PopTot!U22</f>
        <v>85.1812296638555</v>
      </c>
      <c r="V21" s="50" t="n">
        <f aca="false">'Empl_BIT_10%'!V21*100/PopTot!V22</f>
        <v>85.278799660066</v>
      </c>
      <c r="W21" s="50" t="n">
        <f aca="false">'Empl_BIT_10%'!W21*100/PopTot!W22</f>
        <v>84.7758139583334</v>
      </c>
      <c r="X21" s="50" t="n">
        <f aca="false">'Empl_BIT_10%'!X21*100/PopTot!X22</f>
        <v>82.3550063700864</v>
      </c>
      <c r="Y21" s="50" t="n">
        <f aca="false">'Empl_BIT_10%'!Y21*100/PopTot!Y22</f>
        <v>70.9507155312141</v>
      </c>
      <c r="Z21" s="50" t="n">
        <f aca="false">'Empl_BIT_10%'!Z21*100/PopTot!Z22</f>
        <v>56.8400537396461</v>
      </c>
      <c r="AA21" s="50" t="n">
        <f aca="false">'Empl_BIT_10%'!AA21*100/PopTot!AA22</f>
        <v>14.3366232289583</v>
      </c>
      <c r="AB21" s="50" t="n">
        <f aca="false">'Empl_BIT_10%'!AB21*100/PopTot!AB22</f>
        <v>1.70553003038358</v>
      </c>
      <c r="AD21" s="50" t="n">
        <f aca="false">'Empl_BIT_10%'!AD21*100/PopTot!AD22</f>
        <v>24.4867523668005</v>
      </c>
      <c r="AE21" s="50" t="n">
        <f aca="false">'Empl_BIT_10%'!AE21*100/PopTot!AE22</f>
        <v>69.4004684234746</v>
      </c>
      <c r="AF21" s="50" t="n">
        <f aca="false">'Empl_BIT_10%'!AF21*100/PopTot!AF22</f>
        <v>74.7928032655897</v>
      </c>
      <c r="AG21" s="50" t="n">
        <f aca="false">'Empl_BIT_10%'!AG21*100/PopTot!AG22</f>
        <v>78.4976548206904</v>
      </c>
      <c r="AH21" s="50" t="n">
        <f aca="false">'Empl_BIT_10%'!AH21*100/PopTot!AH22</f>
        <v>20.0477910973753</v>
      </c>
      <c r="AI21" s="50" t="n">
        <f aca="false">'Empl_BIT_10%'!AI21*100/PopTot!AI22</f>
        <v>29.2152132354472</v>
      </c>
      <c r="AJ21" s="50" t="n">
        <f aca="false">'Empl_BIT_10%'!AJ21*100/PopTot!AJ22</f>
        <v>81.2597018158514</v>
      </c>
      <c r="AK21" s="50" t="n">
        <f aca="false">'Empl_BIT_10%'!AK21*100/PopTot!AK22</f>
        <v>85.2318111374741</v>
      </c>
      <c r="AL21" s="50" t="n">
        <f aca="false">'Empl_BIT_10%'!AL21*100/PopTot!AL22</f>
        <v>83.5574449114286</v>
      </c>
      <c r="AM21" s="50" t="n">
        <f aca="false">'Empl_BIT_10%'!AM21*100/PopTot!AM22</f>
        <v>26.0084885504713</v>
      </c>
      <c r="AO21" s="50" t="n">
        <f aca="false">'Empl_BIT_10%'!AO21*100/PopTot!AO22</f>
        <v>24.4867523668005</v>
      </c>
      <c r="AP21" s="50" t="n">
        <f aca="false">'Empl_BIT_10%'!AP21*100/PopTot!AP22</f>
        <v>74.3202277275872</v>
      </c>
      <c r="AQ21" s="50" t="n">
        <f aca="false">'Empl_BIT_10%'!AQ21*100/PopTot!AQ22</f>
        <v>58.5165869796468</v>
      </c>
      <c r="AR21" s="50" t="n">
        <f aca="false">'Empl_BIT_10%'!AR21*100/PopTot!AR22</f>
        <v>29.2152132354472</v>
      </c>
      <c r="AS21" s="50" t="n">
        <f aca="false">'Empl_BIT_10%'!AS21*100/PopTot!AS22</f>
        <v>83.3538247498387</v>
      </c>
      <c r="AT21" s="50" t="n">
        <f aca="false">'Empl_BIT_10%'!AT21*100/PopTot!AT22</f>
        <v>63.7524179263932</v>
      </c>
      <c r="AU21" s="50" t="n">
        <f aca="false">'Empl_BIT_10%'!AU21*100/PopTot!AU22</f>
        <v>26.8917618731286</v>
      </c>
      <c r="AV21" s="50" t="n">
        <f aca="false">'Empl_BIT_10%'!AV21*100/PopTot!AV22</f>
        <v>78.7727402761897</v>
      </c>
      <c r="AW21" s="50" t="n">
        <f aca="false">'Empl_BIT_10%'!AW21*100/PopTot!AW22</f>
        <v>61.0988413843683</v>
      </c>
    </row>
    <row r="22" customFormat="false" ht="15" hidden="false" customHeight="false" outlineLevel="0" collapsed="false">
      <c r="A22" s="0" t="n">
        <v>2034</v>
      </c>
      <c r="B22" s="50" t="n">
        <f aca="false">'Empl_BIT_10%'!B22*100/PopTot!B23</f>
        <v>46.8321201403823</v>
      </c>
      <c r="C22" s="50" t="n">
        <f aca="false">'Empl_BIT_10%'!C22*100/PopTot!C23</f>
        <v>42.8392455118415</v>
      </c>
      <c r="D22" s="50" t="n">
        <f aca="false">'Empl_BIT_10%'!D22*100/PopTot!D23</f>
        <v>51.142860351729</v>
      </c>
      <c r="E22" s="50" t="n">
        <f aca="false">'Empl_BIT_10%'!E22*100/PopTot!E23</f>
        <v>6.65269550710535</v>
      </c>
      <c r="F22" s="50" t="n">
        <f aca="false">'Empl_BIT_10%'!F22*100/PopTot!F23</f>
        <v>42.224370504539</v>
      </c>
      <c r="G22" s="50" t="n">
        <f aca="false">'Empl_BIT_10%'!G22*100/PopTot!G23</f>
        <v>68.822356475236</v>
      </c>
      <c r="H22" s="50" t="n">
        <f aca="false">'Empl_BIT_10%'!H22*100/PopTot!H23</f>
        <v>69.894092419579</v>
      </c>
      <c r="I22" s="50" t="n">
        <f aca="false">'Empl_BIT_10%'!I22*100/PopTot!I23</f>
        <v>73.9214884911626</v>
      </c>
      <c r="J22" s="50" t="n">
        <f aca="false">'Empl_BIT_10%'!J22*100/PopTot!J23</f>
        <v>75.6912255315814</v>
      </c>
      <c r="K22" s="50" t="n">
        <f aca="false">'Empl_BIT_10%'!K22*100/PopTot!K23</f>
        <v>79.4082787631132</v>
      </c>
      <c r="L22" s="50" t="n">
        <f aca="false">'Empl_BIT_10%'!L22*100/PopTot!L23</f>
        <v>77.3746523514088</v>
      </c>
      <c r="M22" s="50" t="n">
        <f aca="false">'Empl_BIT_10%'!M22*100/PopTot!M23</f>
        <v>69.0488187407927</v>
      </c>
      <c r="N22" s="50" t="n">
        <f aca="false">'Empl_BIT_10%'!N22*100/PopTot!N23</f>
        <v>49.9489124931585</v>
      </c>
      <c r="O22" s="50" t="n">
        <f aca="false">'Empl_BIT_10%'!O22*100/PopTot!O23</f>
        <v>8.57279856091838</v>
      </c>
      <c r="P22" s="50" t="n">
        <f aca="false">'Empl_BIT_10%'!P22*100/PopTot!P23</f>
        <v>0.808625187142934</v>
      </c>
      <c r="Q22" s="50" t="n">
        <f aca="false">'Empl_BIT_10%'!Q22*100/PopTot!Q23</f>
        <v>10.7793862406338</v>
      </c>
      <c r="R22" s="50" t="n">
        <f aca="false">'Empl_BIT_10%'!R22*100/PopTot!R23</f>
        <v>48.0983381524006</v>
      </c>
      <c r="S22" s="50" t="n">
        <f aca="false">'Empl_BIT_10%'!S22*100/PopTot!S23</f>
        <v>78.4841347735358</v>
      </c>
      <c r="T22" s="50" t="n">
        <f aca="false">'Empl_BIT_10%'!T22*100/PopTot!T23</f>
        <v>83.8722155975794</v>
      </c>
      <c r="U22" s="50" t="n">
        <f aca="false">'Empl_BIT_10%'!U22*100/PopTot!U23</f>
        <v>85.2531123641239</v>
      </c>
      <c r="V22" s="50" t="n">
        <f aca="false">'Empl_BIT_10%'!V22*100/PopTot!V23</f>
        <v>85.3257912156063</v>
      </c>
      <c r="W22" s="50" t="n">
        <f aca="false">'Empl_BIT_10%'!W22*100/PopTot!W23</f>
        <v>84.5801572205186</v>
      </c>
      <c r="X22" s="50" t="n">
        <f aca="false">'Empl_BIT_10%'!X22*100/PopTot!X23</f>
        <v>82.2967316105864</v>
      </c>
      <c r="Y22" s="50" t="n">
        <f aca="false">'Empl_BIT_10%'!Y22*100/PopTot!Y23</f>
        <v>71.4219253265402</v>
      </c>
      <c r="Z22" s="50" t="n">
        <f aca="false">'Empl_BIT_10%'!Z22*100/PopTot!Z23</f>
        <v>57.6871900126479</v>
      </c>
      <c r="AA22" s="50" t="n">
        <f aca="false">'Empl_BIT_10%'!AA22*100/PopTot!AA23</f>
        <v>15.2207766323106</v>
      </c>
      <c r="AB22" s="50" t="n">
        <f aca="false">'Empl_BIT_10%'!AB22*100/PopTot!AB23</f>
        <v>1.70499819869602</v>
      </c>
      <c r="AD22" s="50" t="n">
        <f aca="false">'Empl_BIT_10%'!AD22*100/PopTot!AD23</f>
        <v>24.4859690307339</v>
      </c>
      <c r="AE22" s="50" t="n">
        <f aca="false">'Empl_BIT_10%'!AE22*100/PopTot!AE23</f>
        <v>69.3608419446662</v>
      </c>
      <c r="AF22" s="50" t="n">
        <f aca="false">'Empl_BIT_10%'!AF22*100/PopTot!AF23</f>
        <v>74.8225859422717</v>
      </c>
      <c r="AG22" s="50" t="n">
        <f aca="false">'Empl_BIT_10%'!AG22*100/PopTot!AG23</f>
        <v>78.3880247258981</v>
      </c>
      <c r="AH22" s="50" t="n">
        <f aca="false">'Empl_BIT_10%'!AH22*100/PopTot!AH23</f>
        <v>19.9851468525031</v>
      </c>
      <c r="AI22" s="50" t="n">
        <f aca="false">'Empl_BIT_10%'!AI22*100/PopTot!AI23</f>
        <v>29.2143144100422</v>
      </c>
      <c r="AJ22" s="50" t="n">
        <f aca="false">'Empl_BIT_10%'!AJ22*100/PopTot!AJ23</f>
        <v>81.1769833999311</v>
      </c>
      <c r="AK22" s="50" t="n">
        <f aca="false">'Empl_BIT_10%'!AK22*100/PopTot!AK23</f>
        <v>85.2902308517337</v>
      </c>
      <c r="AL22" s="50" t="n">
        <f aca="false">'Empl_BIT_10%'!AL22*100/PopTot!AL23</f>
        <v>83.4326390178597</v>
      </c>
      <c r="AM22" s="50" t="n">
        <f aca="false">'Empl_BIT_10%'!AM22*100/PopTot!AM23</f>
        <v>26.0306402815119</v>
      </c>
      <c r="AO22" s="50" t="n">
        <f aca="false">'Empl_BIT_10%'!AO22*100/PopTot!AO23</f>
        <v>24.4859690307339</v>
      </c>
      <c r="AP22" s="50" t="n">
        <f aca="false">'Empl_BIT_10%'!AP22*100/PopTot!AP23</f>
        <v>74.2731257989094</v>
      </c>
      <c r="AQ22" s="50" t="n">
        <f aca="false">'Empl_BIT_10%'!AQ22*100/PopTot!AQ23</f>
        <v>59.0990762075352</v>
      </c>
      <c r="AR22" s="50" t="n">
        <f aca="false">'Empl_BIT_10%'!AR22*100/PopTot!AR23</f>
        <v>29.2143144100422</v>
      </c>
      <c r="AS22" s="50" t="n">
        <f aca="false">'Empl_BIT_10%'!AS22*100/PopTot!AS23</f>
        <v>83.2952212638352</v>
      </c>
      <c r="AT22" s="50" t="n">
        <f aca="false">'Empl_BIT_10%'!AT22*100/PopTot!AT23</f>
        <v>64.3170459714066</v>
      </c>
      <c r="AU22" s="50" t="n">
        <f aca="false">'Empl_BIT_10%'!AU22*100/PopTot!AU23</f>
        <v>26.8911928066751</v>
      </c>
      <c r="AV22" s="50" t="n">
        <f aca="false">'Empl_BIT_10%'!AV22*100/PopTot!AV23</f>
        <v>78.7205441850044</v>
      </c>
      <c r="AW22" s="50" t="n">
        <f aca="false">'Empl_BIT_10%'!AW22*100/PopTot!AW23</f>
        <v>61.6742668012239</v>
      </c>
    </row>
    <row r="23" customFormat="false" ht="15" hidden="false" customHeight="false" outlineLevel="0" collapsed="false">
      <c r="A23" s="0" t="n">
        <v>2035</v>
      </c>
      <c r="B23" s="50" t="n">
        <f aca="false">'Empl_BIT_10%'!B23*100/PopTot!B24</f>
        <v>46.7668436221188</v>
      </c>
      <c r="C23" s="50" t="n">
        <f aca="false">'Empl_BIT_10%'!C23*100/PopTot!C24</f>
        <v>42.7237564495087</v>
      </c>
      <c r="D23" s="50" t="n">
        <f aca="false">'Empl_BIT_10%'!D23*100/PopTot!D24</f>
        <v>51.1302239993205</v>
      </c>
      <c r="E23" s="50" t="n">
        <f aca="false">'Empl_BIT_10%'!E23*100/PopTot!E24</f>
        <v>6.65724172903917</v>
      </c>
      <c r="F23" s="50" t="n">
        <f aca="false">'Empl_BIT_10%'!F23*100/PopTot!F24</f>
        <v>42.0654792488674</v>
      </c>
      <c r="G23" s="50" t="n">
        <f aca="false">'Empl_BIT_10%'!G23*100/PopTot!G24</f>
        <v>68.8084681425517</v>
      </c>
      <c r="H23" s="50" t="n">
        <f aca="false">'Empl_BIT_10%'!H23*100/PopTot!H24</f>
        <v>69.5732531518475</v>
      </c>
      <c r="I23" s="50" t="n">
        <f aca="false">'Empl_BIT_10%'!I23*100/PopTot!I24</f>
        <v>74.0954337271788</v>
      </c>
      <c r="J23" s="50" t="n">
        <f aca="false">'Empl_BIT_10%'!J23*100/PopTot!J24</f>
        <v>75.8991208027711</v>
      </c>
      <c r="K23" s="50" t="n">
        <f aca="false">'Empl_BIT_10%'!K23*100/PopTot!K24</f>
        <v>79.3738929928126</v>
      </c>
      <c r="L23" s="50" t="n">
        <f aca="false">'Empl_BIT_10%'!L23*100/PopTot!L24</f>
        <v>76.9852363493949</v>
      </c>
      <c r="M23" s="50" t="n">
        <f aca="false">'Empl_BIT_10%'!M23*100/PopTot!M24</f>
        <v>69.7773081201953</v>
      </c>
      <c r="N23" s="50" t="n">
        <f aca="false">'Empl_BIT_10%'!N23*100/PopTot!N24</f>
        <v>50.0781082901673</v>
      </c>
      <c r="O23" s="50" t="n">
        <f aca="false">'Empl_BIT_10%'!O23*100/PopTot!O24</f>
        <v>8.66236831615005</v>
      </c>
      <c r="P23" s="50" t="n">
        <f aca="false">'Empl_BIT_10%'!P23*100/PopTot!P24</f>
        <v>0.807849451631151</v>
      </c>
      <c r="Q23" s="50" t="n">
        <f aca="false">'Empl_BIT_10%'!Q23*100/PopTot!Q24</f>
        <v>10.7907895002759</v>
      </c>
      <c r="R23" s="50" t="n">
        <f aca="false">'Empl_BIT_10%'!R23*100/PopTot!R24</f>
        <v>47.9257203934305</v>
      </c>
      <c r="S23" s="50" t="n">
        <f aca="false">'Empl_BIT_10%'!S23*100/PopTot!S24</f>
        <v>78.4438678017524</v>
      </c>
      <c r="T23" s="50" t="n">
        <f aca="false">'Empl_BIT_10%'!T23*100/PopTot!T24</f>
        <v>83.5118525391055</v>
      </c>
      <c r="U23" s="50" t="n">
        <f aca="false">'Empl_BIT_10%'!U23*100/PopTot!U24</f>
        <v>85.4285366325396</v>
      </c>
      <c r="V23" s="50" t="n">
        <f aca="false">'Empl_BIT_10%'!V23*100/PopTot!V24</f>
        <v>85.4746879092716</v>
      </c>
      <c r="W23" s="50" t="n">
        <f aca="false">'Empl_BIT_10%'!W23*100/PopTot!W24</f>
        <v>84.479235804479</v>
      </c>
      <c r="X23" s="50" t="n">
        <f aca="false">'Empl_BIT_10%'!X23*100/PopTot!X24</f>
        <v>81.9256743865838</v>
      </c>
      <c r="Y23" s="50" t="n">
        <f aca="false">'Empl_BIT_10%'!Y23*100/PopTot!Y24</f>
        <v>72.2324444599162</v>
      </c>
      <c r="Z23" s="50" t="n">
        <f aca="false">'Empl_BIT_10%'!Z23*100/PopTot!Z24</f>
        <v>58.8041763269917</v>
      </c>
      <c r="AA23" s="50" t="n">
        <f aca="false">'Empl_BIT_10%'!AA23*100/PopTot!AA24</f>
        <v>16.122388843273</v>
      </c>
      <c r="AB23" s="50" t="n">
        <f aca="false">'Empl_BIT_10%'!AB23*100/PopTot!AB24</f>
        <v>1.70353737974447</v>
      </c>
      <c r="AD23" s="50" t="n">
        <f aca="false">'Empl_BIT_10%'!AD23*100/PopTot!AD24</f>
        <v>24.4352362201438</v>
      </c>
      <c r="AE23" s="50" t="n">
        <f aca="false">'Empl_BIT_10%'!AE23*100/PopTot!AE24</f>
        <v>69.1927539978398</v>
      </c>
      <c r="AF23" s="50" t="n">
        <f aca="false">'Empl_BIT_10%'!AF23*100/PopTot!AF24</f>
        <v>75.0008267048913</v>
      </c>
      <c r="AG23" s="50" t="n">
        <f aca="false">'Empl_BIT_10%'!AG23*100/PopTot!AG24</f>
        <v>78.1730802109206</v>
      </c>
      <c r="AH23" s="50" t="n">
        <f aca="false">'Empl_BIT_10%'!AH23*100/PopTot!AH24</f>
        <v>19.89508683713</v>
      </c>
      <c r="AI23" s="50" t="n">
        <f aca="false">'Empl_BIT_10%'!AI23*100/PopTot!AI24</f>
        <v>29.1637242430724</v>
      </c>
      <c r="AJ23" s="50" t="n">
        <f aca="false">'Empl_BIT_10%'!AJ23*100/PopTot!AJ24</f>
        <v>80.9743919989381</v>
      </c>
      <c r="AK23" s="50" t="n">
        <f aca="false">'Empl_BIT_10%'!AK23*100/PopTot!AK24</f>
        <v>85.451745018624</v>
      </c>
      <c r="AL23" s="50" t="n">
        <f aca="false">'Empl_BIT_10%'!AL23*100/PopTot!AL24</f>
        <v>83.1960135990898</v>
      </c>
      <c r="AM23" s="50" t="n">
        <f aca="false">'Empl_BIT_10%'!AM23*100/PopTot!AM24</f>
        <v>26.2000252384353</v>
      </c>
      <c r="AO23" s="50" t="n">
        <f aca="false">'Empl_BIT_10%'!AO23*100/PopTot!AO24</f>
        <v>24.4352362201438</v>
      </c>
      <c r="AP23" s="50" t="n">
        <f aca="false">'Empl_BIT_10%'!AP23*100/PopTot!AP24</f>
        <v>74.1919060961126</v>
      </c>
      <c r="AQ23" s="50" t="n">
        <f aca="false">'Empl_BIT_10%'!AQ23*100/PopTot!AQ24</f>
        <v>59.5284245180772</v>
      </c>
      <c r="AR23" s="50" t="n">
        <f aca="false">'Empl_BIT_10%'!AR23*100/PopTot!AR24</f>
        <v>29.1637242430724</v>
      </c>
      <c r="AS23" s="50" t="n">
        <f aca="false">'Empl_BIT_10%'!AS23*100/PopTot!AS24</f>
        <v>83.1935846330613</v>
      </c>
      <c r="AT23" s="50" t="n">
        <f aca="false">'Empl_BIT_10%'!AT23*100/PopTot!AT24</f>
        <v>65.273868816597</v>
      </c>
      <c r="AU23" s="50" t="n">
        <f aca="false">'Empl_BIT_10%'!AU23*100/PopTot!AU24</f>
        <v>26.8406218191218</v>
      </c>
      <c r="AV23" s="50" t="n">
        <f aca="false">'Empl_BIT_10%'!AV23*100/PopTot!AV24</f>
        <v>78.6303683450917</v>
      </c>
      <c r="AW23" s="50" t="n">
        <f aca="false">'Empl_BIT_10%'!AW23*100/PopTot!AW24</f>
        <v>62.3638301837977</v>
      </c>
    </row>
    <row r="24" customFormat="false" ht="15" hidden="false" customHeight="false" outlineLevel="0" collapsed="false">
      <c r="A24" s="0" t="n">
        <v>2036</v>
      </c>
      <c r="B24" s="50" t="n">
        <f aca="false">'Empl_BIT_10%'!B24*100/PopTot!B25</f>
        <v>46.6888185311668</v>
      </c>
      <c r="C24" s="50" t="n">
        <f aca="false">'Empl_BIT_10%'!C24*100/PopTot!C25</f>
        <v>42.6021933140015</v>
      </c>
      <c r="D24" s="50" t="n">
        <f aca="false">'Empl_BIT_10%'!D24*100/PopTot!D25</f>
        <v>51.0974640079079</v>
      </c>
      <c r="E24" s="50" t="n">
        <f aca="false">'Empl_BIT_10%'!E24*100/PopTot!E25</f>
        <v>6.65211975854763</v>
      </c>
      <c r="F24" s="50" t="n">
        <f aca="false">'Empl_BIT_10%'!F24*100/PopTot!F25</f>
        <v>42.0682877421332</v>
      </c>
      <c r="G24" s="50" t="n">
        <f aca="false">'Empl_BIT_10%'!G24*100/PopTot!G25</f>
        <v>68.5167442813919</v>
      </c>
      <c r="H24" s="50" t="n">
        <f aca="false">'Empl_BIT_10%'!H24*100/PopTot!H25</f>
        <v>69.8365858190763</v>
      </c>
      <c r="I24" s="50" t="n">
        <f aca="false">'Empl_BIT_10%'!I24*100/PopTot!I25</f>
        <v>73.887591195898</v>
      </c>
      <c r="J24" s="50" t="n">
        <f aca="false">'Empl_BIT_10%'!J24*100/PopTot!J25</f>
        <v>76.1171589634594</v>
      </c>
      <c r="K24" s="50" t="n">
        <f aca="false">'Empl_BIT_10%'!K24*100/PopTot!K25</f>
        <v>79.1488971593741</v>
      </c>
      <c r="L24" s="50" t="n">
        <f aca="false">'Empl_BIT_10%'!L24*100/PopTot!L25</f>
        <v>77.1088606041011</v>
      </c>
      <c r="M24" s="50" t="n">
        <f aca="false">'Empl_BIT_10%'!M24*100/PopTot!M25</f>
        <v>69.8874927972863</v>
      </c>
      <c r="N24" s="50" t="n">
        <f aca="false">'Empl_BIT_10%'!N24*100/PopTot!N25</f>
        <v>50.2054777111586</v>
      </c>
      <c r="O24" s="50" t="n">
        <f aca="false">'Empl_BIT_10%'!O24*100/PopTot!O25</f>
        <v>8.73622446547775</v>
      </c>
      <c r="P24" s="50" t="n">
        <f aca="false">'Empl_BIT_10%'!P24*100/PopTot!P25</f>
        <v>0.807470986924819</v>
      </c>
      <c r="Q24" s="50" t="n">
        <f aca="false">'Empl_BIT_10%'!Q24*100/PopTot!Q25</f>
        <v>10.7868997749143</v>
      </c>
      <c r="R24" s="50" t="n">
        <f aca="false">'Empl_BIT_10%'!R24*100/PopTot!R25</f>
        <v>47.9563709300433</v>
      </c>
      <c r="S24" s="50" t="n">
        <f aca="false">'Empl_BIT_10%'!S24*100/PopTot!S25</f>
        <v>78.050344960955</v>
      </c>
      <c r="T24" s="50" t="n">
        <f aca="false">'Empl_BIT_10%'!T24*100/PopTot!T25</f>
        <v>83.8554150091969</v>
      </c>
      <c r="U24" s="50" t="n">
        <f aca="false">'Empl_BIT_10%'!U24*100/PopTot!U25</f>
        <v>85.1012408293877</v>
      </c>
      <c r="V24" s="50" t="n">
        <f aca="false">'Empl_BIT_10%'!V24*100/PopTot!V25</f>
        <v>85.7895591953289</v>
      </c>
      <c r="W24" s="50" t="n">
        <f aca="false">'Empl_BIT_10%'!W24*100/PopTot!W25</f>
        <v>84.2298745413654</v>
      </c>
      <c r="X24" s="50" t="n">
        <f aca="false">'Empl_BIT_10%'!X24*100/PopTot!X25</f>
        <v>82.0560066045962</v>
      </c>
      <c r="Y24" s="50" t="n">
        <f aca="false">'Empl_BIT_10%'!Y24*100/PopTot!Y25</f>
        <v>72.2825934141234</v>
      </c>
      <c r="Z24" s="50" t="n">
        <f aca="false">'Empl_BIT_10%'!Z24*100/PopTot!Z25</f>
        <v>60.0313794701593</v>
      </c>
      <c r="AA24" s="50" t="n">
        <f aca="false">'Empl_BIT_10%'!AA24*100/PopTot!AA25</f>
        <v>16.9232306497836</v>
      </c>
      <c r="AB24" s="50" t="n">
        <f aca="false">'Empl_BIT_10%'!AB24*100/PopTot!AB25</f>
        <v>1.70240386069338</v>
      </c>
      <c r="AD24" s="50" t="n">
        <f aca="false">'Empl_BIT_10%'!AD24*100/PopTot!AD25</f>
        <v>24.3704056338719</v>
      </c>
      <c r="AE24" s="50" t="n">
        <f aca="false">'Empl_BIT_10%'!AE24*100/PopTot!AE25</f>
        <v>69.1770528101866</v>
      </c>
      <c r="AF24" s="50" t="n">
        <f aca="false">'Empl_BIT_10%'!AF24*100/PopTot!AF25</f>
        <v>74.9912422726047</v>
      </c>
      <c r="AG24" s="50" t="n">
        <f aca="false">'Empl_BIT_10%'!AG24*100/PopTot!AG25</f>
        <v>78.1259764878531</v>
      </c>
      <c r="AH24" s="50" t="n">
        <f aca="false">'Empl_BIT_10%'!AH24*100/PopTot!AH25</f>
        <v>19.8236358160156</v>
      </c>
      <c r="AI24" s="50" t="n">
        <f aca="false">'Empl_BIT_10%'!AI24*100/PopTot!AI25</f>
        <v>29.1136162942633</v>
      </c>
      <c r="AJ24" s="50" t="n">
        <f aca="false">'Empl_BIT_10%'!AJ24*100/PopTot!AJ25</f>
        <v>80.9354789630299</v>
      </c>
      <c r="AK24" s="50" t="n">
        <f aca="false">'Empl_BIT_10%'!AK24*100/PopTot!AK25</f>
        <v>85.4418843393245</v>
      </c>
      <c r="AL24" s="50" t="n">
        <f aca="false">'Empl_BIT_10%'!AL24*100/PopTot!AL25</f>
        <v>83.1412458565522</v>
      </c>
      <c r="AM24" s="50" t="n">
        <f aca="false">'Empl_BIT_10%'!AM24*100/PopTot!AM25</f>
        <v>26.3389590898797</v>
      </c>
      <c r="AO24" s="50" t="n">
        <f aca="false">'Empl_BIT_10%'!AO24*100/PopTot!AO25</f>
        <v>24.3704056338719</v>
      </c>
      <c r="AP24" s="50" t="n">
        <f aca="false">'Empl_BIT_10%'!AP24*100/PopTot!AP25</f>
        <v>74.1580160078225</v>
      </c>
      <c r="AQ24" s="50" t="n">
        <f aca="false">'Empl_BIT_10%'!AQ24*100/PopTot!AQ25</f>
        <v>59.8193957123746</v>
      </c>
      <c r="AR24" s="50" t="n">
        <f aca="false">'Empl_BIT_10%'!AR24*100/PopTot!AR25</f>
        <v>29.1136162942633</v>
      </c>
      <c r="AS24" s="50" t="n">
        <f aca="false">'Empl_BIT_10%'!AS24*100/PopTot!AS25</f>
        <v>83.1592832161461</v>
      </c>
      <c r="AT24" s="50" t="n">
        <f aca="false">'Empl_BIT_10%'!AT24*100/PopTot!AT25</f>
        <v>66.0354136104882</v>
      </c>
      <c r="AU24" s="50" t="n">
        <f aca="false">'Empl_BIT_10%'!AU24*100/PopTot!AU25</f>
        <v>26.7835973642962</v>
      </c>
      <c r="AV24" s="50" t="n">
        <f aca="false">'Empl_BIT_10%'!AV24*100/PopTot!AV25</f>
        <v>78.5972487248632</v>
      </c>
      <c r="AW24" s="50" t="n">
        <f aca="false">'Empl_BIT_10%'!AW24*100/PopTot!AW25</f>
        <v>62.8859128417282</v>
      </c>
    </row>
    <row r="25" customFormat="false" ht="15" hidden="false" customHeight="false" outlineLevel="0" collapsed="false">
      <c r="A25" s="0" t="n">
        <v>2037</v>
      </c>
      <c r="B25" s="50" t="n">
        <f aca="false">'Empl_BIT_10%'!B25*100/PopTot!B26</f>
        <v>46.5914423349218</v>
      </c>
      <c r="C25" s="50" t="n">
        <f aca="false">'Empl_BIT_10%'!C25*100/PopTot!C26</f>
        <v>42.4885219278973</v>
      </c>
      <c r="D25" s="50" t="n">
        <f aca="false">'Empl_BIT_10%'!D25*100/PopTot!D26</f>
        <v>51.0157427734123</v>
      </c>
      <c r="E25" s="50" t="n">
        <f aca="false">'Empl_BIT_10%'!E25*100/PopTot!E26</f>
        <v>6.64503621276359</v>
      </c>
      <c r="F25" s="50" t="n">
        <f aca="false">'Empl_BIT_10%'!F25*100/PopTot!F26</f>
        <v>42.1367449328626</v>
      </c>
      <c r="G25" s="50" t="n">
        <f aca="false">'Empl_BIT_10%'!G25*100/PopTot!G26</f>
        <v>68.4099420444654</v>
      </c>
      <c r="H25" s="50" t="n">
        <f aca="false">'Empl_BIT_10%'!H25*100/PopTot!H26</f>
        <v>69.8350958052251</v>
      </c>
      <c r="I25" s="50" t="n">
        <f aca="false">'Empl_BIT_10%'!I25*100/PopTot!I26</f>
        <v>73.8261247314798</v>
      </c>
      <c r="J25" s="50" t="n">
        <f aca="false">'Empl_BIT_10%'!J25*100/PopTot!J26</f>
        <v>76.2039443201443</v>
      </c>
      <c r="K25" s="50" t="n">
        <f aca="false">'Empl_BIT_10%'!K25*100/PopTot!K26</f>
        <v>79.1311093423054</v>
      </c>
      <c r="L25" s="50" t="n">
        <f aca="false">'Empl_BIT_10%'!L25*100/PopTot!L26</f>
        <v>77.0549895852276</v>
      </c>
      <c r="M25" s="50" t="n">
        <f aca="false">'Empl_BIT_10%'!M25*100/PopTot!M26</f>
        <v>69.6470994905644</v>
      </c>
      <c r="N25" s="50" t="n">
        <f aca="false">'Empl_BIT_10%'!N25*100/PopTot!N26</f>
        <v>50.7699695441698</v>
      </c>
      <c r="O25" s="50" t="n">
        <f aca="false">'Empl_BIT_10%'!O25*100/PopTot!O26</f>
        <v>8.89868611367907</v>
      </c>
      <c r="P25" s="50" t="n">
        <f aca="false">'Empl_BIT_10%'!P25*100/PopTot!P26</f>
        <v>0.806642882379537</v>
      </c>
      <c r="Q25" s="50" t="n">
        <f aca="false">'Empl_BIT_10%'!Q25*100/PopTot!Q26</f>
        <v>10.7791066731473</v>
      </c>
      <c r="R25" s="50" t="n">
        <f aca="false">'Empl_BIT_10%'!R25*100/PopTot!R26</f>
        <v>47.995526026267</v>
      </c>
      <c r="S25" s="50" t="n">
        <f aca="false">'Empl_BIT_10%'!S25*100/PopTot!S26</f>
        <v>78.0010500235482</v>
      </c>
      <c r="T25" s="50" t="n">
        <f aca="false">'Empl_BIT_10%'!T25*100/PopTot!T26</f>
        <v>83.8008056172322</v>
      </c>
      <c r="U25" s="50" t="n">
        <f aca="false">'Empl_BIT_10%'!U25*100/PopTot!U26</f>
        <v>85.0269535321158</v>
      </c>
      <c r="V25" s="50" t="n">
        <f aca="false">'Empl_BIT_10%'!V25*100/PopTot!V26</f>
        <v>85.8610309462652</v>
      </c>
      <c r="W25" s="50" t="n">
        <f aca="false">'Empl_BIT_10%'!W25*100/PopTot!W26</f>
        <v>84.1566162110742</v>
      </c>
      <c r="X25" s="50" t="n">
        <f aca="false">'Empl_BIT_10%'!X25*100/PopTot!X26</f>
        <v>81.9967743790627</v>
      </c>
      <c r="Y25" s="50" t="n">
        <f aca="false">'Empl_BIT_10%'!Y25*100/PopTot!Y26</f>
        <v>72.0530051978018</v>
      </c>
      <c r="Z25" s="50" t="n">
        <f aca="false">'Empl_BIT_10%'!Z25*100/PopTot!Z26</f>
        <v>61.4101940669778</v>
      </c>
      <c r="AA25" s="50" t="n">
        <f aca="false">'Empl_BIT_10%'!AA25*100/PopTot!AA26</f>
        <v>17.3879173235088</v>
      </c>
      <c r="AB25" s="50" t="n">
        <f aca="false">'Empl_BIT_10%'!AB25*100/PopTot!AB26</f>
        <v>1.70034806268658</v>
      </c>
      <c r="AD25" s="50" t="n">
        <f aca="false">'Empl_BIT_10%'!AD25*100/PopTot!AD26</f>
        <v>24.3403116091159</v>
      </c>
      <c r="AE25" s="50" t="n">
        <f aca="false">'Empl_BIT_10%'!AE25*100/PopTot!AE26</f>
        <v>69.125508544377</v>
      </c>
      <c r="AF25" s="50" t="n">
        <f aca="false">'Empl_BIT_10%'!AF25*100/PopTot!AF26</f>
        <v>74.9934014907621</v>
      </c>
      <c r="AG25" s="50" t="n">
        <f aca="false">'Empl_BIT_10%'!AG25*100/PopTot!AG26</f>
        <v>78.0881677085561</v>
      </c>
      <c r="AH25" s="50" t="n">
        <f aca="false">'Empl_BIT_10%'!AH25*100/PopTot!AH26</f>
        <v>19.7676394460228</v>
      </c>
      <c r="AI25" s="50" t="n">
        <f aca="false">'Empl_BIT_10%'!AI25*100/PopTot!AI26</f>
        <v>29.0783097371561</v>
      </c>
      <c r="AJ25" s="50" t="n">
        <f aca="false">'Empl_BIT_10%'!AJ25*100/PopTot!AJ26</f>
        <v>80.8967784401763</v>
      </c>
      <c r="AK25" s="50" t="n">
        <f aca="false">'Empl_BIT_10%'!AK25*100/PopTot!AK26</f>
        <v>85.4361970234003</v>
      </c>
      <c r="AL25" s="50" t="n">
        <f aca="false">'Empl_BIT_10%'!AL25*100/PopTot!AL26</f>
        <v>83.0739756859273</v>
      </c>
      <c r="AM25" s="50" t="n">
        <f aca="false">'Empl_BIT_10%'!AM25*100/PopTot!AM26</f>
        <v>26.3589181144265</v>
      </c>
      <c r="AO25" s="50" t="n">
        <f aca="false">'Empl_BIT_10%'!AO25*100/PopTot!AO26</f>
        <v>24.3403116091159</v>
      </c>
      <c r="AP25" s="50" t="n">
        <f aca="false">'Empl_BIT_10%'!AP25*100/PopTot!AP26</f>
        <v>74.1173612596495</v>
      </c>
      <c r="AQ25" s="50" t="n">
        <f aca="false">'Empl_BIT_10%'!AQ25*100/PopTot!AQ26</f>
        <v>60.2151355600597</v>
      </c>
      <c r="AR25" s="50" t="n">
        <f aca="false">'Empl_BIT_10%'!AR25*100/PopTot!AR26</f>
        <v>29.0783097371561</v>
      </c>
      <c r="AS25" s="50" t="n">
        <f aca="false">'Empl_BIT_10%'!AS25*100/PopTot!AS26</f>
        <v>83.1228151157823</v>
      </c>
      <c r="AT25" s="50" t="n">
        <f aca="false">'Empl_BIT_10%'!AT25*100/PopTot!AT26</f>
        <v>66.742509724879</v>
      </c>
      <c r="AU25" s="50" t="n">
        <f aca="false">'Empl_BIT_10%'!AU25*100/PopTot!AU26</f>
        <v>26.7517759795116</v>
      </c>
      <c r="AV25" s="50" t="n">
        <f aca="false">'Empl_BIT_10%'!AV25*100/PopTot!AV26</f>
        <v>78.5598198653979</v>
      </c>
      <c r="AW25" s="50" t="n">
        <f aca="false">'Empl_BIT_10%'!AW25*100/PopTot!AW26</f>
        <v>63.4328324802887</v>
      </c>
    </row>
    <row r="26" customFormat="false" ht="15" hidden="false" customHeight="false" outlineLevel="0" collapsed="false">
      <c r="A26" s="0" t="n">
        <v>2038</v>
      </c>
      <c r="B26" s="50" t="n">
        <f aca="false">'Empl_BIT_10%'!B26*100/PopTot!B27</f>
        <v>46.5019552226466</v>
      </c>
      <c r="C26" s="50" t="n">
        <f aca="false">'Empl_BIT_10%'!C26*100/PopTot!C27</f>
        <v>42.398724744348</v>
      </c>
      <c r="D26" s="50" t="n">
        <f aca="false">'Empl_BIT_10%'!D26*100/PopTot!D27</f>
        <v>50.9244147611529</v>
      </c>
      <c r="E26" s="50" t="n">
        <f aca="false">'Empl_BIT_10%'!E26*100/PopTot!E27</f>
        <v>6.64100918127055</v>
      </c>
      <c r="F26" s="50" t="n">
        <f aca="false">'Empl_BIT_10%'!F26*100/PopTot!F27</f>
        <v>42.1088782183405</v>
      </c>
      <c r="G26" s="50" t="n">
        <f aca="false">'Empl_BIT_10%'!G26*100/PopTot!G27</f>
        <v>68.3292931002916</v>
      </c>
      <c r="H26" s="50" t="n">
        <f aca="false">'Empl_BIT_10%'!H26*100/PopTot!H27</f>
        <v>69.9050725826551</v>
      </c>
      <c r="I26" s="50" t="n">
        <f aca="false">'Empl_BIT_10%'!I26*100/PopTot!I27</f>
        <v>73.6400298348466</v>
      </c>
      <c r="J26" s="50" t="n">
        <f aca="false">'Empl_BIT_10%'!J26*100/PopTot!J27</f>
        <v>76.7284525828691</v>
      </c>
      <c r="K26" s="50" t="n">
        <f aca="false">'Empl_BIT_10%'!K26*100/PopTot!K27</f>
        <v>78.753234871415</v>
      </c>
      <c r="L26" s="50" t="n">
        <f aca="false">'Empl_BIT_10%'!L26*100/PopTot!L27</f>
        <v>77.5060116409305</v>
      </c>
      <c r="M26" s="50" t="n">
        <f aca="false">'Empl_BIT_10%'!M26*100/PopTot!M27</f>
        <v>69.2820031750456</v>
      </c>
      <c r="N26" s="50" t="n">
        <f aca="false">'Empl_BIT_10%'!N26*100/PopTot!N27</f>
        <v>51.5520220973808</v>
      </c>
      <c r="O26" s="50" t="n">
        <f aca="false">'Empl_BIT_10%'!O26*100/PopTot!O27</f>
        <v>9.03017608179553</v>
      </c>
      <c r="P26" s="50" t="n">
        <f aca="false">'Empl_BIT_10%'!P26*100/PopTot!P27</f>
        <v>0.806594165887731</v>
      </c>
      <c r="Q26" s="50" t="n">
        <f aca="false">'Empl_BIT_10%'!Q26*100/PopTot!Q27</f>
        <v>10.7748801647734</v>
      </c>
      <c r="R26" s="50" t="n">
        <f aca="false">'Empl_BIT_10%'!R26*100/PopTot!R27</f>
        <v>47.9686916537337</v>
      </c>
      <c r="S26" s="50" t="n">
        <f aca="false">'Empl_BIT_10%'!S26*100/PopTot!S27</f>
        <v>77.8874394745564</v>
      </c>
      <c r="T26" s="50" t="n">
        <f aca="false">'Empl_BIT_10%'!T26*100/PopTot!T27</f>
        <v>83.9111067466184</v>
      </c>
      <c r="U26" s="50" t="n">
        <f aca="false">'Empl_BIT_10%'!U26*100/PopTot!U27</f>
        <v>84.8169059062526</v>
      </c>
      <c r="V26" s="50" t="n">
        <f aca="false">'Empl_BIT_10%'!V26*100/PopTot!V27</f>
        <v>86.4994211579608</v>
      </c>
      <c r="W26" s="50" t="n">
        <f aca="false">'Empl_BIT_10%'!W26*100/PopTot!W27</f>
        <v>83.6922489399624</v>
      </c>
      <c r="X26" s="50" t="n">
        <f aca="false">'Empl_BIT_10%'!X26*100/PopTot!X27</f>
        <v>82.4210125949034</v>
      </c>
      <c r="Y26" s="50" t="n">
        <f aca="false">'Empl_BIT_10%'!Y26*100/PopTot!Y27</f>
        <v>71.7322978379298</v>
      </c>
      <c r="Z26" s="50" t="n">
        <f aca="false">'Empl_BIT_10%'!Z26*100/PopTot!Z27</f>
        <v>62.5773987228339</v>
      </c>
      <c r="AA26" s="50" t="n">
        <f aca="false">'Empl_BIT_10%'!AA26*100/PopTot!AA27</f>
        <v>17.6118548341977</v>
      </c>
      <c r="AB26" s="50" t="n">
        <f aca="false">'Empl_BIT_10%'!AB26*100/PopTot!AB27</f>
        <v>1.70004329866101</v>
      </c>
      <c r="AD26" s="50" t="n">
        <f aca="false">'Empl_BIT_10%'!AD26*100/PopTot!AD27</f>
        <v>24.3014599728455</v>
      </c>
      <c r="AE26" s="50" t="n">
        <f aca="false">'Empl_BIT_10%'!AE26*100/PopTot!AE27</f>
        <v>69.1244908733268</v>
      </c>
      <c r="AF26" s="50" t="n">
        <f aca="false">'Empl_BIT_10%'!AF26*100/PopTot!AF27</f>
        <v>75.1465599433577</v>
      </c>
      <c r="AG26" s="50" t="n">
        <f aca="false">'Empl_BIT_10%'!AG26*100/PopTot!AG27</f>
        <v>78.125830044966</v>
      </c>
      <c r="AH26" s="50" t="n">
        <f aca="false">'Empl_BIT_10%'!AH26*100/PopTot!AH27</f>
        <v>19.6968415297824</v>
      </c>
      <c r="AI26" s="50" t="n">
        <f aca="false">'Empl_BIT_10%'!AI26*100/PopTot!AI27</f>
        <v>29.0360970159701</v>
      </c>
      <c r="AJ26" s="50" t="n">
        <f aca="false">'Empl_BIT_10%'!AJ26*100/PopTot!AJ27</f>
        <v>80.9088270558383</v>
      </c>
      <c r="AK26" s="50" t="n">
        <f aca="false">'Empl_BIT_10%'!AK26*100/PopTot!AK27</f>
        <v>85.6367205488954</v>
      </c>
      <c r="AL26" s="50" t="n">
        <f aca="false">'Empl_BIT_10%'!AL26*100/PopTot!AL27</f>
        <v>83.0543879681422</v>
      </c>
      <c r="AM26" s="50" t="n">
        <f aca="false">'Empl_BIT_10%'!AM26*100/PopTot!AM27</f>
        <v>26.2725083842398</v>
      </c>
      <c r="AO26" s="50" t="n">
        <f aca="false">'Empl_BIT_10%'!AO26*100/PopTot!AO27</f>
        <v>24.3014599728455</v>
      </c>
      <c r="AP26" s="50" t="n">
        <f aca="false">'Empl_BIT_10%'!AP26*100/PopTot!AP27</f>
        <v>74.1692094244747</v>
      </c>
      <c r="AQ26" s="50" t="n">
        <f aca="false">'Empl_BIT_10%'!AQ26*100/PopTot!AQ27</f>
        <v>60.5923164347552</v>
      </c>
      <c r="AR26" s="50" t="n">
        <f aca="false">'Empl_BIT_10%'!AR26*100/PopTot!AR27</f>
        <v>29.0360970159701</v>
      </c>
      <c r="AS26" s="50" t="n">
        <f aca="false">'Empl_BIT_10%'!AS26*100/PopTot!AS27</f>
        <v>83.1880660919708</v>
      </c>
      <c r="AT26" s="50" t="n">
        <f aca="false">'Empl_BIT_10%'!AT26*100/PopTot!AT27</f>
        <v>67.2433220306693</v>
      </c>
      <c r="AU26" s="50" t="n">
        <f aca="false">'Empl_BIT_10%'!AU26*100/PopTot!AU27</f>
        <v>26.7111042163592</v>
      </c>
      <c r="AV26" s="50" t="n">
        <f aca="false">'Empl_BIT_10%'!AV26*100/PopTot!AV27</f>
        <v>78.6196271063864</v>
      </c>
      <c r="AW26" s="50" t="n">
        <f aca="false">'Empl_BIT_10%'!AW26*100/PopTot!AW27</f>
        <v>63.8691446539212</v>
      </c>
    </row>
    <row r="27" customFormat="false" ht="15" hidden="false" customHeight="false" outlineLevel="0" collapsed="false">
      <c r="A27" s="0" t="n">
        <v>2039</v>
      </c>
      <c r="B27" s="50" t="n">
        <f aca="false">'Empl_BIT_10%'!B27*100/PopTot!B28</f>
        <v>46.4481042299612</v>
      </c>
      <c r="C27" s="50" t="n">
        <f aca="false">'Empl_BIT_10%'!C27*100/PopTot!C28</f>
        <v>42.398551604094</v>
      </c>
      <c r="D27" s="50" t="n">
        <f aca="false">'Empl_BIT_10%'!D27*100/PopTot!D28</f>
        <v>50.8102602137287</v>
      </c>
      <c r="E27" s="50" t="n">
        <f aca="false">'Empl_BIT_10%'!E27*100/PopTot!E28</f>
        <v>6.63871224117905</v>
      </c>
      <c r="F27" s="50" t="n">
        <f aca="false">'Empl_BIT_10%'!F27*100/PopTot!F28</f>
        <v>42.0644577513611</v>
      </c>
      <c r="G27" s="50" t="n">
        <f aca="false">'Empl_BIT_10%'!G27*100/PopTot!G28</f>
        <v>68.363258654865</v>
      </c>
      <c r="H27" s="50" t="n">
        <f aca="false">'Empl_BIT_10%'!H27*100/PopTot!H28</f>
        <v>69.8188371401032</v>
      </c>
      <c r="I27" s="50" t="n">
        <f aca="false">'Empl_BIT_10%'!I27*100/PopTot!I28</f>
        <v>73.6689903037305</v>
      </c>
      <c r="J27" s="50" t="n">
        <f aca="false">'Empl_BIT_10%'!J27*100/PopTot!J28</f>
        <v>76.7326916718634</v>
      </c>
      <c r="K27" s="50" t="n">
        <f aca="false">'Empl_BIT_10%'!K27*100/PopTot!K28</f>
        <v>78.8600236975382</v>
      </c>
      <c r="L27" s="50" t="n">
        <f aca="false">'Empl_BIT_10%'!L27*100/PopTot!L28</f>
        <v>77.2821371622942</v>
      </c>
      <c r="M27" s="50" t="n">
        <f aca="false">'Empl_BIT_10%'!M27*100/PopTot!M28</f>
        <v>69.2567412193408</v>
      </c>
      <c r="N27" s="50" t="n">
        <f aca="false">'Empl_BIT_10%'!N27*100/PopTot!N28</f>
        <v>53.6714711926266</v>
      </c>
      <c r="O27" s="50" t="n">
        <f aca="false">'Empl_BIT_10%'!O27*100/PopTot!O28</f>
        <v>9.0549594529452</v>
      </c>
      <c r="P27" s="50" t="n">
        <f aca="false">'Empl_BIT_10%'!P27*100/PopTot!P28</f>
        <v>0.80639163463116</v>
      </c>
      <c r="Q27" s="50" t="n">
        <f aca="false">'Empl_BIT_10%'!Q27*100/PopTot!Q28</f>
        <v>10.7728909309924</v>
      </c>
      <c r="R27" s="50" t="n">
        <f aca="false">'Empl_BIT_10%'!R27*100/PopTot!R28</f>
        <v>47.9197477554292</v>
      </c>
      <c r="S27" s="50" t="n">
        <f aca="false">'Empl_BIT_10%'!S27*100/PopTot!S28</f>
        <v>77.9157109987393</v>
      </c>
      <c r="T27" s="50" t="n">
        <f aca="false">'Empl_BIT_10%'!T27*100/PopTot!T28</f>
        <v>83.8156588393845</v>
      </c>
      <c r="U27" s="50" t="n">
        <f aca="false">'Empl_BIT_10%'!U27*100/PopTot!U28</f>
        <v>84.7705091746385</v>
      </c>
      <c r="V27" s="50" t="n">
        <f aca="false">'Empl_BIT_10%'!V27*100/PopTot!V28</f>
        <v>86.5829184507554</v>
      </c>
      <c r="W27" s="50" t="n">
        <f aca="false">'Empl_BIT_10%'!W27*100/PopTot!W28</f>
        <v>83.7414145682514</v>
      </c>
      <c r="X27" s="50" t="n">
        <f aca="false">'Empl_BIT_10%'!X27*100/PopTot!X28</f>
        <v>82.2487161818542</v>
      </c>
      <c r="Y27" s="50" t="n">
        <f aca="false">'Empl_BIT_10%'!Y27*100/PopTot!Y28</f>
        <v>71.685274019208</v>
      </c>
      <c r="Z27" s="50" t="n">
        <f aca="false">'Empl_BIT_10%'!Z27*100/PopTot!Z28</f>
        <v>63.3955892770885</v>
      </c>
      <c r="AA27" s="50" t="n">
        <f aca="false">'Empl_BIT_10%'!AA27*100/PopTot!AA28</f>
        <v>17.6768624267766</v>
      </c>
      <c r="AB27" s="50" t="n">
        <f aca="false">'Empl_BIT_10%'!AB27*100/PopTot!AB28</f>
        <v>1.69995426382323</v>
      </c>
      <c r="AD27" s="50" t="n">
        <f aca="false">'Empl_BIT_10%'!AD27*100/PopTot!AD28</f>
        <v>24.2479240209481</v>
      </c>
      <c r="AE27" s="50" t="n">
        <f aca="false">'Empl_BIT_10%'!AE27*100/PopTot!AE28</f>
        <v>69.1030318693364</v>
      </c>
      <c r="AF27" s="50" t="n">
        <f aca="false">'Empl_BIT_10%'!AF27*100/PopTot!AF28</f>
        <v>75.1683121501175</v>
      </c>
      <c r="AG27" s="50" t="n">
        <f aca="false">'Empl_BIT_10%'!AG27*100/PopTot!AG28</f>
        <v>78.0567856185572</v>
      </c>
      <c r="AH27" s="50" t="n">
        <f aca="false">'Empl_BIT_10%'!AH27*100/PopTot!AH28</f>
        <v>19.8010972714001</v>
      </c>
      <c r="AI27" s="50" t="n">
        <f aca="false">'Empl_BIT_10%'!AI27*100/PopTot!AI28</f>
        <v>28.9777877608059</v>
      </c>
      <c r="AJ27" s="50" t="n">
        <f aca="false">'Empl_BIT_10%'!AJ27*100/PopTot!AJ28</f>
        <v>80.8970004808508</v>
      </c>
      <c r="AK27" s="50" t="n">
        <f aca="false">'Empl_BIT_10%'!AK27*100/PopTot!AK28</f>
        <v>85.6563391169119</v>
      </c>
      <c r="AL27" s="50" t="n">
        <f aca="false">'Empl_BIT_10%'!AL27*100/PopTot!AL28</f>
        <v>82.9837566795461</v>
      </c>
      <c r="AM27" s="50" t="n">
        <f aca="false">'Empl_BIT_10%'!AM27*100/PopTot!AM28</f>
        <v>26.1096459860952</v>
      </c>
      <c r="AO27" s="50" t="n">
        <f aca="false">'Empl_BIT_10%'!AO27*100/PopTot!AO28</f>
        <v>24.2479240209481</v>
      </c>
      <c r="AP27" s="50" t="n">
        <f aca="false">'Empl_BIT_10%'!AP27*100/PopTot!AP28</f>
        <v>74.1374851666633</v>
      </c>
      <c r="AQ27" s="50" t="n">
        <f aca="false">'Empl_BIT_10%'!AQ27*100/PopTot!AQ28</f>
        <v>61.7118669170606</v>
      </c>
      <c r="AR27" s="50" t="n">
        <f aca="false">'Empl_BIT_10%'!AR27*100/PopTot!AR28</f>
        <v>28.9777877608059</v>
      </c>
      <c r="AS27" s="50" t="n">
        <f aca="false">'Empl_BIT_10%'!AS27*100/PopTot!AS28</f>
        <v>83.1731269605282</v>
      </c>
      <c r="AT27" s="50" t="n">
        <f aca="false">'Empl_BIT_10%'!AT27*100/PopTot!AT28</f>
        <v>67.6677321816716</v>
      </c>
      <c r="AU27" s="50" t="n">
        <f aca="false">'Empl_BIT_10%'!AU27*100/PopTot!AU28</f>
        <v>26.6551141880465</v>
      </c>
      <c r="AV27" s="50" t="n">
        <f aca="false">'Empl_BIT_10%'!AV27*100/PopTot!AV28</f>
        <v>78.5975723488298</v>
      </c>
      <c r="AW27" s="50" t="n">
        <f aca="false">'Empl_BIT_10%'!AW27*100/PopTot!AW28</f>
        <v>64.6452509768572</v>
      </c>
    </row>
    <row r="28" customFormat="false" ht="15" hidden="false" customHeight="false" outlineLevel="0" collapsed="false">
      <c r="A28" s="0" t="n">
        <v>2040</v>
      </c>
      <c r="B28" s="50" t="n">
        <f aca="false">'Empl_BIT_10%'!B28*100/PopTot!B29</f>
        <v>46.4091637755509</v>
      </c>
      <c r="C28" s="50" t="n">
        <f aca="false">'Empl_BIT_10%'!C28*100/PopTot!C29</f>
        <v>42.4293834973323</v>
      </c>
      <c r="D28" s="50" t="n">
        <f aca="false">'Empl_BIT_10%'!D28*100/PopTot!D29</f>
        <v>50.6934079827794</v>
      </c>
      <c r="E28" s="50" t="n">
        <f aca="false">'Empl_BIT_10%'!E28*100/PopTot!E29</f>
        <v>6.63438775792773</v>
      </c>
      <c r="F28" s="50" t="n">
        <f aca="false">'Empl_BIT_10%'!F28*100/PopTot!F29</f>
        <v>42.1275259319416</v>
      </c>
      <c r="G28" s="50" t="n">
        <f aca="false">'Empl_BIT_10%'!G28*100/PopTot!G29</f>
        <v>68.1271728980546</v>
      </c>
      <c r="H28" s="50" t="n">
        <f aca="false">'Empl_BIT_10%'!H28*100/PopTot!H29</f>
        <v>69.8115929626308</v>
      </c>
      <c r="I28" s="50" t="n">
        <f aca="false">'Empl_BIT_10%'!I28*100/PopTot!I29</f>
        <v>73.3487490456337</v>
      </c>
      <c r="J28" s="50" t="n">
        <f aca="false">'Empl_BIT_10%'!J28*100/PopTot!J29</f>
        <v>76.9099277767392</v>
      </c>
      <c r="K28" s="50" t="n">
        <f aca="false">'Empl_BIT_10%'!K28*100/PopTot!K29</f>
        <v>79.0946321927984</v>
      </c>
      <c r="L28" s="50" t="n">
        <f aca="false">'Empl_BIT_10%'!L28*100/PopTot!L29</f>
        <v>77.2394997145752</v>
      </c>
      <c r="M28" s="50" t="n">
        <f aca="false">'Empl_BIT_10%'!M28*100/PopTot!M29</f>
        <v>68.8870385879122</v>
      </c>
      <c r="N28" s="50" t="n">
        <f aca="false">'Empl_BIT_10%'!N28*100/PopTot!N29</f>
        <v>56.0066590771856</v>
      </c>
      <c r="O28" s="50" t="n">
        <f aca="false">'Empl_BIT_10%'!O28*100/PopTot!O29</f>
        <v>9.15532338190996</v>
      </c>
      <c r="P28" s="50" t="n">
        <f aca="false">'Empl_BIT_10%'!P28*100/PopTot!P29</f>
        <v>0.806408389360286</v>
      </c>
      <c r="Q28" s="50" t="n">
        <f aca="false">'Empl_BIT_10%'!Q28*100/PopTot!Q29</f>
        <v>10.7690928669851</v>
      </c>
      <c r="R28" s="50" t="n">
        <f aca="false">'Empl_BIT_10%'!R28*100/PopTot!R29</f>
        <v>47.9954132428892</v>
      </c>
      <c r="S28" s="50" t="n">
        <f aca="false">'Empl_BIT_10%'!S28*100/PopTot!S29</f>
        <v>77.6502123384208</v>
      </c>
      <c r="T28" s="50" t="n">
        <f aca="false">'Empl_BIT_10%'!T28*100/PopTot!T29</f>
        <v>83.7759876629025</v>
      </c>
      <c r="U28" s="50" t="n">
        <f aca="false">'Empl_BIT_10%'!U28*100/PopTot!U29</f>
        <v>84.4317900242347</v>
      </c>
      <c r="V28" s="50" t="n">
        <f aca="false">'Empl_BIT_10%'!V28*100/PopTot!V29</f>
        <v>86.7669017909741</v>
      </c>
      <c r="W28" s="50" t="n">
        <f aca="false">'Empl_BIT_10%'!W28*100/PopTot!W29</f>
        <v>83.8884690533392</v>
      </c>
      <c r="X28" s="50" t="n">
        <f aca="false">'Empl_BIT_10%'!X28*100/PopTot!X29</f>
        <v>82.1647108344589</v>
      </c>
      <c r="Y28" s="50" t="n">
        <f aca="false">'Empl_BIT_10%'!Y28*100/PopTot!Y29</f>
        <v>71.368707099811</v>
      </c>
      <c r="Z28" s="50" t="n">
        <f aca="false">'Empl_BIT_10%'!Z28*100/PopTot!Z29</f>
        <v>64.2072563629237</v>
      </c>
      <c r="AA28" s="50" t="n">
        <f aca="false">'Empl_BIT_10%'!AA28*100/PopTot!AA29</f>
        <v>17.6765207601434</v>
      </c>
      <c r="AB28" s="50" t="n">
        <f aca="false">'Empl_BIT_10%'!AB28*100/PopTot!AB29</f>
        <v>1.70028333630135</v>
      </c>
      <c r="AD28" s="50" t="n">
        <f aca="false">'Empl_BIT_10%'!AD28*100/PopTot!AD29</f>
        <v>24.2291480292885</v>
      </c>
      <c r="AE28" s="50" t="n">
        <f aca="false">'Empl_BIT_10%'!AE28*100/PopTot!AE29</f>
        <v>68.9877976388619</v>
      </c>
      <c r="AF28" s="50" t="n">
        <f aca="false">'Empl_BIT_10%'!AF28*100/PopTot!AF29</f>
        <v>75.0965896711114</v>
      </c>
      <c r="AG28" s="50" t="n">
        <f aca="false">'Empl_BIT_10%'!AG28*100/PopTot!AG29</f>
        <v>78.1430322141781</v>
      </c>
      <c r="AH28" s="50" t="n">
        <f aca="false">'Empl_BIT_10%'!AH28*100/PopTot!AH29</f>
        <v>19.9874769825486</v>
      </c>
      <c r="AI28" s="50" t="n">
        <f aca="false">'Empl_BIT_10%'!AI28*100/PopTot!AI29</f>
        <v>28.9610996121292</v>
      </c>
      <c r="AJ28" s="50" t="n">
        <f aca="false">'Empl_BIT_10%'!AJ28*100/PopTot!AJ29</f>
        <v>80.7640415888812</v>
      </c>
      <c r="AK28" s="50" t="n">
        <f aca="false">'Empl_BIT_10%'!AK28*100/PopTot!AK29</f>
        <v>85.5782938092366</v>
      </c>
      <c r="AL28" s="50" t="n">
        <f aca="false">'Empl_BIT_10%'!AL28*100/PopTot!AL29</f>
        <v>83.0059104092355</v>
      </c>
      <c r="AM28" s="50" t="n">
        <f aca="false">'Empl_BIT_10%'!AM28*100/PopTot!AM29</f>
        <v>25.9756049170225</v>
      </c>
      <c r="AO28" s="50" t="n">
        <f aca="false">'Empl_BIT_10%'!AO28*100/PopTot!AO29</f>
        <v>24.2291480292885</v>
      </c>
      <c r="AP28" s="50" t="n">
        <f aca="false">'Empl_BIT_10%'!AP28*100/PopTot!AP29</f>
        <v>74.0948080888709</v>
      </c>
      <c r="AQ28" s="50" t="n">
        <f aca="false">'Empl_BIT_10%'!AQ28*100/PopTot!AQ29</f>
        <v>62.6740494132309</v>
      </c>
      <c r="AR28" s="50" t="n">
        <f aca="false">'Empl_BIT_10%'!AR28*100/PopTot!AR29</f>
        <v>28.9610996121292</v>
      </c>
      <c r="AS28" s="50" t="n">
        <f aca="false">'Empl_BIT_10%'!AS28*100/PopTot!AS29</f>
        <v>83.1178814800022</v>
      </c>
      <c r="AT28" s="50" t="n">
        <f aca="false">'Empl_BIT_10%'!AT28*100/PopTot!AT29</f>
        <v>67.9123881142416</v>
      </c>
      <c r="AU28" s="50" t="n">
        <f aca="false">'Empl_BIT_10%'!AU28*100/PopTot!AU29</f>
        <v>26.6373901693407</v>
      </c>
      <c r="AV28" s="50" t="n">
        <f aca="false">'Empl_BIT_10%'!AV28*100/PopTot!AV29</f>
        <v>78.5507253366663</v>
      </c>
      <c r="AW28" s="50" t="n">
        <f aca="false">'Empl_BIT_10%'!AW28*100/PopTot!AW29</f>
        <v>65.2509985865425</v>
      </c>
    </row>
    <row r="29" customFormat="false" ht="15" hidden="false" customHeight="false" outlineLevel="0" collapsed="false">
      <c r="A29" s="0" t="n">
        <v>2041</v>
      </c>
      <c r="B29" s="50" t="n">
        <f aca="false">'Empl_BIT_10%'!B29*100/PopTot!B30</f>
        <v>46.3783096964988</v>
      </c>
      <c r="C29" s="50" t="n">
        <f aca="false">'Empl_BIT_10%'!C29*100/PopTot!C30</f>
        <v>42.4620332728171</v>
      </c>
      <c r="D29" s="50" t="n">
        <f aca="false">'Empl_BIT_10%'!D29*100/PopTot!D30</f>
        <v>50.5911151052216</v>
      </c>
      <c r="E29" s="50" t="n">
        <f aca="false">'Empl_BIT_10%'!E29*100/PopTot!E30</f>
        <v>6.62949168059131</v>
      </c>
      <c r="F29" s="50" t="n">
        <f aca="false">'Empl_BIT_10%'!F29*100/PopTot!F30</f>
        <v>42.1254723359447</v>
      </c>
      <c r="G29" s="50" t="n">
        <f aca="false">'Empl_BIT_10%'!G29*100/PopTot!G30</f>
        <v>68.149953319377</v>
      </c>
      <c r="H29" s="50" t="n">
        <f aca="false">'Empl_BIT_10%'!H29*100/PopTot!H30</f>
        <v>69.5297327019664</v>
      </c>
      <c r="I29" s="50" t="n">
        <f aca="false">'Empl_BIT_10%'!I29*100/PopTot!I30</f>
        <v>73.622853190828</v>
      </c>
      <c r="J29" s="50" t="n">
        <f aca="false">'Empl_BIT_10%'!J29*100/PopTot!J30</f>
        <v>76.6959263708249</v>
      </c>
      <c r="K29" s="50" t="n">
        <f aca="false">'Empl_BIT_10%'!K29*100/PopTot!K30</f>
        <v>79.3364214065223</v>
      </c>
      <c r="L29" s="50" t="n">
        <f aca="false">'Empl_BIT_10%'!L29*100/PopTot!L30</f>
        <v>77.0118123494149</v>
      </c>
      <c r="M29" s="50" t="n">
        <f aca="false">'Empl_BIT_10%'!M29*100/PopTot!M30</f>
        <v>68.9757265670601</v>
      </c>
      <c r="N29" s="50" t="n">
        <f aca="false">'Empl_BIT_10%'!N29*100/PopTot!N30</f>
        <v>57.2699688804946</v>
      </c>
      <c r="O29" s="50" t="n">
        <f aca="false">'Empl_BIT_10%'!O29*100/PopTot!O30</f>
        <v>9.59185356734426</v>
      </c>
      <c r="P29" s="50" t="n">
        <f aca="false">'Empl_BIT_10%'!P29*100/PopTot!P30</f>
        <v>0.806614506216613</v>
      </c>
      <c r="Q29" s="50" t="n">
        <f aca="false">'Empl_BIT_10%'!Q29*100/PopTot!Q30</f>
        <v>10.7650189887848</v>
      </c>
      <c r="R29" s="50" t="n">
        <f aca="false">'Empl_BIT_10%'!R29*100/PopTot!R30</f>
        <v>47.9956508880896</v>
      </c>
      <c r="S29" s="50" t="n">
        <f aca="false">'Empl_BIT_10%'!S29*100/PopTot!S30</f>
        <v>77.7225675750746</v>
      </c>
      <c r="T29" s="50" t="n">
        <f aca="false">'Empl_BIT_10%'!T29*100/PopTot!T30</f>
        <v>83.3670196367415</v>
      </c>
      <c r="U29" s="50" t="n">
        <f aca="false">'Empl_BIT_10%'!U29*100/PopTot!U30</f>
        <v>84.7779275313812</v>
      </c>
      <c r="V29" s="50" t="n">
        <f aca="false">'Empl_BIT_10%'!V29*100/PopTot!V30</f>
        <v>86.4493389082745</v>
      </c>
      <c r="W29" s="50" t="n">
        <f aca="false">'Empl_BIT_10%'!W29*100/PopTot!W30</f>
        <v>84.1945086950554</v>
      </c>
      <c r="X29" s="50" t="n">
        <f aca="false">'Empl_BIT_10%'!X29*100/PopTot!X30</f>
        <v>81.9347713459453</v>
      </c>
      <c r="Y29" s="50" t="n">
        <f aca="false">'Empl_BIT_10%'!Y29*100/PopTot!Y30</f>
        <v>71.4811888314095</v>
      </c>
      <c r="Z29" s="50" t="n">
        <f aca="false">'Empl_BIT_10%'!Z29*100/PopTot!Z30</f>
        <v>64.2504611830451</v>
      </c>
      <c r="AA29" s="50" t="n">
        <f aca="false">'Empl_BIT_10%'!AA29*100/PopTot!AA30</f>
        <v>17.8488128927202</v>
      </c>
      <c r="AB29" s="50" t="n">
        <f aca="false">'Empl_BIT_10%'!AB29*100/PopTot!AB30</f>
        <v>1.70065644463638</v>
      </c>
      <c r="AD29" s="50" t="n">
        <f aca="false">'Empl_BIT_10%'!AD29*100/PopTot!AD30</f>
        <v>24.2072300165973</v>
      </c>
      <c r="AE29" s="50" t="n">
        <f aca="false">'Empl_BIT_10%'!AE29*100/PopTot!AE30</f>
        <v>68.8609218985294</v>
      </c>
      <c r="AF29" s="50" t="n">
        <f aca="false">'Empl_BIT_10%'!AF29*100/PopTot!AF30</f>
        <v>75.1456808281314</v>
      </c>
      <c r="AG29" s="50" t="n">
        <f aca="false">'Empl_BIT_10%'!AG29*100/PopTot!AG30</f>
        <v>78.1390558382622</v>
      </c>
      <c r="AH29" s="50" t="n">
        <f aca="false">'Empl_BIT_10%'!AH29*100/PopTot!AH30</f>
        <v>20.1922267292069</v>
      </c>
      <c r="AI29" s="50" t="n">
        <f aca="false">'Empl_BIT_10%'!AI29*100/PopTot!AI30</f>
        <v>28.9390087534659</v>
      </c>
      <c r="AJ29" s="50" t="n">
        <f aca="false">'Empl_BIT_10%'!AJ29*100/PopTot!AJ30</f>
        <v>80.6171339494312</v>
      </c>
      <c r="AK29" s="50" t="n">
        <f aca="false">'Empl_BIT_10%'!AK29*100/PopTot!AK30</f>
        <v>85.6073207251321</v>
      </c>
      <c r="AL29" s="50" t="n">
        <f aca="false">'Empl_BIT_10%'!AL29*100/PopTot!AL30</f>
        <v>83.0307881728708</v>
      </c>
      <c r="AM29" s="50" t="n">
        <f aca="false">'Empl_BIT_10%'!AM29*100/PopTot!AM30</f>
        <v>25.9047426912019</v>
      </c>
      <c r="AO29" s="50" t="n">
        <f aca="false">'Empl_BIT_10%'!AO29*100/PopTot!AO30</f>
        <v>24.2072300165973</v>
      </c>
      <c r="AP29" s="50" t="n">
        <f aca="false">'Empl_BIT_10%'!AP29*100/PopTot!AP30</f>
        <v>74.065728340038</v>
      </c>
      <c r="AQ29" s="50" t="n">
        <f aca="false">'Empl_BIT_10%'!AQ29*100/PopTot!AQ30</f>
        <v>63.2572911963852</v>
      </c>
      <c r="AR29" s="50" t="n">
        <f aca="false">'Empl_BIT_10%'!AR29*100/PopTot!AR30</f>
        <v>28.9390087534659</v>
      </c>
      <c r="AS29" s="50" t="n">
        <f aca="false">'Empl_BIT_10%'!AS29*100/PopTot!AS30</f>
        <v>83.0957152527472</v>
      </c>
      <c r="AT29" s="50" t="n">
        <f aca="false">'Empl_BIT_10%'!AT29*100/PopTot!AT30</f>
        <v>67.9495133286236</v>
      </c>
      <c r="AU29" s="50" t="n">
        <f aca="false">'Empl_BIT_10%'!AU29*100/PopTot!AU30</f>
        <v>26.6153922016648</v>
      </c>
      <c r="AV29" s="50" t="n">
        <f aca="false">'Empl_BIT_10%'!AV29*100/PopTot!AV30</f>
        <v>78.5262268636499</v>
      </c>
      <c r="AW29" s="50" t="n">
        <f aca="false">'Empl_BIT_10%'!AW29*100/PopTot!AW30</f>
        <v>65.5649083119958</v>
      </c>
    </row>
    <row r="30" customFormat="false" ht="15" hidden="false" customHeight="false" outlineLevel="0" collapsed="false">
      <c r="A30" s="0" t="n">
        <v>2042</v>
      </c>
      <c r="B30" s="50" t="n">
        <f aca="false">'Empl_BIT_10%'!B30*100/PopTot!B31</f>
        <v>46.340260562761</v>
      </c>
      <c r="C30" s="50" t="n">
        <f aca="false">'Empl_BIT_10%'!C30*100/PopTot!C31</f>
        <v>42.4848740235596</v>
      </c>
      <c r="D30" s="50" t="n">
        <f aca="false">'Empl_BIT_10%'!D30*100/PopTot!D31</f>
        <v>50.4841541063525</v>
      </c>
      <c r="E30" s="50" t="n">
        <f aca="false">'Empl_BIT_10%'!E30*100/PopTot!E31</f>
        <v>6.6251816940472</v>
      </c>
      <c r="F30" s="50" t="n">
        <f aca="false">'Empl_BIT_10%'!F30*100/PopTot!F31</f>
        <v>42.1029326924559</v>
      </c>
      <c r="G30" s="50" t="n">
        <f aca="false">'Empl_BIT_10%'!G30*100/PopTot!G31</f>
        <v>68.2741142868956</v>
      </c>
      <c r="H30" s="50" t="n">
        <f aca="false">'Empl_BIT_10%'!H30*100/PopTot!H31</f>
        <v>69.4253538301401</v>
      </c>
      <c r="I30" s="50" t="n">
        <f aca="false">'Empl_BIT_10%'!I30*100/PopTot!I31</f>
        <v>73.6229934534865</v>
      </c>
      <c r="J30" s="50" t="n">
        <f aca="false">'Empl_BIT_10%'!J30*100/PopTot!J31</f>
        <v>76.6292872228664</v>
      </c>
      <c r="K30" s="50" t="n">
        <f aca="false">'Empl_BIT_10%'!K30*100/PopTot!K31</f>
        <v>79.4385774479066</v>
      </c>
      <c r="L30" s="50" t="n">
        <f aca="false">'Empl_BIT_10%'!L30*100/PopTot!L31</f>
        <v>76.983834751345</v>
      </c>
      <c r="M30" s="50" t="n">
        <f aca="false">'Empl_BIT_10%'!M30*100/PopTot!M31</f>
        <v>68.9455273675018</v>
      </c>
      <c r="N30" s="50" t="n">
        <f aca="false">'Empl_BIT_10%'!N30*100/PopTot!N31</f>
        <v>57.8878287653963</v>
      </c>
      <c r="O30" s="50" t="n">
        <f aca="false">'Empl_BIT_10%'!O30*100/PopTot!O31</f>
        <v>10.1926504078553</v>
      </c>
      <c r="P30" s="50" t="n">
        <f aca="false">'Empl_BIT_10%'!P30*100/PopTot!P31</f>
        <v>0.806539685174227</v>
      </c>
      <c r="Q30" s="50" t="n">
        <f aca="false">'Empl_BIT_10%'!Q30*100/PopTot!Q31</f>
        <v>10.7618661073501</v>
      </c>
      <c r="R30" s="50" t="n">
        <f aca="false">'Empl_BIT_10%'!R30*100/PopTot!R31</f>
        <v>47.9712686797687</v>
      </c>
      <c r="S30" s="50" t="n">
        <f aca="false">'Empl_BIT_10%'!S30*100/PopTot!S31</f>
        <v>77.8042200073888</v>
      </c>
      <c r="T30" s="50" t="n">
        <f aca="false">'Empl_BIT_10%'!T30*100/PopTot!T31</f>
        <v>83.3114676365924</v>
      </c>
      <c r="U30" s="50" t="n">
        <f aca="false">'Empl_BIT_10%'!U30*100/PopTot!U31</f>
        <v>84.7324216934127</v>
      </c>
      <c r="V30" s="50" t="n">
        <f aca="false">'Empl_BIT_10%'!V30*100/PopTot!V31</f>
        <v>86.3808070431673</v>
      </c>
      <c r="W30" s="50" t="n">
        <f aca="false">'Empl_BIT_10%'!W30*100/PopTot!W31</f>
        <v>84.2623091542061</v>
      </c>
      <c r="X30" s="50" t="n">
        <f aca="false">'Empl_BIT_10%'!X30*100/PopTot!X31</f>
        <v>81.8716692180701</v>
      </c>
      <c r="Y30" s="50" t="n">
        <f aca="false">'Empl_BIT_10%'!Y30*100/PopTot!Y31</f>
        <v>71.4289154292553</v>
      </c>
      <c r="Z30" s="50" t="n">
        <f aca="false">'Empl_BIT_10%'!Z30*100/PopTot!Z31</f>
        <v>64.0467884958854</v>
      </c>
      <c r="AA30" s="50" t="n">
        <f aca="false">'Empl_BIT_10%'!AA30*100/PopTot!AA31</f>
        <v>18.1334483874634</v>
      </c>
      <c r="AB30" s="50" t="n">
        <f aca="false">'Empl_BIT_10%'!AB30*100/PopTot!AB31</f>
        <v>1.70037174415259</v>
      </c>
      <c r="AD30" s="50" t="n">
        <f aca="false">'Empl_BIT_10%'!AD30*100/PopTot!AD31</f>
        <v>24.1774134860107</v>
      </c>
      <c r="AE30" s="50" t="n">
        <f aca="false">'Empl_BIT_10%'!AE30*100/PopTot!AE31</f>
        <v>68.8697647303302</v>
      </c>
      <c r="AF30" s="50" t="n">
        <f aca="false">'Empl_BIT_10%'!AF30*100/PopTot!AF31</f>
        <v>75.1171781093859</v>
      </c>
      <c r="AG30" s="50" t="n">
        <f aca="false">'Empl_BIT_10%'!AG30*100/PopTot!AG31</f>
        <v>78.1763383809724</v>
      </c>
      <c r="AH30" s="50" t="n">
        <f aca="false">'Empl_BIT_10%'!AH30*100/PopTot!AH31</f>
        <v>20.3619065834845</v>
      </c>
      <c r="AI30" s="50" t="n">
        <f aca="false">'Empl_BIT_10%'!AI30*100/PopTot!AI31</f>
        <v>28.9078677083882</v>
      </c>
      <c r="AJ30" s="50" t="n">
        <f aca="false">'Empl_BIT_10%'!AJ30*100/PopTot!AJ31</f>
        <v>80.6372546885541</v>
      </c>
      <c r="AK30" s="50" t="n">
        <f aca="false">'Empl_BIT_10%'!AK30*100/PopTot!AK31</f>
        <v>85.5526009486612</v>
      </c>
      <c r="AL30" s="50" t="n">
        <f aca="false">'Empl_BIT_10%'!AL30*100/PopTot!AL31</f>
        <v>83.0318381339246</v>
      </c>
      <c r="AM30" s="50" t="n">
        <f aca="false">'Empl_BIT_10%'!AM30*100/PopTot!AM31</f>
        <v>25.8228298025142</v>
      </c>
      <c r="AO30" s="50" t="n">
        <f aca="false">'Empl_BIT_10%'!AO30*100/PopTot!AO31</f>
        <v>24.1774134860107</v>
      </c>
      <c r="AP30" s="50" t="n">
        <f aca="false">'Empl_BIT_10%'!AP30*100/PopTot!AP31</f>
        <v>74.0751753326261</v>
      </c>
      <c r="AQ30" s="50" t="n">
        <f aca="false">'Empl_BIT_10%'!AQ30*100/PopTot!AQ31</f>
        <v>63.474221868823</v>
      </c>
      <c r="AR30" s="50" t="n">
        <f aca="false">'Empl_BIT_10%'!AR30*100/PopTot!AR31</f>
        <v>28.9078677083882</v>
      </c>
      <c r="AS30" s="50" t="n">
        <f aca="false">'Empl_BIT_10%'!AS30*100/PopTot!AS31</f>
        <v>83.0965162129839</v>
      </c>
      <c r="AT30" s="50" t="n">
        <f aca="false">'Empl_BIT_10%'!AT30*100/PopTot!AT31</f>
        <v>67.7839355870666</v>
      </c>
      <c r="AU30" s="50" t="n">
        <f aca="false">'Empl_BIT_10%'!AU30*100/PopTot!AU31</f>
        <v>26.5849302286057</v>
      </c>
      <c r="AV30" s="50" t="n">
        <f aca="false">'Empl_BIT_10%'!AV30*100/PopTot!AV31</f>
        <v>78.5329190337266</v>
      </c>
      <c r="AW30" s="50" t="n">
        <f aca="false">'Empl_BIT_10%'!AW30*100/PopTot!AW31</f>
        <v>65.5924825667012</v>
      </c>
    </row>
    <row r="31" customFormat="false" ht="15" hidden="false" customHeight="false" outlineLevel="0" collapsed="false">
      <c r="A31" s="0" t="n">
        <v>2043</v>
      </c>
      <c r="B31" s="50" t="n">
        <f aca="false">'Empl_BIT_10%'!B31*100/PopTot!B32</f>
        <v>46.2853946778574</v>
      </c>
      <c r="C31" s="50" t="n">
        <f aca="false">'Empl_BIT_10%'!C31*100/PopTot!C32</f>
        <v>42.4745168004503</v>
      </c>
      <c r="D31" s="50" t="n">
        <f aca="false">'Empl_BIT_10%'!D31*100/PopTot!D32</f>
        <v>50.3776966006444</v>
      </c>
      <c r="E31" s="50" t="n">
        <f aca="false">'Empl_BIT_10%'!E31*100/PopTot!E32</f>
        <v>6.62227153257682</v>
      </c>
      <c r="F31" s="50" t="n">
        <f aca="false">'Empl_BIT_10%'!F31*100/PopTot!F32</f>
        <v>42.086562344653</v>
      </c>
      <c r="G31" s="50" t="n">
        <f aca="false">'Empl_BIT_10%'!G31*100/PopTot!G32</f>
        <v>68.232701169162</v>
      </c>
      <c r="H31" s="50" t="n">
        <f aca="false">'Empl_BIT_10%'!H31*100/PopTot!H32</f>
        <v>69.3421723534688</v>
      </c>
      <c r="I31" s="50" t="n">
        <f aca="false">'Empl_BIT_10%'!I31*100/PopTot!I32</f>
        <v>73.6918695669937</v>
      </c>
      <c r="J31" s="50" t="n">
        <f aca="false">'Empl_BIT_10%'!J31*100/PopTot!J32</f>
        <v>76.432330197894</v>
      </c>
      <c r="K31" s="50" t="n">
        <f aca="false">'Empl_BIT_10%'!K31*100/PopTot!K32</f>
        <v>79.9888515738378</v>
      </c>
      <c r="L31" s="50" t="n">
        <f aca="false">'Empl_BIT_10%'!L31*100/PopTot!L32</f>
        <v>76.6048584535236</v>
      </c>
      <c r="M31" s="50" t="n">
        <f aca="false">'Empl_BIT_10%'!M31*100/PopTot!M32</f>
        <v>69.5123794178267</v>
      </c>
      <c r="N31" s="50" t="n">
        <f aca="false">'Empl_BIT_10%'!N31*100/PopTot!N32</f>
        <v>57.6160280192818</v>
      </c>
      <c r="O31" s="50" t="n">
        <f aca="false">'Empl_BIT_10%'!O31*100/PopTot!O32</f>
        <v>10.8983277307284</v>
      </c>
      <c r="P31" s="50" t="n">
        <f aca="false">'Empl_BIT_10%'!P31*100/PopTot!P32</f>
        <v>0.805925875180067</v>
      </c>
      <c r="Q31" s="50" t="n">
        <f aca="false">'Empl_BIT_10%'!Q31*100/PopTot!Q32</f>
        <v>10.760359758898</v>
      </c>
      <c r="R31" s="50" t="n">
        <f aca="false">'Empl_BIT_10%'!R31*100/PopTot!R32</f>
        <v>47.9539195771632</v>
      </c>
      <c r="S31" s="50" t="n">
        <f aca="false">'Empl_BIT_10%'!S31*100/PopTot!S32</f>
        <v>77.7636140920795</v>
      </c>
      <c r="T31" s="50" t="n">
        <f aca="false">'Empl_BIT_10%'!T31*100/PopTot!T32</f>
        <v>83.1840122218288</v>
      </c>
      <c r="U31" s="50" t="n">
        <f aca="false">'Empl_BIT_10%'!U31*100/PopTot!U32</f>
        <v>84.8444549642865</v>
      </c>
      <c r="V31" s="50" t="n">
        <f aca="false">'Empl_BIT_10%'!V31*100/PopTot!V32</f>
        <v>86.1743785258276</v>
      </c>
      <c r="W31" s="50" t="n">
        <f aca="false">'Empl_BIT_10%'!W31*100/PopTot!W32</f>
        <v>84.8767059798665</v>
      </c>
      <c r="X31" s="50" t="n">
        <f aca="false">'Empl_BIT_10%'!X31*100/PopTot!X32</f>
        <v>81.4287240601077</v>
      </c>
      <c r="Y31" s="50" t="n">
        <f aca="false">'Empl_BIT_10%'!Y31*100/PopTot!Y32</f>
        <v>71.7899004079164</v>
      </c>
      <c r="Z31" s="50" t="n">
        <f aca="false">'Empl_BIT_10%'!Z31*100/PopTot!Z32</f>
        <v>63.7588199382013</v>
      </c>
      <c r="AA31" s="50" t="n">
        <f aca="false">'Empl_BIT_10%'!AA31*100/PopTot!AA32</f>
        <v>18.4074020330015</v>
      </c>
      <c r="AB31" s="50" t="n">
        <f aca="false">'Empl_BIT_10%'!AB31*100/PopTot!AB32</f>
        <v>1.69836488349623</v>
      </c>
      <c r="AD31" s="50" t="n">
        <f aca="false">'Empl_BIT_10%'!AD31*100/PopTot!AD32</f>
        <v>24.1432989603757</v>
      </c>
      <c r="AE31" s="50" t="n">
        <f aca="false">'Empl_BIT_10%'!AE31*100/PopTot!AE32</f>
        <v>68.8072258076112</v>
      </c>
      <c r="AF31" s="50" t="n">
        <f aca="false">'Empl_BIT_10%'!AF31*100/PopTot!AF32</f>
        <v>75.0567902056002</v>
      </c>
      <c r="AG31" s="50" t="n">
        <f aca="false">'Empl_BIT_10%'!AG31*100/PopTot!AG32</f>
        <v>78.2545412572899</v>
      </c>
      <c r="AH31" s="50" t="n">
        <f aca="false">'Empl_BIT_10%'!AH31*100/PopTot!AH32</f>
        <v>20.4532494830771</v>
      </c>
      <c r="AI31" s="50" t="n">
        <f aca="false">'Empl_BIT_10%'!AI31*100/PopTot!AI32</f>
        <v>28.8725230454269</v>
      </c>
      <c r="AJ31" s="50" t="n">
        <f aca="false">'Empl_BIT_10%'!AJ31*100/PopTot!AJ32</f>
        <v>80.5561065672252</v>
      </c>
      <c r="AK31" s="50" t="n">
        <f aca="false">'Empl_BIT_10%'!AK31*100/PopTot!AK32</f>
        <v>85.5077623046701</v>
      </c>
      <c r="AL31" s="50" t="n">
        <f aca="false">'Empl_BIT_10%'!AL31*100/PopTot!AL32</f>
        <v>83.1057764871251</v>
      </c>
      <c r="AM31" s="50" t="n">
        <f aca="false">'Empl_BIT_10%'!AM31*100/PopTot!AM32</f>
        <v>25.7397595720285</v>
      </c>
      <c r="AO31" s="50" t="n">
        <f aca="false">'Empl_BIT_10%'!AO31*100/PopTot!AO32</f>
        <v>24.1432989603757</v>
      </c>
      <c r="AP31" s="50" t="n">
        <f aca="false">'Empl_BIT_10%'!AP31*100/PopTot!AP32</f>
        <v>74.0631922460134</v>
      </c>
      <c r="AQ31" s="50" t="n">
        <f aca="false">'Empl_BIT_10%'!AQ31*100/PopTot!AQ32</f>
        <v>63.5658508748727</v>
      </c>
      <c r="AR31" s="50" t="n">
        <f aca="false">'Empl_BIT_10%'!AR31*100/PopTot!AR32</f>
        <v>28.8725230454269</v>
      </c>
      <c r="AS31" s="50" t="n">
        <f aca="false">'Empl_BIT_10%'!AS31*100/PopTot!AS32</f>
        <v>83.0895330952698</v>
      </c>
      <c r="AT31" s="50" t="n">
        <f aca="false">'Empl_BIT_10%'!AT31*100/PopTot!AT32</f>
        <v>67.7914577757315</v>
      </c>
      <c r="AU31" s="50" t="n">
        <f aca="false">'Empl_BIT_10%'!AU31*100/PopTot!AU32</f>
        <v>26.5502236120374</v>
      </c>
      <c r="AV31" s="50" t="n">
        <f aca="false">'Empl_BIT_10%'!AV31*100/PopTot!AV32</f>
        <v>78.5243154922797</v>
      </c>
      <c r="AW31" s="50" t="n">
        <f aca="false">'Empl_BIT_10%'!AW31*100/PopTot!AW32</f>
        <v>65.6421141239187</v>
      </c>
    </row>
    <row r="32" customFormat="false" ht="15" hidden="false" customHeight="false" outlineLevel="0" collapsed="false">
      <c r="A32" s="0" t="n">
        <v>2044</v>
      </c>
      <c r="B32" s="50" t="n">
        <f aca="false">'Empl_BIT_10%'!B32*100/PopTot!B33</f>
        <v>46.2354977757193</v>
      </c>
      <c r="C32" s="50" t="n">
        <f aca="false">'Empl_BIT_10%'!C32*100/PopTot!C33</f>
        <v>42.4661779871932</v>
      </c>
      <c r="D32" s="50" t="n">
        <f aca="false">'Empl_BIT_10%'!D32*100/PopTot!D33</f>
        <v>50.2791056842008</v>
      </c>
      <c r="E32" s="50" t="n">
        <f aca="false">'Empl_BIT_10%'!E32*100/PopTot!E33</f>
        <v>6.62123878917903</v>
      </c>
      <c r="F32" s="50" t="n">
        <f aca="false">'Empl_BIT_10%'!F32*100/PopTot!F33</f>
        <v>42.0805131935639</v>
      </c>
      <c r="G32" s="50" t="n">
        <f aca="false">'Empl_BIT_10%'!G32*100/PopTot!G33</f>
        <v>68.1636922535545</v>
      </c>
      <c r="H32" s="50" t="n">
        <f aca="false">'Empl_BIT_10%'!H32*100/PopTot!H33</f>
        <v>69.3731910102806</v>
      </c>
      <c r="I32" s="50" t="n">
        <f aca="false">'Empl_BIT_10%'!I32*100/PopTot!I33</f>
        <v>73.6027673350334</v>
      </c>
      <c r="J32" s="50" t="n">
        <f aca="false">'Empl_BIT_10%'!J32*100/PopTot!J33</f>
        <v>76.4570124469661</v>
      </c>
      <c r="K32" s="50" t="n">
        <f aca="false">'Empl_BIT_10%'!K32*100/PopTot!K33</f>
        <v>80.0008858849609</v>
      </c>
      <c r="L32" s="50" t="n">
        <f aca="false">'Empl_BIT_10%'!L32*100/PopTot!L33</f>
        <v>76.6978349936325</v>
      </c>
      <c r="M32" s="50" t="n">
        <f aca="false">'Empl_BIT_10%'!M32*100/PopTot!M33</f>
        <v>69.4918806566737</v>
      </c>
      <c r="N32" s="50" t="n">
        <f aca="false">'Empl_BIT_10%'!N32*100/PopTot!N33</f>
        <v>57.5955295070596</v>
      </c>
      <c r="O32" s="50" t="n">
        <f aca="false">'Empl_BIT_10%'!O32*100/PopTot!O33</f>
        <v>11.6467318442196</v>
      </c>
      <c r="P32" s="50" t="n">
        <f aca="false">'Empl_BIT_10%'!P32*100/PopTot!P33</f>
        <v>0.804679067537406</v>
      </c>
      <c r="Q32" s="50" t="n">
        <f aca="false">'Empl_BIT_10%'!Q32*100/PopTot!Q33</f>
        <v>10.7608895355738</v>
      </c>
      <c r="R32" s="50" t="n">
        <f aca="false">'Empl_BIT_10%'!R32*100/PopTot!R33</f>
        <v>47.9480959731007</v>
      </c>
      <c r="S32" s="50" t="n">
        <f aca="false">'Empl_BIT_10%'!S32*100/PopTot!S33</f>
        <v>77.6843424691335</v>
      </c>
      <c r="T32" s="50" t="n">
        <f aca="false">'Empl_BIT_10%'!T32*100/PopTot!T33</f>
        <v>83.2049870355823</v>
      </c>
      <c r="U32" s="50" t="n">
        <f aca="false">'Empl_BIT_10%'!U32*100/PopTot!U33</f>
        <v>84.7564884479189</v>
      </c>
      <c r="V32" s="50" t="n">
        <f aca="false">'Empl_BIT_10%'!V32*100/PopTot!V33</f>
        <v>86.1317055146573</v>
      </c>
      <c r="W32" s="50" t="n">
        <f aca="false">'Empl_BIT_10%'!W32*100/PopTot!W33</f>
        <v>84.9542768266639</v>
      </c>
      <c r="X32" s="50" t="n">
        <f aca="false">'Empl_BIT_10%'!X32*100/PopTot!X33</f>
        <v>81.4815123588003</v>
      </c>
      <c r="Y32" s="50" t="n">
        <f aca="false">'Empl_BIT_10%'!Y32*100/PopTot!Y33</f>
        <v>71.6392529249114</v>
      </c>
      <c r="Z32" s="50" t="n">
        <f aca="false">'Empl_BIT_10%'!Z32*100/PopTot!Z33</f>
        <v>63.7168560204251</v>
      </c>
      <c r="AA32" s="50" t="n">
        <f aca="false">'Empl_BIT_10%'!AA32*100/PopTot!AA33</f>
        <v>18.7409337947797</v>
      </c>
      <c r="AB32" s="50" t="n">
        <f aca="false">'Empl_BIT_10%'!AB32*100/PopTot!AB33</f>
        <v>1.69547731714616</v>
      </c>
      <c r="AD32" s="50" t="n">
        <f aca="false">'Empl_BIT_10%'!AD32*100/PopTot!AD33</f>
        <v>24.1075733598152</v>
      </c>
      <c r="AE32" s="50" t="n">
        <f aca="false">'Empl_BIT_10%'!AE32*100/PopTot!AE33</f>
        <v>68.7901703150553</v>
      </c>
      <c r="AF32" s="50" t="n">
        <f aca="false">'Empl_BIT_10%'!AF32*100/PopTot!AF33</f>
        <v>75.0223562661255</v>
      </c>
      <c r="AG32" s="50" t="n">
        <f aca="false">'Empl_BIT_10%'!AG32*100/PopTot!AG33</f>
        <v>78.3332059550965</v>
      </c>
      <c r="AH32" s="50" t="n">
        <f aca="false">'Empl_BIT_10%'!AH32*100/PopTot!AH33</f>
        <v>20.5326934048114</v>
      </c>
      <c r="AI32" s="50" t="n">
        <f aca="false">'Empl_BIT_10%'!AI32*100/PopTot!AI33</f>
        <v>28.8358807538738</v>
      </c>
      <c r="AJ32" s="50" t="n">
        <f aca="false">'Empl_BIT_10%'!AJ32*100/PopTot!AJ33</f>
        <v>80.5300426350552</v>
      </c>
      <c r="AK32" s="50" t="n">
        <f aca="false">'Empl_BIT_10%'!AK32*100/PopTot!AK33</f>
        <v>85.4414570929036</v>
      </c>
      <c r="AL32" s="50" t="n">
        <f aca="false">'Empl_BIT_10%'!AL32*100/PopTot!AL33</f>
        <v>83.1964877605739</v>
      </c>
      <c r="AM32" s="50" t="n">
        <f aca="false">'Empl_BIT_10%'!AM32*100/PopTot!AM33</f>
        <v>25.6636087222727</v>
      </c>
      <c r="AO32" s="50" t="n">
        <f aca="false">'Empl_BIT_10%'!AO32*100/PopTot!AO33</f>
        <v>24.1075733598152</v>
      </c>
      <c r="AP32" s="50" t="n">
        <f aca="false">'Empl_BIT_10%'!AP32*100/PopTot!AP33</f>
        <v>74.0790588218009</v>
      </c>
      <c r="AQ32" s="50" t="n">
        <f aca="false">'Empl_BIT_10%'!AQ32*100/PopTot!AQ33</f>
        <v>63.5492116625083</v>
      </c>
      <c r="AR32" s="50" t="n">
        <f aca="false">'Empl_BIT_10%'!AR32*100/PopTot!AR33</f>
        <v>28.8358807538738</v>
      </c>
      <c r="AS32" s="50" t="n">
        <f aca="false">'Empl_BIT_10%'!AS32*100/PopTot!AS33</f>
        <v>83.0992546399385</v>
      </c>
      <c r="AT32" s="50" t="n">
        <f aca="false">'Empl_BIT_10%'!AT32*100/PopTot!AT33</f>
        <v>67.700074500889</v>
      </c>
      <c r="AU32" s="50" t="n">
        <f aca="false">'Empl_BIT_10%'!AU32*100/PopTot!AU33</f>
        <v>26.5140711567617</v>
      </c>
      <c r="AV32" s="50" t="n">
        <f aca="false">'Empl_BIT_10%'!AV32*100/PopTot!AV33</f>
        <v>78.538462488678</v>
      </c>
      <c r="AW32" s="50" t="n">
        <f aca="false">'Empl_BIT_10%'!AW32*100/PopTot!AW33</f>
        <v>65.5884720547357</v>
      </c>
    </row>
    <row r="33" customFormat="false" ht="15" hidden="false" customHeight="false" outlineLevel="0" collapsed="false">
      <c r="A33" s="0" t="n">
        <v>2045</v>
      </c>
      <c r="B33" s="50" t="n">
        <f aca="false">'Empl_BIT_10%'!B33*100/PopTot!B34</f>
        <v>46.1606444945172</v>
      </c>
      <c r="C33" s="50" t="n">
        <f aca="false">'Empl_BIT_10%'!C33*100/PopTot!C34</f>
        <v>42.4333347333487</v>
      </c>
      <c r="D33" s="50" t="n">
        <f aca="false">'Empl_BIT_10%'!D33*100/PopTot!D34</f>
        <v>50.1548541439473</v>
      </c>
      <c r="E33" s="50" t="n">
        <f aca="false">'Empl_BIT_10%'!E33*100/PopTot!E34</f>
        <v>6.61848200235924</v>
      </c>
      <c r="F33" s="50" t="n">
        <f aca="false">'Empl_BIT_10%'!F33*100/PopTot!F34</f>
        <v>42.0749463613482</v>
      </c>
      <c r="G33" s="50" t="n">
        <f aca="false">'Empl_BIT_10%'!G33*100/PopTot!G34</f>
        <v>68.2794718749071</v>
      </c>
      <c r="H33" s="50" t="n">
        <f aca="false">'Empl_BIT_10%'!H33*100/PopTot!H34</f>
        <v>69.1435356700746</v>
      </c>
      <c r="I33" s="50" t="n">
        <f aca="false">'Empl_BIT_10%'!I33*100/PopTot!I34</f>
        <v>73.598313324216</v>
      </c>
      <c r="J33" s="50" t="n">
        <f aca="false">'Empl_BIT_10%'!J33*100/PopTot!J34</f>
        <v>76.1297379913252</v>
      </c>
      <c r="K33" s="50" t="n">
        <f aca="false">'Empl_BIT_10%'!K33*100/PopTot!K34</f>
        <v>80.194958564321</v>
      </c>
      <c r="L33" s="50" t="n">
        <f aca="false">'Empl_BIT_10%'!L33*100/PopTot!L34</f>
        <v>76.9184289750512</v>
      </c>
      <c r="M33" s="50" t="n">
        <f aca="false">'Empl_BIT_10%'!M33*100/PopTot!M34</f>
        <v>69.6268473259029</v>
      </c>
      <c r="N33" s="50" t="n">
        <f aca="false">'Empl_BIT_10%'!N33*100/PopTot!N34</f>
        <v>57.2915711020466</v>
      </c>
      <c r="O33" s="50" t="n">
        <f aca="false">'Empl_BIT_10%'!O33*100/PopTot!O34</f>
        <v>12.3464839086994</v>
      </c>
      <c r="P33" s="50" t="n">
        <f aca="false">'Empl_BIT_10%'!P33*100/PopTot!P34</f>
        <v>0.803716213786028</v>
      </c>
      <c r="Q33" s="50" t="n">
        <f aca="false">'Empl_BIT_10%'!Q33*100/PopTot!Q34</f>
        <v>10.7594124665194</v>
      </c>
      <c r="R33" s="50" t="n">
        <f aca="false">'Empl_BIT_10%'!R33*100/PopTot!R34</f>
        <v>47.9431037240419</v>
      </c>
      <c r="S33" s="50" t="n">
        <f aca="false">'Empl_BIT_10%'!S33*100/PopTot!S34</f>
        <v>77.8272173928921</v>
      </c>
      <c r="T33" s="50" t="n">
        <f aca="false">'Empl_BIT_10%'!T33*100/PopTot!T34</f>
        <v>82.9258702256776</v>
      </c>
      <c r="U33" s="50" t="n">
        <f aca="false">'Empl_BIT_10%'!U33*100/PopTot!U34</f>
        <v>84.7255853525145</v>
      </c>
      <c r="V33" s="50" t="n">
        <f aca="false">'Empl_BIT_10%'!V33*100/PopTot!V34</f>
        <v>85.8013574045117</v>
      </c>
      <c r="W33" s="50" t="n">
        <f aca="false">'Empl_BIT_10%'!W33*100/PopTot!W34</f>
        <v>85.1322404081473</v>
      </c>
      <c r="X33" s="50" t="n">
        <f aca="false">'Empl_BIT_10%'!X33*100/PopTot!X34</f>
        <v>81.6300533728713</v>
      </c>
      <c r="Y33" s="50" t="n">
        <f aca="false">'Empl_BIT_10%'!Y33*100/PopTot!Y34</f>
        <v>71.5669355404737</v>
      </c>
      <c r="Z33" s="50" t="n">
        <f aca="false">'Empl_BIT_10%'!Z33*100/PopTot!Z34</f>
        <v>63.4395790792836</v>
      </c>
      <c r="AA33" s="50" t="n">
        <f aca="false">'Empl_BIT_10%'!AA33*100/PopTot!AA34</f>
        <v>19.0466389151744</v>
      </c>
      <c r="AB33" s="50" t="n">
        <f aca="false">'Empl_BIT_10%'!AB33*100/PopTot!AB34</f>
        <v>1.69256709640973</v>
      </c>
      <c r="AD33" s="50" t="n">
        <f aca="false">'Empl_BIT_10%'!AD33*100/PopTot!AD34</f>
        <v>24.0655404888822</v>
      </c>
      <c r="AE33" s="50" t="n">
        <f aca="false">'Empl_BIT_10%'!AE33*100/PopTot!AE34</f>
        <v>68.7277609127723</v>
      </c>
      <c r="AF33" s="50" t="n">
        <f aca="false">'Empl_BIT_10%'!AF33*100/PopTot!AF34</f>
        <v>74.8575156911322</v>
      </c>
      <c r="AG33" s="50" t="n">
        <f aca="false">'Empl_BIT_10%'!AG33*100/PopTot!AG34</f>
        <v>78.5638103223034</v>
      </c>
      <c r="AH33" s="50" t="n">
        <f aca="false">'Empl_BIT_10%'!AH33*100/PopTot!AH34</f>
        <v>20.5541703732977</v>
      </c>
      <c r="AI33" s="50" t="n">
        <f aca="false">'Empl_BIT_10%'!AI33*100/PopTot!AI34</f>
        <v>28.7927455111511</v>
      </c>
      <c r="AJ33" s="50" t="n">
        <f aca="false">'Empl_BIT_10%'!AJ33*100/PopTot!AJ34</f>
        <v>80.4602617288976</v>
      </c>
      <c r="AK33" s="50" t="n">
        <f aca="false">'Empl_BIT_10%'!AK33*100/PopTot!AK34</f>
        <v>85.2609577426759</v>
      </c>
      <c r="AL33" s="50" t="n">
        <f aca="false">'Empl_BIT_10%'!AL33*100/PopTot!AL34</f>
        <v>83.386112367696</v>
      </c>
      <c r="AM33" s="50" t="n">
        <f aca="false">'Empl_BIT_10%'!AM33*100/PopTot!AM34</f>
        <v>25.5446208313001</v>
      </c>
      <c r="AO33" s="50" t="n">
        <f aca="false">'Empl_BIT_10%'!AO33*100/PopTot!AO34</f>
        <v>24.0655404888822</v>
      </c>
      <c r="AP33" s="50" t="n">
        <f aca="false">'Empl_BIT_10%'!AP33*100/PopTot!AP34</f>
        <v>74.0867205496988</v>
      </c>
      <c r="AQ33" s="50" t="n">
        <f aca="false">'Empl_BIT_10%'!AQ33*100/PopTot!AQ34</f>
        <v>63.4519908947663</v>
      </c>
      <c r="AR33" s="50" t="n">
        <f aca="false">'Empl_BIT_10%'!AR33*100/PopTot!AR34</f>
        <v>28.7927455111511</v>
      </c>
      <c r="AS33" s="50" t="n">
        <f aca="false">'Empl_BIT_10%'!AS33*100/PopTot!AS34</f>
        <v>83.0866182489084</v>
      </c>
      <c r="AT33" s="50" t="n">
        <f aca="false">'Empl_BIT_10%'!AT33*100/PopTot!AT34</f>
        <v>67.5253024199093</v>
      </c>
      <c r="AU33" s="50" t="n">
        <f aca="false">'Empl_BIT_10%'!AU33*100/PopTot!AU34</f>
        <v>26.4715226314709</v>
      </c>
      <c r="AV33" s="50" t="n">
        <f aca="false">'Empl_BIT_10%'!AV33*100/PopTot!AV34</f>
        <v>78.5372075277498</v>
      </c>
      <c r="AW33" s="50" t="n">
        <f aca="false">'Empl_BIT_10%'!AW33*100/PopTot!AW34</f>
        <v>65.4536599557775</v>
      </c>
    </row>
    <row r="34" customFormat="false" ht="15" hidden="false" customHeight="false" outlineLevel="0" collapsed="false">
      <c r="A34" s="0" t="n">
        <v>2046</v>
      </c>
      <c r="B34" s="50" t="n">
        <f aca="false">'Empl_BIT_10%'!B34*100/PopTot!B35</f>
        <v>46.0694905802518</v>
      </c>
      <c r="C34" s="50" t="n">
        <f aca="false">'Empl_BIT_10%'!C34*100/PopTot!C35</f>
        <v>42.3530506058183</v>
      </c>
      <c r="D34" s="50" t="n">
        <f aca="false">'Empl_BIT_10%'!D34*100/PopTot!D35</f>
        <v>50.0474773661069</v>
      </c>
      <c r="E34" s="50" t="n">
        <f aca="false">'Empl_BIT_10%'!E34*100/PopTot!E35</f>
        <v>6.61687985247979</v>
      </c>
      <c r="F34" s="50" t="n">
        <f aca="false">'Empl_BIT_10%'!F34*100/PopTot!F35</f>
        <v>42.0791036884851</v>
      </c>
      <c r="G34" s="50" t="n">
        <f aca="false">'Empl_BIT_10%'!G34*100/PopTot!G35</f>
        <v>68.301780480324</v>
      </c>
      <c r="H34" s="50" t="n">
        <f aca="false">'Empl_BIT_10%'!H34*100/PopTot!H35</f>
        <v>69.1746273831035</v>
      </c>
      <c r="I34" s="50" t="n">
        <f aca="false">'Empl_BIT_10%'!I34*100/PopTot!I35</f>
        <v>73.3205193400195</v>
      </c>
      <c r="J34" s="50" t="n">
        <f aca="false">'Empl_BIT_10%'!J34*100/PopTot!J35</f>
        <v>76.4160005584767</v>
      </c>
      <c r="K34" s="50" t="n">
        <f aca="false">'Empl_BIT_10%'!K34*100/PopTot!K35</f>
        <v>79.9885802368239</v>
      </c>
      <c r="L34" s="50" t="n">
        <f aca="false">'Empl_BIT_10%'!L34*100/PopTot!L35</f>
        <v>77.1511122870947</v>
      </c>
      <c r="M34" s="50" t="n">
        <f aca="false">'Empl_BIT_10%'!M34*100/PopTot!M35</f>
        <v>69.5425718199616</v>
      </c>
      <c r="N34" s="50" t="n">
        <f aca="false">'Empl_BIT_10%'!N34*100/PopTot!N35</f>
        <v>57.3702834698136</v>
      </c>
      <c r="O34" s="50" t="n">
        <f aca="false">'Empl_BIT_10%'!O34*100/PopTot!O35</f>
        <v>12.3671807748966</v>
      </c>
      <c r="P34" s="50" t="n">
        <f aca="false">'Empl_BIT_10%'!P34*100/PopTot!P35</f>
        <v>0.803223464238384</v>
      </c>
      <c r="Q34" s="50" t="n">
        <f aca="false">'Empl_BIT_10%'!Q34*100/PopTot!Q35</f>
        <v>10.7589166805251</v>
      </c>
      <c r="R34" s="50" t="n">
        <f aca="false">'Empl_BIT_10%'!R34*100/PopTot!R35</f>
        <v>47.9489452481308</v>
      </c>
      <c r="S34" s="50" t="n">
        <f aca="false">'Empl_BIT_10%'!S34*100/PopTot!S35</f>
        <v>77.8572009368607</v>
      </c>
      <c r="T34" s="50" t="n">
        <f aca="false">'Empl_BIT_10%'!T34*100/PopTot!T35</f>
        <v>83.0044643102131</v>
      </c>
      <c r="U34" s="50" t="n">
        <f aca="false">'Empl_BIT_10%'!U34*100/PopTot!U35</f>
        <v>84.3388527384607</v>
      </c>
      <c r="V34" s="50" t="n">
        <f aca="false">'Empl_BIT_10%'!V34*100/PopTot!V35</f>
        <v>86.1562441320346</v>
      </c>
      <c r="W34" s="50" t="n">
        <f aca="false">'Empl_BIT_10%'!W34*100/PopTot!W35</f>
        <v>84.8277630523676</v>
      </c>
      <c r="X34" s="50" t="n">
        <f aca="false">'Empl_BIT_10%'!X34*100/PopTot!X35</f>
        <v>81.9344259010436</v>
      </c>
      <c r="Y34" s="50" t="n">
        <f aca="false">'Empl_BIT_10%'!Y34*100/PopTot!Y35</f>
        <v>71.3719653464973</v>
      </c>
      <c r="Z34" s="50" t="n">
        <f aca="false">'Empl_BIT_10%'!Z34*100/PopTot!Z35</f>
        <v>63.9534203806028</v>
      </c>
      <c r="AA34" s="50" t="n">
        <f aca="false">'Empl_BIT_10%'!AA34*100/PopTot!AA35</f>
        <v>19.0592232180911</v>
      </c>
      <c r="AB34" s="50" t="n">
        <f aca="false">'Empl_BIT_10%'!AB34*100/PopTot!AB35</f>
        <v>1.69125696415271</v>
      </c>
      <c r="AD34" s="50" t="n">
        <f aca="false">'Empl_BIT_10%'!AD34*100/PopTot!AD35</f>
        <v>24.0260608335934</v>
      </c>
      <c r="AE34" s="50" t="n">
        <f aca="false">'Empl_BIT_10%'!AE34*100/PopTot!AE35</f>
        <v>68.7531710727158</v>
      </c>
      <c r="AF34" s="50" t="n">
        <f aca="false">'Empl_BIT_10%'!AF34*100/PopTot!AF35</f>
        <v>74.8539829303612</v>
      </c>
      <c r="AG34" s="50" t="n">
        <f aca="false">'Empl_BIT_10%'!AG34*100/PopTot!AG35</f>
        <v>78.5953213488079</v>
      </c>
      <c r="AH34" s="50" t="n">
        <f aca="false">'Empl_BIT_10%'!AH34*100/PopTot!AH35</f>
        <v>20.4492202937789</v>
      </c>
      <c r="AI34" s="50" t="n">
        <f aca="false">'Empl_BIT_10%'!AI34*100/PopTot!AI35</f>
        <v>28.752523432844</v>
      </c>
      <c r="AJ34" s="50" t="n">
        <f aca="false">'Empl_BIT_10%'!AJ34*100/PopTot!AJ35</f>
        <v>80.5069923575168</v>
      </c>
      <c r="AK34" s="50" t="n">
        <f aca="false">'Empl_BIT_10%'!AK34*100/PopTot!AK35</f>
        <v>85.2393708289442</v>
      </c>
      <c r="AL34" s="50" t="n">
        <f aca="false">'Empl_BIT_10%'!AL34*100/PopTot!AL35</f>
        <v>83.4074792284751</v>
      </c>
      <c r="AM34" s="50" t="n">
        <f aca="false">'Empl_BIT_10%'!AM34*100/PopTot!AM35</f>
        <v>25.4441215788502</v>
      </c>
      <c r="AO34" s="50" t="n">
        <f aca="false">'Empl_BIT_10%'!AO34*100/PopTot!AO35</f>
        <v>24.0260608335934</v>
      </c>
      <c r="AP34" s="50" t="n">
        <f aca="false">'Empl_BIT_10%'!AP34*100/PopTot!AP35</f>
        <v>74.1224499173799</v>
      </c>
      <c r="AQ34" s="50" t="n">
        <f aca="false">'Empl_BIT_10%'!AQ34*100/PopTot!AQ35</f>
        <v>63.4644093408101</v>
      </c>
      <c r="AR34" s="50" t="n">
        <f aca="false">'Empl_BIT_10%'!AR34*100/PopTot!AR35</f>
        <v>28.752523432844</v>
      </c>
      <c r="AS34" s="50" t="n">
        <f aca="false">'Empl_BIT_10%'!AS34*100/PopTot!AS35</f>
        <v>83.1098676132416</v>
      </c>
      <c r="AT34" s="50" t="n">
        <f aca="false">'Empl_BIT_10%'!AT34*100/PopTot!AT35</f>
        <v>67.694767203336</v>
      </c>
      <c r="AU34" s="50" t="n">
        <f aca="false">'Empl_BIT_10%'!AU34*100/PopTot!AU35</f>
        <v>26.4317215786897</v>
      </c>
      <c r="AV34" s="50" t="n">
        <f aca="false">'Empl_BIT_10%'!AV34*100/PopTot!AV35</f>
        <v>78.5673162441854</v>
      </c>
      <c r="AW34" s="50" t="n">
        <f aca="false">'Empl_BIT_10%'!AW34*100/PopTot!AW35</f>
        <v>65.5445626958558</v>
      </c>
    </row>
    <row r="35" customFormat="false" ht="15" hidden="false" customHeight="false" outlineLevel="0" collapsed="false">
      <c r="A35" s="0" t="n">
        <v>2047</v>
      </c>
      <c r="B35" s="50" t="n">
        <f aca="false">'Empl_BIT_10%'!B35*100/PopTot!B36</f>
        <v>45.9862773328992</v>
      </c>
      <c r="C35" s="50" t="n">
        <f aca="false">'Empl_BIT_10%'!C35*100/PopTot!C36</f>
        <v>42.2793428777909</v>
      </c>
      <c r="D35" s="50" t="n">
        <f aca="false">'Empl_BIT_10%'!D35*100/PopTot!D36</f>
        <v>49.9493477614661</v>
      </c>
      <c r="E35" s="50" t="n">
        <f aca="false">'Empl_BIT_10%'!E35*100/PopTot!E36</f>
        <v>6.61733535827818</v>
      </c>
      <c r="F35" s="50" t="n">
        <f aca="false">'Empl_BIT_10%'!F35*100/PopTot!F36</f>
        <v>42.094629585438</v>
      </c>
      <c r="G35" s="50" t="n">
        <f aca="false">'Empl_BIT_10%'!G35*100/PopTot!G36</f>
        <v>68.2978863636958</v>
      </c>
      <c r="H35" s="50" t="n">
        <f aca="false">'Empl_BIT_10%'!H35*100/PopTot!H36</f>
        <v>69.311495250653</v>
      </c>
      <c r="I35" s="50" t="n">
        <f aca="false">'Empl_BIT_10%'!I35*100/PopTot!I36</f>
        <v>73.230405521854</v>
      </c>
      <c r="J35" s="50" t="n">
        <f aca="false">'Empl_BIT_10%'!J35*100/PopTot!J36</f>
        <v>76.4275529006096</v>
      </c>
      <c r="K35" s="50" t="n">
        <f aca="false">'Empl_BIT_10%'!K35*100/PopTot!K36</f>
        <v>79.9391970775608</v>
      </c>
      <c r="L35" s="50" t="n">
        <f aca="false">'Empl_BIT_10%'!L35*100/PopTot!L36</f>
        <v>77.2528940124329</v>
      </c>
      <c r="M35" s="50" t="n">
        <f aca="false">'Empl_BIT_10%'!M35*100/PopTot!M36</f>
        <v>69.6232850855081</v>
      </c>
      <c r="N35" s="50" t="n">
        <f aca="false">'Empl_BIT_10%'!N35*100/PopTot!N36</f>
        <v>57.319668518306</v>
      </c>
      <c r="O35" s="50" t="n">
        <f aca="false">'Empl_BIT_10%'!O35*100/PopTot!O36</f>
        <v>12.3256445596401</v>
      </c>
      <c r="P35" s="50" t="n">
        <f aca="false">'Empl_BIT_10%'!P35*100/PopTot!P36</f>
        <v>0.803669784072542</v>
      </c>
      <c r="Q35" s="50" t="n">
        <f aca="false">'Empl_BIT_10%'!Q35*100/PopTot!Q36</f>
        <v>10.7603531667767</v>
      </c>
      <c r="R35" s="50" t="n">
        <f aca="false">'Empl_BIT_10%'!R35*100/PopTot!R36</f>
        <v>47.9674277630715</v>
      </c>
      <c r="S35" s="50" t="n">
        <f aca="false">'Empl_BIT_10%'!S35*100/PopTot!S36</f>
        <v>77.8528858045884</v>
      </c>
      <c r="T35" s="50" t="n">
        <f aca="false">'Empl_BIT_10%'!T35*100/PopTot!T36</f>
        <v>83.0989140761758</v>
      </c>
      <c r="U35" s="50" t="n">
        <f aca="false">'Empl_BIT_10%'!U35*100/PopTot!U36</f>
        <v>84.3021288778692</v>
      </c>
      <c r="V35" s="50" t="n">
        <f aca="false">'Empl_BIT_10%'!V35*100/PopTot!V36</f>
        <v>86.124876644901</v>
      </c>
      <c r="W35" s="50" t="n">
        <f aca="false">'Empl_BIT_10%'!W35*100/PopTot!W36</f>
        <v>84.7689621438093</v>
      </c>
      <c r="X35" s="50" t="n">
        <f aca="false">'Empl_BIT_10%'!X35*100/PopTot!X36</f>
        <v>82.0124600087515</v>
      </c>
      <c r="Y35" s="50" t="n">
        <f aca="false">'Empl_BIT_10%'!Y35*100/PopTot!Y36</f>
        <v>71.3240173131227</v>
      </c>
      <c r="Z35" s="50" t="n">
        <f aca="false">'Empl_BIT_10%'!Z35*100/PopTot!Z36</f>
        <v>64.3434559033811</v>
      </c>
      <c r="AA35" s="50" t="n">
        <f aca="false">'Empl_BIT_10%'!AA35*100/PopTot!AA36</f>
        <v>18.9993791489716</v>
      </c>
      <c r="AB35" s="50" t="n">
        <f aca="false">'Empl_BIT_10%'!AB35*100/PopTot!AB36</f>
        <v>1.69237105699792</v>
      </c>
      <c r="AD35" s="50" t="n">
        <f aca="false">'Empl_BIT_10%'!AD35*100/PopTot!AD36</f>
        <v>23.9936820710533</v>
      </c>
      <c r="AE35" s="50" t="n">
        <f aca="false">'Empl_BIT_10%'!AE35*100/PopTot!AE36</f>
        <v>68.8204500452876</v>
      </c>
      <c r="AF35" s="50" t="n">
        <f aca="false">'Empl_BIT_10%'!AF35*100/PopTot!AF36</f>
        <v>74.8197426010348</v>
      </c>
      <c r="AG35" s="50" t="n">
        <f aca="false">'Empl_BIT_10%'!AG35*100/PopTot!AG36</f>
        <v>78.630898368183</v>
      </c>
      <c r="AH35" s="50" t="n">
        <f aca="false">'Empl_BIT_10%'!AH35*100/PopTot!AH36</f>
        <v>20.3270717172645</v>
      </c>
      <c r="AI35" s="50" t="n">
        <f aca="false">'Empl_BIT_10%'!AI35*100/PopTot!AI36</f>
        <v>28.7201015564999</v>
      </c>
      <c r="AJ35" s="50" t="n">
        <f aca="false">'Empl_BIT_10%'!AJ35*100/PopTot!AJ36</f>
        <v>80.5466796827087</v>
      </c>
      <c r="AK35" s="50" t="n">
        <f aca="false">'Empl_BIT_10%'!AK35*100/PopTot!AK36</f>
        <v>85.2092516478893</v>
      </c>
      <c r="AL35" s="50" t="n">
        <f aca="false">'Empl_BIT_10%'!AL35*100/PopTot!AL36</f>
        <v>83.4270359242407</v>
      </c>
      <c r="AM35" s="50" t="n">
        <f aca="false">'Empl_BIT_10%'!AM35*100/PopTot!AM36</f>
        <v>25.3367981357181</v>
      </c>
      <c r="AO35" s="50" t="n">
        <f aca="false">'Empl_BIT_10%'!AO35*100/PopTot!AO36</f>
        <v>23.9936820710533</v>
      </c>
      <c r="AP35" s="50" t="n">
        <f aca="false">'Empl_BIT_10%'!AP35*100/PopTot!AP36</f>
        <v>74.1608617479689</v>
      </c>
      <c r="AQ35" s="50" t="n">
        <f aca="false">'Empl_BIT_10%'!AQ35*100/PopTot!AQ36</f>
        <v>63.4676711743955</v>
      </c>
      <c r="AR35" s="50" t="n">
        <f aca="false">'Empl_BIT_10%'!AR35*100/PopTot!AR36</f>
        <v>28.7201015564999</v>
      </c>
      <c r="AS35" s="50" t="n">
        <f aca="false">'Empl_BIT_10%'!AS35*100/PopTot!AS36</f>
        <v>83.1254600769294</v>
      </c>
      <c r="AT35" s="50" t="n">
        <f aca="false">'Empl_BIT_10%'!AT35*100/PopTot!AT36</f>
        <v>67.8599434724322</v>
      </c>
      <c r="AU35" s="50" t="n">
        <f aca="false">'Empl_BIT_10%'!AU35*100/PopTot!AU36</f>
        <v>26.3993849065445</v>
      </c>
      <c r="AV35" s="50" t="n">
        <f aca="false">'Empl_BIT_10%'!AV35*100/PopTot!AV36</f>
        <v>78.5950987497736</v>
      </c>
      <c r="AW35" s="50" t="n">
        <f aca="false">'Empl_BIT_10%'!AW35*100/PopTot!AW36</f>
        <v>65.6294718072156</v>
      </c>
    </row>
    <row r="36" customFormat="false" ht="15" hidden="false" customHeight="false" outlineLevel="0" collapsed="false">
      <c r="A36" s="0" t="n">
        <v>2048</v>
      </c>
      <c r="B36" s="50" t="n">
        <f aca="false">'Empl_BIT_10%'!B36*100/PopTot!B37</f>
        <v>45.9190592357203</v>
      </c>
      <c r="C36" s="50" t="n">
        <f aca="false">'Empl_BIT_10%'!C36*100/PopTot!C37</f>
        <v>42.2239976034726</v>
      </c>
      <c r="D36" s="50" t="n">
        <f aca="false">'Empl_BIT_10%'!D36*100/PopTot!D37</f>
        <v>49.8646106778888</v>
      </c>
      <c r="E36" s="50" t="n">
        <f aca="false">'Empl_BIT_10%'!E36*100/PopTot!E37</f>
        <v>6.61829842334286</v>
      </c>
      <c r="F36" s="50" t="n">
        <f aca="false">'Empl_BIT_10%'!F36*100/PopTot!F37</f>
        <v>42.115345738729</v>
      </c>
      <c r="G36" s="50" t="n">
        <f aca="false">'Empl_BIT_10%'!G36*100/PopTot!G37</f>
        <v>68.3013288221204</v>
      </c>
      <c r="H36" s="50" t="n">
        <f aca="false">'Empl_BIT_10%'!H36*100/PopTot!H37</f>
        <v>69.2865220353857</v>
      </c>
      <c r="I36" s="50" t="n">
        <f aca="false">'Empl_BIT_10%'!I36*100/PopTot!I37</f>
        <v>73.1618502527834</v>
      </c>
      <c r="J36" s="50" t="n">
        <f aca="false">'Empl_BIT_10%'!J36*100/PopTot!J37</f>
        <v>76.5092230312514</v>
      </c>
      <c r="K36" s="50" t="n">
        <f aca="false">'Empl_BIT_10%'!K36*100/PopTot!K37</f>
        <v>79.7541134716154</v>
      </c>
      <c r="L36" s="50" t="n">
        <f aca="false">'Empl_BIT_10%'!L36*100/PopTot!L37</f>
        <v>77.7889222814491</v>
      </c>
      <c r="M36" s="50" t="n">
        <f aca="false">'Empl_BIT_10%'!M36*100/PopTot!M37</f>
        <v>69.3741412148604</v>
      </c>
      <c r="N36" s="50" t="n">
        <f aca="false">'Empl_BIT_10%'!N36*100/PopTot!N37</f>
        <v>57.6411933630399</v>
      </c>
      <c r="O36" s="50" t="n">
        <f aca="false">'Empl_BIT_10%'!O36*100/PopTot!O37</f>
        <v>12.2612363204686</v>
      </c>
      <c r="P36" s="50" t="n">
        <f aca="false">'Empl_BIT_10%'!P36*100/PopTot!P37</f>
        <v>0.803638259992422</v>
      </c>
      <c r="Q36" s="50" t="n">
        <f aca="false">'Empl_BIT_10%'!Q36*100/PopTot!Q37</f>
        <v>10.7620191388451</v>
      </c>
      <c r="R36" s="50" t="n">
        <f aca="false">'Empl_BIT_10%'!R36*100/PopTot!R37</f>
        <v>47.9913738253268</v>
      </c>
      <c r="S36" s="50" t="n">
        <f aca="false">'Empl_BIT_10%'!S36*100/PopTot!S37</f>
        <v>77.8570284934097</v>
      </c>
      <c r="T36" s="50" t="n">
        <f aca="false">'Empl_BIT_10%'!T36*100/PopTot!T37</f>
        <v>83.0662913286182</v>
      </c>
      <c r="U36" s="50" t="n">
        <f aca="false">'Empl_BIT_10%'!U36*100/PopTot!U37</f>
        <v>84.1947607187445</v>
      </c>
      <c r="V36" s="50" t="n">
        <f aca="false">'Empl_BIT_10%'!V36*100/PopTot!V37</f>
        <v>86.2497877030115</v>
      </c>
      <c r="W36" s="50" t="n">
        <f aca="false">'Empl_BIT_10%'!W36*100/PopTot!W37</f>
        <v>84.5766989486513</v>
      </c>
      <c r="X36" s="50" t="n">
        <f aca="false">'Empl_BIT_10%'!X36*100/PopTot!X37</f>
        <v>82.6156574968331</v>
      </c>
      <c r="Y36" s="50" t="n">
        <f aca="false">'Empl_BIT_10%'!Y36*100/PopTot!Y37</f>
        <v>70.9485277512658</v>
      </c>
      <c r="Z36" s="50" t="n">
        <f aca="false">'Empl_BIT_10%'!Z36*100/PopTot!Z37</f>
        <v>65.0157215220032</v>
      </c>
      <c r="AA36" s="50" t="n">
        <f aca="false">'Empl_BIT_10%'!AA36*100/PopTot!AA37</f>
        <v>18.9135162484497</v>
      </c>
      <c r="AB36" s="50" t="n">
        <f aca="false">'Empl_BIT_10%'!AB36*100/PopTot!AB37</f>
        <v>1.69172673817876</v>
      </c>
      <c r="AD36" s="50" t="n">
        <f aca="false">'Empl_BIT_10%'!AD36*100/PopTot!AD37</f>
        <v>23.9675267868832</v>
      </c>
      <c r="AE36" s="50" t="n">
        <f aca="false">'Empl_BIT_10%'!AE36*100/PopTot!AE37</f>
        <v>68.8086764683591</v>
      </c>
      <c r="AF36" s="50" t="n">
        <f aca="false">'Empl_BIT_10%'!AF36*100/PopTot!AF37</f>
        <v>74.8339406589434</v>
      </c>
      <c r="AG36" s="50" t="n">
        <f aca="false">'Empl_BIT_10%'!AG36*100/PopTot!AG37</f>
        <v>78.8029321903168</v>
      </c>
      <c r="AH36" s="50" t="n">
        <f aca="false">'Empl_BIT_10%'!AH36*100/PopTot!AH37</f>
        <v>20.189799385887</v>
      </c>
      <c r="AI36" s="50" t="n">
        <f aca="false">'Empl_BIT_10%'!AI36*100/PopTot!AI37</f>
        <v>28.6943022820517</v>
      </c>
      <c r="AJ36" s="50" t="n">
        <f aca="false">'Empl_BIT_10%'!AJ36*100/PopTot!AJ37</f>
        <v>80.5284982738845</v>
      </c>
      <c r="AK36" s="50" t="n">
        <f aca="false">'Empl_BIT_10%'!AK36*100/PopTot!AK37</f>
        <v>85.2219693845595</v>
      </c>
      <c r="AL36" s="50" t="n">
        <f aca="false">'Empl_BIT_10%'!AL36*100/PopTot!AL37</f>
        <v>83.628377529016</v>
      </c>
      <c r="AM36" s="50" t="n">
        <f aca="false">'Empl_BIT_10%'!AM36*100/PopTot!AM37</f>
        <v>25.1889319843958</v>
      </c>
      <c r="AO36" s="50" t="n">
        <f aca="false">'Empl_BIT_10%'!AO36*100/PopTot!AO37</f>
        <v>23.9675267868832</v>
      </c>
      <c r="AP36" s="50" t="n">
        <f aca="false">'Empl_BIT_10%'!AP36*100/PopTot!AP37</f>
        <v>74.2331212676593</v>
      </c>
      <c r="AQ36" s="50" t="n">
        <f aca="false">'Empl_BIT_10%'!AQ36*100/PopTot!AQ37</f>
        <v>63.4955111496794</v>
      </c>
      <c r="AR36" s="50" t="n">
        <f aca="false">'Empl_BIT_10%'!AR36*100/PopTot!AR37</f>
        <v>28.6943022820517</v>
      </c>
      <c r="AS36" s="50" t="n">
        <f aca="false">'Empl_BIT_10%'!AS36*100/PopTot!AS37</f>
        <v>83.1962544594892</v>
      </c>
      <c r="AT36" s="50" t="n">
        <f aca="false">'Empl_BIT_10%'!AT36*100/PopTot!AT37</f>
        <v>68.0008830950075</v>
      </c>
      <c r="AU36" s="50" t="n">
        <f aca="false">'Empl_BIT_10%'!AU36*100/PopTot!AU37</f>
        <v>26.3734836989686</v>
      </c>
      <c r="AV36" s="50" t="n">
        <f aca="false">'Empl_BIT_10%'!AV36*100/PopTot!AV37</f>
        <v>78.6668728815174</v>
      </c>
      <c r="AW36" s="50" t="n">
        <f aca="false">'Empl_BIT_10%'!AW36*100/PopTot!AW37</f>
        <v>65.7151052383434</v>
      </c>
    </row>
    <row r="37" customFormat="false" ht="15" hidden="false" customHeight="false" outlineLevel="0" collapsed="false">
      <c r="A37" s="0" t="n">
        <v>2049</v>
      </c>
      <c r="B37" s="50" t="n">
        <f aca="false">'Empl_BIT_10%'!B37*100/PopTot!B38</f>
        <v>45.8589534000543</v>
      </c>
      <c r="C37" s="50" t="n">
        <f aca="false">'Empl_BIT_10%'!C37*100/PopTot!C38</f>
        <v>42.1772133103159</v>
      </c>
      <c r="D37" s="50" t="n">
        <f aca="false">'Empl_BIT_10%'!D37*100/PopTot!D38</f>
        <v>49.7854585056671</v>
      </c>
      <c r="E37" s="50" t="n">
        <f aca="false">'Empl_BIT_10%'!E37*100/PopTot!E38</f>
        <v>6.61827347197559</v>
      </c>
      <c r="F37" s="50" t="n">
        <f aca="false">'Empl_BIT_10%'!F37*100/PopTot!F38</f>
        <v>42.1341536738119</v>
      </c>
      <c r="G37" s="50" t="n">
        <f aca="false">'Empl_BIT_10%'!G37*100/PopTot!G38</f>
        <v>68.3105739293212</v>
      </c>
      <c r="H37" s="50" t="n">
        <f aca="false">'Empl_BIT_10%'!H37*100/PopTot!H38</f>
        <v>69.2281723068142</v>
      </c>
      <c r="I37" s="50" t="n">
        <f aca="false">'Empl_BIT_10%'!I37*100/PopTot!I38</f>
        <v>73.2041230631979</v>
      </c>
      <c r="J37" s="50" t="n">
        <f aca="false">'Empl_BIT_10%'!J37*100/PopTot!J38</f>
        <v>76.4241994837207</v>
      </c>
      <c r="K37" s="50" t="n">
        <f aca="false">'Empl_BIT_10%'!K37*100/PopTot!K38</f>
        <v>79.7930874849204</v>
      </c>
      <c r="L37" s="50" t="n">
        <f aca="false">'Empl_BIT_10%'!L37*100/PopTot!L38</f>
        <v>77.8000028205129</v>
      </c>
      <c r="M37" s="50" t="n">
        <f aca="false">'Empl_BIT_10%'!M37*100/PopTot!M38</f>
        <v>69.5508555569395</v>
      </c>
      <c r="N37" s="50" t="n">
        <f aca="false">'Empl_BIT_10%'!N37*100/PopTot!N38</f>
        <v>57.4651415264528</v>
      </c>
      <c r="O37" s="50" t="n">
        <f aca="false">'Empl_BIT_10%'!O37*100/PopTot!O38</f>
        <v>12.2574093752615</v>
      </c>
      <c r="P37" s="50" t="n">
        <f aca="false">'Empl_BIT_10%'!P37*100/PopTot!P38</f>
        <v>0.804055980892304</v>
      </c>
      <c r="Q37" s="50" t="n">
        <f aca="false">'Empl_BIT_10%'!Q37*100/PopTot!Q38</f>
        <v>10.7622942963545</v>
      </c>
      <c r="R37" s="50" t="n">
        <f aca="false">'Empl_BIT_10%'!R37*100/PopTot!R38</f>
        <v>48.0129993488803</v>
      </c>
      <c r="S37" s="50" t="n">
        <f aca="false">'Empl_BIT_10%'!S37*100/PopTot!S38</f>
        <v>77.868382698935</v>
      </c>
      <c r="T37" s="50" t="n">
        <f aca="false">'Empl_BIT_10%'!T37*100/PopTot!T38</f>
        <v>82.987212225587</v>
      </c>
      <c r="U37" s="50" t="n">
        <f aca="false">'Empl_BIT_10%'!U37*100/PopTot!U38</f>
        <v>84.2277214862911</v>
      </c>
      <c r="V37" s="50" t="n">
        <f aca="false">'Empl_BIT_10%'!V37*100/PopTot!V38</f>
        <v>86.1710331616407</v>
      </c>
      <c r="W37" s="50" t="n">
        <f aca="false">'Empl_BIT_10%'!W37*100/PopTot!W38</f>
        <v>84.5400018133405</v>
      </c>
      <c r="X37" s="50" t="n">
        <f aca="false">'Empl_BIT_10%'!X37*100/PopTot!X38</f>
        <v>82.6991203272379</v>
      </c>
      <c r="Y37" s="50" t="n">
        <f aca="false">'Empl_BIT_10%'!Y37*100/PopTot!Y38</f>
        <v>70.9982474718909</v>
      </c>
      <c r="Z37" s="50" t="n">
        <f aca="false">'Empl_BIT_10%'!Z37*100/PopTot!Z38</f>
        <v>65.1089648968218</v>
      </c>
      <c r="AA37" s="50" t="n">
        <f aca="false">'Empl_BIT_10%'!AA37*100/PopTot!AA38</f>
        <v>18.9015955979291</v>
      </c>
      <c r="AB37" s="50" t="n">
        <f aca="false">'Empl_BIT_10%'!AB37*100/PopTot!AB38</f>
        <v>1.69238410447971</v>
      </c>
      <c r="AD37" s="50" t="n">
        <f aca="false">'Empl_BIT_10%'!AD37*100/PopTot!AD38</f>
        <v>23.9458318200393</v>
      </c>
      <c r="AE37" s="50" t="n">
        <f aca="false">'Empl_BIT_10%'!AE37*100/PopTot!AE38</f>
        <v>68.7824001299134</v>
      </c>
      <c r="AF37" s="50" t="n">
        <f aca="false">'Empl_BIT_10%'!AF37*100/PopTot!AF38</f>
        <v>74.8236054480703</v>
      </c>
      <c r="AG37" s="50" t="n">
        <f aca="false">'Empl_BIT_10%'!AG37*100/PopTot!AG38</f>
        <v>78.8252109575297</v>
      </c>
      <c r="AH37" s="50" t="n">
        <f aca="false">'Empl_BIT_10%'!AH37*100/PopTot!AH38</f>
        <v>20.055277531129</v>
      </c>
      <c r="AI37" s="50" t="n">
        <f aca="false">'Empl_BIT_10%'!AI37*100/PopTot!AI38</f>
        <v>28.6730598199039</v>
      </c>
      <c r="AJ37" s="50" t="n">
        <f aca="false">'Empl_BIT_10%'!AJ37*100/PopTot!AJ38</f>
        <v>80.4891829242714</v>
      </c>
      <c r="AK37" s="50" t="n">
        <f aca="false">'Empl_BIT_10%'!AK37*100/PopTot!AK38</f>
        <v>85.2059342835606</v>
      </c>
      <c r="AL37" s="50" t="n">
        <f aca="false">'Empl_BIT_10%'!AL37*100/PopTot!AL38</f>
        <v>83.6469818494366</v>
      </c>
      <c r="AM37" s="50" t="n">
        <f aca="false">'Empl_BIT_10%'!AM37*100/PopTot!AM38</f>
        <v>25.03545716948</v>
      </c>
      <c r="AO37" s="50" t="n">
        <f aca="false">'Empl_BIT_10%'!AO37*100/PopTot!AO38</f>
        <v>23.9458318200393</v>
      </c>
      <c r="AP37" s="50" t="n">
        <f aca="false">'Empl_BIT_10%'!AP37*100/PopTot!AP38</f>
        <v>74.2496304442531</v>
      </c>
      <c r="AQ37" s="50" t="n">
        <f aca="false">'Empl_BIT_10%'!AQ37*100/PopTot!AQ38</f>
        <v>63.4228991139185</v>
      </c>
      <c r="AR37" s="50" t="n">
        <f aca="false">'Empl_BIT_10%'!AR37*100/PopTot!AR38</f>
        <v>28.6730598199039</v>
      </c>
      <c r="AS37" s="50" t="n">
        <f aca="false">'Empl_BIT_10%'!AS37*100/PopTot!AS38</f>
        <v>83.1910718703588</v>
      </c>
      <c r="AT37" s="50" t="n">
        <f aca="false">'Empl_BIT_10%'!AT37*100/PopTot!AT38</f>
        <v>68.0381684275747</v>
      </c>
      <c r="AU37" s="50" t="n">
        <f aca="false">'Empl_BIT_10%'!AU37*100/PopTot!AU38</f>
        <v>26.3520998514649</v>
      </c>
      <c r="AV37" s="50" t="n">
        <f aca="false">'Empl_BIT_10%'!AV37*100/PopTot!AV38</f>
        <v>78.67353500347</v>
      </c>
      <c r="AW37" s="50" t="n">
        <f aca="false">'Empl_BIT_10%'!AW37*100/PopTot!AW38</f>
        <v>65.6977988926307</v>
      </c>
    </row>
    <row r="38" customFormat="false" ht="15" hidden="false" customHeight="false" outlineLevel="0" collapsed="false">
      <c r="A38" s="0" t="n">
        <v>2050</v>
      </c>
      <c r="B38" s="50" t="n">
        <f aca="false">'Empl_BIT_10%'!B38*100/PopTot!B39</f>
        <v>45.7738948900669</v>
      </c>
      <c r="C38" s="50" t="n">
        <f aca="false">'Empl_BIT_10%'!C38*100/PopTot!C39</f>
        <v>42.1165120729926</v>
      </c>
      <c r="D38" s="50" t="n">
        <f aca="false">'Empl_BIT_10%'!D38*100/PopTot!D39</f>
        <v>49.6696913660773</v>
      </c>
      <c r="E38" s="50" t="n">
        <f aca="false">'Empl_BIT_10%'!E38*100/PopTot!E39</f>
        <v>6.61658092636614</v>
      </c>
      <c r="F38" s="50" t="n">
        <f aca="false">'Empl_BIT_10%'!F38*100/PopTot!F39</f>
        <v>42.1474630288744</v>
      </c>
      <c r="G38" s="50" t="n">
        <f aca="false">'Empl_BIT_10%'!G38*100/PopTot!G39</f>
        <v>68.3250094546222</v>
      </c>
      <c r="H38" s="50" t="n">
        <f aca="false">'Empl_BIT_10%'!H38*100/PopTot!H39</f>
        <v>69.3516492259439</v>
      </c>
      <c r="I38" s="50" t="n">
        <f aca="false">'Empl_BIT_10%'!I38*100/PopTot!I39</f>
        <v>72.9809156778896</v>
      </c>
      <c r="J38" s="50" t="n">
        <f aca="false">'Empl_BIT_10%'!J38*100/PopTot!J39</f>
        <v>76.4270283968641</v>
      </c>
      <c r="K38" s="50" t="n">
        <f aca="false">'Empl_BIT_10%'!K38*100/PopTot!K39</f>
        <v>79.4680172982431</v>
      </c>
      <c r="L38" s="50" t="n">
        <f aca="false">'Empl_BIT_10%'!L38*100/PopTot!L39</f>
        <v>77.9893042988412</v>
      </c>
      <c r="M38" s="50" t="n">
        <f aca="false">'Empl_BIT_10%'!M38*100/PopTot!M39</f>
        <v>69.8849025043031</v>
      </c>
      <c r="N38" s="50" t="n">
        <f aca="false">'Empl_BIT_10%'!N38*100/PopTot!N39</f>
        <v>57.4270876501503</v>
      </c>
      <c r="O38" s="50" t="n">
        <f aca="false">'Empl_BIT_10%'!O38*100/PopTot!O39</f>
        <v>12.1934563208976</v>
      </c>
      <c r="P38" s="50" t="n">
        <f aca="false">'Empl_BIT_10%'!P38*100/PopTot!P39</f>
        <v>0.805064779465387</v>
      </c>
      <c r="Q38" s="50" t="n">
        <f aca="false">'Empl_BIT_10%'!Q38*100/PopTot!Q39</f>
        <v>10.7604615144042</v>
      </c>
      <c r="R38" s="50" t="n">
        <f aca="false">'Empl_BIT_10%'!R38*100/PopTot!R39</f>
        <v>48.0283362841652</v>
      </c>
      <c r="S38" s="50" t="n">
        <f aca="false">'Empl_BIT_10%'!S38*100/PopTot!S39</f>
        <v>77.886763545416</v>
      </c>
      <c r="T38" s="50" t="n">
        <f aca="false">'Empl_BIT_10%'!T38*100/PopTot!T39</f>
        <v>83.1412094251748</v>
      </c>
      <c r="U38" s="50" t="n">
        <f aca="false">'Empl_BIT_10%'!U38*100/PopTot!U39</f>
        <v>83.9676632929782</v>
      </c>
      <c r="V38" s="50" t="n">
        <f aca="false">'Empl_BIT_10%'!V38*100/PopTot!V39</f>
        <v>86.1497217406699</v>
      </c>
      <c r="W38" s="50" t="n">
        <f aca="false">'Empl_BIT_10%'!W38*100/PopTot!W39</f>
        <v>84.22521067333</v>
      </c>
      <c r="X38" s="50" t="n">
        <f aca="false">'Empl_BIT_10%'!X38*100/PopTot!X39</f>
        <v>82.8800771124274</v>
      </c>
      <c r="Y38" s="50" t="n">
        <f aca="false">'Empl_BIT_10%'!Y38*100/PopTot!Y39</f>
        <v>71.1314537516672</v>
      </c>
      <c r="Z38" s="50" t="n">
        <f aca="false">'Empl_BIT_10%'!Z38*100/PopTot!Z39</f>
        <v>65.0474029467309</v>
      </c>
      <c r="AA38" s="50" t="n">
        <f aca="false">'Empl_BIT_10%'!AA38*100/PopTot!AA39</f>
        <v>18.8204141144059</v>
      </c>
      <c r="AB38" s="50" t="n">
        <f aca="false">'Empl_BIT_10%'!AB38*100/PopTot!AB39</f>
        <v>1.69474570134957</v>
      </c>
      <c r="AD38" s="50" t="n">
        <f aca="false">'Empl_BIT_10%'!AD38*100/PopTot!AD39</f>
        <v>23.927837175381</v>
      </c>
      <c r="AE38" s="50" t="n">
        <f aca="false">'Empl_BIT_10%'!AE38*100/PopTot!AE39</f>
        <v>68.8516115430795</v>
      </c>
      <c r="AF38" s="50" t="n">
        <f aca="false">'Empl_BIT_10%'!AF38*100/PopTot!AF39</f>
        <v>74.7229044103846</v>
      </c>
      <c r="AG38" s="50" t="n">
        <f aca="false">'Empl_BIT_10%'!AG38*100/PopTot!AG39</f>
        <v>78.7477926997605</v>
      </c>
      <c r="AH38" s="50" t="n">
        <f aca="false">'Empl_BIT_10%'!AH38*100/PopTot!AH39</f>
        <v>19.9274223494212</v>
      </c>
      <c r="AI38" s="50" t="n">
        <f aca="false">'Empl_BIT_10%'!AI38*100/PopTot!AI39</f>
        <v>28.6555186861252</v>
      </c>
      <c r="AJ38" s="50" t="n">
        <f aca="false">'Empl_BIT_10%'!AJ38*100/PopTot!AJ39</f>
        <v>80.5699289819794</v>
      </c>
      <c r="AK38" s="50" t="n">
        <f aca="false">'Empl_BIT_10%'!AK38*100/PopTot!AK39</f>
        <v>85.0722720680924</v>
      </c>
      <c r="AL38" s="50" t="n">
        <f aca="false">'Empl_BIT_10%'!AL38*100/PopTot!AL39</f>
        <v>83.5696864142418</v>
      </c>
      <c r="AM38" s="50" t="n">
        <f aca="false">'Empl_BIT_10%'!AM38*100/PopTot!AM39</f>
        <v>24.8387506495968</v>
      </c>
      <c r="AO38" s="50" t="n">
        <f aca="false">'Empl_BIT_10%'!AO38*100/PopTot!AO39</f>
        <v>23.927837175381</v>
      </c>
      <c r="AP38" s="50" t="n">
        <f aca="false">'Empl_BIT_10%'!AP38*100/PopTot!AP39</f>
        <v>74.2331133913808</v>
      </c>
      <c r="AQ38" s="50" t="n">
        <f aca="false">'Empl_BIT_10%'!AQ38*100/PopTot!AQ39</f>
        <v>63.5197438463708</v>
      </c>
      <c r="AR38" s="50" t="n">
        <f aca="false">'Empl_BIT_10%'!AR38*100/PopTot!AR39</f>
        <v>28.6555186861252</v>
      </c>
      <c r="AS38" s="50" t="n">
        <f aca="false">'Empl_BIT_10%'!AS38*100/PopTot!AS39</f>
        <v>83.1509283965294</v>
      </c>
      <c r="AT38" s="50" t="n">
        <f aca="false">'Empl_BIT_10%'!AT38*100/PopTot!AT39</f>
        <v>68.0466705257606</v>
      </c>
      <c r="AU38" s="50" t="n">
        <f aca="false">'Empl_BIT_10%'!AU38*100/PopTot!AU39</f>
        <v>26.3344228735452</v>
      </c>
      <c r="AV38" s="50" t="n">
        <f aca="false">'Empl_BIT_10%'!AV38*100/PopTot!AV39</f>
        <v>78.6463366410109</v>
      </c>
      <c r="AW38" s="50" t="n">
        <f aca="false">'Empl_BIT_10%'!AW38*100/PopTot!AW39</f>
        <v>65.7529834133082</v>
      </c>
    </row>
    <row r="39" customFormat="false" ht="15" hidden="false" customHeight="false" outlineLevel="0" collapsed="false">
      <c r="A39" s="0" t="n">
        <v>2051</v>
      </c>
      <c r="B39" s="50" t="n">
        <f aca="false">'Empl_BIT_10%'!B39*100/PopTot!B40</f>
        <v>45.6807714954623</v>
      </c>
      <c r="C39" s="50" t="n">
        <f aca="false">'Empl_BIT_10%'!C39*100/PopTot!C40</f>
        <v>42.0497014408378</v>
      </c>
      <c r="D39" s="50" t="n">
        <f aca="false">'Empl_BIT_10%'!D39*100/PopTot!D40</f>
        <v>49.5439534434839</v>
      </c>
      <c r="E39" s="50" t="n">
        <f aca="false">'Empl_BIT_10%'!E39*100/PopTot!E40</f>
        <v>6.61656420120985</v>
      </c>
      <c r="F39" s="50" t="n">
        <f aca="false">'Empl_BIT_10%'!F39*100/PopTot!F40</f>
        <v>42.163863844708</v>
      </c>
      <c r="G39" s="50" t="n">
        <f aca="false">'Empl_BIT_10%'!G39*100/PopTot!G40</f>
        <v>68.3527865900628</v>
      </c>
      <c r="H39" s="50" t="n">
        <f aca="false">'Empl_BIT_10%'!H39*100/PopTot!H40</f>
        <v>69.3847344633523</v>
      </c>
      <c r="I39" s="50" t="n">
        <f aca="false">'Empl_BIT_10%'!I39*100/PopTot!I40</f>
        <v>73.0252308167797</v>
      </c>
      <c r="J39" s="50" t="n">
        <f aca="false">'Empl_BIT_10%'!J39*100/PopTot!J40</f>
        <v>76.1514299016867</v>
      </c>
      <c r="K39" s="50" t="n">
        <f aca="false">'Empl_BIT_10%'!K39*100/PopTot!K40</f>
        <v>79.7788380280374</v>
      </c>
      <c r="L39" s="50" t="n">
        <f aca="false">'Empl_BIT_10%'!L39*100/PopTot!L40</f>
        <v>77.7907514316857</v>
      </c>
      <c r="M39" s="50" t="n">
        <f aca="false">'Empl_BIT_10%'!M39*100/PopTot!M40</f>
        <v>70.2271929461788</v>
      </c>
      <c r="N39" s="50" t="n">
        <f aca="false">'Empl_BIT_10%'!N39*100/PopTot!N40</f>
        <v>57.2565535343815</v>
      </c>
      <c r="O39" s="50" t="n">
        <f aca="false">'Empl_BIT_10%'!O39*100/PopTot!O40</f>
        <v>12.21068887167</v>
      </c>
      <c r="P39" s="50" t="n">
        <f aca="false">'Empl_BIT_10%'!P39*100/PopTot!P40</f>
        <v>0.804867958669274</v>
      </c>
      <c r="Q39" s="50" t="n">
        <f aca="false">'Empl_BIT_10%'!Q39*100/PopTot!Q40</f>
        <v>10.7602659542447</v>
      </c>
      <c r="R39" s="50" t="n">
        <f aca="false">'Empl_BIT_10%'!R39*100/PopTot!R40</f>
        <v>48.0465528387695</v>
      </c>
      <c r="S39" s="50" t="n">
        <f aca="false">'Empl_BIT_10%'!S39*100/PopTot!S40</f>
        <v>77.9199974050348</v>
      </c>
      <c r="T39" s="50" t="n">
        <f aca="false">'Empl_BIT_10%'!T39*100/PopTot!T40</f>
        <v>83.1786250652579</v>
      </c>
      <c r="U39" s="50" t="n">
        <f aca="false">'Empl_BIT_10%'!U39*100/PopTot!U40</f>
        <v>84.0579241975635</v>
      </c>
      <c r="V39" s="50" t="n">
        <f aca="false">'Empl_BIT_10%'!V39*100/PopTot!V40</f>
        <v>85.7747449781904</v>
      </c>
      <c r="W39" s="50" t="n">
        <f aca="false">'Empl_BIT_10%'!W39*100/PopTot!W40</f>
        <v>84.5758406403784</v>
      </c>
      <c r="X39" s="50" t="n">
        <f aca="false">'Empl_BIT_10%'!X39*100/PopTot!X40</f>
        <v>82.5957123392211</v>
      </c>
      <c r="Y39" s="50" t="n">
        <f aca="false">'Empl_BIT_10%'!Y39*100/PopTot!Y40</f>
        <v>71.3982522368292</v>
      </c>
      <c r="Z39" s="50" t="n">
        <f aca="false">'Empl_BIT_10%'!Z39*100/PopTot!Z40</f>
        <v>64.8740841576767</v>
      </c>
      <c r="AA39" s="50" t="n">
        <f aca="false">'Empl_BIT_10%'!AA39*100/PopTot!AA40</f>
        <v>18.8516504979606</v>
      </c>
      <c r="AB39" s="50" t="n">
        <f aca="false">'Empl_BIT_10%'!AB39*100/PopTot!AB40</f>
        <v>1.69377701645966</v>
      </c>
      <c r="AD39" s="50" t="n">
        <f aca="false">'Empl_BIT_10%'!AD39*100/PopTot!AD40</f>
        <v>23.9200987053487</v>
      </c>
      <c r="AE39" s="50" t="n">
        <f aca="false">'Empl_BIT_10%'!AE39*100/PopTot!AE40</f>
        <v>68.8816280599365</v>
      </c>
      <c r="AF39" s="50" t="n">
        <f aca="false">'Empl_BIT_10%'!AF39*100/PopTot!AF40</f>
        <v>74.6183218348302</v>
      </c>
      <c r="AG39" s="50" t="n">
        <f aca="false">'Empl_BIT_10%'!AG39*100/PopTot!AG40</f>
        <v>78.8011782061763</v>
      </c>
      <c r="AH39" s="50" t="n">
        <f aca="false">'Empl_BIT_10%'!AH39*100/PopTot!AH40</f>
        <v>19.8072369670441</v>
      </c>
      <c r="AI39" s="50" t="n">
        <f aca="false">'Empl_BIT_10%'!AI39*100/PopTot!AI40</f>
        <v>28.6487272875182</v>
      </c>
      <c r="AJ39" s="50" t="n">
        <f aca="false">'Empl_BIT_10%'!AJ39*100/PopTot!AJ40</f>
        <v>80.6026599712713</v>
      </c>
      <c r="AK39" s="50" t="n">
        <f aca="false">'Empl_BIT_10%'!AK39*100/PopTot!AK40</f>
        <v>84.9343156093904</v>
      </c>
      <c r="AL39" s="50" t="n">
        <f aca="false">'Empl_BIT_10%'!AL39*100/PopTot!AL40</f>
        <v>83.6006603361704</v>
      </c>
      <c r="AM39" s="50" t="n">
        <f aca="false">'Empl_BIT_10%'!AM39*100/PopTot!AM40</f>
        <v>24.6486624631164</v>
      </c>
      <c r="AO39" s="50" t="n">
        <f aca="false">'Empl_BIT_10%'!AO39*100/PopTot!AO40</f>
        <v>23.9200987053487</v>
      </c>
      <c r="AP39" s="50" t="n">
        <f aca="false">'Empl_BIT_10%'!AP39*100/PopTot!AP40</f>
        <v>74.2398732596199</v>
      </c>
      <c r="AQ39" s="50" t="n">
        <f aca="false">'Empl_BIT_10%'!AQ39*100/PopTot!AQ40</f>
        <v>63.5723050738756</v>
      </c>
      <c r="AR39" s="50" t="n">
        <f aca="false">'Empl_BIT_10%'!AR39*100/PopTot!AR40</f>
        <v>28.6487272875182</v>
      </c>
      <c r="AS39" s="50" t="n">
        <f aca="false">'Empl_BIT_10%'!AS39*100/PopTot!AS40</f>
        <v>83.1262810467459</v>
      </c>
      <c r="AT39" s="50" t="n">
        <f aca="false">'Empl_BIT_10%'!AT39*100/PopTot!AT40</f>
        <v>68.0708239782153</v>
      </c>
      <c r="AU39" s="50" t="n">
        <f aca="false">'Empl_BIT_10%'!AU39*100/PopTot!AU40</f>
        <v>26.3272581804273</v>
      </c>
      <c r="AV39" s="50" t="n">
        <f aca="false">'Empl_BIT_10%'!AV39*100/PopTot!AV40</f>
        <v>78.6386828585699</v>
      </c>
      <c r="AW39" s="50" t="n">
        <f aca="false">'Empl_BIT_10%'!AW39*100/PopTot!AW40</f>
        <v>65.7921326636739</v>
      </c>
    </row>
    <row r="40" customFormat="false" ht="15" hidden="false" customHeight="false" outlineLevel="0" collapsed="false">
      <c r="A40" s="0" t="n">
        <v>2052</v>
      </c>
      <c r="B40" s="50" t="n">
        <f aca="false">'Empl_BIT_10%'!B40*100/PopTot!B41</f>
        <v>45.5966473669488</v>
      </c>
      <c r="C40" s="50" t="n">
        <f aca="false">'Empl_BIT_10%'!C40*100/PopTot!C41</f>
        <v>41.9931175785564</v>
      </c>
      <c r="D40" s="50" t="n">
        <f aca="false">'Empl_BIT_10%'!D40*100/PopTot!D41</f>
        <v>49.4261207818675</v>
      </c>
      <c r="E40" s="50" t="n">
        <f aca="false">'Empl_BIT_10%'!E40*100/PopTot!E41</f>
        <v>6.61832951933496</v>
      </c>
      <c r="F40" s="50" t="n">
        <f aca="false">'Empl_BIT_10%'!F40*100/PopTot!F41</f>
        <v>42.1827715671797</v>
      </c>
      <c r="G40" s="50" t="n">
        <f aca="false">'Empl_BIT_10%'!G40*100/PopTot!G41</f>
        <v>68.3915831379534</v>
      </c>
      <c r="H40" s="50" t="n">
        <f aca="false">'Empl_BIT_10%'!H40*100/PopTot!H41</f>
        <v>69.390517240963</v>
      </c>
      <c r="I40" s="50" t="n">
        <f aca="false">'Empl_BIT_10%'!I40*100/PopTot!I41</f>
        <v>73.1754609766405</v>
      </c>
      <c r="J40" s="50" t="n">
        <f aca="false">'Empl_BIT_10%'!J40*100/PopTot!J41</f>
        <v>76.0664481229895</v>
      </c>
      <c r="K40" s="50" t="n">
        <f aca="false">'Empl_BIT_10%'!K40*100/PopTot!K41</f>
        <v>79.8021343246126</v>
      </c>
      <c r="L40" s="50" t="n">
        <f aca="false">'Empl_BIT_10%'!L40*100/PopTot!L41</f>
        <v>77.743164361851</v>
      </c>
      <c r="M40" s="50" t="n">
        <f aca="false">'Empl_BIT_10%'!M40*100/PopTot!M41</f>
        <v>70.4813350308077</v>
      </c>
      <c r="N40" s="50" t="n">
        <f aca="false">'Empl_BIT_10%'!N40*100/PopTot!N41</f>
        <v>57.2358400238978</v>
      </c>
      <c r="O40" s="50" t="n">
        <f aca="false">'Empl_BIT_10%'!O40*100/PopTot!O41</f>
        <v>12.2000584231783</v>
      </c>
      <c r="P40" s="50" t="n">
        <f aca="false">'Empl_BIT_10%'!P40*100/PopTot!P41</f>
        <v>0.804650299957431</v>
      </c>
      <c r="Q40" s="50" t="n">
        <f aca="false">'Empl_BIT_10%'!Q40*100/PopTot!Q41</f>
        <v>10.761853175664</v>
      </c>
      <c r="R40" s="50" t="n">
        <f aca="false">'Empl_BIT_10%'!R40*100/PopTot!R41</f>
        <v>48.067061894738</v>
      </c>
      <c r="S40" s="50" t="n">
        <f aca="false">'Empl_BIT_10%'!S40*100/PopTot!S41</f>
        <v>77.96546389325</v>
      </c>
      <c r="T40" s="50" t="n">
        <f aca="false">'Empl_BIT_10%'!T40*100/PopTot!T41</f>
        <v>83.1775860706054</v>
      </c>
      <c r="U40" s="50" t="n">
        <f aca="false">'Empl_BIT_10%'!U40*100/PopTot!U41</f>
        <v>84.1619108914924</v>
      </c>
      <c r="V40" s="50" t="n">
        <f aca="false">'Empl_BIT_10%'!V40*100/PopTot!V41</f>
        <v>85.7471584648328</v>
      </c>
      <c r="W40" s="50" t="n">
        <f aca="false">'Empl_BIT_10%'!W40*100/PopTot!W41</f>
        <v>84.5498971127447</v>
      </c>
      <c r="X40" s="50" t="n">
        <f aca="false">'Empl_BIT_10%'!X40*100/PopTot!X41</f>
        <v>82.5467817989271</v>
      </c>
      <c r="Y40" s="50" t="n">
        <f aca="false">'Empl_BIT_10%'!Y40*100/PopTot!Y41</f>
        <v>71.4689848170528</v>
      </c>
      <c r="Z40" s="50" t="n">
        <f aca="false">'Empl_BIT_10%'!Z40*100/PopTot!Z41</f>
        <v>64.8328391937818</v>
      </c>
      <c r="AA40" s="50" t="n">
        <f aca="false">'Empl_BIT_10%'!AA40*100/PopTot!AA41</f>
        <v>18.8394672422774</v>
      </c>
      <c r="AB40" s="50" t="n">
        <f aca="false">'Empl_BIT_10%'!AB40*100/PopTot!AB41</f>
        <v>1.69337920625484</v>
      </c>
      <c r="AD40" s="50" t="n">
        <f aca="false">'Empl_BIT_10%'!AD40*100/PopTot!AD41</f>
        <v>23.9220643214108</v>
      </c>
      <c r="AE40" s="50" t="n">
        <f aca="false">'Empl_BIT_10%'!AE40*100/PopTot!AE41</f>
        <v>68.9030769103474</v>
      </c>
      <c r="AF40" s="50" t="n">
        <f aca="false">'Empl_BIT_10%'!AF40*100/PopTot!AF41</f>
        <v>74.6544222735007</v>
      </c>
      <c r="AG40" s="50" t="n">
        <f aca="false">'Empl_BIT_10%'!AG40*100/PopTot!AG41</f>
        <v>78.7865329309515</v>
      </c>
      <c r="AH40" s="50" t="n">
        <f aca="false">'Empl_BIT_10%'!AH40*100/PopTot!AH41</f>
        <v>19.7015953229355</v>
      </c>
      <c r="AI40" s="50" t="n">
        <f aca="false">'Empl_BIT_10%'!AI40*100/PopTot!AI41</f>
        <v>28.652068244452</v>
      </c>
      <c r="AJ40" s="50" t="n">
        <f aca="false">'Empl_BIT_10%'!AJ40*100/PopTot!AJ41</f>
        <v>80.6220421845742</v>
      </c>
      <c r="AK40" s="50" t="n">
        <f aca="false">'Empl_BIT_10%'!AK40*100/PopTot!AK41</f>
        <v>84.9735335570394</v>
      </c>
      <c r="AL40" s="50" t="n">
        <f aca="false">'Empl_BIT_10%'!AL40*100/PopTot!AL41</f>
        <v>83.5606684992759</v>
      </c>
      <c r="AM40" s="50" t="n">
        <f aca="false">'Empl_BIT_10%'!AM40*100/PopTot!AM41</f>
        <v>24.4725401086763</v>
      </c>
      <c r="AO40" s="50" t="n">
        <f aca="false">'Empl_BIT_10%'!AO40*100/PopTot!AO41</f>
        <v>23.9220643214108</v>
      </c>
      <c r="AP40" s="50" t="n">
        <f aca="false">'Empl_BIT_10%'!AP40*100/PopTot!AP41</f>
        <v>74.2702561059245</v>
      </c>
      <c r="AQ40" s="50" t="n">
        <f aca="false">'Empl_BIT_10%'!AQ40*100/PopTot!AQ41</f>
        <v>63.6966514657401</v>
      </c>
      <c r="AR40" s="50" t="n">
        <f aca="false">'Empl_BIT_10%'!AR40*100/PopTot!AR41</f>
        <v>28.652068244452</v>
      </c>
      <c r="AS40" s="50" t="n">
        <f aca="false">'Empl_BIT_10%'!AS40*100/PopTot!AS41</f>
        <v>83.1322805159201</v>
      </c>
      <c r="AT40" s="50" t="n">
        <f aca="false">'Empl_BIT_10%'!AT40*100/PopTot!AT41</f>
        <v>68.0858794619775</v>
      </c>
      <c r="AU40" s="50" t="n">
        <f aca="false">'Empl_BIT_10%'!AU40*100/PopTot!AU41</f>
        <v>26.3300177043596</v>
      </c>
      <c r="AV40" s="50" t="n">
        <f aca="false">'Empl_BIT_10%'!AV40*100/PopTot!AV41</f>
        <v>78.657662039032</v>
      </c>
      <c r="AW40" s="50" t="n">
        <f aca="false">'Empl_BIT_10%'!AW40*100/PopTot!AW41</f>
        <v>65.8644064986864</v>
      </c>
    </row>
    <row r="41" customFormat="false" ht="15" hidden="false" customHeight="false" outlineLevel="0" collapsed="false">
      <c r="A41" s="0" t="n">
        <v>2053</v>
      </c>
      <c r="B41" s="50" t="n">
        <f aca="false">'Empl_BIT_10%'!B41*100/PopTot!B42</f>
        <v>45.5241963736361</v>
      </c>
      <c r="C41" s="50" t="n">
        <f aca="false">'Empl_BIT_10%'!C41*100/PopTot!C42</f>
        <v>41.9462522011803</v>
      </c>
      <c r="D41" s="50" t="n">
        <f aca="false">'Empl_BIT_10%'!D41*100/PopTot!D42</f>
        <v>49.3222618568517</v>
      </c>
      <c r="E41" s="50" t="n">
        <f aca="false">'Empl_BIT_10%'!E41*100/PopTot!E42</f>
        <v>6.62047239782142</v>
      </c>
      <c r="F41" s="50" t="n">
        <f aca="false">'Empl_BIT_10%'!F41*100/PopTot!F42</f>
        <v>42.1997323528563</v>
      </c>
      <c r="G41" s="50" t="n">
        <f aca="false">'Empl_BIT_10%'!G41*100/PopTot!G42</f>
        <v>68.4353842269964</v>
      </c>
      <c r="H41" s="50" t="n">
        <f aca="false">'Empl_BIT_10%'!H41*100/PopTot!H42</f>
        <v>69.4023110406644</v>
      </c>
      <c r="I41" s="50" t="n">
        <f aca="false">'Empl_BIT_10%'!I41*100/PopTot!I42</f>
        <v>73.1587277569546</v>
      </c>
      <c r="J41" s="50" t="n">
        <f aca="false">'Empl_BIT_10%'!J41*100/PopTot!J42</f>
        <v>76.0028553585791</v>
      </c>
      <c r="K41" s="50" t="n">
        <f aca="false">'Empl_BIT_10%'!K41*100/PopTot!K42</f>
        <v>79.8968246619324</v>
      </c>
      <c r="L41" s="50" t="n">
        <f aca="false">'Empl_BIT_10%'!L41*100/PopTot!L42</f>
        <v>77.56391494685</v>
      </c>
      <c r="M41" s="50" t="n">
        <f aca="false">'Empl_BIT_10%'!M41*100/PopTot!M42</f>
        <v>71.0791362128995</v>
      </c>
      <c r="N41" s="50" t="n">
        <f aca="false">'Empl_BIT_10%'!N41*100/PopTot!N42</f>
        <v>56.9564035149362</v>
      </c>
      <c r="O41" s="50" t="n">
        <f aca="false">'Empl_BIT_10%'!O41*100/PopTot!O42</f>
        <v>12.2684286152529</v>
      </c>
      <c r="P41" s="50" t="n">
        <f aca="false">'Empl_BIT_10%'!P41*100/PopTot!P42</f>
        <v>0.803623614717411</v>
      </c>
      <c r="Q41" s="50" t="n">
        <f aca="false">'Empl_BIT_10%'!Q41*100/PopTot!Q42</f>
        <v>10.7636472157918</v>
      </c>
      <c r="R41" s="50" t="n">
        <f aca="false">'Empl_BIT_10%'!R41*100/PopTot!R42</f>
        <v>48.0851047676542</v>
      </c>
      <c r="S41" s="50" t="n">
        <f aca="false">'Empl_BIT_10%'!S41*100/PopTot!S42</f>
        <v>78.0162060393172</v>
      </c>
      <c r="T41" s="50" t="n">
        <f aca="false">'Empl_BIT_10%'!T41*100/PopTot!T42</f>
        <v>83.1838720266164</v>
      </c>
      <c r="U41" s="50" t="n">
        <f aca="false">'Empl_BIT_10%'!U41*100/PopTot!U42</f>
        <v>84.1403519831182</v>
      </c>
      <c r="V41" s="50" t="n">
        <f aca="false">'Empl_BIT_10%'!V41*100/PopTot!V42</f>
        <v>85.6485717933252</v>
      </c>
      <c r="W41" s="50" t="n">
        <f aca="false">'Empl_BIT_10%'!W41*100/PopTot!W42</f>
        <v>84.6751661004814</v>
      </c>
      <c r="X41" s="50" t="n">
        <f aca="false">'Empl_BIT_10%'!X41*100/PopTot!X42</f>
        <v>82.3687942718376</v>
      </c>
      <c r="Y41" s="50" t="n">
        <f aca="false">'Empl_BIT_10%'!Y41*100/PopTot!Y42</f>
        <v>71.9907783153915</v>
      </c>
      <c r="Z41" s="50" t="n">
        <f aca="false">'Empl_BIT_10%'!Z41*100/PopTot!Z42</f>
        <v>64.4940887903056</v>
      </c>
      <c r="AA41" s="50" t="n">
        <f aca="false">'Empl_BIT_10%'!AA41*100/PopTot!AA42</f>
        <v>18.9349971161422</v>
      </c>
      <c r="AB41" s="50" t="n">
        <f aca="false">'Empl_BIT_10%'!AB41*100/PopTot!AB42</f>
        <v>1.69076837692594</v>
      </c>
      <c r="AD41" s="50" t="n">
        <f aca="false">'Empl_BIT_10%'!AD41*100/PopTot!AD42</f>
        <v>23.9300746154384</v>
      </c>
      <c r="AE41" s="50" t="n">
        <f aca="false">'Empl_BIT_10%'!AE41*100/PopTot!AE42</f>
        <v>68.9298470282492</v>
      </c>
      <c r="AF41" s="50" t="n">
        <f aca="false">'Empl_BIT_10%'!AF41*100/PopTot!AF42</f>
        <v>74.6148404436499</v>
      </c>
      <c r="AG41" s="50" t="n">
        <f aca="false">'Empl_BIT_10%'!AG41*100/PopTot!AG42</f>
        <v>78.7436137980277</v>
      </c>
      <c r="AH41" s="50" t="n">
        <f aca="false">'Empl_BIT_10%'!AH41*100/PopTot!AH42</f>
        <v>19.6351731998234</v>
      </c>
      <c r="AI41" s="50" t="n">
        <f aca="false">'Empl_BIT_10%'!AI41*100/PopTot!AI42</f>
        <v>28.6615655961651</v>
      </c>
      <c r="AJ41" s="50" t="n">
        <f aca="false">'Empl_BIT_10%'!AJ41*100/PopTot!AJ42</f>
        <v>80.6464851142061</v>
      </c>
      <c r="AK41" s="50" t="n">
        <f aca="false">'Empl_BIT_10%'!AK41*100/PopTot!AK42</f>
        <v>84.9136217112583</v>
      </c>
      <c r="AL41" s="50" t="n">
        <f aca="false">'Empl_BIT_10%'!AL41*100/PopTot!AL42</f>
        <v>83.5333868716151</v>
      </c>
      <c r="AM41" s="50" t="n">
        <f aca="false">'Empl_BIT_10%'!AM41*100/PopTot!AM42</f>
        <v>24.3438841289719</v>
      </c>
      <c r="AO41" s="50" t="n">
        <f aca="false">'Empl_BIT_10%'!AO41*100/PopTot!AO42</f>
        <v>23.9300746154384</v>
      </c>
      <c r="AP41" s="50" t="n">
        <f aca="false">'Empl_BIT_10%'!AP41*100/PopTot!AP42</f>
        <v>74.2648905230169</v>
      </c>
      <c r="AQ41" s="50" t="n">
        <f aca="false">'Empl_BIT_10%'!AQ41*100/PopTot!AQ42</f>
        <v>63.8686098113869</v>
      </c>
      <c r="AR41" s="50" t="n">
        <f aca="false">'Empl_BIT_10%'!AR41*100/PopTot!AR42</f>
        <v>28.6615655961651</v>
      </c>
      <c r="AS41" s="50" t="n">
        <f aca="false">'Empl_BIT_10%'!AS41*100/PopTot!AS42</f>
        <v>83.1097967050431</v>
      </c>
      <c r="AT41" s="50" t="n">
        <f aca="false">'Empl_BIT_10%'!AT41*100/PopTot!AT42</f>
        <v>68.1765853317348</v>
      </c>
      <c r="AU41" s="50" t="n">
        <f aca="false">'Empl_BIT_10%'!AU41*100/PopTot!AU42</f>
        <v>26.3388791425987</v>
      </c>
      <c r="AV41" s="50" t="n">
        <f aca="false">'Empl_BIT_10%'!AV41*100/PopTot!AV42</f>
        <v>78.6442825243549</v>
      </c>
      <c r="AW41" s="50" t="n">
        <f aca="false">'Empl_BIT_10%'!AW41*100/PopTot!AW42</f>
        <v>65.9975042417502</v>
      </c>
    </row>
    <row r="42" customFormat="false" ht="15" hidden="false" customHeight="false" outlineLevel="0" collapsed="false">
      <c r="A42" s="0" t="n">
        <v>2054</v>
      </c>
      <c r="B42" s="50" t="n">
        <f aca="false">'Empl_BIT_10%'!B42*100/PopTot!B43</f>
        <v>45.4559847059762</v>
      </c>
      <c r="C42" s="50" t="n">
        <f aca="false">'Empl_BIT_10%'!C42*100/PopTot!C43</f>
        <v>41.8987600119552</v>
      </c>
      <c r="D42" s="50" t="n">
        <f aca="false">'Empl_BIT_10%'!D42*100/PopTot!D43</f>
        <v>49.2280228502713</v>
      </c>
      <c r="E42" s="50" t="n">
        <f aca="false">'Empl_BIT_10%'!E42*100/PopTot!E43</f>
        <v>6.62179320448124</v>
      </c>
      <c r="F42" s="50" t="n">
        <f aca="false">'Empl_BIT_10%'!F42*100/PopTot!F43</f>
        <v>42.211529394296</v>
      </c>
      <c r="G42" s="50" t="n">
        <f aca="false">'Empl_BIT_10%'!G42*100/PopTot!G43</f>
        <v>68.4774765317667</v>
      </c>
      <c r="H42" s="50" t="n">
        <f aca="false">'Empl_BIT_10%'!H42*100/PopTot!H43</f>
        <v>69.4198612430015</v>
      </c>
      <c r="I42" s="50" t="n">
        <f aca="false">'Empl_BIT_10%'!I42*100/PopTot!I43</f>
        <v>73.1080383997925</v>
      </c>
      <c r="J42" s="50" t="n">
        <f aca="false">'Empl_BIT_10%'!J42*100/PopTot!J43</f>
        <v>76.0528042600121</v>
      </c>
      <c r="K42" s="50" t="n">
        <f aca="false">'Empl_BIT_10%'!K42*100/PopTot!K43</f>
        <v>79.8182841111818</v>
      </c>
      <c r="L42" s="50" t="n">
        <f aca="false">'Empl_BIT_10%'!L42*100/PopTot!L43</f>
        <v>77.6023526599948</v>
      </c>
      <c r="M42" s="50" t="n">
        <f aca="false">'Empl_BIT_10%'!M42*100/PopTot!M43</f>
        <v>71.0888240802447</v>
      </c>
      <c r="N42" s="50" t="n">
        <f aca="false">'Empl_BIT_10%'!N42*100/PopTot!N43</f>
        <v>57.0248887312519</v>
      </c>
      <c r="O42" s="50" t="n">
        <f aca="false">'Empl_BIT_10%'!O42*100/PopTot!O43</f>
        <v>12.2311049494525</v>
      </c>
      <c r="P42" s="50" t="n">
        <f aca="false">'Empl_BIT_10%'!P42*100/PopTot!P43</f>
        <v>0.80396560448674</v>
      </c>
      <c r="Q42" s="50" t="n">
        <f aca="false">'Empl_BIT_10%'!Q42*100/PopTot!Q43</f>
        <v>10.7643161674463</v>
      </c>
      <c r="R42" s="50" t="n">
        <f aca="false">'Empl_BIT_10%'!R42*100/PopTot!R43</f>
        <v>48.0971455515437</v>
      </c>
      <c r="S42" s="50" t="n">
        <f aca="false">'Empl_BIT_10%'!S42*100/PopTot!S43</f>
        <v>78.0649935929833</v>
      </c>
      <c r="T42" s="50" t="n">
        <f aca="false">'Empl_BIT_10%'!T42*100/PopTot!T43</f>
        <v>83.1983624383125</v>
      </c>
      <c r="U42" s="50" t="n">
        <f aca="false">'Empl_BIT_10%'!U42*100/PopTot!U43</f>
        <v>84.0733013313312</v>
      </c>
      <c r="V42" s="50" t="n">
        <f aca="false">'Empl_BIT_10%'!V42*100/PopTot!V43</f>
        <v>85.6896075067044</v>
      </c>
      <c r="W42" s="50" t="n">
        <f aca="false">'Empl_BIT_10%'!W42*100/PopTot!W43</f>
        <v>84.6027454396974</v>
      </c>
      <c r="X42" s="50" t="n">
        <f aca="false">'Empl_BIT_10%'!X42*100/PopTot!X43</f>
        <v>82.340474296024</v>
      </c>
      <c r="Y42" s="50" t="n">
        <f aca="false">'Empl_BIT_10%'!Y42*100/PopTot!Y43</f>
        <v>72.0656669210877</v>
      </c>
      <c r="Z42" s="50" t="n">
        <f aca="false">'Empl_BIT_10%'!Z42*100/PopTot!Z43</f>
        <v>64.5423986679622</v>
      </c>
      <c r="AA42" s="50" t="n">
        <f aca="false">'Empl_BIT_10%'!AA42*100/PopTot!AA43</f>
        <v>18.895774165997</v>
      </c>
      <c r="AB42" s="50" t="n">
        <f aca="false">'Empl_BIT_10%'!AB42*100/PopTot!AB43</f>
        <v>1.69115895322003</v>
      </c>
      <c r="AD42" s="50" t="n">
        <f aca="false">'Empl_BIT_10%'!AD42*100/PopTot!AD43</f>
        <v>23.9411791005349</v>
      </c>
      <c r="AE42" s="50" t="n">
        <f aca="false">'Empl_BIT_10%'!AE42*100/PopTot!AE43</f>
        <v>68.9585509916146</v>
      </c>
      <c r="AF42" s="50" t="n">
        <f aca="false">'Empl_BIT_10%'!AF42*100/PopTot!AF43</f>
        <v>74.6159590713323</v>
      </c>
      <c r="AG42" s="50" t="n">
        <f aca="false">'Empl_BIT_10%'!AG42*100/PopTot!AG43</f>
        <v>78.724347175361</v>
      </c>
      <c r="AH42" s="50" t="n">
        <f aca="false">'Empl_BIT_10%'!AH42*100/PopTot!AH43</f>
        <v>19.5831511732141</v>
      </c>
      <c r="AI42" s="50" t="n">
        <f aca="false">'Empl_BIT_10%'!AI42*100/PopTot!AI43</f>
        <v>28.6739980216089</v>
      </c>
      <c r="AJ42" s="50" t="n">
        <f aca="false">'Empl_BIT_10%'!AJ42*100/PopTot!AJ43</f>
        <v>80.6729721889434</v>
      </c>
      <c r="AK42" s="50" t="n">
        <f aca="false">'Empl_BIT_10%'!AK42*100/PopTot!AK43</f>
        <v>84.9024137570111</v>
      </c>
      <c r="AL42" s="50" t="n">
        <f aca="false">'Empl_BIT_10%'!AL42*100/PopTot!AL43</f>
        <v>83.4841772376032</v>
      </c>
      <c r="AM42" s="50" t="n">
        <f aca="false">'Empl_BIT_10%'!AM42*100/PopTot!AM43</f>
        <v>24.2575393947354</v>
      </c>
      <c r="AO42" s="50" t="n">
        <f aca="false">'Empl_BIT_10%'!AO42*100/PopTot!AO43</f>
        <v>23.9411791005349</v>
      </c>
      <c r="AP42" s="50" t="n">
        <f aca="false">'Empl_BIT_10%'!AP42*100/PopTot!AP43</f>
        <v>74.2791361282515</v>
      </c>
      <c r="AQ42" s="50" t="n">
        <f aca="false">'Empl_BIT_10%'!AQ42*100/PopTot!AQ43</f>
        <v>64.0141840654782</v>
      </c>
      <c r="AR42" s="50" t="n">
        <f aca="false">'Empl_BIT_10%'!AR42*100/PopTot!AR43</f>
        <v>28.6739980216089</v>
      </c>
      <c r="AS42" s="50" t="n">
        <f aca="false">'Empl_BIT_10%'!AS42*100/PopTot!AS43</f>
        <v>83.0955746120391</v>
      </c>
      <c r="AT42" s="50" t="n">
        <f aca="false">'Empl_BIT_10%'!AT42*100/PopTot!AT43</f>
        <v>68.2924793005475</v>
      </c>
      <c r="AU42" s="50" t="n">
        <f aca="false">'Empl_BIT_10%'!AU42*100/PopTot!AU43</f>
        <v>26.350752407053</v>
      </c>
      <c r="AV42" s="50" t="n">
        <f aca="false">'Empl_BIT_10%'!AV42*100/PopTot!AV43</f>
        <v>78.6452044047453</v>
      </c>
      <c r="AW42" s="50" t="n">
        <f aca="false">'Empl_BIT_10%'!AW42*100/PopTot!AW43</f>
        <v>66.1298168196312</v>
      </c>
    </row>
    <row r="43" customFormat="false" ht="15" hidden="false" customHeight="false" outlineLevel="0" collapsed="false">
      <c r="A43" s="0" t="n">
        <v>2055</v>
      </c>
      <c r="B43" s="50" t="n">
        <f aca="false">'Empl_BIT_10%'!B43*100/PopTot!B44</f>
        <v>45.3842466594552</v>
      </c>
      <c r="C43" s="50" t="n">
        <f aca="false">'Empl_BIT_10%'!C43*100/PopTot!C44</f>
        <v>41.8488069427324</v>
      </c>
      <c r="D43" s="50" t="n">
        <f aca="false">'Empl_BIT_10%'!D43*100/PopTot!D44</f>
        <v>49.1293289626662</v>
      </c>
      <c r="E43" s="50" t="n">
        <f aca="false">'Empl_BIT_10%'!E43*100/PopTot!E44</f>
        <v>6.62184865832686</v>
      </c>
      <c r="F43" s="50" t="n">
        <f aca="false">'Empl_BIT_10%'!F43*100/PopTot!F44</f>
        <v>42.2177925449593</v>
      </c>
      <c r="G43" s="50" t="n">
        <f aca="false">'Empl_BIT_10%'!G43*100/PopTot!G44</f>
        <v>68.5150707061994</v>
      </c>
      <c r="H43" s="50" t="n">
        <f aca="false">'Empl_BIT_10%'!H43*100/PopTot!H44</f>
        <v>69.4438028826985</v>
      </c>
      <c r="I43" s="50" t="n">
        <f aca="false">'Empl_BIT_10%'!I43*100/PopTot!I44</f>
        <v>73.2445184568392</v>
      </c>
      <c r="J43" s="50" t="n">
        <f aca="false">'Empl_BIT_10%'!J43*100/PopTot!J44</f>
        <v>75.8329881148259</v>
      </c>
      <c r="K43" s="50" t="n">
        <f aca="false">'Empl_BIT_10%'!K43*100/PopTot!K44</f>
        <v>79.8319236289471</v>
      </c>
      <c r="L43" s="50" t="n">
        <f aca="false">'Empl_BIT_10%'!L43*100/PopTot!L44</f>
        <v>77.2897202708885</v>
      </c>
      <c r="M43" s="50" t="n">
        <f aca="false">'Empl_BIT_10%'!M43*100/PopTot!M44</f>
        <v>71.2624825073513</v>
      </c>
      <c r="N43" s="50" t="n">
        <f aca="false">'Empl_BIT_10%'!N43*100/PopTot!N44</f>
        <v>57.1898460858309</v>
      </c>
      <c r="O43" s="50" t="n">
        <f aca="false">'Empl_BIT_10%'!O43*100/PopTot!O44</f>
        <v>12.2232602102123</v>
      </c>
      <c r="P43" s="50" t="n">
        <f aca="false">'Empl_BIT_10%'!P43*100/PopTot!P44</f>
        <v>0.803969023048099</v>
      </c>
      <c r="Q43" s="50" t="n">
        <f aca="false">'Empl_BIT_10%'!Q43*100/PopTot!Q44</f>
        <v>10.7633079474475</v>
      </c>
      <c r="R43" s="50" t="n">
        <f aca="false">'Empl_BIT_10%'!R43*100/PopTot!R44</f>
        <v>48.1027624869847</v>
      </c>
      <c r="S43" s="50" t="n">
        <f aca="false">'Empl_BIT_10%'!S43*100/PopTot!S44</f>
        <v>78.1086980660284</v>
      </c>
      <c r="T43" s="50" t="n">
        <f aca="false">'Empl_BIT_10%'!T43*100/PopTot!T44</f>
        <v>83.2224593453799</v>
      </c>
      <c r="U43" s="50" t="n">
        <f aca="false">'Empl_BIT_10%'!U43*100/PopTot!U44</f>
        <v>84.2347434671101</v>
      </c>
      <c r="V43" s="50" t="n">
        <f aca="false">'Empl_BIT_10%'!V43*100/PopTot!V44</f>
        <v>85.4398675401584</v>
      </c>
      <c r="W43" s="50" t="n">
        <f aca="false">'Empl_BIT_10%'!W43*100/PopTot!W44</f>
        <v>84.5870934318926</v>
      </c>
      <c r="X43" s="50" t="n">
        <f aca="false">'Empl_BIT_10%'!X43*100/PopTot!X44</f>
        <v>82.0449091978738</v>
      </c>
      <c r="Y43" s="50" t="n">
        <f aca="false">'Empl_BIT_10%'!Y43*100/PopTot!Y44</f>
        <v>72.2260503117605</v>
      </c>
      <c r="Z43" s="50" t="n">
        <f aca="false">'Empl_BIT_10%'!Z43*100/PopTot!Z44</f>
        <v>64.6675710596381</v>
      </c>
      <c r="AA43" s="50" t="n">
        <f aca="false">'Empl_BIT_10%'!AA43*100/PopTot!AA44</f>
        <v>18.8779978206934</v>
      </c>
      <c r="AB43" s="50" t="n">
        <f aca="false">'Empl_BIT_10%'!AB43*100/PopTot!AB44</f>
        <v>1.69154978073305</v>
      </c>
      <c r="AD43" s="50" t="n">
        <f aca="false">'Empl_BIT_10%'!AD43*100/PopTot!AD44</f>
        <v>23.9544571743797</v>
      </c>
      <c r="AE43" s="50" t="n">
        <f aca="false">'Empl_BIT_10%'!AE43*100/PopTot!AE44</f>
        <v>68.9881915520817</v>
      </c>
      <c r="AF43" s="50" t="n">
        <f aca="false">'Empl_BIT_10%'!AF43*100/PopTot!AF44</f>
        <v>74.5719996922158</v>
      </c>
      <c r="AG43" s="50" t="n">
        <f aca="false">'Empl_BIT_10%'!AG43*100/PopTot!AG44</f>
        <v>78.5766601483978</v>
      </c>
      <c r="AH43" s="50" t="n">
        <f aca="false">'Empl_BIT_10%'!AH43*100/PopTot!AH44</f>
        <v>19.5816822391097</v>
      </c>
      <c r="AI43" s="50" t="n">
        <f aca="false">'Empl_BIT_10%'!AI43*100/PopTot!AI44</f>
        <v>28.6883166412752</v>
      </c>
      <c r="AJ43" s="50" t="n">
        <f aca="false">'Empl_BIT_10%'!AJ43*100/PopTot!AJ44</f>
        <v>80.7009636833902</v>
      </c>
      <c r="AK43" s="50" t="n">
        <f aca="false">'Empl_BIT_10%'!AK43*100/PopTot!AK44</f>
        <v>84.8540106167692</v>
      </c>
      <c r="AL43" s="50" t="n">
        <f aca="false">'Empl_BIT_10%'!AL43*100/PopTot!AL44</f>
        <v>83.3310394847904</v>
      </c>
      <c r="AM43" s="50" t="n">
        <f aca="false">'Empl_BIT_10%'!AM43*100/PopTot!AM44</f>
        <v>24.2222721769645</v>
      </c>
      <c r="AO43" s="50" t="n">
        <f aca="false">'Empl_BIT_10%'!AO43*100/PopTot!AO44</f>
        <v>23.9544571743797</v>
      </c>
      <c r="AP43" s="50" t="n">
        <f aca="false">'Empl_BIT_10%'!AP43*100/PopTot!AP44</f>
        <v>74.2313324362165</v>
      </c>
      <c r="AQ43" s="50" t="n">
        <f aca="false">'Empl_BIT_10%'!AQ43*100/PopTot!AQ44</f>
        <v>64.2816119696339</v>
      </c>
      <c r="AR43" s="50" t="n">
        <f aca="false">'Empl_BIT_10%'!AR43*100/PopTot!AR44</f>
        <v>28.6883166412752</v>
      </c>
      <c r="AS43" s="50" t="n">
        <f aca="false">'Empl_BIT_10%'!AS43*100/PopTot!AS44</f>
        <v>83.0317769427396</v>
      </c>
      <c r="AT43" s="50" t="n">
        <f aca="false">'Empl_BIT_10%'!AT43*100/PopTot!AT44</f>
        <v>68.4908683072202</v>
      </c>
      <c r="AU43" s="50" t="n">
        <f aca="false">'Empl_BIT_10%'!AU43*100/PopTot!AU44</f>
        <v>26.3646485321236</v>
      </c>
      <c r="AV43" s="50" t="n">
        <f aca="false">'Empl_BIT_10%'!AV43*100/PopTot!AV44</f>
        <v>78.5897327912328</v>
      </c>
      <c r="AW43" s="50" t="n">
        <f aca="false">'Empl_BIT_10%'!AW43*100/PopTot!AW44</f>
        <v>66.3649896432097</v>
      </c>
    </row>
    <row r="44" customFormat="false" ht="15" hidden="false" customHeight="false" outlineLevel="0" collapsed="false">
      <c r="A44" s="0" t="n">
        <v>2056</v>
      </c>
      <c r="B44" s="50" t="n">
        <f aca="false">'Empl_BIT_10%'!B44*100/PopTot!B45</f>
        <v>45.3238014390214</v>
      </c>
      <c r="C44" s="50" t="n">
        <f aca="false">'Empl_BIT_10%'!C44*100/PopTot!C45</f>
        <v>41.8168298569033</v>
      </c>
      <c r="D44" s="50" t="n">
        <f aca="false">'Empl_BIT_10%'!D44*100/PopTot!D45</f>
        <v>49.0350409284858</v>
      </c>
      <c r="E44" s="50" t="n">
        <f aca="false">'Empl_BIT_10%'!E44*100/PopTot!E45</f>
        <v>6.62154978513408</v>
      </c>
      <c r="F44" s="50" t="n">
        <f aca="false">'Empl_BIT_10%'!F44*100/PopTot!F45</f>
        <v>42.2229229358629</v>
      </c>
      <c r="G44" s="50" t="n">
        <f aca="false">'Empl_BIT_10%'!G44*100/PopTot!G45</f>
        <v>68.5487914917349</v>
      </c>
      <c r="H44" s="50" t="n">
        <f aca="false">'Empl_BIT_10%'!H44*100/PopTot!H45</f>
        <v>69.4765464735253</v>
      </c>
      <c r="I44" s="50" t="n">
        <f aca="false">'Empl_BIT_10%'!I44*100/PopTot!I45</f>
        <v>73.2840380450737</v>
      </c>
      <c r="J44" s="50" t="n">
        <f aca="false">'Empl_BIT_10%'!J44*100/PopTot!J45</f>
        <v>75.8831874227503</v>
      </c>
      <c r="K44" s="50" t="n">
        <f aca="false">'Empl_BIT_10%'!K44*100/PopTot!K45</f>
        <v>79.5526721700624</v>
      </c>
      <c r="L44" s="50" t="n">
        <f aca="false">'Empl_BIT_10%'!L44*100/PopTot!L45</f>
        <v>77.5903189236915</v>
      </c>
      <c r="M44" s="50" t="n">
        <f aca="false">'Empl_BIT_10%'!M44*100/PopTot!M45</f>
        <v>71.0809179906667</v>
      </c>
      <c r="N44" s="50" t="n">
        <f aca="false">'Empl_BIT_10%'!N44*100/PopTot!N45</f>
        <v>57.5937547843868</v>
      </c>
      <c r="O44" s="50" t="n">
        <f aca="false">'Empl_BIT_10%'!O44*100/PopTot!O45</f>
        <v>12.1869337220859</v>
      </c>
      <c r="P44" s="50" t="n">
        <f aca="false">'Empl_BIT_10%'!P44*100/PopTot!P45</f>
        <v>0.80408604803757</v>
      </c>
      <c r="Q44" s="50" t="n">
        <f aca="false">'Empl_BIT_10%'!Q44*100/PopTot!Q45</f>
        <v>10.7614749486629</v>
      </c>
      <c r="R44" s="50" t="n">
        <f aca="false">'Empl_BIT_10%'!R44*100/PopTot!R45</f>
        <v>48.1070490497606</v>
      </c>
      <c r="S44" s="50" t="n">
        <f aca="false">'Empl_BIT_10%'!S44*100/PopTot!S45</f>
        <v>78.1470486249571</v>
      </c>
      <c r="T44" s="50" t="n">
        <f aca="false">'Empl_BIT_10%'!T44*100/PopTot!T45</f>
        <v>83.2574583990672</v>
      </c>
      <c r="U44" s="50" t="n">
        <f aca="false">'Empl_BIT_10%'!U44*100/PopTot!U45</f>
        <v>84.2786897922826</v>
      </c>
      <c r="V44" s="50" t="n">
        <f aca="false">'Empl_BIT_10%'!V44*100/PopTot!V45</f>
        <v>85.5361385382304</v>
      </c>
      <c r="W44" s="50" t="n">
        <f aca="false">'Empl_BIT_10%'!W44*100/PopTot!W45</f>
        <v>84.2254248069441</v>
      </c>
      <c r="X44" s="50" t="n">
        <f aca="false">'Empl_BIT_10%'!X44*100/PopTot!X45</f>
        <v>82.3876382842436</v>
      </c>
      <c r="Y44" s="50" t="n">
        <f aca="false">'Empl_BIT_10%'!Y44*100/PopTot!Y45</f>
        <v>71.9824067909823</v>
      </c>
      <c r="Z44" s="50" t="n">
        <f aca="false">'Empl_BIT_10%'!Z44*100/PopTot!Z45</f>
        <v>64.9105177535561</v>
      </c>
      <c r="AA44" s="50" t="n">
        <f aca="false">'Empl_BIT_10%'!AA44*100/PopTot!AA45</f>
        <v>18.8270474054515</v>
      </c>
      <c r="AB44" s="50" t="n">
        <f aca="false">'Empl_BIT_10%'!AB44*100/PopTot!AB45</f>
        <v>1.69154049216597</v>
      </c>
      <c r="AD44" s="50" t="n">
        <f aca="false">'Empl_BIT_10%'!AD44*100/PopTot!AD45</f>
        <v>23.9725984533627</v>
      </c>
      <c r="AE44" s="50" t="n">
        <f aca="false">'Empl_BIT_10%'!AE44*100/PopTot!AE45</f>
        <v>69.0203455753234</v>
      </c>
      <c r="AF44" s="50" t="n">
        <f aca="false">'Empl_BIT_10%'!AF44*100/PopTot!AF45</f>
        <v>74.6128230078479</v>
      </c>
      <c r="AG44" s="50" t="n">
        <f aca="false">'Empl_BIT_10%'!AG44*100/PopTot!AG45</f>
        <v>78.5876115951047</v>
      </c>
      <c r="AH44" s="50" t="n">
        <f aca="false">'Empl_BIT_10%'!AH44*100/PopTot!AH45</f>
        <v>19.6237762325865</v>
      </c>
      <c r="AI44" s="50" t="n">
        <f aca="false">'Empl_BIT_10%'!AI44*100/PopTot!AI45</f>
        <v>28.707426502377</v>
      </c>
      <c r="AJ44" s="50" t="n">
        <f aca="false">'Empl_BIT_10%'!AJ44*100/PopTot!AJ45</f>
        <v>80.7313693086626</v>
      </c>
      <c r="AK44" s="50" t="n">
        <f aca="false">'Empl_BIT_10%'!AK44*100/PopTot!AK45</f>
        <v>84.9229141036169</v>
      </c>
      <c r="AL44" s="50" t="n">
        <f aca="false">'Empl_BIT_10%'!AL44*100/PopTot!AL45</f>
        <v>83.3211962917405</v>
      </c>
      <c r="AM44" s="50" t="n">
        <f aca="false">'Empl_BIT_10%'!AM44*100/PopTot!AM45</f>
        <v>24.1900170979489</v>
      </c>
      <c r="AO44" s="50" t="n">
        <f aca="false">'Empl_BIT_10%'!AO44*100/PopTot!AO45</f>
        <v>23.9725984533627</v>
      </c>
      <c r="AP44" s="50" t="n">
        <f aca="false">'Empl_BIT_10%'!AP44*100/PopTot!AP45</f>
        <v>74.2608917444484</v>
      </c>
      <c r="AQ44" s="50" t="n">
        <f aca="false">'Empl_BIT_10%'!AQ44*100/PopTot!AQ45</f>
        <v>64.4810525905709</v>
      </c>
      <c r="AR44" s="50" t="n">
        <f aca="false">'Empl_BIT_10%'!AR44*100/PopTot!AR45</f>
        <v>28.707426502377</v>
      </c>
      <c r="AS44" s="50" t="n">
        <f aca="false">'Empl_BIT_10%'!AS44*100/PopTot!AS45</f>
        <v>83.0566683509031</v>
      </c>
      <c r="AT44" s="50" t="n">
        <f aca="false">'Empl_BIT_10%'!AT44*100/PopTot!AT45</f>
        <v>68.5404820316993</v>
      </c>
      <c r="AU44" s="50" t="n">
        <f aca="false">'Empl_BIT_10%'!AU44*100/PopTot!AU45</f>
        <v>26.383362846885</v>
      </c>
      <c r="AV44" s="50" t="n">
        <f aca="false">'Empl_BIT_10%'!AV44*100/PopTot!AV45</f>
        <v>78.6175042589434</v>
      </c>
      <c r="AW44" s="50" t="n">
        <f aca="false">'Empl_BIT_10%'!AW44*100/PopTot!AW45</f>
        <v>66.4909789967844</v>
      </c>
    </row>
    <row r="45" customFormat="false" ht="15" hidden="false" customHeight="false" outlineLevel="0" collapsed="false">
      <c r="A45" s="0" t="n">
        <v>2057</v>
      </c>
      <c r="B45" s="50" t="n">
        <f aca="false">'Empl_BIT_10%'!B45*100/PopTot!B46</f>
        <v>45.2808421636554</v>
      </c>
      <c r="C45" s="50" t="n">
        <f aca="false">'Empl_BIT_10%'!C45*100/PopTot!C46</f>
        <v>41.8016713918402</v>
      </c>
      <c r="D45" s="50" t="n">
        <f aca="false">'Empl_BIT_10%'!D45*100/PopTot!D46</f>
        <v>48.9591300735505</v>
      </c>
      <c r="E45" s="50" t="n">
        <f aca="false">'Empl_BIT_10%'!E45*100/PopTot!E46</f>
        <v>6.62093160545193</v>
      </c>
      <c r="F45" s="50" t="n">
        <f aca="false">'Empl_BIT_10%'!F45*100/PopTot!F46</f>
        <v>42.2261057703753</v>
      </c>
      <c r="G45" s="50" t="n">
        <f aca="false">'Empl_BIT_10%'!G45*100/PopTot!G46</f>
        <v>68.5762127921741</v>
      </c>
      <c r="H45" s="50" t="n">
        <f aca="false">'Empl_BIT_10%'!H45*100/PopTot!H46</f>
        <v>69.5147495200233</v>
      </c>
      <c r="I45" s="50" t="n">
        <f aca="false">'Empl_BIT_10%'!I45*100/PopTot!I46</f>
        <v>73.290274409734</v>
      </c>
      <c r="J45" s="50" t="n">
        <f aca="false">'Empl_BIT_10%'!J45*100/PopTot!J46</f>
        <v>76.0364776917427</v>
      </c>
      <c r="K45" s="50" t="n">
        <f aca="false">'Empl_BIT_10%'!K45*100/PopTot!K46</f>
        <v>79.4665486722633</v>
      </c>
      <c r="L45" s="50" t="n">
        <f aca="false">'Empl_BIT_10%'!L45*100/PopTot!L46</f>
        <v>77.6085491761991</v>
      </c>
      <c r="M45" s="50" t="n">
        <f aca="false">'Empl_BIT_10%'!M45*100/PopTot!M46</f>
        <v>71.0340413895364</v>
      </c>
      <c r="N45" s="50" t="n">
        <f aca="false">'Empl_BIT_10%'!N45*100/PopTot!N46</f>
        <v>57.928574876572</v>
      </c>
      <c r="O45" s="50" t="n">
        <f aca="false">'Empl_BIT_10%'!O45*100/PopTot!O46</f>
        <v>12.1821605716606</v>
      </c>
      <c r="P45" s="50" t="n">
        <f aca="false">'Empl_BIT_10%'!P45*100/PopTot!P46</f>
        <v>0.803746991013823</v>
      </c>
      <c r="Q45" s="50" t="n">
        <f aca="false">'Empl_BIT_10%'!Q45*100/PopTot!Q46</f>
        <v>10.7590530591789</v>
      </c>
      <c r="R45" s="50" t="n">
        <f aca="false">'Empl_BIT_10%'!R45*100/PopTot!R46</f>
        <v>48.1090746038946</v>
      </c>
      <c r="S45" s="50" t="n">
        <f aca="false">'Empl_BIT_10%'!S45*100/PopTot!S46</f>
        <v>78.1776275815549</v>
      </c>
      <c r="T45" s="50" t="n">
        <f aca="false">'Empl_BIT_10%'!T45*100/PopTot!T46</f>
        <v>83.299764146376</v>
      </c>
      <c r="U45" s="50" t="n">
        <f aca="false">'Empl_BIT_10%'!U45*100/PopTot!U46</f>
        <v>84.2808030207182</v>
      </c>
      <c r="V45" s="50" t="n">
        <f aca="false">'Empl_BIT_10%'!V45*100/PopTot!V46</f>
        <v>85.6418907657484</v>
      </c>
      <c r="W45" s="50" t="n">
        <f aca="false">'Empl_BIT_10%'!W45*100/PopTot!W46</f>
        <v>84.1981287305072</v>
      </c>
      <c r="X45" s="50" t="n">
        <f aca="false">'Empl_BIT_10%'!X45*100/PopTot!X46</f>
        <v>82.3639283379061</v>
      </c>
      <c r="Y45" s="50" t="n">
        <f aca="false">'Empl_BIT_10%'!Y45*100/PopTot!Y46</f>
        <v>71.9389797149087</v>
      </c>
      <c r="Z45" s="50" t="n">
        <f aca="false">'Empl_BIT_10%'!Z45*100/PopTot!Z46</f>
        <v>64.9727042848329</v>
      </c>
      <c r="AA45" s="50" t="n">
        <f aca="false">'Empl_BIT_10%'!AA45*100/PopTot!AA46</f>
        <v>18.8141593129774</v>
      </c>
      <c r="AB45" s="50" t="n">
        <f aca="false">'Empl_BIT_10%'!AB45*100/PopTot!AB46</f>
        <v>1.69101123616611</v>
      </c>
      <c r="AD45" s="50" t="n">
        <f aca="false">'Empl_BIT_10%'!AD45*100/PopTot!AD46</f>
        <v>23.9963614661992</v>
      </c>
      <c r="AE45" s="50" t="n">
        <f aca="false">'Empl_BIT_10%'!AE45*100/PopTot!AE46</f>
        <v>69.0521655599905</v>
      </c>
      <c r="AF45" s="50" t="n">
        <f aca="false">'Empl_BIT_10%'!AF45*100/PopTot!AF46</f>
        <v>74.6900240163549</v>
      </c>
      <c r="AG45" s="50" t="n">
        <f aca="false">'Empl_BIT_10%'!AG45*100/PopTot!AG46</f>
        <v>78.5496118707457</v>
      </c>
      <c r="AH45" s="50" t="n">
        <f aca="false">'Empl_BIT_10%'!AH45*100/PopTot!AH46</f>
        <v>19.6746424323203</v>
      </c>
      <c r="AI45" s="50" t="n">
        <f aca="false">'Empl_BIT_10%'!AI45*100/PopTot!AI46</f>
        <v>28.7321825162254</v>
      </c>
      <c r="AJ45" s="50" t="n">
        <f aca="false">'Empl_BIT_10%'!AJ45*100/PopTot!AJ46</f>
        <v>80.7616285293362</v>
      </c>
      <c r="AK45" s="50" t="n">
        <f aca="false">'Empl_BIT_10%'!AK45*100/PopTot!AK46</f>
        <v>84.9764495901324</v>
      </c>
      <c r="AL45" s="50" t="n">
        <f aca="false">'Empl_BIT_10%'!AL45*100/PopTot!AL46</f>
        <v>83.2917202457502</v>
      </c>
      <c r="AM45" s="50" t="n">
        <f aca="false">'Empl_BIT_10%'!AM45*100/PopTot!AM46</f>
        <v>24.1667498140558</v>
      </c>
      <c r="AO45" s="50" t="n">
        <f aca="false">'Empl_BIT_10%'!AO45*100/PopTot!AO46</f>
        <v>23.9963614661992</v>
      </c>
      <c r="AP45" s="50" t="n">
        <f aca="false">'Empl_BIT_10%'!AP45*100/PopTot!AP46</f>
        <v>74.284370213588</v>
      </c>
      <c r="AQ45" s="50" t="n">
        <f aca="false">'Empl_BIT_10%'!AQ45*100/PopTot!AQ46</f>
        <v>64.6723970716588</v>
      </c>
      <c r="AR45" s="50" t="n">
        <f aca="false">'Empl_BIT_10%'!AR45*100/PopTot!AR46</f>
        <v>28.7321825162254</v>
      </c>
      <c r="AS45" s="50" t="n">
        <f aca="false">'Empl_BIT_10%'!AS45*100/PopTot!AS46</f>
        <v>83.0696288916784</v>
      </c>
      <c r="AT45" s="50" t="n">
        <f aca="false">'Empl_BIT_10%'!AT45*100/PopTot!AT46</f>
        <v>68.5755350160208</v>
      </c>
      <c r="AU45" s="50" t="n">
        <f aca="false">'Empl_BIT_10%'!AU45*100/PopTot!AU46</f>
        <v>26.4077016134511</v>
      </c>
      <c r="AV45" s="50" t="n">
        <f aca="false">'Empl_BIT_10%'!AV45*100/PopTot!AV46</f>
        <v>78.6364471200443</v>
      </c>
      <c r="AW45" s="50" t="n">
        <f aca="false">'Empl_BIT_10%'!AW45*100/PopTot!AW46</f>
        <v>66.6055372245918</v>
      </c>
    </row>
    <row r="46" customFormat="false" ht="15" hidden="false" customHeight="false" outlineLevel="0" collapsed="false">
      <c r="A46" s="0" t="n">
        <v>2058</v>
      </c>
      <c r="B46" s="50" t="n">
        <f aca="false">'Empl_BIT_10%'!B46*100/PopTot!B47</f>
        <v>45.2596599225911</v>
      </c>
      <c r="C46" s="50" t="n">
        <f aca="false">'Empl_BIT_10%'!C46*100/PopTot!C47</f>
        <v>41.7946683761646</v>
      </c>
      <c r="D46" s="50" t="n">
        <f aca="false">'Empl_BIT_10%'!D46*100/PopTot!D47</f>
        <v>48.919554067587</v>
      </c>
      <c r="E46" s="50" t="n">
        <f aca="false">'Empl_BIT_10%'!E46*100/PopTot!E47</f>
        <v>6.61964382665461</v>
      </c>
      <c r="F46" s="50" t="n">
        <f aca="false">'Empl_BIT_10%'!F46*100/PopTot!F47</f>
        <v>42.2252340998702</v>
      </c>
      <c r="G46" s="50" t="n">
        <f aca="false">'Empl_BIT_10%'!G46*100/PopTot!G47</f>
        <v>68.5953406318441</v>
      </c>
      <c r="H46" s="50" t="n">
        <f aca="false">'Empl_BIT_10%'!H46*100/PopTot!H47</f>
        <v>69.5545927781493</v>
      </c>
      <c r="I46" s="50" t="n">
        <f aca="false">'Empl_BIT_10%'!I46*100/PopTot!I47</f>
        <v>73.2994310941923</v>
      </c>
      <c r="J46" s="50" t="n">
        <f aca="false">'Empl_BIT_10%'!J46*100/PopTot!J47</f>
        <v>76.0161263754002</v>
      </c>
      <c r="K46" s="50" t="n">
        <f aca="false">'Empl_BIT_10%'!K46*100/PopTot!K47</f>
        <v>79.4000406644031</v>
      </c>
      <c r="L46" s="50" t="n">
        <f aca="false">'Empl_BIT_10%'!L46*100/PopTot!L47</f>
        <v>77.6941740926022</v>
      </c>
      <c r="M46" s="50" t="n">
        <f aca="false">'Empl_BIT_10%'!M46*100/PopTot!M47</f>
        <v>70.8663822491565</v>
      </c>
      <c r="N46" s="50" t="n">
        <f aca="false">'Empl_BIT_10%'!N46*100/PopTot!N47</f>
        <v>58.3896635455344</v>
      </c>
      <c r="O46" s="50" t="n">
        <f aca="false">'Empl_BIT_10%'!O46*100/PopTot!O47</f>
        <v>12.1221737968741</v>
      </c>
      <c r="P46" s="50" t="n">
        <f aca="false">'Empl_BIT_10%'!P46*100/PopTot!P47</f>
        <v>0.80379441675785</v>
      </c>
      <c r="Q46" s="50" t="n">
        <f aca="false">'Empl_BIT_10%'!Q46*100/PopTot!Q47</f>
        <v>10.755821079702</v>
      </c>
      <c r="R46" s="50" t="n">
        <f aca="false">'Empl_BIT_10%'!R46*100/PopTot!R47</f>
        <v>48.106528752797</v>
      </c>
      <c r="S46" s="50" t="n">
        <f aca="false">'Empl_BIT_10%'!S46*100/PopTot!S47</f>
        <v>78.1984507910025</v>
      </c>
      <c r="T46" s="50" t="n">
        <f aca="false">'Empl_BIT_10%'!T46*100/PopTot!T47</f>
        <v>83.3449177864338</v>
      </c>
      <c r="U46" s="50" t="n">
        <f aca="false">'Empl_BIT_10%'!U46*100/PopTot!U47</f>
        <v>84.2874540412293</v>
      </c>
      <c r="V46" s="50" t="n">
        <f aca="false">'Empl_BIT_10%'!V46*100/PopTot!V47</f>
        <v>85.6202410047796</v>
      </c>
      <c r="W46" s="50" t="n">
        <f aca="false">'Empl_BIT_10%'!W46*100/PopTot!W47</f>
        <v>84.1002072367976</v>
      </c>
      <c r="X46" s="50" t="n">
        <f aca="false">'Empl_BIT_10%'!X46*100/PopTot!X47</f>
        <v>82.4842922278031</v>
      </c>
      <c r="Y46" s="50" t="n">
        <f aca="false">'Empl_BIT_10%'!Y46*100/PopTot!Y47</f>
        <v>71.7832095850774</v>
      </c>
      <c r="Z46" s="50" t="n">
        <f aca="false">'Empl_BIT_10%'!Z46*100/PopTot!Z47</f>
        <v>65.5978086103131</v>
      </c>
      <c r="AA46" s="50" t="n">
        <f aca="false">'Empl_BIT_10%'!AA46*100/PopTot!AA47</f>
        <v>18.714376476566</v>
      </c>
      <c r="AB46" s="50" t="n">
        <f aca="false">'Empl_BIT_10%'!AB46*100/PopTot!AB47</f>
        <v>1.69082561390314</v>
      </c>
      <c r="AD46" s="50" t="n">
        <f aca="false">'Empl_BIT_10%'!AD46*100/PopTot!AD47</f>
        <v>24.0246896577952</v>
      </c>
      <c r="AE46" s="50" t="n">
        <f aca="false">'Empl_BIT_10%'!AE46*100/PopTot!AE47</f>
        <v>69.0807749342277</v>
      </c>
      <c r="AF46" s="50" t="n">
        <f aca="false">'Empl_BIT_10%'!AF46*100/PopTot!AF47</f>
        <v>74.6826258716229</v>
      </c>
      <c r="AG46" s="50" t="n">
        <f aca="false">'Empl_BIT_10%'!AG46*100/PopTot!AG47</f>
        <v>78.5540993559786</v>
      </c>
      <c r="AH46" s="50" t="n">
        <f aca="false">'Empl_BIT_10%'!AH46*100/PopTot!AH47</f>
        <v>19.7293352696588</v>
      </c>
      <c r="AI46" s="50" t="n">
        <f aca="false">'Empl_BIT_10%'!AI46*100/PopTot!AI47</f>
        <v>28.7615240554732</v>
      </c>
      <c r="AJ46" s="50" t="n">
        <f aca="false">'Empl_BIT_10%'!AJ46*100/PopTot!AJ47</f>
        <v>80.7889247147431</v>
      </c>
      <c r="AK46" s="50" t="n">
        <f aca="false">'Empl_BIT_10%'!AK46*100/PopTot!AK47</f>
        <v>84.9678058345913</v>
      </c>
      <c r="AL46" s="50" t="n">
        <f aca="false">'Empl_BIT_10%'!AL46*100/PopTot!AL47</f>
        <v>83.2981752553158</v>
      </c>
      <c r="AM46" s="50" t="n">
        <f aca="false">'Empl_BIT_10%'!AM46*100/PopTot!AM47</f>
        <v>24.2043056537857</v>
      </c>
      <c r="AO46" s="50" t="n">
        <f aca="false">'Empl_BIT_10%'!AO46*100/PopTot!AO47</f>
        <v>24.0246896577952</v>
      </c>
      <c r="AP46" s="50" t="n">
        <f aca="false">'Empl_BIT_10%'!AP46*100/PopTot!AP47</f>
        <v>74.2906881306854</v>
      </c>
      <c r="AQ46" s="50" t="n">
        <f aca="false">'Empl_BIT_10%'!AQ46*100/PopTot!AQ47</f>
        <v>64.8467120943136</v>
      </c>
      <c r="AR46" s="50" t="n">
        <f aca="false">'Empl_BIT_10%'!AR46*100/PopTot!AR47</f>
        <v>28.7615240554732</v>
      </c>
      <c r="AS46" s="50" t="n">
        <f aca="false">'Empl_BIT_10%'!AS46*100/PopTot!AS47</f>
        <v>83.0735252228837</v>
      </c>
      <c r="AT46" s="50" t="n">
        <f aca="false">'Empl_BIT_10%'!AT46*100/PopTot!AT47</f>
        <v>68.8158631712203</v>
      </c>
      <c r="AU46" s="50" t="n">
        <f aca="false">'Empl_BIT_10%'!AU46*100/PopTot!AU47</f>
        <v>26.4366036554585</v>
      </c>
      <c r="AV46" s="50" t="n">
        <f aca="false">'Empl_BIT_10%'!AV46*100/PopTot!AV47</f>
        <v>78.6419904109563</v>
      </c>
      <c r="AW46" s="50" t="n">
        <f aca="false">'Empl_BIT_10%'!AW46*100/PopTot!AW47</f>
        <v>66.8129495414633</v>
      </c>
    </row>
    <row r="47" customFormat="false" ht="15" hidden="false" customHeight="false" outlineLevel="0" collapsed="false">
      <c r="A47" s="0" t="n">
        <v>2059</v>
      </c>
      <c r="B47" s="50" t="n">
        <f aca="false">'Empl_BIT_10%'!B47*100/PopTot!B48</f>
        <v>45.2666134062691</v>
      </c>
      <c r="C47" s="50" t="n">
        <f aca="false">'Empl_BIT_10%'!C47*100/PopTot!C48</f>
        <v>41.7950340252246</v>
      </c>
      <c r="D47" s="50" t="n">
        <f aca="false">'Empl_BIT_10%'!D47*100/PopTot!D48</f>
        <v>48.9301582854395</v>
      </c>
      <c r="E47" s="50" t="n">
        <f aca="false">'Empl_BIT_10%'!E47*100/PopTot!E48</f>
        <v>6.61730366053823</v>
      </c>
      <c r="F47" s="50" t="n">
        <f aca="false">'Empl_BIT_10%'!F47*100/PopTot!F48</f>
        <v>42.2181727952289</v>
      </c>
      <c r="G47" s="50" t="n">
        <f aca="false">'Empl_BIT_10%'!G47*100/PopTot!G48</f>
        <v>68.6052761537044</v>
      </c>
      <c r="H47" s="50" t="n">
        <f aca="false">'Empl_BIT_10%'!H47*100/PopTot!H48</f>
        <v>69.5910528780528</v>
      </c>
      <c r="I47" s="50" t="n">
        <f aca="false">'Empl_BIT_10%'!I47*100/PopTot!I48</f>
        <v>73.312924028025</v>
      </c>
      <c r="J47" s="50" t="n">
        <f aca="false">'Empl_BIT_10%'!J47*100/PopTot!J48</f>
        <v>75.9599160663533</v>
      </c>
      <c r="K47" s="50" t="n">
        <f aca="false">'Empl_BIT_10%'!K47*100/PopTot!K48</f>
        <v>79.4498765698266</v>
      </c>
      <c r="L47" s="50" t="n">
        <f aca="false">'Empl_BIT_10%'!L47*100/PopTot!L48</f>
        <v>77.6112415465404</v>
      </c>
      <c r="M47" s="50" t="n">
        <f aca="false">'Empl_BIT_10%'!M47*100/PopTot!M48</f>
        <v>70.8960269184014</v>
      </c>
      <c r="N47" s="50" t="n">
        <f aca="false">'Empl_BIT_10%'!N47*100/PopTot!N48</f>
        <v>58.3941770829138</v>
      </c>
      <c r="O47" s="50" t="n">
        <f aca="false">'Empl_BIT_10%'!O47*100/PopTot!O48</f>
        <v>12.1363692209771</v>
      </c>
      <c r="P47" s="50" t="n">
        <f aca="false">'Empl_BIT_10%'!P47*100/PopTot!P48</f>
        <v>0.803559511724619</v>
      </c>
      <c r="Q47" s="50" t="n">
        <f aca="false">'Empl_BIT_10%'!Q47*100/PopTot!Q48</f>
        <v>10.7515112538883</v>
      </c>
      <c r="R47" s="50" t="n">
        <f aca="false">'Empl_BIT_10%'!R47*100/PopTot!R48</f>
        <v>48.0970475598752</v>
      </c>
      <c r="S47" s="50" t="n">
        <f aca="false">'Empl_BIT_10%'!S47*100/PopTot!S48</f>
        <v>78.2086275984079</v>
      </c>
      <c r="T47" s="50" t="n">
        <f aca="false">'Empl_BIT_10%'!T47*100/PopTot!T48</f>
        <v>83.3874480411548</v>
      </c>
      <c r="U47" s="50" t="n">
        <f aca="false">'Empl_BIT_10%'!U47*100/PopTot!U48</f>
        <v>84.3006920101655</v>
      </c>
      <c r="V47" s="50" t="n">
        <f aca="false">'Empl_BIT_10%'!V47*100/PopTot!V48</f>
        <v>85.5522046097405</v>
      </c>
      <c r="W47" s="50" t="n">
        <f aca="false">'Empl_BIT_10%'!W47*100/PopTot!W48</f>
        <v>84.137034843058</v>
      </c>
      <c r="X47" s="50" t="n">
        <f aca="false">'Empl_BIT_10%'!X47*100/PopTot!X48</f>
        <v>82.4128194794921</v>
      </c>
      <c r="Y47" s="50" t="n">
        <f aca="false">'Empl_BIT_10%'!Y47*100/PopTot!Y48</f>
        <v>71.7557545452293</v>
      </c>
      <c r="Z47" s="50" t="n">
        <f aca="false">'Empl_BIT_10%'!Z47*100/PopTot!Z48</f>
        <v>66.3020966129588</v>
      </c>
      <c r="AA47" s="50" t="n">
        <f aca="false">'Empl_BIT_10%'!AA47*100/PopTot!AA48</f>
        <v>18.7277254366364</v>
      </c>
      <c r="AB47" s="50" t="n">
        <f aca="false">'Empl_BIT_10%'!AB47*100/PopTot!AB48</f>
        <v>1.690318143345</v>
      </c>
      <c r="AD47" s="50" t="n">
        <f aca="false">'Empl_BIT_10%'!AD47*100/PopTot!AD48</f>
        <v>24.0557018410647</v>
      </c>
      <c r="AE47" s="50" t="n">
        <f aca="false">'Empl_BIT_10%'!AE47*100/PopTot!AE48</f>
        <v>69.1032335612425</v>
      </c>
      <c r="AF47" s="50" t="n">
        <f aca="false">'Empl_BIT_10%'!AF47*100/PopTot!AF48</f>
        <v>74.6586500803073</v>
      </c>
      <c r="AG47" s="50" t="n">
        <f aca="false">'Empl_BIT_10%'!AG47*100/PopTot!AG48</f>
        <v>78.5318920158594</v>
      </c>
      <c r="AH47" s="50" t="n">
        <f aca="false">'Empl_BIT_10%'!AH47*100/PopTot!AH48</f>
        <v>19.8037841876877</v>
      </c>
      <c r="AI47" s="50" t="n">
        <f aca="false">'Empl_BIT_10%'!AI47*100/PopTot!AI48</f>
        <v>28.793474979091</v>
      </c>
      <c r="AJ47" s="50" t="n">
        <f aca="false">'Empl_BIT_10%'!AJ47*100/PopTot!AJ48</f>
        <v>80.8104082795889</v>
      </c>
      <c r="AK47" s="50" t="n">
        <f aca="false">'Empl_BIT_10%'!AK47*100/PopTot!AK48</f>
        <v>84.9385671556038</v>
      </c>
      <c r="AL47" s="50" t="n">
        <f aca="false">'Empl_BIT_10%'!AL47*100/PopTot!AL48</f>
        <v>83.2752780126384</v>
      </c>
      <c r="AM47" s="50" t="n">
        <f aca="false">'Empl_BIT_10%'!AM47*100/PopTot!AM48</f>
        <v>24.3528501830683</v>
      </c>
      <c r="AO47" s="50" t="n">
        <f aca="false">'Empl_BIT_10%'!AO47*100/PopTot!AO48</f>
        <v>24.0557018410647</v>
      </c>
      <c r="AP47" s="50" t="n">
        <f aca="false">'Empl_BIT_10%'!AP47*100/PopTot!AP48</f>
        <v>74.2792642226137</v>
      </c>
      <c r="AQ47" s="50" t="n">
        <f aca="false">'Empl_BIT_10%'!AQ47*100/PopTot!AQ48</f>
        <v>64.843914283489</v>
      </c>
      <c r="AR47" s="50" t="n">
        <f aca="false">'Empl_BIT_10%'!AR47*100/PopTot!AR48</f>
        <v>28.793474979091</v>
      </c>
      <c r="AS47" s="50" t="n">
        <f aca="false">'Empl_BIT_10%'!AS47*100/PopTot!AS48</f>
        <v>83.0578103449476</v>
      </c>
      <c r="AT47" s="50" t="n">
        <f aca="false">'Empl_BIT_10%'!AT47*100/PopTot!AT48</f>
        <v>69.1308200274231</v>
      </c>
      <c r="AU47" s="50" t="n">
        <f aca="false">'Empl_BIT_10%'!AU47*100/PopTot!AU48</f>
        <v>26.4681359349909</v>
      </c>
      <c r="AV47" s="50" t="n">
        <f aca="false">'Empl_BIT_10%'!AV47*100/PopTot!AV48</f>
        <v>78.6290323477033</v>
      </c>
      <c r="AW47" s="50" t="n">
        <f aca="false">'Empl_BIT_10%'!AW47*100/PopTot!AW48</f>
        <v>66.9685927628804</v>
      </c>
    </row>
    <row r="48" customFormat="false" ht="15" hidden="false" customHeight="false" outlineLevel="0" collapsed="false">
      <c r="A48" s="0" t="n">
        <v>2060</v>
      </c>
      <c r="B48" s="50" t="n">
        <f aca="false">'Empl_BIT_10%'!B48*100/PopTot!B49</f>
        <v>45.2646919440046</v>
      </c>
      <c r="C48" s="50" t="n">
        <f aca="false">'Empl_BIT_10%'!C48*100/PopTot!C49</f>
        <v>41.7808903390227</v>
      </c>
      <c r="D48" s="50" t="n">
        <f aca="false">'Empl_BIT_10%'!D48*100/PopTot!D49</f>
        <v>48.9379035706468</v>
      </c>
      <c r="E48" s="50" t="n">
        <f aca="false">'Empl_BIT_10%'!E48*100/PopTot!E49</f>
        <v>6.61177114452096</v>
      </c>
      <c r="F48" s="50" t="n">
        <f aca="false">'Empl_BIT_10%'!F48*100/PopTot!F49</f>
        <v>42.1969251236636</v>
      </c>
      <c r="G48" s="50" t="n">
        <f aca="false">'Empl_BIT_10%'!G48*100/PopTot!G49</f>
        <v>68.6005054088584</v>
      </c>
      <c r="H48" s="50" t="n">
        <f aca="false">'Empl_BIT_10%'!H48*100/PopTot!H49</f>
        <v>69.616417822543</v>
      </c>
      <c r="I48" s="50" t="n">
        <f aca="false">'Empl_BIT_10%'!I48*100/PopTot!I49</f>
        <v>73.326747688759</v>
      </c>
      <c r="J48" s="50" t="n">
        <f aca="false">'Empl_BIT_10%'!J48*100/PopTot!J49</f>
        <v>76.0892854786989</v>
      </c>
      <c r="K48" s="50" t="n">
        <f aca="false">'Empl_BIT_10%'!K48*100/PopTot!K49</f>
        <v>79.2147047486859</v>
      </c>
      <c r="L48" s="50" t="n">
        <f aca="false">'Empl_BIT_10%'!L48*100/PopTot!L49</f>
        <v>77.6139728719044</v>
      </c>
      <c r="M48" s="50" t="n">
        <f aca="false">'Empl_BIT_10%'!M48*100/PopTot!M49</f>
        <v>70.6035244625279</v>
      </c>
      <c r="N48" s="50" t="n">
        <f aca="false">'Empl_BIT_10%'!N48*100/PopTot!N49</f>
        <v>58.5321255927507</v>
      </c>
      <c r="O48" s="50" t="n">
        <f aca="false">'Empl_BIT_10%'!O48*100/PopTot!O49</f>
        <v>12.171017505735</v>
      </c>
      <c r="P48" s="50" t="n">
        <f aca="false">'Empl_BIT_10%'!P48*100/PopTot!P49</f>
        <v>0.803451197776908</v>
      </c>
      <c r="Q48" s="50" t="n">
        <f aca="false">'Empl_BIT_10%'!Q48*100/PopTot!Q49</f>
        <v>10.7438053040746</v>
      </c>
      <c r="R48" s="50" t="n">
        <f aca="false">'Empl_BIT_10%'!R48*100/PopTot!R49</f>
        <v>48.0718394317541</v>
      </c>
      <c r="S48" s="50" t="n">
        <f aca="false">'Empl_BIT_10%'!S48*100/PopTot!S49</f>
        <v>78.2027421870014</v>
      </c>
      <c r="T48" s="50" t="n">
        <f aca="false">'Empl_BIT_10%'!T48*100/PopTot!T49</f>
        <v>83.4204907706388</v>
      </c>
      <c r="U48" s="50" t="n">
        <f aca="false">'Empl_BIT_10%'!U48*100/PopTot!U49</f>
        <v>84.3182611763016</v>
      </c>
      <c r="V48" s="50" t="n">
        <f aca="false">'Empl_BIT_10%'!V48*100/PopTot!V49</f>
        <v>85.7069213553829</v>
      </c>
      <c r="W48" s="50" t="n">
        <f aca="false">'Empl_BIT_10%'!W48*100/PopTot!W49</f>
        <v>83.8875158877087</v>
      </c>
      <c r="X48" s="50" t="n">
        <f aca="false">'Empl_BIT_10%'!X48*100/PopTot!X49</f>
        <v>82.3920184914893</v>
      </c>
      <c r="Y48" s="50" t="n">
        <f aca="false">'Empl_BIT_10%'!Y48*100/PopTot!Y49</f>
        <v>71.495315292289</v>
      </c>
      <c r="Z48" s="50" t="n">
        <f aca="false">'Empl_BIT_10%'!Z48*100/PopTot!Z49</f>
        <v>67.1789890516181</v>
      </c>
      <c r="AA48" s="50" t="n">
        <f aca="false">'Empl_BIT_10%'!AA48*100/PopTot!AA49</f>
        <v>18.7636234000211</v>
      </c>
      <c r="AB48" s="50" t="n">
        <f aca="false">'Empl_BIT_10%'!AB48*100/PopTot!AB49</f>
        <v>1.69031870610834</v>
      </c>
      <c r="AD48" s="50" t="n">
        <f aca="false">'Empl_BIT_10%'!AD48*100/PopTot!AD49</f>
        <v>24.0830179486017</v>
      </c>
      <c r="AE48" s="50" t="n">
        <f aca="false">'Empl_BIT_10%'!AE48*100/PopTot!AE49</f>
        <v>69.1129547105813</v>
      </c>
      <c r="AF48" s="50" t="n">
        <f aca="false">'Empl_BIT_10%'!AF48*100/PopTot!AF49</f>
        <v>74.7278843593813</v>
      </c>
      <c r="AG48" s="50" t="n">
        <f aca="false">'Empl_BIT_10%'!AG48*100/PopTot!AG49</f>
        <v>78.411439430748</v>
      </c>
      <c r="AH48" s="50" t="n">
        <f aca="false">'Empl_BIT_10%'!AH48*100/PopTot!AH49</f>
        <v>19.863014242219</v>
      </c>
      <c r="AI48" s="50" t="n">
        <f aca="false">'Empl_BIT_10%'!AI48*100/PopTot!AI49</f>
        <v>28.8210397566087</v>
      </c>
      <c r="AJ48" s="50" t="n">
        <f aca="false">'Empl_BIT_10%'!AJ48*100/PopTot!AJ49</f>
        <v>80.8201505317189</v>
      </c>
      <c r="AK48" s="50" t="n">
        <f aca="false">'Empl_BIT_10%'!AK48*100/PopTot!AK49</f>
        <v>85.0242789096201</v>
      </c>
      <c r="AL48" s="50" t="n">
        <f aca="false">'Empl_BIT_10%'!AL48*100/PopTot!AL49</f>
        <v>83.1358776244265</v>
      </c>
      <c r="AM48" s="50" t="n">
        <f aca="false">'Empl_BIT_10%'!AM48*100/PopTot!AM49</f>
        <v>24.5070731858188</v>
      </c>
      <c r="AO48" s="50" t="n">
        <f aca="false">'Empl_BIT_10%'!AO48*100/PopTot!AO49</f>
        <v>24.0830179486017</v>
      </c>
      <c r="AP48" s="50" t="n">
        <f aca="false">'Empl_BIT_10%'!AP48*100/PopTot!AP49</f>
        <v>74.2585426209171</v>
      </c>
      <c r="AQ48" s="50" t="n">
        <f aca="false">'Empl_BIT_10%'!AQ48*100/PopTot!AQ49</f>
        <v>64.7421086165763</v>
      </c>
      <c r="AR48" s="50" t="n">
        <f aca="false">'Empl_BIT_10%'!AR48*100/PopTot!AR49</f>
        <v>28.8210397566087</v>
      </c>
      <c r="AS48" s="50" t="n">
        <f aca="false">'Empl_BIT_10%'!AS48*100/PopTot!AS49</f>
        <v>83.0345487427522</v>
      </c>
      <c r="AT48" s="50" t="n">
        <f aca="false">'Empl_BIT_10%'!AT48*100/PopTot!AT49</f>
        <v>69.4080185267116</v>
      </c>
      <c r="AU48" s="50" t="n">
        <f aca="false">'Empl_BIT_10%'!AU48*100/PopTot!AU49</f>
        <v>26.4956089066041</v>
      </c>
      <c r="AV48" s="50" t="n">
        <f aca="false">'Empl_BIT_10%'!AV48*100/PopTot!AV49</f>
        <v>78.6077248970376</v>
      </c>
      <c r="AW48" s="50" t="n">
        <f aca="false">'Empl_BIT_10%'!AW48*100/PopTot!AW49</f>
        <v>67.0558270441518</v>
      </c>
    </row>
    <row r="49" customFormat="false" ht="15" hidden="false" customHeight="false" outlineLevel="0" collapsed="false">
      <c r="A49" s="0" t="n">
        <v>2061</v>
      </c>
      <c r="B49" s="50" t="n">
        <f aca="false">'Empl_BIT_10%'!B49*100/PopTot!B50</f>
        <v>45.2326206744956</v>
      </c>
      <c r="C49" s="50" t="n">
        <f aca="false">'Empl_BIT_10%'!C49*100/PopTot!C50</f>
        <v>41.7547340876437</v>
      </c>
      <c r="D49" s="50" t="n">
        <f aca="false">'Empl_BIT_10%'!D49*100/PopTot!D50</f>
        <v>48.8964485192792</v>
      </c>
      <c r="E49" s="50" t="n">
        <f aca="false">'Empl_BIT_10%'!E49*100/PopTot!E50</f>
        <v>6.6056920493461</v>
      </c>
      <c r="F49" s="50" t="n">
        <f aca="false">'Empl_BIT_10%'!F49*100/PopTot!F50</f>
        <v>42.166381369896</v>
      </c>
      <c r="G49" s="50" t="n">
        <f aca="false">'Empl_BIT_10%'!G49*100/PopTot!G50</f>
        <v>68.5879653242272</v>
      </c>
      <c r="H49" s="50" t="n">
        <f aca="false">'Empl_BIT_10%'!H49*100/PopTot!H50</f>
        <v>69.6336298219369</v>
      </c>
      <c r="I49" s="50" t="n">
        <f aca="false">'Empl_BIT_10%'!I49*100/PopTot!I50</f>
        <v>73.345259845324</v>
      </c>
      <c r="J49" s="50" t="n">
        <f aca="false">'Empl_BIT_10%'!J49*100/PopTot!J50</f>
        <v>76.1155572320536</v>
      </c>
      <c r="K49" s="50" t="n">
        <f aca="false">'Empl_BIT_10%'!K49*100/PopTot!K50</f>
        <v>79.256252305082</v>
      </c>
      <c r="L49" s="50" t="n">
        <f aca="false">'Empl_BIT_10%'!L49*100/PopTot!L50</f>
        <v>77.3303411009924</v>
      </c>
      <c r="M49" s="50" t="n">
        <f aca="false">'Empl_BIT_10%'!M49*100/PopTot!M50</f>
        <v>70.8662420748155</v>
      </c>
      <c r="N49" s="50" t="n">
        <f aca="false">'Empl_BIT_10%'!N49*100/PopTot!N50</f>
        <v>58.3766721388427</v>
      </c>
      <c r="O49" s="50" t="n">
        <f aca="false">'Empl_BIT_10%'!O49*100/PopTot!O50</f>
        <v>12.2068814623831</v>
      </c>
      <c r="P49" s="50" t="n">
        <f aca="false">'Empl_BIT_10%'!P49*100/PopTot!P50</f>
        <v>0.803040240814204</v>
      </c>
      <c r="Q49" s="50" t="n">
        <f aca="false">'Empl_BIT_10%'!Q49*100/PopTot!Q50</f>
        <v>10.7358856412099</v>
      </c>
      <c r="R49" s="50" t="n">
        <f aca="false">'Empl_BIT_10%'!R49*100/PopTot!R50</f>
        <v>48.0362141793973</v>
      </c>
      <c r="S49" s="50" t="n">
        <f aca="false">'Empl_BIT_10%'!S49*100/PopTot!S50</f>
        <v>78.1882812212743</v>
      </c>
      <c r="T49" s="50" t="n">
        <f aca="false">'Empl_BIT_10%'!T49*100/PopTot!T50</f>
        <v>83.4444405047173</v>
      </c>
      <c r="U49" s="50" t="n">
        <f aca="false">'Empl_BIT_10%'!U49*100/PopTot!U50</f>
        <v>84.3431412019127</v>
      </c>
      <c r="V49" s="50" t="n">
        <f aca="false">'Empl_BIT_10%'!V49*100/PopTot!V50</f>
        <v>85.7413099864468</v>
      </c>
      <c r="W49" s="50" t="n">
        <f aca="false">'Empl_BIT_10%'!W49*100/PopTot!W50</f>
        <v>83.971559275627</v>
      </c>
      <c r="X49" s="50" t="n">
        <f aca="false">'Empl_BIT_10%'!X49*100/PopTot!X50</f>
        <v>82.0348078801576</v>
      </c>
      <c r="Y49" s="50" t="n">
        <f aca="false">'Empl_BIT_10%'!Y49*100/PopTot!Y50</f>
        <v>71.7821800898212</v>
      </c>
      <c r="Z49" s="50" t="n">
        <f aca="false">'Empl_BIT_10%'!Z49*100/PopTot!Z50</f>
        <v>67.0339598353711</v>
      </c>
      <c r="AA49" s="50" t="n">
        <f aca="false">'Empl_BIT_10%'!AA49*100/PopTot!AA50</f>
        <v>18.8815348754139</v>
      </c>
      <c r="AB49" s="50" t="n">
        <f aca="false">'Empl_BIT_10%'!AB49*100/PopTot!AB50</f>
        <v>1.6892148402428</v>
      </c>
      <c r="AD49" s="50" t="n">
        <f aca="false">'Empl_BIT_10%'!AD49*100/PopTot!AD50</f>
        <v>24.1082842092343</v>
      </c>
      <c r="AE49" s="50" t="n">
        <f aca="false">'Empl_BIT_10%'!AE49*100/PopTot!AE50</f>
        <v>69.1148930790385</v>
      </c>
      <c r="AF49" s="50" t="n">
        <f aca="false">'Empl_BIT_10%'!AF49*100/PopTot!AF50</f>
        <v>74.7490859707103</v>
      </c>
      <c r="AG49" s="50" t="n">
        <f aca="false">'Empl_BIT_10%'!AG49*100/PopTot!AG50</f>
        <v>78.2820247419197</v>
      </c>
      <c r="AH49" s="50" t="n">
        <f aca="false">'Empl_BIT_10%'!AH49*100/PopTot!AH50</f>
        <v>19.9237627391229</v>
      </c>
      <c r="AI49" s="50" t="n">
        <f aca="false">'Empl_BIT_10%'!AI49*100/PopTot!AI50</f>
        <v>28.8461759347676</v>
      </c>
      <c r="AJ49" s="50" t="n">
        <f aca="false">'Empl_BIT_10%'!AJ49*100/PopTot!AJ50</f>
        <v>80.8222154601383</v>
      </c>
      <c r="AK49" s="50" t="n">
        <f aca="false">'Empl_BIT_10%'!AK49*100/PopTot!AK50</f>
        <v>85.0533368540917</v>
      </c>
      <c r="AL49" s="50" t="n">
        <f aca="false">'Empl_BIT_10%'!AL49*100/PopTot!AL50</f>
        <v>82.9900893371619</v>
      </c>
      <c r="AM49" s="50" t="n">
        <f aca="false">'Empl_BIT_10%'!AM49*100/PopTot!AM50</f>
        <v>24.5796577188449</v>
      </c>
      <c r="AO49" s="50" t="n">
        <f aca="false">'Empl_BIT_10%'!AO49*100/PopTot!AO50</f>
        <v>24.1082842092343</v>
      </c>
      <c r="AP49" s="50" t="n">
        <f aca="false">'Empl_BIT_10%'!AP49*100/PopTot!AP50</f>
        <v>74.2115884221392</v>
      </c>
      <c r="AQ49" s="50" t="n">
        <f aca="false">'Empl_BIT_10%'!AQ49*100/PopTot!AQ50</f>
        <v>64.7431589788621</v>
      </c>
      <c r="AR49" s="50" t="n">
        <f aca="false">'Empl_BIT_10%'!AR49*100/PopTot!AR50</f>
        <v>28.8461759347676</v>
      </c>
      <c r="AS49" s="50" t="n">
        <f aca="false">'Empl_BIT_10%'!AS49*100/PopTot!AS50</f>
        <v>82.9886421568789</v>
      </c>
      <c r="AT49" s="50" t="n">
        <f aca="false">'Empl_BIT_10%'!AT49*100/PopTot!AT50</f>
        <v>69.4616474876932</v>
      </c>
      <c r="AU49" s="50" t="n">
        <f aca="false">'Empl_BIT_10%'!AU49*100/PopTot!AU50</f>
        <v>26.5208254643353</v>
      </c>
      <c r="AV49" s="50" t="n">
        <f aca="false">'Empl_BIT_10%'!AV49*100/PopTot!AV50</f>
        <v>78.5618756665984</v>
      </c>
      <c r="AW49" s="50" t="n">
        <f aca="false">'Empl_BIT_10%'!AW49*100/PopTot!AW50</f>
        <v>67.0845294282059</v>
      </c>
    </row>
    <row r="50" customFormat="false" ht="15" hidden="false" customHeight="false" outlineLevel="0" collapsed="false">
      <c r="A50" s="0" t="n">
        <v>2062</v>
      </c>
      <c r="B50" s="50" t="n">
        <f aca="false">'Empl_BIT_10%'!B50*100/PopTot!B51</f>
        <v>45.2062052183278</v>
      </c>
      <c r="C50" s="50" t="n">
        <f aca="false">'Empl_BIT_10%'!C50*100/PopTot!C51</f>
        <v>41.7383871087399</v>
      </c>
      <c r="D50" s="50" t="n">
        <f aca="false">'Empl_BIT_10%'!D50*100/PopTot!D51</f>
        <v>48.8563576630101</v>
      </c>
      <c r="E50" s="50" t="n">
        <f aca="false">'Empl_BIT_10%'!E50*100/PopTot!E51</f>
        <v>6.60282605710817</v>
      </c>
      <c r="F50" s="50" t="n">
        <f aca="false">'Empl_BIT_10%'!F50*100/PopTot!F51</f>
        <v>42.141311794612</v>
      </c>
      <c r="G50" s="50" t="n">
        <f aca="false">'Empl_BIT_10%'!G50*100/PopTot!G51</f>
        <v>68.57873466941</v>
      </c>
      <c r="H50" s="50" t="n">
        <f aca="false">'Empl_BIT_10%'!H50*100/PopTot!H51</f>
        <v>69.6509565630391</v>
      </c>
      <c r="I50" s="50" t="n">
        <f aca="false">'Empl_BIT_10%'!I50*100/PopTot!I51</f>
        <v>73.3750338281598</v>
      </c>
      <c r="J50" s="50" t="n">
        <f aca="false">'Empl_BIT_10%'!J50*100/PopTot!J51</f>
        <v>76.113023141595</v>
      </c>
      <c r="K50" s="50" t="n">
        <f aca="false">'Empl_BIT_10%'!K50*100/PopTot!K51</f>
        <v>79.4091152975117</v>
      </c>
      <c r="L50" s="50" t="n">
        <f aca="false">'Empl_BIT_10%'!L50*100/PopTot!L51</f>
        <v>77.237849047291</v>
      </c>
      <c r="M50" s="50" t="n">
        <f aca="false">'Empl_BIT_10%'!M50*100/PopTot!M51</f>
        <v>70.8754671618643</v>
      </c>
      <c r="N50" s="50" t="n">
        <f aca="false">'Empl_BIT_10%'!N50*100/PopTot!N51</f>
        <v>58.3334441397726</v>
      </c>
      <c r="O50" s="50" t="n">
        <f aca="false">'Empl_BIT_10%'!O50*100/PopTot!O51</f>
        <v>12.221672824052</v>
      </c>
      <c r="P50" s="50" t="n">
        <f aca="false">'Empl_BIT_10%'!P50*100/PopTot!P51</f>
        <v>0.802681175520821</v>
      </c>
      <c r="Q50" s="50" t="n">
        <f aca="false">'Empl_BIT_10%'!Q50*100/PopTot!Q51</f>
        <v>10.7318309500223</v>
      </c>
      <c r="R50" s="50" t="n">
        <f aca="false">'Empl_BIT_10%'!R50*100/PopTot!R51</f>
        <v>48.0065532022277</v>
      </c>
      <c r="S50" s="50" t="n">
        <f aca="false">'Empl_BIT_10%'!S50*100/PopTot!S51</f>
        <v>78.1764594891315</v>
      </c>
      <c r="T50" s="50" t="n">
        <f aca="false">'Empl_BIT_10%'!T50*100/PopTot!T51</f>
        <v>83.4656486519549</v>
      </c>
      <c r="U50" s="50" t="n">
        <f aca="false">'Empl_BIT_10%'!U50*100/PopTot!U51</f>
        <v>84.3793331133714</v>
      </c>
      <c r="V50" s="50" t="n">
        <f aca="false">'Empl_BIT_10%'!V50*100/PopTot!V51</f>
        <v>85.7379690386062</v>
      </c>
      <c r="W50" s="50" t="n">
        <f aca="false">'Empl_BIT_10%'!W50*100/PopTot!W51</f>
        <v>84.068390525825</v>
      </c>
      <c r="X50" s="50" t="n">
        <f aca="false">'Empl_BIT_10%'!X50*100/PopTot!X51</f>
        <v>82.003328986487</v>
      </c>
      <c r="Y50" s="50" t="n">
        <f aca="false">'Empl_BIT_10%'!Y50*100/PopTot!Y51</f>
        <v>71.7557915810236</v>
      </c>
      <c r="Z50" s="50" t="n">
        <f aca="false">'Empl_BIT_10%'!Z50*100/PopTot!Z51</f>
        <v>67.0014755340765</v>
      </c>
      <c r="AA50" s="50" t="n">
        <f aca="false">'Empl_BIT_10%'!AA50*100/PopTot!AA51</f>
        <v>18.926239942123</v>
      </c>
      <c r="AB50" s="50" t="n">
        <f aca="false">'Empl_BIT_10%'!AB50*100/PopTot!AB51</f>
        <v>1.68853134582005</v>
      </c>
      <c r="AD50" s="50" t="n">
        <f aca="false">'Empl_BIT_10%'!AD50*100/PopTot!AD51</f>
        <v>24.1364471764213</v>
      </c>
      <c r="AE50" s="50" t="n">
        <f aca="false">'Empl_BIT_10%'!AE50*100/PopTot!AE51</f>
        <v>69.1187254733147</v>
      </c>
      <c r="AF50" s="50" t="n">
        <f aca="false">'Empl_BIT_10%'!AF50*100/PopTot!AF51</f>
        <v>74.761369657664</v>
      </c>
      <c r="AG50" s="50" t="n">
        <f aca="false">'Empl_BIT_10%'!AG50*100/PopTot!AG51</f>
        <v>78.3065435290313</v>
      </c>
      <c r="AH50" s="50" t="n">
        <f aca="false">'Empl_BIT_10%'!AH50*100/PopTot!AH51</f>
        <v>19.9932724608074</v>
      </c>
      <c r="AI50" s="50" t="n">
        <f aca="false">'Empl_BIT_10%'!AI50*100/PopTot!AI51</f>
        <v>28.874417135927</v>
      </c>
      <c r="AJ50" s="50" t="n">
        <f aca="false">'Empl_BIT_10%'!AJ50*100/PopTot!AJ51</f>
        <v>80.8253577731095</v>
      </c>
      <c r="AK50" s="50" t="n">
        <f aca="false">'Empl_BIT_10%'!AK50*100/PopTot!AK51</f>
        <v>85.0688743962661</v>
      </c>
      <c r="AL50" s="50" t="n">
        <f aca="false">'Empl_BIT_10%'!AL50*100/PopTot!AL51</f>
        <v>83.0188340751642</v>
      </c>
      <c r="AM50" s="50" t="n">
        <f aca="false">'Empl_BIT_10%'!AM50*100/PopTot!AM51</f>
        <v>24.6363666920309</v>
      </c>
      <c r="AO50" s="50" t="n">
        <f aca="false">'Empl_BIT_10%'!AO50*100/PopTot!AO51</f>
        <v>24.1364471764213</v>
      </c>
      <c r="AP50" s="50" t="n">
        <f aca="false">'Empl_BIT_10%'!AP50*100/PopTot!AP51</f>
        <v>74.2117880056892</v>
      </c>
      <c r="AQ50" s="50" t="n">
        <f aca="false">'Empl_BIT_10%'!AQ50*100/PopTot!AQ51</f>
        <v>64.7076788332523</v>
      </c>
      <c r="AR50" s="50" t="n">
        <f aca="false">'Empl_BIT_10%'!AR50*100/PopTot!AR51</f>
        <v>28.874417135927</v>
      </c>
      <c r="AS50" s="50" t="n">
        <f aca="false">'Empl_BIT_10%'!AS50*100/PopTot!AS51</f>
        <v>83.0006622317103</v>
      </c>
      <c r="AT50" s="50" t="n">
        <f aca="false">'Empl_BIT_10%'!AT50*100/PopTot!AT51</f>
        <v>69.4255884894482</v>
      </c>
      <c r="AU50" s="50" t="n">
        <f aca="false">'Empl_BIT_10%'!AU50*100/PopTot!AU51</f>
        <v>26.5490322870857</v>
      </c>
      <c r="AV50" s="50" t="n">
        <f aca="false">'Empl_BIT_10%'!AV50*100/PopTot!AV51</f>
        <v>78.5684155187881</v>
      </c>
      <c r="AW50" s="50" t="n">
        <f aca="false">'Empl_BIT_10%'!AW50*100/PopTot!AW51</f>
        <v>67.0498020860031</v>
      </c>
    </row>
    <row r="51" customFormat="false" ht="15" hidden="false" customHeight="false" outlineLevel="0" collapsed="false">
      <c r="A51" s="0" t="n">
        <v>2063</v>
      </c>
      <c r="B51" s="50" t="n">
        <f aca="false">'Empl_BIT_10%'!B51*100/PopTot!B52</f>
        <v>45.1887596743752</v>
      </c>
      <c r="C51" s="50" t="n">
        <f aca="false">'Empl_BIT_10%'!C51*100/PopTot!C52</f>
        <v>41.7323951301073</v>
      </c>
      <c r="D51" s="50" t="n">
        <f aca="false">'Empl_BIT_10%'!D51*100/PopTot!D52</f>
        <v>48.8238650538946</v>
      </c>
      <c r="E51" s="50" t="n">
        <f aca="false">'Empl_BIT_10%'!E51*100/PopTot!E52</f>
        <v>6.60046527706592</v>
      </c>
      <c r="F51" s="50" t="n">
        <f aca="false">'Empl_BIT_10%'!F51*100/PopTot!F52</f>
        <v>42.1151071288957</v>
      </c>
      <c r="G51" s="50" t="n">
        <f aca="false">'Empl_BIT_10%'!G51*100/PopTot!G52</f>
        <v>68.5650806418419</v>
      </c>
      <c r="H51" s="50" t="n">
        <f aca="false">'Empl_BIT_10%'!H51*100/PopTot!H52</f>
        <v>69.6613505463126</v>
      </c>
      <c r="I51" s="50" t="n">
        <f aca="false">'Empl_BIT_10%'!I51*100/PopTot!I52</f>
        <v>73.4074443112283</v>
      </c>
      <c r="J51" s="50" t="n">
        <f aca="false">'Empl_BIT_10%'!J51*100/PopTot!J52</f>
        <v>76.1144636123684</v>
      </c>
      <c r="K51" s="50" t="n">
        <f aca="false">'Empl_BIT_10%'!K51*100/PopTot!K52</f>
        <v>79.3825564873979</v>
      </c>
      <c r="L51" s="50" t="n">
        <f aca="false">'Empl_BIT_10%'!L51*100/PopTot!L52</f>
        <v>77.1655637768101</v>
      </c>
      <c r="M51" s="50" t="n">
        <f aca="false">'Empl_BIT_10%'!M51*100/PopTot!M52</f>
        <v>71.0603222901711</v>
      </c>
      <c r="N51" s="50" t="n">
        <f aca="false">'Empl_BIT_10%'!N51*100/PopTot!N52</f>
        <v>58.1922266713335</v>
      </c>
      <c r="O51" s="50" t="n">
        <f aca="false">'Empl_BIT_10%'!O51*100/PopTot!O52</f>
        <v>12.3044265415816</v>
      </c>
      <c r="P51" s="50" t="n">
        <f aca="false">'Empl_BIT_10%'!P51*100/PopTot!P52</f>
        <v>0.801910880440785</v>
      </c>
      <c r="Q51" s="50" t="n">
        <f aca="false">'Empl_BIT_10%'!Q51*100/PopTot!Q52</f>
        <v>10.7286726909806</v>
      </c>
      <c r="R51" s="50" t="n">
        <f aca="false">'Empl_BIT_10%'!R51*100/PopTot!R52</f>
        <v>47.9757915024274</v>
      </c>
      <c r="S51" s="50" t="n">
        <f aca="false">'Empl_BIT_10%'!S51*100/PopTot!S52</f>
        <v>78.159406002175</v>
      </c>
      <c r="T51" s="50" t="n">
        <f aca="false">'Empl_BIT_10%'!T51*100/PopTot!T52</f>
        <v>83.4782546641361</v>
      </c>
      <c r="U51" s="50" t="n">
        <f aca="false">'Empl_BIT_10%'!U51*100/PopTot!U52</f>
        <v>84.4189283447075</v>
      </c>
      <c r="V51" s="50" t="n">
        <f aca="false">'Empl_BIT_10%'!V51*100/PopTot!V52</f>
        <v>85.7398195734605</v>
      </c>
      <c r="W51" s="50" t="n">
        <f aca="false">'Empl_BIT_10%'!W51*100/PopTot!W52</f>
        <v>84.0421815554232</v>
      </c>
      <c r="X51" s="50" t="n">
        <f aca="false">'Empl_BIT_10%'!X51*100/PopTot!X52</f>
        <v>81.9045937685065</v>
      </c>
      <c r="Y51" s="50" t="n">
        <f aca="false">'Empl_BIT_10%'!Y51*100/PopTot!Y52</f>
        <v>71.8544231955959</v>
      </c>
      <c r="Z51" s="50" t="n">
        <f aca="false">'Empl_BIT_10%'!Z51*100/PopTot!Z52</f>
        <v>66.8519061911963</v>
      </c>
      <c r="AA51" s="50" t="n">
        <f aca="false">'Empl_BIT_10%'!AA51*100/PopTot!AA52</f>
        <v>19.1326746906518</v>
      </c>
      <c r="AB51" s="50" t="n">
        <f aca="false">'Empl_BIT_10%'!AB51*100/PopTot!AB52</f>
        <v>1.68628517077468</v>
      </c>
      <c r="AD51" s="50" t="n">
        <f aca="false">'Empl_BIT_10%'!AD51*100/PopTot!AD52</f>
        <v>24.1599824588836</v>
      </c>
      <c r="AE51" s="50" t="n">
        <f aca="false">'Empl_BIT_10%'!AE51*100/PopTot!AE52</f>
        <v>69.1170608504332</v>
      </c>
      <c r="AF51" s="50" t="n">
        <f aca="false">'Empl_BIT_10%'!AF51*100/PopTot!AF52</f>
        <v>74.7764007862115</v>
      </c>
      <c r="AG51" s="50" t="n">
        <f aca="false">'Empl_BIT_10%'!AG51*100/PopTot!AG52</f>
        <v>78.2559056316348</v>
      </c>
      <c r="AH51" s="50" t="n">
        <f aca="false">'Empl_BIT_10%'!AH51*100/PopTot!AH52</f>
        <v>20.0843707404912</v>
      </c>
      <c r="AI51" s="50" t="n">
        <f aca="false">'Empl_BIT_10%'!AI51*100/PopTot!AI52</f>
        <v>28.8977319633232</v>
      </c>
      <c r="AJ51" s="50" t="n">
        <f aca="false">'Empl_BIT_10%'!AJ51*100/PopTot!AJ52</f>
        <v>80.8226289649662</v>
      </c>
      <c r="AK51" s="50" t="n">
        <f aca="false">'Empl_BIT_10%'!AK51*100/PopTot!AK52</f>
        <v>85.0884444319568</v>
      </c>
      <c r="AL51" s="50" t="n">
        <f aca="false">'Empl_BIT_10%'!AL51*100/PopTot!AL52</f>
        <v>82.9542432455183</v>
      </c>
      <c r="AM51" s="50" t="n">
        <f aca="false">'Empl_BIT_10%'!AM51*100/PopTot!AM52</f>
        <v>24.7105590805696</v>
      </c>
      <c r="AO51" s="50" t="n">
        <f aca="false">'Empl_BIT_10%'!AO51*100/PopTot!AO52</f>
        <v>24.1599824588836</v>
      </c>
      <c r="AP51" s="50" t="n">
        <f aca="false">'Empl_BIT_10%'!AP51*100/PopTot!AP52</f>
        <v>74.1856354662408</v>
      </c>
      <c r="AQ51" s="50" t="n">
        <f aca="false">'Empl_BIT_10%'!AQ51*100/PopTot!AQ52</f>
        <v>64.7182488784559</v>
      </c>
      <c r="AR51" s="50" t="n">
        <f aca="false">'Empl_BIT_10%'!AR51*100/PopTot!AR52</f>
        <v>28.8977319633232</v>
      </c>
      <c r="AS51" s="50" t="n">
        <f aca="false">'Empl_BIT_10%'!AS51*100/PopTot!AS52</f>
        <v>82.9794828954615</v>
      </c>
      <c r="AT51" s="50" t="n">
        <f aca="false">'Empl_BIT_10%'!AT51*100/PopTot!AT52</f>
        <v>69.3963052179842</v>
      </c>
      <c r="AU51" s="50" t="n">
        <f aca="false">'Empl_BIT_10%'!AU51*100/PopTot!AU52</f>
        <v>26.5724457554945</v>
      </c>
      <c r="AV51" s="50" t="n">
        <f aca="false">'Empl_BIT_10%'!AV51*100/PopTot!AV52</f>
        <v>78.5453194773324</v>
      </c>
      <c r="AW51" s="50" t="n">
        <f aca="false">'Empl_BIT_10%'!AW51*100/PopTot!AW52</f>
        <v>67.0411171754354</v>
      </c>
    </row>
    <row r="52" customFormat="false" ht="15" hidden="false" customHeight="false" outlineLevel="0" collapsed="false">
      <c r="A52" s="0" t="n">
        <v>2064</v>
      </c>
      <c r="B52" s="50" t="n">
        <f aca="false">'Empl_BIT_10%'!B52*100/PopTot!B53</f>
        <v>45.1693196074677</v>
      </c>
      <c r="C52" s="50" t="n">
        <f aca="false">'Empl_BIT_10%'!C52*100/PopTot!C53</f>
        <v>41.721656347789</v>
      </c>
      <c r="D52" s="50" t="n">
        <f aca="false">'Empl_BIT_10%'!D52*100/PopTot!D53</f>
        <v>48.7923536905237</v>
      </c>
      <c r="E52" s="50" t="n">
        <f aca="false">'Empl_BIT_10%'!E52*100/PopTot!E53</f>
        <v>6.5973327018965</v>
      </c>
      <c r="F52" s="50" t="n">
        <f aca="false">'Empl_BIT_10%'!F52*100/PopTot!F53</f>
        <v>42.0853690584432</v>
      </c>
      <c r="G52" s="50" t="n">
        <f aca="false">'Empl_BIT_10%'!G52*100/PopTot!G53</f>
        <v>68.5432910969155</v>
      </c>
      <c r="H52" s="50" t="n">
        <f aca="false">'Empl_BIT_10%'!H52*100/PopTot!H53</f>
        <v>69.6623809248693</v>
      </c>
      <c r="I52" s="50" t="n">
        <f aca="false">'Empl_BIT_10%'!I52*100/PopTot!I53</f>
        <v>73.4360722692989</v>
      </c>
      <c r="J52" s="50" t="n">
        <f aca="false">'Empl_BIT_10%'!J52*100/PopTot!J53</f>
        <v>76.1202622862201</v>
      </c>
      <c r="K52" s="50" t="n">
        <f aca="false">'Empl_BIT_10%'!K52*100/PopTot!K53</f>
        <v>79.3187007414932</v>
      </c>
      <c r="L52" s="50" t="n">
        <f aca="false">'Empl_BIT_10%'!L52*100/PopTot!L53</f>
        <v>77.2060947726933</v>
      </c>
      <c r="M52" s="50" t="n">
        <f aca="false">'Empl_BIT_10%'!M52*100/PopTot!M53</f>
        <v>71.1252246036392</v>
      </c>
      <c r="N52" s="50" t="n">
        <f aca="false">'Empl_BIT_10%'!N52*100/PopTot!N53</f>
        <v>58.2130895866631</v>
      </c>
      <c r="O52" s="50" t="n">
        <f aca="false">'Empl_BIT_10%'!O52*100/PopTot!O53</f>
        <v>12.3048788139949</v>
      </c>
      <c r="P52" s="50" t="n">
        <f aca="false">'Empl_BIT_10%'!P52*100/PopTot!P53</f>
        <v>0.801977173368256</v>
      </c>
      <c r="Q52" s="50" t="n">
        <f aca="false">'Empl_BIT_10%'!Q52*100/PopTot!Q53</f>
        <v>10.7249250756604</v>
      </c>
      <c r="R52" s="50" t="n">
        <f aca="false">'Empl_BIT_10%'!R52*100/PopTot!R53</f>
        <v>47.9416190738027</v>
      </c>
      <c r="S52" s="50" t="n">
        <f aca="false">'Empl_BIT_10%'!S52*100/PopTot!S53</f>
        <v>78.1333351966508</v>
      </c>
      <c r="T52" s="50" t="n">
        <f aca="false">'Empl_BIT_10%'!T52*100/PopTot!T53</f>
        <v>83.4805755263769</v>
      </c>
      <c r="U52" s="50" t="n">
        <f aca="false">'Empl_BIT_10%'!U52*100/PopTot!U53</f>
        <v>84.4555475493693</v>
      </c>
      <c r="V52" s="50" t="n">
        <f aca="false">'Empl_BIT_10%'!V52*100/PopTot!V53</f>
        <v>85.7479554609638</v>
      </c>
      <c r="W52" s="50" t="n">
        <f aca="false">'Empl_BIT_10%'!W52*100/PopTot!W53</f>
        <v>83.9708426151817</v>
      </c>
      <c r="X52" s="50" t="n">
        <f aca="false">'Empl_BIT_10%'!X52*100/PopTot!X53</f>
        <v>81.9352574577641</v>
      </c>
      <c r="Y52" s="50" t="n">
        <f aca="false">'Empl_BIT_10%'!Y52*100/PopTot!Y53</f>
        <v>71.898016854053</v>
      </c>
      <c r="Z52" s="50" t="n">
        <f aca="false">'Empl_BIT_10%'!Z52*100/PopTot!Z53</f>
        <v>66.8221558860412</v>
      </c>
      <c r="AA52" s="50" t="n">
        <f aca="false">'Empl_BIT_10%'!AA52*100/PopTot!AA53</f>
        <v>19.1863820817643</v>
      </c>
      <c r="AB52" s="50" t="n">
        <f aca="false">'Empl_BIT_10%'!AB52*100/PopTot!AB53</f>
        <v>1.68633486358647</v>
      </c>
      <c r="AD52" s="50" t="n">
        <f aca="false">'Empl_BIT_10%'!AD52*100/PopTot!AD53</f>
        <v>24.174967785396</v>
      </c>
      <c r="AE52" s="50" t="n">
        <f aca="false">'Empl_BIT_10%'!AE52*100/PopTot!AE53</f>
        <v>69.1068255415973</v>
      </c>
      <c r="AF52" s="50" t="n">
        <f aca="false">'Empl_BIT_10%'!AF52*100/PopTot!AF53</f>
        <v>74.7912365528869</v>
      </c>
      <c r="AG52" s="50" t="n">
        <f aca="false">'Empl_BIT_10%'!AG52*100/PopTot!AG53</f>
        <v>78.2449072550724</v>
      </c>
      <c r="AH52" s="50" t="n">
        <f aca="false">'Empl_BIT_10%'!AH52*100/PopTot!AH53</f>
        <v>20.1687920093846</v>
      </c>
      <c r="AI52" s="50" t="n">
        <f aca="false">'Empl_BIT_10%'!AI52*100/PopTot!AI53</f>
        <v>28.9120005829067</v>
      </c>
      <c r="AJ52" s="50" t="n">
        <f aca="false">'Empl_BIT_10%'!AJ52*100/PopTot!AJ53</f>
        <v>80.8112051523926</v>
      </c>
      <c r="AK52" s="50" t="n">
        <f aca="false">'Empl_BIT_10%'!AK52*100/PopTot!AK53</f>
        <v>85.1094872903478</v>
      </c>
      <c r="AL52" s="50" t="n">
        <f aca="false">'Empl_BIT_10%'!AL52*100/PopTot!AL53</f>
        <v>82.9342812945841</v>
      </c>
      <c r="AM52" s="50" t="n">
        <f aca="false">'Empl_BIT_10%'!AM52*100/PopTot!AM53</f>
        <v>24.7897093105539</v>
      </c>
      <c r="AO52" s="50" t="n">
        <f aca="false">'Empl_BIT_10%'!AO52*100/PopTot!AO53</f>
        <v>24.174967785396</v>
      </c>
      <c r="AP52" s="50" t="n">
        <f aca="false">'Empl_BIT_10%'!AP52*100/PopTot!AP53</f>
        <v>74.1688791421365</v>
      </c>
      <c r="AQ52" s="50" t="n">
        <f aca="false">'Empl_BIT_10%'!AQ52*100/PopTot!AQ53</f>
        <v>64.7694956364378</v>
      </c>
      <c r="AR52" s="50" t="n">
        <f aca="false">'Empl_BIT_10%'!AR52*100/PopTot!AR53</f>
        <v>28.9120005829067</v>
      </c>
      <c r="AS52" s="50" t="n">
        <f aca="false">'Empl_BIT_10%'!AS52*100/PopTot!AS53</f>
        <v>82.9721367900256</v>
      </c>
      <c r="AT52" s="50" t="n">
        <f aca="false">'Empl_BIT_10%'!AT52*100/PopTot!AT53</f>
        <v>69.4065759179767</v>
      </c>
      <c r="AU52" s="50" t="n">
        <f aca="false">'Empl_BIT_10%'!AU52*100/PopTot!AU53</f>
        <v>26.5870432894154</v>
      </c>
      <c r="AV52" s="50" t="n">
        <f aca="false">'Empl_BIT_10%'!AV52*100/PopTot!AV53</f>
        <v>78.5336789663025</v>
      </c>
      <c r="AW52" s="50" t="n">
        <f aca="false">'Empl_BIT_10%'!AW52*100/PopTot!AW53</f>
        <v>67.0732302684054</v>
      </c>
    </row>
    <row r="53" customFormat="false" ht="15" hidden="false" customHeight="false" outlineLevel="0" collapsed="false">
      <c r="A53" s="0" t="n">
        <v>2065</v>
      </c>
      <c r="B53" s="50" t="n">
        <f aca="false">'Empl_BIT_10%'!B53*100/PopTot!B54</f>
        <v>45.1242355716574</v>
      </c>
      <c r="C53" s="50" t="n">
        <f aca="false">'Empl_BIT_10%'!C53*100/PopTot!C54</f>
        <v>41.6906023097094</v>
      </c>
      <c r="D53" s="50" t="n">
        <f aca="false">'Empl_BIT_10%'!D53*100/PopTot!D54</f>
        <v>48.7296828070028</v>
      </c>
      <c r="E53" s="50" t="n">
        <f aca="false">'Empl_BIT_10%'!E53*100/PopTot!E54</f>
        <v>6.5931682734291</v>
      </c>
      <c r="F53" s="50" t="n">
        <f aca="false">'Empl_BIT_10%'!F53*100/PopTot!F54</f>
        <v>42.0525319227496</v>
      </c>
      <c r="G53" s="50" t="n">
        <f aca="false">'Empl_BIT_10%'!G53*100/PopTot!G54</f>
        <v>68.5116506595355</v>
      </c>
      <c r="H53" s="50" t="n">
        <f aca="false">'Empl_BIT_10%'!H53*100/PopTot!H54</f>
        <v>69.6543344305494</v>
      </c>
      <c r="I53" s="50" t="n">
        <f aca="false">'Empl_BIT_10%'!I53*100/PopTot!I54</f>
        <v>73.4586842183906</v>
      </c>
      <c r="J53" s="50" t="n">
        <f aca="false">'Empl_BIT_10%'!J53*100/PopTot!J54</f>
        <v>76.1313190320889</v>
      </c>
      <c r="K53" s="50" t="n">
        <f aca="false">'Empl_BIT_10%'!K53*100/PopTot!K54</f>
        <v>79.4517739668897</v>
      </c>
      <c r="L53" s="50" t="n">
        <f aca="false">'Empl_BIT_10%'!L53*100/PopTot!L54</f>
        <v>76.9747859480468</v>
      </c>
      <c r="M53" s="50" t="n">
        <f aca="false">'Empl_BIT_10%'!M53*100/PopTot!M54</f>
        <v>71.2898662677699</v>
      </c>
      <c r="N53" s="50" t="n">
        <f aca="false">'Empl_BIT_10%'!N53*100/PopTot!N54</f>
        <v>57.9731995511852</v>
      </c>
      <c r="O53" s="50" t="n">
        <f aca="false">'Empl_BIT_10%'!O53*100/PopTot!O54</f>
        <v>12.3340163662554</v>
      </c>
      <c r="P53" s="50" t="n">
        <f aca="false">'Empl_BIT_10%'!P53*100/PopTot!P54</f>
        <v>0.802432495902787</v>
      </c>
      <c r="Q53" s="50" t="n">
        <f aca="false">'Empl_BIT_10%'!Q53*100/PopTot!Q54</f>
        <v>10.7203023340352</v>
      </c>
      <c r="R53" s="50" t="n">
        <f aca="false">'Empl_BIT_10%'!R53*100/PopTot!R54</f>
        <v>47.9043262268252</v>
      </c>
      <c r="S53" s="50" t="n">
        <f aca="false">'Empl_BIT_10%'!S53*100/PopTot!S54</f>
        <v>78.0961344721484</v>
      </c>
      <c r="T53" s="50" t="n">
        <f aca="false">'Empl_BIT_10%'!T53*100/PopTot!T54</f>
        <v>83.4732399443602</v>
      </c>
      <c r="U53" s="50" t="n">
        <f aca="false">'Empl_BIT_10%'!U53*100/PopTot!U54</f>
        <v>84.4867396852486</v>
      </c>
      <c r="V53" s="50" t="n">
        <f aca="false">'Empl_BIT_10%'!V53*100/PopTot!V54</f>
        <v>85.763958870565</v>
      </c>
      <c r="W53" s="50" t="n">
        <f aca="false">'Empl_BIT_10%'!W53*100/PopTot!W54</f>
        <v>84.118802828692</v>
      </c>
      <c r="X53" s="50" t="n">
        <f aca="false">'Empl_BIT_10%'!X53*100/PopTot!X54</f>
        <v>81.6923539484833</v>
      </c>
      <c r="Y53" s="50" t="n">
        <f aca="false">'Empl_BIT_10%'!Y53*100/PopTot!Y54</f>
        <v>71.9039351079802</v>
      </c>
      <c r="Z53" s="50" t="n">
        <f aca="false">'Empl_BIT_10%'!Z53*100/PopTot!Z54</f>
        <v>66.5798407551191</v>
      </c>
      <c r="AA53" s="50" t="n">
        <f aca="false">'Empl_BIT_10%'!AA53*100/PopTot!AA54</f>
        <v>19.2275080183721</v>
      </c>
      <c r="AB53" s="50" t="n">
        <f aca="false">'Empl_BIT_10%'!AB53*100/PopTot!AB54</f>
        <v>1.68731454129041</v>
      </c>
      <c r="AD53" s="50" t="n">
        <f aca="false">'Empl_BIT_10%'!AD53*100/PopTot!AD54</f>
        <v>24.1801982071174</v>
      </c>
      <c r="AE53" s="50" t="n">
        <f aca="false">'Empl_BIT_10%'!AE53*100/PopTot!AE54</f>
        <v>69.0873115134623</v>
      </c>
      <c r="AF53" s="50" t="n">
        <f aca="false">'Empl_BIT_10%'!AF53*100/PopTot!AF54</f>
        <v>74.8053587668592</v>
      </c>
      <c r="AG53" s="50" t="n">
        <f aca="false">'Empl_BIT_10%'!AG53*100/PopTot!AG54</f>
        <v>78.1908974237238</v>
      </c>
      <c r="AH53" s="50" t="n">
        <f aca="false">'Empl_BIT_10%'!AH53*100/PopTot!AH54</f>
        <v>20.2212345083483</v>
      </c>
      <c r="AI53" s="50" t="n">
        <f aca="false">'Empl_BIT_10%'!AI53*100/PopTot!AI54</f>
        <v>28.9160012432614</v>
      </c>
      <c r="AJ53" s="50" t="n">
        <f aca="false">'Empl_BIT_10%'!AJ53*100/PopTot!AJ54</f>
        <v>80.790292697687</v>
      </c>
      <c r="AK53" s="50" t="n">
        <f aca="false">'Empl_BIT_10%'!AK53*100/PopTot!AK54</f>
        <v>85.1316523342061</v>
      </c>
      <c r="AL53" s="50" t="n">
        <f aca="false">'Empl_BIT_10%'!AL53*100/PopTot!AL54</f>
        <v>82.881077792836</v>
      </c>
      <c r="AM53" s="50" t="n">
        <f aca="false">'Empl_BIT_10%'!AM53*100/PopTot!AM54</f>
        <v>24.8093819390326</v>
      </c>
      <c r="AO53" s="50" t="n">
        <f aca="false">'Empl_BIT_10%'!AO53*100/PopTot!AO54</f>
        <v>24.1801982071174</v>
      </c>
      <c r="AP53" s="50" t="n">
        <f aca="false">'Empl_BIT_10%'!AP53*100/PopTot!AP54</f>
        <v>74.1341194756858</v>
      </c>
      <c r="AQ53" s="50" t="n">
        <f aca="false">'Empl_BIT_10%'!AQ53*100/PopTot!AQ54</f>
        <v>64.7333549008104</v>
      </c>
      <c r="AR53" s="50" t="n">
        <f aca="false">'Empl_BIT_10%'!AR53*100/PopTot!AR54</f>
        <v>28.9160012432614</v>
      </c>
      <c r="AS53" s="50" t="n">
        <f aca="false">'Empl_BIT_10%'!AS53*100/PopTot!AS54</f>
        <v>82.9511236304987</v>
      </c>
      <c r="AT53" s="50" t="n">
        <f aca="false">'Empl_BIT_10%'!AT53*100/PopTot!AT54</f>
        <v>69.2922012795032</v>
      </c>
      <c r="AU53" s="50" t="n">
        <f aca="false">'Empl_BIT_10%'!AU53*100/PopTot!AU54</f>
        <v>26.5916152003155</v>
      </c>
      <c r="AV53" s="50" t="n">
        <f aca="false">'Empl_BIT_10%'!AV53*100/PopTot!AV54</f>
        <v>78.5060774348441</v>
      </c>
      <c r="AW53" s="50" t="n">
        <f aca="false">'Empl_BIT_10%'!AW53*100/PopTot!AW54</f>
        <v>66.9987963341735</v>
      </c>
    </row>
    <row r="54" customFormat="false" ht="15" hidden="false" customHeight="false" outlineLevel="0" collapsed="false">
      <c r="A54" s="0" t="n">
        <v>2066</v>
      </c>
      <c r="B54" s="50" t="n">
        <f aca="false">'Empl_BIT_10%'!B54*100/PopTot!B55</f>
        <v>45.0636650685898</v>
      </c>
      <c r="C54" s="50" t="n">
        <f aca="false">'Empl_BIT_10%'!C54*100/PopTot!C55</f>
        <v>41.6430005810571</v>
      </c>
      <c r="D54" s="50" t="n">
        <f aca="false">'Empl_BIT_10%'!D54*100/PopTot!D55</f>
        <v>48.6527243644174</v>
      </c>
      <c r="E54" s="50" t="n">
        <f aca="false">'Empl_BIT_10%'!E54*100/PopTot!E55</f>
        <v>6.59016466374738</v>
      </c>
      <c r="F54" s="50" t="n">
        <f aca="false">'Empl_BIT_10%'!F54*100/PopTot!F55</f>
        <v>42.0269270149059</v>
      </c>
      <c r="G54" s="50" t="n">
        <f aca="false">'Empl_BIT_10%'!G54*100/PopTot!G55</f>
        <v>68.4730588619149</v>
      </c>
      <c r="H54" s="50" t="n">
        <f aca="false">'Empl_BIT_10%'!H54*100/PopTot!H55</f>
        <v>69.6440445533928</v>
      </c>
      <c r="I54" s="50" t="n">
        <f aca="false">'Empl_BIT_10%'!I54*100/PopTot!I55</f>
        <v>73.4780161716282</v>
      </c>
      <c r="J54" s="50" t="n">
        <f aca="false">'Empl_BIT_10%'!J54*100/PopTot!J55</f>
        <v>76.1517449665592</v>
      </c>
      <c r="K54" s="50" t="n">
        <f aca="false">'Empl_BIT_10%'!K54*100/PopTot!K55</f>
        <v>79.4818908903171</v>
      </c>
      <c r="L54" s="50" t="n">
        <f aca="false">'Empl_BIT_10%'!L54*100/PopTot!L55</f>
        <v>77.0151049027994</v>
      </c>
      <c r="M54" s="50" t="n">
        <f aca="false">'Empl_BIT_10%'!M54*100/PopTot!M55</f>
        <v>71.1638997289883</v>
      </c>
      <c r="N54" s="50" t="n">
        <f aca="false">'Empl_BIT_10%'!N54*100/PopTot!N55</f>
        <v>58.1898388772901</v>
      </c>
      <c r="O54" s="50" t="n">
        <f aca="false">'Empl_BIT_10%'!O54*100/PopTot!O55</f>
        <v>12.3013320068998</v>
      </c>
      <c r="P54" s="50" t="n">
        <f aca="false">'Empl_BIT_10%'!P54*100/PopTot!P55</f>
        <v>0.802572589193811</v>
      </c>
      <c r="Q54" s="50" t="n">
        <f aca="false">'Empl_BIT_10%'!Q54*100/PopTot!Q55</f>
        <v>10.7171584072698</v>
      </c>
      <c r="R54" s="50" t="n">
        <f aca="false">'Empl_BIT_10%'!R54*100/PopTot!R55</f>
        <v>47.8755325667354</v>
      </c>
      <c r="S54" s="50" t="n">
        <f aca="false">'Empl_BIT_10%'!S54*100/PopTot!S55</f>
        <v>78.0502979789781</v>
      </c>
      <c r="T54" s="50" t="n">
        <f aca="false">'Empl_BIT_10%'!T54*100/PopTot!T55</f>
        <v>83.4622922762453</v>
      </c>
      <c r="U54" s="50" t="n">
        <f aca="false">'Empl_BIT_10%'!U54*100/PopTot!U55</f>
        <v>84.5127749468856</v>
      </c>
      <c r="V54" s="50" t="n">
        <f aca="false">'Empl_BIT_10%'!V54*100/PopTot!V55</f>
        <v>85.7906209272225</v>
      </c>
      <c r="W54" s="50" t="n">
        <f aca="false">'Empl_BIT_10%'!W54*100/PopTot!W55</f>
        <v>84.1530326277472</v>
      </c>
      <c r="X54" s="50" t="n">
        <f aca="false">'Empl_BIT_10%'!X54*100/PopTot!X55</f>
        <v>81.773780001221</v>
      </c>
      <c r="Y54" s="50" t="n">
        <f aca="false">'Empl_BIT_10%'!Y54*100/PopTot!Y55</f>
        <v>71.5955044469205</v>
      </c>
      <c r="Z54" s="50" t="n">
        <f aca="false">'Empl_BIT_10%'!Z54*100/PopTot!Z55</f>
        <v>66.8468941013004</v>
      </c>
      <c r="AA54" s="50" t="n">
        <f aca="false">'Empl_BIT_10%'!AA54*100/PopTot!AA55</f>
        <v>19.1601872702897</v>
      </c>
      <c r="AB54" s="50" t="n">
        <f aca="false">'Empl_BIT_10%'!AB54*100/PopTot!AB55</f>
        <v>1.68787220575394</v>
      </c>
      <c r="AD54" s="50" t="n">
        <f aca="false">'Empl_BIT_10%'!AD54*100/PopTot!AD55</f>
        <v>24.181281843546</v>
      </c>
      <c r="AE54" s="50" t="n">
        <f aca="false">'Empl_BIT_10%'!AE54*100/PopTot!AE55</f>
        <v>69.0634178802219</v>
      </c>
      <c r="AF54" s="50" t="n">
        <f aca="false">'Empl_BIT_10%'!AF54*100/PopTot!AF55</f>
        <v>74.8223617381766</v>
      </c>
      <c r="AG54" s="50" t="n">
        <f aca="false">'Empl_BIT_10%'!AG54*100/PopTot!AG55</f>
        <v>78.2301272923757</v>
      </c>
      <c r="AH54" s="50" t="n">
        <f aca="false">'Empl_BIT_10%'!AH54*100/PopTot!AH55</f>
        <v>20.2266433426724</v>
      </c>
      <c r="AI54" s="50" t="n">
        <f aca="false">'Empl_BIT_10%'!AI54*100/PopTot!AI55</f>
        <v>28.9159570954775</v>
      </c>
      <c r="AJ54" s="50" t="n">
        <f aca="false">'Empl_BIT_10%'!AJ54*100/PopTot!AJ55</f>
        <v>80.7642043081256</v>
      </c>
      <c r="AK54" s="50" t="n">
        <f aca="false">'Empl_BIT_10%'!AK54*100/PopTot!AK55</f>
        <v>85.1565452013486</v>
      </c>
      <c r="AL54" s="50" t="n">
        <f aca="false">'Empl_BIT_10%'!AL54*100/PopTot!AL55</f>
        <v>82.9429288881167</v>
      </c>
      <c r="AM54" s="50" t="n">
        <f aca="false">'Empl_BIT_10%'!AM54*100/PopTot!AM55</f>
        <v>24.7737893560744</v>
      </c>
      <c r="AO54" s="50" t="n">
        <f aca="false">'Empl_BIT_10%'!AO54*100/PopTot!AO55</f>
        <v>24.181281843546</v>
      </c>
      <c r="AP54" s="50" t="n">
        <f aca="false">'Empl_BIT_10%'!AP54*100/PopTot!AP55</f>
        <v>74.130028929188</v>
      </c>
      <c r="AQ54" s="50" t="n">
        <f aca="false">'Empl_BIT_10%'!AQ54*100/PopTot!AQ55</f>
        <v>64.8012157550299</v>
      </c>
      <c r="AR54" s="50" t="n">
        <f aca="false">'Empl_BIT_10%'!AR54*100/PopTot!AR55</f>
        <v>28.9159570954775</v>
      </c>
      <c r="AS54" s="50" t="n">
        <f aca="false">'Empl_BIT_10%'!AS54*100/PopTot!AS55</f>
        <v>82.9700210409255</v>
      </c>
      <c r="AT54" s="50" t="n">
        <f aca="false">'Empl_BIT_10%'!AT54*100/PopTot!AT55</f>
        <v>69.2753879416316</v>
      </c>
      <c r="AU54" s="50" t="n">
        <f aca="false">'Empl_BIT_10%'!AU54*100/PopTot!AU55</f>
        <v>26.5920857168523</v>
      </c>
      <c r="AV54" s="50" t="n">
        <f aca="false">'Empl_BIT_10%'!AV54*100/PopTot!AV55</f>
        <v>78.5138346138789</v>
      </c>
      <c r="AW54" s="50" t="n">
        <f aca="false">'Empl_BIT_10%'!AW54*100/PopTot!AW55</f>
        <v>67.0254164292136</v>
      </c>
    </row>
    <row r="55" customFormat="false" ht="15" hidden="false" customHeight="false" outlineLevel="0" collapsed="false">
      <c r="A55" s="0" t="n">
        <v>2067</v>
      </c>
      <c r="B55" s="50" t="n">
        <f aca="false">'Empl_BIT_10%'!B55*100/PopTot!B56</f>
        <v>45.0156475746467</v>
      </c>
      <c r="C55" s="50" t="n">
        <f aca="false">'Empl_BIT_10%'!C55*100/PopTot!C56</f>
        <v>41.6104700617729</v>
      </c>
      <c r="D55" s="50" t="n">
        <f aca="false">'Empl_BIT_10%'!D55*100/PopTot!D56</f>
        <v>48.5857638893032</v>
      </c>
      <c r="E55" s="50" t="n">
        <f aca="false">'Empl_BIT_10%'!E55*100/PopTot!E56</f>
        <v>6.58901085079901</v>
      </c>
      <c r="F55" s="50" t="n">
        <f aca="false">'Empl_BIT_10%'!F55*100/PopTot!F56</f>
        <v>42.0102367674757</v>
      </c>
      <c r="G55" s="50" t="n">
        <f aca="false">'Empl_BIT_10%'!G55*100/PopTot!G56</f>
        <v>68.4338946107974</v>
      </c>
      <c r="H55" s="50" t="n">
        <f aca="false">'Empl_BIT_10%'!H55*100/PopTot!H56</f>
        <v>69.6338811059938</v>
      </c>
      <c r="I55" s="50" t="n">
        <f aca="false">'Empl_BIT_10%'!I55*100/PopTot!I56</f>
        <v>73.494046005562</v>
      </c>
      <c r="J55" s="50" t="n">
        <f aca="false">'Empl_BIT_10%'!J55*100/PopTot!J56</f>
        <v>76.1806230717959</v>
      </c>
      <c r="K55" s="50" t="n">
        <f aca="false">'Empl_BIT_10%'!K55*100/PopTot!K56</f>
        <v>79.4791955536794</v>
      </c>
      <c r="L55" s="50" t="n">
        <f aca="false">'Empl_BIT_10%'!L55*100/PopTot!L56</f>
        <v>77.1607962329118</v>
      </c>
      <c r="M55" s="50" t="n">
        <f aca="false">'Empl_BIT_10%'!M55*100/PopTot!M56</f>
        <v>71.1333730878521</v>
      </c>
      <c r="N55" s="50" t="n">
        <f aca="false">'Empl_BIT_10%'!N55*100/PopTot!N56</f>
        <v>58.3654546403979</v>
      </c>
      <c r="O55" s="50" t="n">
        <f aca="false">'Empl_BIT_10%'!O55*100/PopTot!O56</f>
        <v>12.2920220084978</v>
      </c>
      <c r="P55" s="50" t="n">
        <f aca="false">'Empl_BIT_10%'!P55*100/PopTot!P56</f>
        <v>0.802439435947812</v>
      </c>
      <c r="Q55" s="50" t="n">
        <f aca="false">'Empl_BIT_10%'!Q55*100/PopTot!Q56</f>
        <v>10.7162496830924</v>
      </c>
      <c r="R55" s="50" t="n">
        <f aca="false">'Empl_BIT_10%'!R55*100/PopTot!R56</f>
        <v>47.8569624847164</v>
      </c>
      <c r="S55" s="50" t="n">
        <f aca="false">'Empl_BIT_10%'!S55*100/PopTot!S56</f>
        <v>78.0030953375868</v>
      </c>
      <c r="T55" s="50" t="n">
        <f aca="false">'Empl_BIT_10%'!T55*100/PopTot!T56</f>
        <v>83.4496425244718</v>
      </c>
      <c r="U55" s="50" t="n">
        <f aca="false">'Empl_BIT_10%'!U55*100/PopTot!U56</f>
        <v>84.5336400239096</v>
      </c>
      <c r="V55" s="50" t="n">
        <f aca="false">'Empl_BIT_10%'!V55*100/PopTot!V56</f>
        <v>85.8261142945715</v>
      </c>
      <c r="W55" s="50" t="n">
        <f aca="false">'Empl_BIT_10%'!W55*100/PopTot!W56</f>
        <v>84.1487692818927</v>
      </c>
      <c r="X55" s="50" t="n">
        <f aca="false">'Empl_BIT_10%'!X55*100/PopTot!X56</f>
        <v>81.8659434885693</v>
      </c>
      <c r="Y55" s="50" t="n">
        <f aca="false">'Empl_BIT_10%'!Y55*100/PopTot!Y56</f>
        <v>71.5666790410633</v>
      </c>
      <c r="Z55" s="50" t="n">
        <f aca="false">'Empl_BIT_10%'!Z55*100/PopTot!Z56</f>
        <v>66.8204952762394</v>
      </c>
      <c r="AA55" s="50" t="n">
        <f aca="false">'Empl_BIT_10%'!AA55*100/PopTot!AA56</f>
        <v>19.1463302246693</v>
      </c>
      <c r="AB55" s="50" t="n">
        <f aca="false">'Empl_BIT_10%'!AB55*100/PopTot!AB56</f>
        <v>1.68762717481343</v>
      </c>
      <c r="AD55" s="50" t="n">
        <f aca="false">'Empl_BIT_10%'!AD55*100/PopTot!AD56</f>
        <v>24.1803150055992</v>
      </c>
      <c r="AE55" s="50" t="n">
        <f aca="false">'Empl_BIT_10%'!AE55*100/PopTot!AE56</f>
        <v>69.0395607725201</v>
      </c>
      <c r="AF55" s="50" t="n">
        <f aca="false">'Empl_BIT_10%'!AF55*100/PopTot!AF56</f>
        <v>74.8419654982481</v>
      </c>
      <c r="AG55" s="50" t="n">
        <f aca="false">'Empl_BIT_10%'!AG55*100/PopTot!AG56</f>
        <v>78.3062445064287</v>
      </c>
      <c r="AH55" s="50" t="n">
        <f aca="false">'Empl_BIT_10%'!AH55*100/PopTot!AH56</f>
        <v>20.2300844791031</v>
      </c>
      <c r="AI55" s="50" t="n">
        <f aca="false">'Empl_BIT_10%'!AI55*100/PopTot!AI56</f>
        <v>28.9141444560637</v>
      </c>
      <c r="AJ55" s="50" t="n">
        <f aca="false">'Empl_BIT_10%'!AJ55*100/PopTot!AJ56</f>
        <v>80.7377487431899</v>
      </c>
      <c r="AK55" s="50" t="n">
        <f aca="false">'Empl_BIT_10%'!AK55*100/PopTot!AK56</f>
        <v>85.1833086909075</v>
      </c>
      <c r="AL55" s="50" t="n">
        <f aca="false">'Empl_BIT_10%'!AL55*100/PopTot!AL56</f>
        <v>82.9904251357272</v>
      </c>
      <c r="AM55" s="50" t="n">
        <f aca="false">'Empl_BIT_10%'!AM55*100/PopTot!AM56</f>
        <v>24.729213523943</v>
      </c>
      <c r="AO55" s="50" t="n">
        <f aca="false">'Empl_BIT_10%'!AO55*100/PopTot!AO56</f>
        <v>24.1803150055992</v>
      </c>
      <c r="AP55" s="50" t="n">
        <f aca="false">'Empl_BIT_10%'!AP55*100/PopTot!AP56</f>
        <v>74.1417035103016</v>
      </c>
      <c r="AQ55" s="50" t="n">
        <f aca="false">'Empl_BIT_10%'!AQ55*100/PopTot!AQ56</f>
        <v>64.8496152440211</v>
      </c>
      <c r="AR55" s="50" t="n">
        <f aca="false">'Empl_BIT_10%'!AR55*100/PopTot!AR56</f>
        <v>28.9141444560637</v>
      </c>
      <c r="AS55" s="50" t="n">
        <f aca="false">'Empl_BIT_10%'!AS55*100/PopTot!AS56</f>
        <v>82.9850991739589</v>
      </c>
      <c r="AT55" s="50" t="n">
        <f aca="false">'Empl_BIT_10%'!AT55*100/PopTot!AT56</f>
        <v>69.2374232626437</v>
      </c>
      <c r="AU55" s="50" t="n">
        <f aca="false">'Empl_BIT_10%'!AU55*100/PopTot!AU56</f>
        <v>26.5906429704432</v>
      </c>
      <c r="AV55" s="50" t="n">
        <f aca="false">'Empl_BIT_10%'!AV55*100/PopTot!AV56</f>
        <v>78.5280546508436</v>
      </c>
      <c r="AW55" s="50" t="n">
        <f aca="false">'Empl_BIT_10%'!AW55*100/PopTot!AW56</f>
        <v>67.0312641748906</v>
      </c>
    </row>
    <row r="56" customFormat="false" ht="15" hidden="false" customHeight="false" outlineLevel="0" collapsed="false">
      <c r="A56" s="0" t="n">
        <v>2068</v>
      </c>
      <c r="B56" s="50" t="n">
        <f aca="false">'Empl_BIT_10%'!B56*100/PopTot!B57</f>
        <v>44.9667639021369</v>
      </c>
      <c r="C56" s="50" t="n">
        <f aca="false">'Empl_BIT_10%'!C56*100/PopTot!C57</f>
        <v>41.5761161721669</v>
      </c>
      <c r="D56" s="50" t="n">
        <f aca="false">'Empl_BIT_10%'!D56*100/PopTot!D57</f>
        <v>48.5190192554955</v>
      </c>
      <c r="E56" s="50" t="n">
        <f aca="false">'Empl_BIT_10%'!E56*100/PopTot!E57</f>
        <v>6.58702279925399</v>
      </c>
      <c r="F56" s="50" t="n">
        <f aca="false">'Empl_BIT_10%'!F56*100/PopTot!F57</f>
        <v>41.9942639283364</v>
      </c>
      <c r="G56" s="50" t="n">
        <f aca="false">'Empl_BIT_10%'!G56*100/PopTot!G57</f>
        <v>68.3899908916048</v>
      </c>
      <c r="H56" s="50" t="n">
        <f aca="false">'Empl_BIT_10%'!H56*100/PopTot!H57</f>
        <v>69.616788428103</v>
      </c>
      <c r="I56" s="50" t="n">
        <f aca="false">'Empl_BIT_10%'!I56*100/PopTot!I57</f>
        <v>73.5007271207634</v>
      </c>
      <c r="J56" s="50" t="n">
        <f aca="false">'Empl_BIT_10%'!J56*100/PopTot!J57</f>
        <v>76.2099709129688</v>
      </c>
      <c r="K56" s="50" t="n">
        <f aca="false">'Empl_BIT_10%'!K56*100/PopTot!K57</f>
        <v>79.4787056660867</v>
      </c>
      <c r="L56" s="50" t="n">
        <f aca="false">'Empl_BIT_10%'!L56*100/PopTot!L57</f>
        <v>77.131440532439</v>
      </c>
      <c r="M56" s="50" t="n">
        <f aca="false">'Empl_BIT_10%'!M56*100/PopTot!M57</f>
        <v>71.0805067223994</v>
      </c>
      <c r="N56" s="50" t="n">
        <f aca="false">'Empl_BIT_10%'!N56*100/PopTot!N57</f>
        <v>58.595979320161</v>
      </c>
      <c r="O56" s="50" t="n">
        <f aca="false">'Empl_BIT_10%'!O56*100/PopTot!O57</f>
        <v>12.2621217500455</v>
      </c>
      <c r="P56" s="50" t="n">
        <f aca="false">'Empl_BIT_10%'!P56*100/PopTot!P57</f>
        <v>0.802807722607158</v>
      </c>
      <c r="Q56" s="50" t="n">
        <f aca="false">'Empl_BIT_10%'!Q56*100/PopTot!Q57</f>
        <v>10.7145738738488</v>
      </c>
      <c r="R56" s="50" t="n">
        <f aca="false">'Empl_BIT_10%'!R56*100/PopTot!R57</f>
        <v>47.8396103337757</v>
      </c>
      <c r="S56" s="50" t="n">
        <f aca="false">'Empl_BIT_10%'!S56*100/PopTot!S57</f>
        <v>77.9509384507834</v>
      </c>
      <c r="T56" s="50" t="n">
        <f aca="false">'Empl_BIT_10%'!T56*100/PopTot!T57</f>
        <v>83.4297775435017</v>
      </c>
      <c r="U56" s="50" t="n">
        <f aca="false">'Empl_BIT_10%'!U56*100/PopTot!U57</f>
        <v>84.5441025945511</v>
      </c>
      <c r="V56" s="50" t="n">
        <f aca="false">'Empl_BIT_10%'!V56*100/PopTot!V57</f>
        <v>85.8631655002393</v>
      </c>
      <c r="W56" s="50" t="n">
        <f aca="false">'Empl_BIT_10%'!W56*100/PopTot!W57</f>
        <v>84.1480456188926</v>
      </c>
      <c r="X56" s="50" t="n">
        <f aca="false">'Empl_BIT_10%'!X56*100/PopTot!X57</f>
        <v>81.8382184855841</v>
      </c>
      <c r="Y56" s="50" t="n">
        <f aca="false">'Empl_BIT_10%'!Y56*100/PopTot!Y57</f>
        <v>71.479003691175</v>
      </c>
      <c r="Z56" s="50" t="n">
        <f aca="false">'Empl_BIT_10%'!Z56*100/PopTot!Z57</f>
        <v>66.9098218285995</v>
      </c>
      <c r="AA56" s="50" t="n">
        <f aca="false">'Empl_BIT_10%'!AA56*100/PopTot!AA57</f>
        <v>19.1031778022303</v>
      </c>
      <c r="AB56" s="50" t="n">
        <f aca="false">'Empl_BIT_10%'!AB56*100/PopTot!AB57</f>
        <v>1.68827783878856</v>
      </c>
      <c r="AD56" s="50" t="n">
        <f aca="false">'Empl_BIT_10%'!AD56*100/PopTot!AD57</f>
        <v>24.1726607304476</v>
      </c>
      <c r="AE56" s="50" t="n">
        <f aca="false">'Empl_BIT_10%'!AE56*100/PopTot!AE57</f>
        <v>69.0101404245757</v>
      </c>
      <c r="AF56" s="50" t="n">
        <f aca="false">'Empl_BIT_10%'!AF56*100/PopTot!AF57</f>
        <v>74.8573370700335</v>
      </c>
      <c r="AG56" s="50" t="n">
        <f aca="false">'Empl_BIT_10%'!AG56*100/PopTot!AG57</f>
        <v>78.2924381628317</v>
      </c>
      <c r="AH56" s="50" t="n">
        <f aca="false">'Empl_BIT_10%'!AH56*100/PopTot!AH57</f>
        <v>20.2239653283139</v>
      </c>
      <c r="AI56" s="50" t="n">
        <f aca="false">'Empl_BIT_10%'!AI56*100/PopTot!AI57</f>
        <v>28.9054640022042</v>
      </c>
      <c r="AJ56" s="50" t="n">
        <f aca="false">'Empl_BIT_10%'!AJ56*100/PopTot!AJ57</f>
        <v>80.7064261085097</v>
      </c>
      <c r="AK56" s="50" t="n">
        <f aca="false">'Empl_BIT_10%'!AK56*100/PopTot!AK57</f>
        <v>85.2057504005748</v>
      </c>
      <c r="AL56" s="50" t="n">
        <f aca="false">'Empl_BIT_10%'!AL56*100/PopTot!AL57</f>
        <v>82.9773789935993</v>
      </c>
      <c r="AM56" s="50" t="n">
        <f aca="false">'Empl_BIT_10%'!AM56*100/PopTot!AM57</f>
        <v>24.6824602815549</v>
      </c>
      <c r="AO56" s="50" t="n">
        <f aca="false">'Empl_BIT_10%'!AO56*100/PopTot!AO57</f>
        <v>24.1726607304476</v>
      </c>
      <c r="AP56" s="50" t="n">
        <f aca="false">'Empl_BIT_10%'!AP56*100/PopTot!AP57</f>
        <v>74.1231811401189</v>
      </c>
      <c r="AQ56" s="50" t="n">
        <f aca="false">'Empl_BIT_10%'!AQ56*100/PopTot!AQ57</f>
        <v>64.9062426489245</v>
      </c>
      <c r="AR56" s="50" t="n">
        <f aca="false">'Empl_BIT_10%'!AR56*100/PopTot!AR57</f>
        <v>28.9054640022042</v>
      </c>
      <c r="AS56" s="50" t="n">
        <f aca="false">'Empl_BIT_10%'!AS56*100/PopTot!AS57</f>
        <v>82.9772494406194</v>
      </c>
      <c r="AT56" s="50" t="n">
        <f aca="false">'Empl_BIT_10%'!AT56*100/PopTot!AT57</f>
        <v>69.2266489572521</v>
      </c>
      <c r="AU56" s="50" t="n">
        <f aca="false">'Empl_BIT_10%'!AU56*100/PopTot!AU57</f>
        <v>26.5824204811285</v>
      </c>
      <c r="AV56" s="50" t="n">
        <f aca="false">'Empl_BIT_10%'!AV56*100/PopTot!AV57</f>
        <v>78.5151078299101</v>
      </c>
      <c r="AW56" s="50" t="n">
        <f aca="false">'Empl_BIT_10%'!AW56*100/PopTot!AW57</f>
        <v>67.0551445437137</v>
      </c>
    </row>
    <row r="57" customFormat="false" ht="15" hidden="false" customHeight="false" outlineLevel="0" collapsed="false">
      <c r="A57" s="0" t="n">
        <v>2069</v>
      </c>
      <c r="B57" s="50" t="n">
        <f aca="false">'Empl_BIT_10%'!B57*100/PopTot!B58</f>
        <v>44.9080427896978</v>
      </c>
      <c r="C57" s="50" t="n">
        <f aca="false">'Empl_BIT_10%'!C57*100/PopTot!C58</f>
        <v>41.5312773784812</v>
      </c>
      <c r="D57" s="50" t="n">
        <f aca="false">'Empl_BIT_10%'!D57*100/PopTot!D58</f>
        <v>48.4431850961918</v>
      </c>
      <c r="E57" s="50" t="n">
        <f aca="false">'Empl_BIT_10%'!E57*100/PopTot!E58</f>
        <v>6.58451508801629</v>
      </c>
      <c r="F57" s="50" t="n">
        <f aca="false">'Empl_BIT_10%'!F57*100/PopTot!F58</f>
        <v>41.9795136106678</v>
      </c>
      <c r="G57" s="50" t="n">
        <f aca="false">'Empl_BIT_10%'!G57*100/PopTot!G58</f>
        <v>68.3446360613994</v>
      </c>
      <c r="H57" s="50" t="n">
        <f aca="false">'Empl_BIT_10%'!H57*100/PopTot!H58</f>
        <v>69.5932729936113</v>
      </c>
      <c r="I57" s="50" t="n">
        <f aca="false">'Empl_BIT_10%'!I57*100/PopTot!I58</f>
        <v>73.4994943576628</v>
      </c>
      <c r="J57" s="50" t="n">
        <f aca="false">'Empl_BIT_10%'!J57*100/PopTot!J58</f>
        <v>76.2369121011114</v>
      </c>
      <c r="K57" s="50" t="n">
        <f aca="false">'Empl_BIT_10%'!K57*100/PopTot!K58</f>
        <v>79.4840576746051</v>
      </c>
      <c r="L57" s="50" t="n">
        <f aca="false">'Empl_BIT_10%'!L57*100/PopTot!L58</f>
        <v>77.0674005708869</v>
      </c>
      <c r="M57" s="50" t="n">
        <f aca="false">'Empl_BIT_10%'!M57*100/PopTot!M58</f>
        <v>71.1154465814038</v>
      </c>
      <c r="N57" s="50" t="n">
        <f aca="false">'Empl_BIT_10%'!N57*100/PopTot!N58</f>
        <v>58.6882440568963</v>
      </c>
      <c r="O57" s="50" t="n">
        <f aca="false">'Empl_BIT_10%'!O57*100/PopTot!O58</f>
        <v>12.266509163394</v>
      </c>
      <c r="P57" s="50" t="n">
        <f aca="false">'Empl_BIT_10%'!P57*100/PopTot!P58</f>
        <v>0.802849785159977</v>
      </c>
      <c r="Q57" s="50" t="n">
        <f aca="false">'Empl_BIT_10%'!Q57*100/PopTot!Q58</f>
        <v>10.7124565893205</v>
      </c>
      <c r="R57" s="50" t="n">
        <f aca="false">'Empl_BIT_10%'!R57*100/PopTot!R58</f>
        <v>47.8237779652132</v>
      </c>
      <c r="S57" s="50" t="n">
        <f aca="false">'Empl_BIT_10%'!S57*100/PopTot!S58</f>
        <v>77.8979623769849</v>
      </c>
      <c r="T57" s="50" t="n">
        <f aca="false">'Empl_BIT_10%'!T57*100/PopTot!T58</f>
        <v>83.4027261856653</v>
      </c>
      <c r="U57" s="50" t="n">
        <f aca="false">'Empl_BIT_10%'!U57*100/PopTot!U58</f>
        <v>84.5456323973891</v>
      </c>
      <c r="V57" s="50" t="n">
        <f aca="false">'Empl_BIT_10%'!V57*100/PopTot!V58</f>
        <v>85.8983209384781</v>
      </c>
      <c r="W57" s="50" t="n">
        <f aca="false">'Empl_BIT_10%'!W57*100/PopTot!W58</f>
        <v>84.154394199002</v>
      </c>
      <c r="X57" s="50" t="n">
        <f aca="false">'Empl_BIT_10%'!X57*100/PopTot!X58</f>
        <v>81.7677249566935</v>
      </c>
      <c r="Y57" s="50" t="n">
        <f aca="false">'Empl_BIT_10%'!Y57*100/PopTot!Y58</f>
        <v>71.5037659866556</v>
      </c>
      <c r="Z57" s="50" t="n">
        <f aca="false">'Empl_BIT_10%'!Z57*100/PopTot!Z58</f>
        <v>66.8464474825546</v>
      </c>
      <c r="AA57" s="50" t="n">
        <f aca="false">'Empl_BIT_10%'!AA57*100/PopTot!AA58</f>
        <v>19.0946695153128</v>
      </c>
      <c r="AB57" s="50" t="n">
        <f aca="false">'Empl_BIT_10%'!AB57*100/PopTot!AB58</f>
        <v>1.68862350321138</v>
      </c>
      <c r="AD57" s="50" t="n">
        <f aca="false">'Empl_BIT_10%'!AD57*100/PopTot!AD58</f>
        <v>24.1597269477799</v>
      </c>
      <c r="AE57" s="50" t="n">
        <f aca="false">'Empl_BIT_10%'!AE57*100/PopTot!AE58</f>
        <v>68.9770255244404</v>
      </c>
      <c r="AF57" s="50" t="n">
        <f aca="false">'Empl_BIT_10%'!AF57*100/PopTot!AF58</f>
        <v>74.8679076365931</v>
      </c>
      <c r="AG57" s="50" t="n">
        <f aca="false">'Empl_BIT_10%'!AG57*100/PopTot!AG58</f>
        <v>78.2645012238175</v>
      </c>
      <c r="AH57" s="50" t="n">
        <f aca="false">'Empl_BIT_10%'!AH57*100/PopTot!AH58</f>
        <v>20.2064483821834</v>
      </c>
      <c r="AI57" s="50" t="n">
        <f aca="false">'Empl_BIT_10%'!AI57*100/PopTot!AI58</f>
        <v>28.8913390503363</v>
      </c>
      <c r="AJ57" s="50" t="n">
        <f aca="false">'Empl_BIT_10%'!AJ57*100/PopTot!AJ58</f>
        <v>80.6722228904829</v>
      </c>
      <c r="AK57" s="50" t="n">
        <f aca="false">'Empl_BIT_10%'!AK57*100/PopTot!AK58</f>
        <v>85.2229374920539</v>
      </c>
      <c r="AL57" s="50" t="n">
        <f aca="false">'Empl_BIT_10%'!AL57*100/PopTot!AL58</f>
        <v>82.9465937719438</v>
      </c>
      <c r="AM57" s="50" t="n">
        <f aca="false">'Empl_BIT_10%'!AM57*100/PopTot!AM58</f>
        <v>24.6271889536585</v>
      </c>
      <c r="AO57" s="50" t="n">
        <f aca="false">'Empl_BIT_10%'!AO57*100/PopTot!AO58</f>
        <v>24.1597269477799</v>
      </c>
      <c r="AP57" s="50" t="n">
        <f aca="false">'Empl_BIT_10%'!AP57*100/PopTot!AP58</f>
        <v>74.0979838106969</v>
      </c>
      <c r="AQ57" s="50" t="n">
        <f aca="false">'Empl_BIT_10%'!AQ57*100/PopTot!AQ58</f>
        <v>64.9276287366872</v>
      </c>
      <c r="AR57" s="50" t="n">
        <f aca="false">'Empl_BIT_10%'!AR57*100/PopTot!AR58</f>
        <v>28.8913390503363</v>
      </c>
      <c r="AS57" s="50" t="n">
        <f aca="false">'Empl_BIT_10%'!AS57*100/PopTot!AS58</f>
        <v>82.9617205036429</v>
      </c>
      <c r="AT57" s="50" t="n">
        <f aca="false">'Empl_BIT_10%'!AT57*100/PopTot!AT58</f>
        <v>69.1918760774949</v>
      </c>
      <c r="AU57" s="50" t="n">
        <f aca="false">'Empl_BIT_10%'!AU57*100/PopTot!AU58</f>
        <v>26.5688358869305</v>
      </c>
      <c r="AV57" s="50" t="n">
        <f aca="false">'Empl_BIT_10%'!AV57*100/PopTot!AV58</f>
        <v>78.4950183931048</v>
      </c>
      <c r="AW57" s="50" t="n">
        <f aca="false">'Empl_BIT_10%'!AW57*100/PopTot!AW58</f>
        <v>67.0494691370778</v>
      </c>
    </row>
    <row r="58" customFormat="false" ht="15" hidden="false" customHeight="false" outlineLevel="0" collapsed="false">
      <c r="A58" s="0" t="n">
        <v>2070</v>
      </c>
      <c r="B58" s="50" t="n">
        <f aca="false">'Empl_BIT_10%'!B58*100/PopTot!B59</f>
        <v>44.8359855644582</v>
      </c>
      <c r="C58" s="50" t="n">
        <f aca="false">'Empl_BIT_10%'!C58*100/PopTot!C59</f>
        <v>41.4740309082258</v>
      </c>
      <c r="D58" s="50" t="n">
        <f aca="false">'Empl_BIT_10%'!D58*100/PopTot!D59</f>
        <v>48.3531036241658</v>
      </c>
      <c r="E58" s="50" t="n">
        <f aca="false">'Empl_BIT_10%'!E58*100/PopTot!E59</f>
        <v>6.5822851191158</v>
      </c>
      <c r="F58" s="50" t="n">
        <f aca="false">'Empl_BIT_10%'!F58*100/PopTot!F59</f>
        <v>41.9680034979042</v>
      </c>
      <c r="G58" s="50" t="n">
        <f aca="false">'Empl_BIT_10%'!G58*100/PopTot!G59</f>
        <v>68.3015673435095</v>
      </c>
      <c r="H58" s="50" t="n">
        <f aca="false">'Empl_BIT_10%'!H58*100/PopTot!H59</f>
        <v>69.564242531824</v>
      </c>
      <c r="I58" s="50" t="n">
        <f aca="false">'Empl_BIT_10%'!I58*100/PopTot!I59</f>
        <v>73.4929547231919</v>
      </c>
      <c r="J58" s="50" t="n">
        <f aca="false">'Empl_BIT_10%'!J58*100/PopTot!J59</f>
        <v>76.2613294909956</v>
      </c>
      <c r="K58" s="50" t="n">
        <f aca="false">'Empl_BIT_10%'!K58*100/PopTot!K59</f>
        <v>79.4982154283181</v>
      </c>
      <c r="L58" s="50" t="n">
        <f aca="false">'Empl_BIT_10%'!L58*100/PopTot!L59</f>
        <v>77.1967832678177</v>
      </c>
      <c r="M58" s="50" t="n">
        <f aca="false">'Empl_BIT_10%'!M58*100/PopTot!M59</f>
        <v>70.9032997201332</v>
      </c>
      <c r="N58" s="50" t="n">
        <f aca="false">'Empl_BIT_10%'!N58*100/PopTot!N59</f>
        <v>58.8398874751484</v>
      </c>
      <c r="O58" s="50" t="n">
        <f aca="false">'Empl_BIT_10%'!O58*100/PopTot!O59</f>
        <v>12.216284275556</v>
      </c>
      <c r="P58" s="50" t="n">
        <f aca="false">'Empl_BIT_10%'!P58*100/PopTot!P59</f>
        <v>0.803667819308623</v>
      </c>
      <c r="Q58" s="50" t="n">
        <f aca="false">'Empl_BIT_10%'!Q58*100/PopTot!Q59</f>
        <v>10.7107604472696</v>
      </c>
      <c r="R58" s="50" t="n">
        <f aca="false">'Empl_BIT_10%'!R58*100/PopTot!R59</f>
        <v>47.8117916232453</v>
      </c>
      <c r="S58" s="50" t="n">
        <f aca="false">'Empl_BIT_10%'!S58*100/PopTot!S59</f>
        <v>77.8479394122752</v>
      </c>
      <c r="T58" s="50" t="n">
        <f aca="false">'Empl_BIT_10%'!T58*100/PopTot!T59</f>
        <v>83.3683999414127</v>
      </c>
      <c r="U58" s="50" t="n">
        <f aca="false">'Empl_BIT_10%'!U58*100/PopTot!U59</f>
        <v>84.5407726912599</v>
      </c>
      <c r="V58" s="50" t="n">
        <f aca="false">'Empl_BIT_10%'!V58*100/PopTot!V59</f>
        <v>85.9305994832564</v>
      </c>
      <c r="W58" s="50" t="n">
        <f aca="false">'Empl_BIT_10%'!W58*100/PopTot!W59</f>
        <v>84.1709103345367</v>
      </c>
      <c r="X58" s="50" t="n">
        <f aca="false">'Empl_BIT_10%'!X58*100/PopTot!X59</f>
        <v>81.9104587395428</v>
      </c>
      <c r="Y58" s="50" t="n">
        <f aca="false">'Empl_BIT_10%'!Y58*100/PopTot!Y59</f>
        <v>71.2942491136739</v>
      </c>
      <c r="Z58" s="50" t="n">
        <f aca="false">'Empl_BIT_10%'!Z58*100/PopTot!Z59</f>
        <v>66.8281314926607</v>
      </c>
      <c r="AA58" s="50" t="n">
        <f aca="false">'Empl_BIT_10%'!AA58*100/PopTot!AA59</f>
        <v>19.0258569921603</v>
      </c>
      <c r="AB58" s="50" t="n">
        <f aca="false">'Empl_BIT_10%'!AB58*100/PopTot!AB59</f>
        <v>1.69034312097614</v>
      </c>
      <c r="AD58" s="50" t="n">
        <f aca="false">'Empl_BIT_10%'!AD58*100/PopTot!AD59</f>
        <v>24.1437517778756</v>
      </c>
      <c r="AE58" s="50" t="n">
        <f aca="false">'Empl_BIT_10%'!AE58*100/PopTot!AE59</f>
        <v>68.9424685275949</v>
      </c>
      <c r="AF58" s="50" t="n">
        <f aca="false">'Empl_BIT_10%'!AF58*100/PopTot!AF59</f>
        <v>74.8750228287389</v>
      </c>
      <c r="AG58" s="50" t="n">
        <f aca="false">'Empl_BIT_10%'!AG58*100/PopTot!AG59</f>
        <v>78.3395423627805</v>
      </c>
      <c r="AH58" s="50" t="n">
        <f aca="false">'Empl_BIT_10%'!AH58*100/PopTot!AH59</f>
        <v>20.1484546253256</v>
      </c>
      <c r="AI58" s="50" t="n">
        <f aca="false">'Empl_BIT_10%'!AI58*100/PopTot!AI59</f>
        <v>28.874233931886</v>
      </c>
      <c r="AJ58" s="50" t="n">
        <f aca="false">'Empl_BIT_10%'!AJ58*100/PopTot!AJ59</f>
        <v>80.6367252964117</v>
      </c>
      <c r="AK58" s="50" t="n">
        <f aca="false">'Empl_BIT_10%'!AK58*100/PopTot!AK59</f>
        <v>85.2357042268182</v>
      </c>
      <c r="AL58" s="50" t="n">
        <f aca="false">'Empl_BIT_10%'!AL58*100/PopTot!AL59</f>
        <v>83.0297508475506</v>
      </c>
      <c r="AM58" s="50" t="n">
        <f aca="false">'Empl_BIT_10%'!AM58*100/PopTot!AM59</f>
        <v>24.5228564976567</v>
      </c>
      <c r="AO58" s="50" t="n">
        <f aca="false">'Empl_BIT_10%'!AO58*100/PopTot!AO59</f>
        <v>24.1437517778756</v>
      </c>
      <c r="AP58" s="50" t="n">
        <f aca="false">'Empl_BIT_10%'!AP58*100/PopTot!AP59</f>
        <v>74.1065580159963</v>
      </c>
      <c r="AQ58" s="50" t="n">
        <f aca="false">'Empl_BIT_10%'!AQ58*100/PopTot!AQ59</f>
        <v>64.8660014289876</v>
      </c>
      <c r="AR58" s="50" t="n">
        <f aca="false">'Empl_BIT_10%'!AR58*100/PopTot!AR59</f>
        <v>28.874233931886</v>
      </c>
      <c r="AS58" s="50" t="n">
        <f aca="false">'Empl_BIT_10%'!AS58*100/PopTot!AS59</f>
        <v>82.9840948297174</v>
      </c>
      <c r="AT58" s="50" t="n">
        <f aca="false">'Empl_BIT_10%'!AT58*100/PopTot!AT59</f>
        <v>69.0647546064051</v>
      </c>
      <c r="AU58" s="50" t="n">
        <f aca="false">'Empl_BIT_10%'!AU58*100/PopTot!AU59</f>
        <v>26.5522409504942</v>
      </c>
      <c r="AV58" s="50" t="n">
        <f aca="false">'Empl_BIT_10%'!AV58*100/PopTot!AV59</f>
        <v>78.510722114712</v>
      </c>
      <c r="AW58" s="50" t="n">
        <f aca="false">'Empl_BIT_10%'!AW58*100/PopTot!AW59</f>
        <v>66.956206399833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AW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A1:N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25.5" hidden="false" customHeight="false" outlineLevel="0" collapsed="false">
      <c r="A1" s="30" t="s">
        <v>117</v>
      </c>
      <c r="B1" s="51" t="s">
        <v>19</v>
      </c>
      <c r="C1" s="52" t="s">
        <v>118</v>
      </c>
      <c r="D1" s="53" t="s">
        <v>119</v>
      </c>
      <c r="E1" s="52" t="s">
        <v>26</v>
      </c>
      <c r="F1" s="52" t="s">
        <v>27</v>
      </c>
      <c r="G1" s="52" t="s">
        <v>28</v>
      </c>
      <c r="H1" s="52" t="s">
        <v>29</v>
      </c>
      <c r="I1" s="52" t="s">
        <v>30</v>
      </c>
      <c r="J1" s="52" t="s">
        <v>31</v>
      </c>
      <c r="K1" s="52" t="s">
        <v>32</v>
      </c>
      <c r="L1" s="52" t="s">
        <v>33</v>
      </c>
      <c r="M1" s="52" t="s">
        <v>34</v>
      </c>
      <c r="N1" s="52" t="s">
        <v>35</v>
      </c>
      <c r="O1" s="52" t="s">
        <v>36</v>
      </c>
      <c r="P1" s="52" t="s">
        <v>37</v>
      </c>
      <c r="Q1" s="53" t="s">
        <v>38</v>
      </c>
      <c r="R1" s="53" t="s">
        <v>39</v>
      </c>
      <c r="S1" s="53" t="s">
        <v>40</v>
      </c>
      <c r="T1" s="53" t="s">
        <v>41</v>
      </c>
      <c r="U1" s="53" t="s">
        <v>42</v>
      </c>
      <c r="V1" s="53" t="s">
        <v>43</v>
      </c>
      <c r="W1" s="53" t="s">
        <v>44</v>
      </c>
      <c r="X1" s="53" t="s">
        <v>45</v>
      </c>
      <c r="Y1" s="53" t="s">
        <v>46</v>
      </c>
      <c r="Z1" s="53" t="s">
        <v>47</v>
      </c>
      <c r="AA1" s="53" t="s">
        <v>48</v>
      </c>
      <c r="AB1" s="53" t="s">
        <v>49</v>
      </c>
      <c r="AD1" s="52" t="s">
        <v>120</v>
      </c>
      <c r="AE1" s="52" t="s">
        <v>121</v>
      </c>
      <c r="AF1" s="52" t="s">
        <v>122</v>
      </c>
      <c r="AG1" s="52" t="s">
        <v>123</v>
      </c>
      <c r="AH1" s="52" t="s">
        <v>23</v>
      </c>
      <c r="AI1" s="53" t="s">
        <v>124</v>
      </c>
      <c r="AJ1" s="53" t="s">
        <v>125</v>
      </c>
      <c r="AK1" s="53" t="s">
        <v>126</v>
      </c>
      <c r="AL1" s="53" t="s">
        <v>127</v>
      </c>
      <c r="AM1" s="53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54" t="n">
        <v>2013</v>
      </c>
      <c r="B2" s="55" t="n">
        <f aca="false">SUM(E2:AB2)</f>
        <v>53498.018</v>
      </c>
      <c r="C2" s="56" t="n">
        <f aca="false">SUM(E2:P2)</f>
        <v>27922.437</v>
      </c>
      <c r="D2" s="57" t="n">
        <f aca="false">SUM(Q2:AB2)</f>
        <v>25575.581</v>
      </c>
      <c r="E2" s="56" t="n">
        <v>1920.421</v>
      </c>
      <c r="F2" s="56" t="n">
        <v>1967.876</v>
      </c>
      <c r="G2" s="56" t="n">
        <v>2000.594</v>
      </c>
      <c r="H2" s="56" t="n">
        <v>2101.055</v>
      </c>
      <c r="I2" s="56" t="n">
        <v>2108.715</v>
      </c>
      <c r="J2" s="56" t="n">
        <v>2305.416</v>
      </c>
      <c r="K2" s="56" t="n">
        <v>2309.717</v>
      </c>
      <c r="L2" s="56" t="n">
        <v>2234.803</v>
      </c>
      <c r="M2" s="56" t="n">
        <v>2159.602</v>
      </c>
      <c r="N2" s="56" t="n">
        <v>2138.628</v>
      </c>
      <c r="O2" s="56" t="n">
        <v>1696.645</v>
      </c>
      <c r="P2" s="56" t="n">
        <v>4978.965</v>
      </c>
      <c r="Q2" s="57" t="n">
        <v>2011.155</v>
      </c>
      <c r="R2" s="57" t="n">
        <v>2000.495</v>
      </c>
      <c r="S2" s="57" t="n">
        <v>1943.907</v>
      </c>
      <c r="T2" s="57" t="n">
        <v>2030.851</v>
      </c>
      <c r="U2" s="57" t="n">
        <v>2073.339</v>
      </c>
      <c r="V2" s="57" t="n">
        <v>2270.846</v>
      </c>
      <c r="W2" s="57" t="n">
        <v>2243.817</v>
      </c>
      <c r="X2" s="57" t="n">
        <v>2141.074</v>
      </c>
      <c r="Y2" s="57" t="n">
        <v>2027.68</v>
      </c>
      <c r="Z2" s="57" t="n">
        <v>1984.264</v>
      </c>
      <c r="AA2" s="57" t="n">
        <v>1538.185</v>
      </c>
      <c r="AB2" s="57" t="n">
        <v>3309.968</v>
      </c>
      <c r="AD2" s="56" t="n">
        <f aca="false">E2+F2</f>
        <v>3888.297</v>
      </c>
      <c r="AE2" s="56" t="n">
        <f aca="false">G2+H2</f>
        <v>4101.649</v>
      </c>
      <c r="AF2" s="56" t="n">
        <f aca="false">I2+J2</f>
        <v>4414.131</v>
      </c>
      <c r="AG2" s="56" t="n">
        <f aca="false">K2+L2</f>
        <v>4544.52</v>
      </c>
      <c r="AH2" s="56" t="n">
        <f aca="false">M2+N2+O2+P2</f>
        <v>10973.84</v>
      </c>
      <c r="AI2" s="57" t="n">
        <f aca="false">Q2+R2</f>
        <v>4011.65</v>
      </c>
      <c r="AJ2" s="57" t="n">
        <f aca="false">S2+T2</f>
        <v>3974.758</v>
      </c>
      <c r="AK2" s="57" t="n">
        <f aca="false">U2+V2</f>
        <v>4344.185</v>
      </c>
      <c r="AL2" s="57" t="n">
        <f aca="false">W2+X2</f>
        <v>4384.891</v>
      </c>
      <c r="AM2" s="57" t="n">
        <f aca="false">Y2+Z2+AA2+AB2</f>
        <v>8860.097</v>
      </c>
      <c r="AO2" s="50" t="n">
        <f aca="false">AD2</f>
        <v>3888.297</v>
      </c>
      <c r="AP2" s="50" t="n">
        <f aca="false">AE2+AF2+AG2</f>
        <v>13060.3</v>
      </c>
      <c r="AQ2" s="50" t="n">
        <f aca="false">M2+N2</f>
        <v>4298.23</v>
      </c>
      <c r="AR2" s="50" t="n">
        <f aca="false">AI2</f>
        <v>4011.65</v>
      </c>
      <c r="AS2" s="50" t="n">
        <f aca="false">AJ2+AK2+AL2</f>
        <v>12703.834</v>
      </c>
      <c r="AT2" s="50" t="n">
        <f aca="false">Y2+Z2</f>
        <v>4011.944</v>
      </c>
      <c r="AU2" s="50" t="n">
        <f aca="false">AO2+AR2</f>
        <v>7899.947</v>
      </c>
      <c r="AV2" s="50" t="n">
        <f aca="false">AP2+AS2</f>
        <v>25764.134</v>
      </c>
      <c r="AW2" s="50" t="n">
        <f aca="false">AQ2+AT2</f>
        <v>8310.174</v>
      </c>
    </row>
    <row r="3" customFormat="false" ht="15" hidden="false" customHeight="false" outlineLevel="0" collapsed="false">
      <c r="A3" s="54" t="n">
        <v>2014</v>
      </c>
      <c r="B3" s="55" t="n">
        <f aca="false">SUM(E3:AB3)</f>
        <v>53773.841</v>
      </c>
      <c r="C3" s="56" t="n">
        <f aca="false">SUM(E3:P3)</f>
        <v>28059.542</v>
      </c>
      <c r="D3" s="57" t="n">
        <f aca="false">SUM(Q3:AB3)</f>
        <v>25714.299</v>
      </c>
      <c r="E3" s="56" t="n">
        <v>1944.76</v>
      </c>
      <c r="F3" s="56" t="n">
        <v>1927.422</v>
      </c>
      <c r="G3" s="56" t="n">
        <v>2011.709</v>
      </c>
      <c r="H3" s="56" t="n">
        <v>2108.929</v>
      </c>
      <c r="I3" s="56" t="n">
        <v>2063.094</v>
      </c>
      <c r="J3" s="56" t="n">
        <v>2313.755</v>
      </c>
      <c r="K3" s="56" t="n">
        <v>2296.732</v>
      </c>
      <c r="L3" s="56" t="n">
        <v>2258.864</v>
      </c>
      <c r="M3" s="56" t="n">
        <v>2168.445</v>
      </c>
      <c r="N3" s="56" t="n">
        <v>2126.668</v>
      </c>
      <c r="O3" s="56" t="n">
        <v>1822.29</v>
      </c>
      <c r="P3" s="56" t="n">
        <v>5016.874</v>
      </c>
      <c r="Q3" s="57" t="n">
        <v>2035.588</v>
      </c>
      <c r="R3" s="57" t="n">
        <v>1962.002</v>
      </c>
      <c r="S3" s="57" t="n">
        <v>1954.212</v>
      </c>
      <c r="T3" s="57" t="n">
        <v>2034.258</v>
      </c>
      <c r="U3" s="57" t="n">
        <v>2024.446</v>
      </c>
      <c r="V3" s="57" t="n">
        <v>2283.752</v>
      </c>
      <c r="W3" s="57" t="n">
        <v>2232.991</v>
      </c>
      <c r="X3" s="57" t="n">
        <v>2168.577</v>
      </c>
      <c r="Y3" s="57" t="n">
        <v>2038.325</v>
      </c>
      <c r="Z3" s="57" t="n">
        <v>1962.074</v>
      </c>
      <c r="AA3" s="57" t="n">
        <v>1651.389</v>
      </c>
      <c r="AB3" s="57" t="n">
        <v>3366.685</v>
      </c>
      <c r="AD3" s="56" t="n">
        <f aca="false">E3+F3</f>
        <v>3872.182</v>
      </c>
      <c r="AE3" s="56" t="n">
        <f aca="false">G3+H3</f>
        <v>4120.638</v>
      </c>
      <c r="AF3" s="56" t="n">
        <f aca="false">I3+J3</f>
        <v>4376.849</v>
      </c>
      <c r="AG3" s="56" t="n">
        <f aca="false">K3+L3</f>
        <v>4555.596</v>
      </c>
      <c r="AH3" s="56" t="n">
        <f aca="false">M3+N3+O3+P3</f>
        <v>11134.277</v>
      </c>
      <c r="AI3" s="57" t="n">
        <f aca="false">Q3+R3</f>
        <v>3997.59</v>
      </c>
      <c r="AJ3" s="57" t="n">
        <f aca="false">S3+T3</f>
        <v>3988.47</v>
      </c>
      <c r="AK3" s="57" t="n">
        <f aca="false">U3+V3</f>
        <v>4308.198</v>
      </c>
      <c r="AL3" s="57" t="n">
        <f aca="false">W3+X3</f>
        <v>4401.568</v>
      </c>
      <c r="AM3" s="57" t="n">
        <f aca="false">Y3+Z3+AA3+AB3</f>
        <v>9018.473</v>
      </c>
      <c r="AO3" s="50" t="n">
        <f aca="false">AD3</f>
        <v>3872.182</v>
      </c>
      <c r="AP3" s="50" t="n">
        <f aca="false">AE3+AF3+AG3</f>
        <v>13053.083</v>
      </c>
      <c r="AQ3" s="50" t="n">
        <f aca="false">M3+N3</f>
        <v>4295.113</v>
      </c>
      <c r="AR3" s="50" t="n">
        <f aca="false">AI3</f>
        <v>3997.59</v>
      </c>
      <c r="AS3" s="50" t="n">
        <f aca="false">AJ3+AK3+AL3</f>
        <v>12698.236</v>
      </c>
      <c r="AT3" s="50" t="n">
        <f aca="false">Y3+Z3</f>
        <v>4000.399</v>
      </c>
      <c r="AU3" s="50" t="n">
        <f aca="false">AO3+AR3</f>
        <v>7869.772</v>
      </c>
      <c r="AV3" s="50" t="n">
        <f aca="false">AP3+AS3</f>
        <v>25751.319</v>
      </c>
      <c r="AW3" s="50" t="n">
        <f aca="false">AQ3+AT3</f>
        <v>8295.512</v>
      </c>
    </row>
    <row r="4" customFormat="false" ht="15" hidden="false" customHeight="false" outlineLevel="0" collapsed="false">
      <c r="A4" s="54" t="n">
        <v>2015</v>
      </c>
      <c r="B4" s="55" t="n">
        <f aca="false">SUM(E4:AB4)</f>
        <v>54067.817</v>
      </c>
      <c r="C4" s="56" t="n">
        <f aca="false">SUM(E4:P4)</f>
        <v>28204.084</v>
      </c>
      <c r="D4" s="57" t="n">
        <f aca="false">SUM(Q4:AB4)</f>
        <v>25863.733</v>
      </c>
      <c r="E4" s="56" t="n">
        <v>1969.831</v>
      </c>
      <c r="F4" s="56" t="n">
        <v>1892.796</v>
      </c>
      <c r="G4" s="56" t="n">
        <v>2009.407</v>
      </c>
      <c r="H4" s="56" t="n">
        <v>2115.497</v>
      </c>
      <c r="I4" s="56" t="n">
        <v>2053.333</v>
      </c>
      <c r="J4" s="56" t="n">
        <v>2296.368</v>
      </c>
      <c r="K4" s="56" t="n">
        <v>2279.838</v>
      </c>
      <c r="L4" s="56" t="n">
        <v>2278.487</v>
      </c>
      <c r="M4" s="56" t="n">
        <v>2179.57</v>
      </c>
      <c r="N4" s="56" t="n">
        <v>2120.386</v>
      </c>
      <c r="O4" s="56" t="n">
        <v>1942.726</v>
      </c>
      <c r="P4" s="56" t="n">
        <v>5065.845</v>
      </c>
      <c r="Q4" s="57" t="n">
        <v>2064.743</v>
      </c>
      <c r="R4" s="57" t="n">
        <v>1927.514</v>
      </c>
      <c r="S4" s="57" t="n">
        <v>1955.787</v>
      </c>
      <c r="T4" s="57" t="n">
        <v>2035.105</v>
      </c>
      <c r="U4" s="57" t="n">
        <v>2005.652</v>
      </c>
      <c r="V4" s="57" t="n">
        <v>2270.621</v>
      </c>
      <c r="W4" s="57" t="n">
        <v>2223.203</v>
      </c>
      <c r="X4" s="57" t="n">
        <v>2192.525</v>
      </c>
      <c r="Y4" s="57" t="n">
        <v>2049.745</v>
      </c>
      <c r="Z4" s="57" t="n">
        <v>1952.952</v>
      </c>
      <c r="AA4" s="57" t="n">
        <v>1754.83</v>
      </c>
      <c r="AB4" s="57" t="n">
        <v>3431.056</v>
      </c>
      <c r="AD4" s="56" t="n">
        <f aca="false">E4+F4</f>
        <v>3862.627</v>
      </c>
      <c r="AE4" s="56" t="n">
        <f aca="false">G4+H4</f>
        <v>4124.904</v>
      </c>
      <c r="AF4" s="56" t="n">
        <f aca="false">I4+J4</f>
        <v>4349.701</v>
      </c>
      <c r="AG4" s="56" t="n">
        <f aca="false">K4+L4</f>
        <v>4558.325</v>
      </c>
      <c r="AH4" s="56" t="n">
        <f aca="false">M4+N4+O4+P4</f>
        <v>11308.527</v>
      </c>
      <c r="AI4" s="57" t="n">
        <f aca="false">Q4+R4</f>
        <v>3992.257</v>
      </c>
      <c r="AJ4" s="57" t="n">
        <f aca="false">S4+T4</f>
        <v>3990.892</v>
      </c>
      <c r="AK4" s="57" t="n">
        <f aca="false">U4+V4</f>
        <v>4276.273</v>
      </c>
      <c r="AL4" s="57" t="n">
        <f aca="false">W4+X4</f>
        <v>4415.728</v>
      </c>
      <c r="AM4" s="57" t="n">
        <f aca="false">Y4+Z4+AA4+AB4</f>
        <v>9188.583</v>
      </c>
      <c r="AO4" s="50" t="n">
        <f aca="false">AD4</f>
        <v>3862.627</v>
      </c>
      <c r="AP4" s="50" t="n">
        <f aca="false">AE4+AF4+AG4</f>
        <v>13032.93</v>
      </c>
      <c r="AQ4" s="50" t="n">
        <f aca="false">M4+N4</f>
        <v>4299.956</v>
      </c>
      <c r="AR4" s="50" t="n">
        <f aca="false">AI4</f>
        <v>3992.257</v>
      </c>
      <c r="AS4" s="50" t="n">
        <f aca="false">AJ4+AK4+AL4</f>
        <v>12682.893</v>
      </c>
      <c r="AT4" s="50" t="n">
        <f aca="false">Y4+Z4</f>
        <v>4002.697</v>
      </c>
      <c r="AU4" s="50" t="n">
        <f aca="false">AO4+AR4</f>
        <v>7854.884</v>
      </c>
      <c r="AV4" s="50" t="n">
        <f aca="false">AP4+AS4</f>
        <v>25715.823</v>
      </c>
      <c r="AW4" s="50" t="n">
        <f aca="false">AQ4+AT4</f>
        <v>8302.653</v>
      </c>
    </row>
    <row r="5" customFormat="false" ht="15" hidden="false" customHeight="false" outlineLevel="0" collapsed="false">
      <c r="A5" s="54" t="n">
        <v>2016</v>
      </c>
      <c r="B5" s="55" t="n">
        <f aca="false">SUM(E5:AB5)</f>
        <v>54364.033</v>
      </c>
      <c r="C5" s="56" t="n">
        <f aca="false">SUM(E5:P5)</f>
        <v>28347.535</v>
      </c>
      <c r="D5" s="57" t="n">
        <f aca="false">SUM(Q5:AB5)</f>
        <v>26016.498</v>
      </c>
      <c r="E5" s="56" t="n">
        <v>2005.38</v>
      </c>
      <c r="F5" s="56" t="n">
        <v>1870.672</v>
      </c>
      <c r="G5" s="56" t="n">
        <v>2004.468</v>
      </c>
      <c r="H5" s="56" t="n">
        <v>2098.523</v>
      </c>
      <c r="I5" s="56" t="n">
        <v>2089.055</v>
      </c>
      <c r="J5" s="56" t="n">
        <v>2253.768</v>
      </c>
      <c r="K5" s="56" t="n">
        <v>2276.433</v>
      </c>
      <c r="L5" s="56" t="n">
        <v>2288.957</v>
      </c>
      <c r="M5" s="56" t="n">
        <v>2191.731</v>
      </c>
      <c r="N5" s="56" t="n">
        <v>2109.042</v>
      </c>
      <c r="O5" s="56" t="n">
        <v>2062.855</v>
      </c>
      <c r="P5" s="56" t="n">
        <v>5096.651</v>
      </c>
      <c r="Q5" s="57" t="n">
        <v>2103.58</v>
      </c>
      <c r="R5" s="57" t="n">
        <v>1901.551</v>
      </c>
      <c r="S5" s="57" t="n">
        <v>1953.594</v>
      </c>
      <c r="T5" s="57" t="n">
        <v>2016.734</v>
      </c>
      <c r="U5" s="57" t="n">
        <v>2035.787</v>
      </c>
      <c r="V5" s="57" t="n">
        <v>2225.096</v>
      </c>
      <c r="W5" s="57" t="n">
        <v>2225.507</v>
      </c>
      <c r="X5" s="57" t="n">
        <v>2208.66</v>
      </c>
      <c r="Y5" s="57" t="n">
        <v>2069.059</v>
      </c>
      <c r="Z5" s="57" t="n">
        <v>1933.836</v>
      </c>
      <c r="AA5" s="57" t="n">
        <v>1857.305</v>
      </c>
      <c r="AB5" s="57" t="n">
        <v>3485.789</v>
      </c>
      <c r="AD5" s="56" t="n">
        <f aca="false">E5+F5</f>
        <v>3876.052</v>
      </c>
      <c r="AE5" s="56" t="n">
        <f aca="false">G5+H5</f>
        <v>4102.991</v>
      </c>
      <c r="AF5" s="56" t="n">
        <f aca="false">I5+J5</f>
        <v>4342.823</v>
      </c>
      <c r="AG5" s="56" t="n">
        <f aca="false">K5+L5</f>
        <v>4565.39</v>
      </c>
      <c r="AH5" s="56" t="n">
        <f aca="false">M5+N5+O5+P5</f>
        <v>11460.279</v>
      </c>
      <c r="AI5" s="57" t="n">
        <f aca="false">Q5+R5</f>
        <v>4005.131</v>
      </c>
      <c r="AJ5" s="57" t="n">
        <f aca="false">S5+T5</f>
        <v>3970.328</v>
      </c>
      <c r="AK5" s="57" t="n">
        <f aca="false">U5+V5</f>
        <v>4260.883</v>
      </c>
      <c r="AL5" s="57" t="n">
        <f aca="false">W5+X5</f>
        <v>4434.167</v>
      </c>
      <c r="AM5" s="57" t="n">
        <f aca="false">Y5+Z5+AA5+AB5</f>
        <v>9345.989</v>
      </c>
      <c r="AO5" s="50" t="n">
        <f aca="false">AD5</f>
        <v>3876.052</v>
      </c>
      <c r="AP5" s="50" t="n">
        <f aca="false">AE5+AF5+AG5</f>
        <v>13011.204</v>
      </c>
      <c r="AQ5" s="50" t="n">
        <f aca="false">M5+N5</f>
        <v>4300.773</v>
      </c>
      <c r="AR5" s="50" t="n">
        <f aca="false">AI5</f>
        <v>4005.131</v>
      </c>
      <c r="AS5" s="50" t="n">
        <f aca="false">AJ5+AK5+AL5</f>
        <v>12665.378</v>
      </c>
      <c r="AT5" s="50" t="n">
        <f aca="false">Y5+Z5</f>
        <v>4002.895</v>
      </c>
      <c r="AU5" s="50" t="n">
        <f aca="false">AO5+AR5</f>
        <v>7881.183</v>
      </c>
      <c r="AV5" s="50" t="n">
        <f aca="false">AP5+AS5</f>
        <v>25676.582</v>
      </c>
      <c r="AW5" s="50" t="n">
        <f aca="false">AQ5+AT5</f>
        <v>8303.668</v>
      </c>
    </row>
    <row r="6" customFormat="false" ht="15" hidden="false" customHeight="false" outlineLevel="0" collapsed="false">
      <c r="A6" s="54" t="n">
        <v>2017</v>
      </c>
      <c r="B6" s="55" t="n">
        <f aca="false">SUM(E6:AB6)</f>
        <v>54671.108</v>
      </c>
      <c r="C6" s="56" t="n">
        <f aca="false">SUM(E6:P6)</f>
        <v>28500.29</v>
      </c>
      <c r="D6" s="57" t="n">
        <f aca="false">SUM(Q6:AB6)</f>
        <v>26170.818</v>
      </c>
      <c r="E6" s="56" t="n">
        <v>2030.422</v>
      </c>
      <c r="F6" s="56" t="n">
        <v>1861.316</v>
      </c>
      <c r="G6" s="56" t="n">
        <v>1986.507</v>
      </c>
      <c r="H6" s="56" t="n">
        <v>2088.168</v>
      </c>
      <c r="I6" s="56" t="n">
        <v>2133.195</v>
      </c>
      <c r="J6" s="56" t="n">
        <v>2191.416</v>
      </c>
      <c r="K6" s="56" t="n">
        <v>2283.716</v>
      </c>
      <c r="L6" s="56" t="n">
        <v>2297.011</v>
      </c>
      <c r="M6" s="56" t="n">
        <v>2203.817</v>
      </c>
      <c r="N6" s="56" t="n">
        <v>2117.484</v>
      </c>
      <c r="O6" s="56" t="n">
        <v>2073.578</v>
      </c>
      <c r="P6" s="56" t="n">
        <v>5233.66</v>
      </c>
      <c r="Q6" s="57" t="n">
        <v>2128.519</v>
      </c>
      <c r="R6" s="57" t="n">
        <v>1891.662</v>
      </c>
      <c r="S6" s="57" t="n">
        <v>1940.098</v>
      </c>
      <c r="T6" s="57" t="n">
        <v>2006.452</v>
      </c>
      <c r="U6" s="57" t="n">
        <v>2070.668</v>
      </c>
      <c r="V6" s="57" t="n">
        <v>2160.459</v>
      </c>
      <c r="W6" s="57" t="n">
        <v>2239.49</v>
      </c>
      <c r="X6" s="57" t="n">
        <v>2222.064</v>
      </c>
      <c r="Y6" s="57" t="n">
        <v>2085.689</v>
      </c>
      <c r="Z6" s="57" t="n">
        <v>1939.141</v>
      </c>
      <c r="AA6" s="57" t="n">
        <v>1859.195</v>
      </c>
      <c r="AB6" s="57" t="n">
        <v>3627.381</v>
      </c>
      <c r="AD6" s="56" t="n">
        <f aca="false">E6+F6</f>
        <v>3891.738</v>
      </c>
      <c r="AE6" s="56" t="n">
        <f aca="false">G6+H6</f>
        <v>4074.675</v>
      </c>
      <c r="AF6" s="56" t="n">
        <f aca="false">I6+J6</f>
        <v>4324.611</v>
      </c>
      <c r="AG6" s="56" t="n">
        <f aca="false">K6+L6</f>
        <v>4580.727</v>
      </c>
      <c r="AH6" s="56" t="n">
        <f aca="false">M6+N6+O6+P6</f>
        <v>11628.539</v>
      </c>
      <c r="AI6" s="57" t="n">
        <f aca="false">Q6+R6</f>
        <v>4020.181</v>
      </c>
      <c r="AJ6" s="57" t="n">
        <f aca="false">S6+T6</f>
        <v>3946.55</v>
      </c>
      <c r="AK6" s="57" t="n">
        <f aca="false">U6+V6</f>
        <v>4231.127</v>
      </c>
      <c r="AL6" s="57" t="n">
        <f aca="false">W6+X6</f>
        <v>4461.554</v>
      </c>
      <c r="AM6" s="57" t="n">
        <f aca="false">Y6+Z6+AA6+AB6</f>
        <v>9511.406</v>
      </c>
      <c r="AO6" s="50" t="n">
        <f aca="false">AD6</f>
        <v>3891.738</v>
      </c>
      <c r="AP6" s="50" t="n">
        <f aca="false">AE6+AF6+AG6</f>
        <v>12980.013</v>
      </c>
      <c r="AQ6" s="50" t="n">
        <f aca="false">M6+N6</f>
        <v>4321.301</v>
      </c>
      <c r="AR6" s="50" t="n">
        <f aca="false">AI6</f>
        <v>4020.181</v>
      </c>
      <c r="AS6" s="50" t="n">
        <f aca="false">AJ6+AK6+AL6</f>
        <v>12639.231</v>
      </c>
      <c r="AT6" s="50" t="n">
        <f aca="false">Y6+Z6</f>
        <v>4024.83</v>
      </c>
      <c r="AU6" s="50" t="n">
        <f aca="false">AO6+AR6</f>
        <v>7911.919</v>
      </c>
      <c r="AV6" s="50" t="n">
        <f aca="false">AP6+AS6</f>
        <v>25619.244</v>
      </c>
      <c r="AW6" s="50" t="n">
        <f aca="false">AQ6+AT6</f>
        <v>8346.131</v>
      </c>
    </row>
    <row r="7" customFormat="false" ht="15" hidden="false" customHeight="false" outlineLevel="0" collapsed="false">
      <c r="A7" s="54" t="n">
        <v>2018</v>
      </c>
      <c r="B7" s="55" t="n">
        <f aca="false">SUM(E7:AB7)</f>
        <v>54964.586</v>
      </c>
      <c r="C7" s="56" t="n">
        <f aca="false">SUM(E7:P7)</f>
        <v>28644.993</v>
      </c>
      <c r="D7" s="57" t="n">
        <f aca="false">SUM(Q7:AB7)</f>
        <v>26319.593</v>
      </c>
      <c r="E7" s="56" t="n">
        <v>2052.773</v>
      </c>
      <c r="F7" s="56" t="n">
        <v>1857.31</v>
      </c>
      <c r="G7" s="56" t="n">
        <v>1967.188</v>
      </c>
      <c r="H7" s="56" t="n">
        <v>2074.229</v>
      </c>
      <c r="I7" s="56" t="n">
        <v>2163.673</v>
      </c>
      <c r="J7" s="56" t="n">
        <v>2136.753</v>
      </c>
      <c r="K7" s="56" t="n">
        <v>2305.732</v>
      </c>
      <c r="L7" s="56" t="n">
        <v>2295.418</v>
      </c>
      <c r="M7" s="56" t="n">
        <v>2212.681</v>
      </c>
      <c r="N7" s="56" t="n">
        <v>2118.415</v>
      </c>
      <c r="O7" s="56" t="n">
        <v>2076.965</v>
      </c>
      <c r="P7" s="56" t="n">
        <v>5383.856</v>
      </c>
      <c r="Q7" s="57" t="n">
        <v>2151.152</v>
      </c>
      <c r="R7" s="57" t="n">
        <v>1886.013</v>
      </c>
      <c r="S7" s="57" t="n">
        <v>1924.182</v>
      </c>
      <c r="T7" s="57" t="n">
        <v>1993.892</v>
      </c>
      <c r="U7" s="57" t="n">
        <v>2092.929</v>
      </c>
      <c r="V7" s="57" t="n">
        <v>2104.277</v>
      </c>
      <c r="W7" s="57" t="n">
        <v>2267.959</v>
      </c>
      <c r="X7" s="57" t="n">
        <v>2224.36</v>
      </c>
      <c r="Y7" s="57" t="n">
        <v>2100.556</v>
      </c>
      <c r="Z7" s="57" t="n">
        <v>1941.438</v>
      </c>
      <c r="AA7" s="57" t="n">
        <v>1852.532</v>
      </c>
      <c r="AB7" s="57" t="n">
        <v>3780.303</v>
      </c>
      <c r="AD7" s="56" t="n">
        <f aca="false">E7+F7</f>
        <v>3910.083</v>
      </c>
      <c r="AE7" s="56" t="n">
        <f aca="false">G7+H7</f>
        <v>4041.417</v>
      </c>
      <c r="AF7" s="56" t="n">
        <f aca="false">I7+J7</f>
        <v>4300.426</v>
      </c>
      <c r="AG7" s="56" t="n">
        <f aca="false">K7+L7</f>
        <v>4601.15</v>
      </c>
      <c r="AH7" s="56" t="n">
        <f aca="false">M7+N7+O7+P7</f>
        <v>11791.917</v>
      </c>
      <c r="AI7" s="57" t="n">
        <f aca="false">Q7+R7</f>
        <v>4037.165</v>
      </c>
      <c r="AJ7" s="57" t="n">
        <f aca="false">S7+T7</f>
        <v>3918.074</v>
      </c>
      <c r="AK7" s="57" t="n">
        <f aca="false">U7+V7</f>
        <v>4197.206</v>
      </c>
      <c r="AL7" s="57" t="n">
        <f aca="false">W7+X7</f>
        <v>4492.319</v>
      </c>
      <c r="AM7" s="57" t="n">
        <f aca="false">Y7+Z7+AA7+AB7</f>
        <v>9674.829</v>
      </c>
      <c r="AO7" s="50" t="n">
        <f aca="false">AD7</f>
        <v>3910.083</v>
      </c>
      <c r="AP7" s="50" t="n">
        <f aca="false">AE7+AF7+AG7</f>
        <v>12942.993</v>
      </c>
      <c r="AQ7" s="50" t="n">
        <f aca="false">M7+N7</f>
        <v>4331.096</v>
      </c>
      <c r="AR7" s="50" t="n">
        <f aca="false">AI7</f>
        <v>4037.165</v>
      </c>
      <c r="AS7" s="50" t="n">
        <f aca="false">AJ7+AK7+AL7</f>
        <v>12607.599</v>
      </c>
      <c r="AT7" s="50" t="n">
        <f aca="false">Y7+Z7</f>
        <v>4041.994</v>
      </c>
      <c r="AU7" s="50" t="n">
        <f aca="false">AO7+AR7</f>
        <v>7947.248</v>
      </c>
      <c r="AV7" s="50" t="n">
        <f aca="false">AP7+AS7</f>
        <v>25550.592</v>
      </c>
      <c r="AW7" s="50" t="n">
        <f aca="false">AQ7+AT7</f>
        <v>8373.09</v>
      </c>
    </row>
    <row r="8" customFormat="false" ht="15" hidden="false" customHeight="false" outlineLevel="0" collapsed="false">
      <c r="A8" s="54" t="n">
        <v>2019</v>
      </c>
      <c r="B8" s="55" t="n">
        <f aca="false">SUM(E8:AB8)</f>
        <v>55251.991</v>
      </c>
      <c r="C8" s="56" t="n">
        <f aca="false">SUM(E8:P8)</f>
        <v>28786.726</v>
      </c>
      <c r="D8" s="57" t="n">
        <f aca="false">SUM(Q8:AB8)</f>
        <v>26465.265</v>
      </c>
      <c r="E8" s="56" t="n">
        <v>2064.781</v>
      </c>
      <c r="F8" s="56" t="n">
        <v>1881.696</v>
      </c>
      <c r="G8" s="56" t="n">
        <v>1926.83</v>
      </c>
      <c r="H8" s="56" t="n">
        <v>2085.45</v>
      </c>
      <c r="I8" s="56" t="n">
        <v>2171.653</v>
      </c>
      <c r="J8" s="56" t="n">
        <v>2091.561</v>
      </c>
      <c r="K8" s="56" t="n">
        <v>2314.38</v>
      </c>
      <c r="L8" s="56" t="n">
        <v>2283.153</v>
      </c>
      <c r="M8" s="56" t="n">
        <v>2237.343</v>
      </c>
      <c r="N8" s="56" t="n">
        <v>2127.652</v>
      </c>
      <c r="O8" s="56" t="n">
        <v>2065.571</v>
      </c>
      <c r="P8" s="56" t="n">
        <v>5536.656</v>
      </c>
      <c r="Q8" s="57" t="n">
        <v>2164.418</v>
      </c>
      <c r="R8" s="57" t="n">
        <v>1910.576</v>
      </c>
      <c r="S8" s="57" t="n">
        <v>1886.032</v>
      </c>
      <c r="T8" s="57" t="n">
        <v>2004.364</v>
      </c>
      <c r="U8" s="57" t="n">
        <v>2096.618</v>
      </c>
      <c r="V8" s="57" t="n">
        <v>2056.254</v>
      </c>
      <c r="W8" s="57" t="n">
        <v>2281.593</v>
      </c>
      <c r="X8" s="57" t="n">
        <v>2214.871</v>
      </c>
      <c r="Y8" s="57" t="n">
        <v>2129.288</v>
      </c>
      <c r="Z8" s="57" t="n">
        <v>1954.595</v>
      </c>
      <c r="AA8" s="57" t="n">
        <v>1833.017</v>
      </c>
      <c r="AB8" s="57" t="n">
        <v>3933.639</v>
      </c>
      <c r="AD8" s="56" t="n">
        <f aca="false">E8+F8</f>
        <v>3946.477</v>
      </c>
      <c r="AE8" s="56" t="n">
        <f aca="false">G8+H8</f>
        <v>4012.28</v>
      </c>
      <c r="AF8" s="56" t="n">
        <f aca="false">I8+J8</f>
        <v>4263.214</v>
      </c>
      <c r="AG8" s="56" t="n">
        <f aca="false">K8+L8</f>
        <v>4597.533</v>
      </c>
      <c r="AH8" s="56" t="n">
        <f aca="false">M8+N8+O8+P8</f>
        <v>11967.222</v>
      </c>
      <c r="AI8" s="57" t="n">
        <f aca="false">Q8+R8</f>
        <v>4074.994</v>
      </c>
      <c r="AJ8" s="57" t="n">
        <f aca="false">S8+T8</f>
        <v>3890.396</v>
      </c>
      <c r="AK8" s="57" t="n">
        <f aca="false">U8+V8</f>
        <v>4152.872</v>
      </c>
      <c r="AL8" s="57" t="n">
        <f aca="false">W8+X8</f>
        <v>4496.464</v>
      </c>
      <c r="AM8" s="57" t="n">
        <f aca="false">Y8+Z8+AA8+AB8</f>
        <v>9850.539</v>
      </c>
      <c r="AO8" s="50" t="n">
        <f aca="false">AD8</f>
        <v>3946.477</v>
      </c>
      <c r="AP8" s="50" t="n">
        <f aca="false">AE8+AF8+AG8</f>
        <v>12873.027</v>
      </c>
      <c r="AQ8" s="50" t="n">
        <f aca="false">M8+N8</f>
        <v>4364.995</v>
      </c>
      <c r="AR8" s="50" t="n">
        <f aca="false">AI8</f>
        <v>4074.994</v>
      </c>
      <c r="AS8" s="50" t="n">
        <f aca="false">AJ8+AK8+AL8</f>
        <v>12539.732</v>
      </c>
      <c r="AT8" s="50" t="n">
        <f aca="false">Y8+Z8</f>
        <v>4083.883</v>
      </c>
      <c r="AU8" s="50" t="n">
        <f aca="false">AO8+AR8</f>
        <v>8021.471</v>
      </c>
      <c r="AV8" s="50" t="n">
        <f aca="false">AP8+AS8</f>
        <v>25412.759</v>
      </c>
      <c r="AW8" s="50" t="n">
        <f aca="false">AQ8+AT8</f>
        <v>8448.878</v>
      </c>
    </row>
    <row r="9" customFormat="false" ht="15" hidden="false" customHeight="false" outlineLevel="0" collapsed="false">
      <c r="A9" s="54" t="n">
        <v>2020</v>
      </c>
      <c r="B9" s="55" t="n">
        <f aca="false">SUM(E9:AB9)</f>
        <v>55543.473</v>
      </c>
      <c r="C9" s="56" t="n">
        <f aca="false">SUM(E9:P9)</f>
        <v>28930.446</v>
      </c>
      <c r="D9" s="57" t="n">
        <f aca="false">SUM(Q9:AB9)</f>
        <v>26613.027</v>
      </c>
      <c r="E9" s="56" t="n">
        <v>2078.705</v>
      </c>
      <c r="F9" s="56" t="n">
        <v>1906.811</v>
      </c>
      <c r="G9" s="56" t="n">
        <v>1892.258</v>
      </c>
      <c r="H9" s="56" t="n">
        <v>2083.286</v>
      </c>
      <c r="I9" s="56" t="n">
        <v>2178.352</v>
      </c>
      <c r="J9" s="56" t="n">
        <v>2082.107</v>
      </c>
      <c r="K9" s="56" t="n">
        <v>2297.511</v>
      </c>
      <c r="L9" s="56" t="n">
        <v>2267.098</v>
      </c>
      <c r="M9" s="56" t="n">
        <v>2257.611</v>
      </c>
      <c r="N9" s="56" t="n">
        <v>2139.182</v>
      </c>
      <c r="O9" s="56" t="n">
        <v>2059.825</v>
      </c>
      <c r="P9" s="56" t="n">
        <v>5687.7</v>
      </c>
      <c r="Q9" s="57" t="n">
        <v>2176.123</v>
      </c>
      <c r="R9" s="57" t="n">
        <v>1939.793</v>
      </c>
      <c r="S9" s="57" t="n">
        <v>1851.783</v>
      </c>
      <c r="T9" s="57" t="n">
        <v>2006.257</v>
      </c>
      <c r="U9" s="57" t="n">
        <v>2097.848</v>
      </c>
      <c r="V9" s="57" t="n">
        <v>2038.08</v>
      </c>
      <c r="W9" s="57" t="n">
        <v>2269.197</v>
      </c>
      <c r="X9" s="57" t="n">
        <v>2206.325</v>
      </c>
      <c r="Y9" s="57" t="n">
        <v>2154.373</v>
      </c>
      <c r="Z9" s="57" t="n">
        <v>1968.149</v>
      </c>
      <c r="AA9" s="57" t="n">
        <v>1826.297</v>
      </c>
      <c r="AB9" s="57" t="n">
        <v>4078.802</v>
      </c>
      <c r="AD9" s="56" t="n">
        <f aca="false">E9+F9</f>
        <v>3985.516</v>
      </c>
      <c r="AE9" s="56" t="n">
        <f aca="false">G9+H9</f>
        <v>3975.544</v>
      </c>
      <c r="AF9" s="56" t="n">
        <f aca="false">I9+J9</f>
        <v>4260.459</v>
      </c>
      <c r="AG9" s="56" t="n">
        <f aca="false">K9+L9</f>
        <v>4564.609</v>
      </c>
      <c r="AH9" s="56" t="n">
        <f aca="false">M9+N9+O9+P9</f>
        <v>12144.318</v>
      </c>
      <c r="AI9" s="57" t="n">
        <f aca="false">Q9+R9</f>
        <v>4115.916</v>
      </c>
      <c r="AJ9" s="57" t="n">
        <f aca="false">S9+T9</f>
        <v>3858.04</v>
      </c>
      <c r="AK9" s="57" t="n">
        <f aca="false">U9+V9</f>
        <v>4135.928</v>
      </c>
      <c r="AL9" s="57" t="n">
        <f aca="false">W9+X9</f>
        <v>4475.522</v>
      </c>
      <c r="AM9" s="57" t="n">
        <f aca="false">Y9+Z9+AA9+AB9</f>
        <v>10027.621</v>
      </c>
      <c r="AO9" s="50" t="n">
        <f aca="false">AD9</f>
        <v>3985.516</v>
      </c>
      <c r="AP9" s="50" t="n">
        <f aca="false">AE9+AF9+AG9</f>
        <v>12800.612</v>
      </c>
      <c r="AQ9" s="50" t="n">
        <f aca="false">M9+N9</f>
        <v>4396.793</v>
      </c>
      <c r="AR9" s="50" t="n">
        <f aca="false">AI9</f>
        <v>4115.916</v>
      </c>
      <c r="AS9" s="50" t="n">
        <f aca="false">AJ9+AK9+AL9</f>
        <v>12469.49</v>
      </c>
      <c r="AT9" s="50" t="n">
        <f aca="false">Y9+Z9</f>
        <v>4122.522</v>
      </c>
      <c r="AU9" s="50" t="n">
        <f aca="false">AO9+AR9</f>
        <v>8101.432</v>
      </c>
      <c r="AV9" s="50" t="n">
        <f aca="false">AP9+AS9</f>
        <v>25270.102</v>
      </c>
      <c r="AW9" s="50" t="n">
        <f aca="false">AQ9+AT9</f>
        <v>8519.315</v>
      </c>
    </row>
    <row r="10" customFormat="false" ht="15" hidden="false" customHeight="false" outlineLevel="0" collapsed="false">
      <c r="A10" s="54" t="n">
        <v>2021</v>
      </c>
      <c r="B10" s="55" t="n">
        <f aca="false">SUM(E10:AB10)</f>
        <v>55839.381</v>
      </c>
      <c r="C10" s="56" t="n">
        <f aca="false">SUM(E10:P10)</f>
        <v>29075.972</v>
      </c>
      <c r="D10" s="57" t="n">
        <f aca="false">SUM(Q10:AB10)</f>
        <v>26763.409</v>
      </c>
      <c r="E10" s="56" t="n">
        <v>2074.46</v>
      </c>
      <c r="F10" s="56" t="n">
        <v>1942.461</v>
      </c>
      <c r="G10" s="56" t="n">
        <v>1870.256</v>
      </c>
      <c r="H10" s="56" t="n">
        <v>2078.433</v>
      </c>
      <c r="I10" s="56" t="n">
        <v>2161.582</v>
      </c>
      <c r="J10" s="56" t="n">
        <v>2117.96</v>
      </c>
      <c r="K10" s="56" t="n">
        <v>2255.488</v>
      </c>
      <c r="L10" s="56" t="n">
        <v>2264.419</v>
      </c>
      <c r="M10" s="56" t="n">
        <v>2269.018</v>
      </c>
      <c r="N10" s="56" t="n">
        <v>2152.273</v>
      </c>
      <c r="O10" s="56" t="n">
        <v>2049.34</v>
      </c>
      <c r="P10" s="56" t="n">
        <v>5840.282</v>
      </c>
      <c r="Q10" s="57" t="n">
        <v>2171.862</v>
      </c>
      <c r="R10" s="57" t="n">
        <v>1978.775</v>
      </c>
      <c r="S10" s="57" t="n">
        <v>1826.139</v>
      </c>
      <c r="T10" s="57" t="n">
        <v>2004.359</v>
      </c>
      <c r="U10" s="57" t="n">
        <v>2080.005</v>
      </c>
      <c r="V10" s="57" t="n">
        <v>2068.594</v>
      </c>
      <c r="W10" s="57" t="n">
        <v>2225.068</v>
      </c>
      <c r="X10" s="57" t="n">
        <v>2210.045</v>
      </c>
      <c r="Y10" s="57" t="n">
        <v>2171.7</v>
      </c>
      <c r="Z10" s="57" t="n">
        <v>1990.026</v>
      </c>
      <c r="AA10" s="57" t="n">
        <v>1811.101</v>
      </c>
      <c r="AB10" s="57" t="n">
        <v>4225.735</v>
      </c>
      <c r="AD10" s="56" t="n">
        <f aca="false">E10+F10</f>
        <v>4016.921</v>
      </c>
      <c r="AE10" s="56" t="n">
        <f aca="false">G10+H10</f>
        <v>3948.689</v>
      </c>
      <c r="AF10" s="56" t="n">
        <f aca="false">I10+J10</f>
        <v>4279.542</v>
      </c>
      <c r="AG10" s="56" t="n">
        <f aca="false">K10+L10</f>
        <v>4519.907</v>
      </c>
      <c r="AH10" s="56" t="n">
        <f aca="false">M10+N10+O10+P10</f>
        <v>12310.913</v>
      </c>
      <c r="AI10" s="57" t="n">
        <f aca="false">Q10+R10</f>
        <v>4150.637</v>
      </c>
      <c r="AJ10" s="57" t="n">
        <f aca="false">S10+T10</f>
        <v>3830.498</v>
      </c>
      <c r="AK10" s="57" t="n">
        <f aca="false">U10+V10</f>
        <v>4148.599</v>
      </c>
      <c r="AL10" s="57" t="n">
        <f aca="false">W10+X10</f>
        <v>4435.113</v>
      </c>
      <c r="AM10" s="57" t="n">
        <f aca="false">Y10+Z10+AA10+AB10</f>
        <v>10198.562</v>
      </c>
      <c r="AO10" s="50" t="n">
        <f aca="false">AD10</f>
        <v>4016.921</v>
      </c>
      <c r="AP10" s="50" t="n">
        <f aca="false">AE10+AF10+AG10</f>
        <v>12748.138</v>
      </c>
      <c r="AQ10" s="50" t="n">
        <f aca="false">M10+N10</f>
        <v>4421.291</v>
      </c>
      <c r="AR10" s="50" t="n">
        <f aca="false">AI10</f>
        <v>4150.637</v>
      </c>
      <c r="AS10" s="50" t="n">
        <f aca="false">AJ10+AK10+AL10</f>
        <v>12414.21</v>
      </c>
      <c r="AT10" s="50" t="n">
        <f aca="false">Y10+Z10</f>
        <v>4161.726</v>
      </c>
      <c r="AU10" s="50" t="n">
        <f aca="false">AO10+AR10</f>
        <v>8167.558</v>
      </c>
      <c r="AV10" s="50" t="n">
        <f aca="false">AP10+AS10</f>
        <v>25162.348</v>
      </c>
      <c r="AW10" s="50" t="n">
        <f aca="false">AQ10+AT10</f>
        <v>8583.017</v>
      </c>
    </row>
    <row r="11" customFormat="false" ht="15" hidden="false" customHeight="false" outlineLevel="0" collapsed="false">
      <c r="A11" s="54" t="n">
        <v>2022</v>
      </c>
      <c r="B11" s="55" t="n">
        <f aca="false">SUM(E11:AB11)</f>
        <v>56153.406</v>
      </c>
      <c r="C11" s="56" t="n">
        <f aca="false">SUM(E11:P11)</f>
        <v>29230.233</v>
      </c>
      <c r="D11" s="57" t="n">
        <f aca="false">SUM(Q11:AB11)</f>
        <v>26923.173</v>
      </c>
      <c r="E11" s="56" t="n">
        <v>2087.15</v>
      </c>
      <c r="F11" s="56" t="n">
        <v>1967.545</v>
      </c>
      <c r="G11" s="56" t="n">
        <v>1860.98</v>
      </c>
      <c r="H11" s="56" t="n">
        <v>2060.585</v>
      </c>
      <c r="I11" s="56" t="n">
        <v>2151.388</v>
      </c>
      <c r="J11" s="56" t="n">
        <v>2162.161</v>
      </c>
      <c r="K11" s="56" t="n">
        <v>2193.797</v>
      </c>
      <c r="L11" s="56" t="n">
        <v>2272.212</v>
      </c>
      <c r="M11" s="56" t="n">
        <v>2277.734</v>
      </c>
      <c r="N11" s="56" t="n">
        <v>2165.222</v>
      </c>
      <c r="O11" s="56" t="n">
        <v>2057.834</v>
      </c>
      <c r="P11" s="56" t="n">
        <v>5973.625</v>
      </c>
      <c r="Q11" s="57" t="n">
        <v>2185.928</v>
      </c>
      <c r="R11" s="57" t="n">
        <v>2003.837</v>
      </c>
      <c r="S11" s="57" t="n">
        <v>1816.478</v>
      </c>
      <c r="T11" s="57" t="n">
        <v>1991.142</v>
      </c>
      <c r="U11" s="57" t="n">
        <v>2070.082</v>
      </c>
      <c r="V11" s="57" t="n">
        <v>2103.699</v>
      </c>
      <c r="W11" s="57" t="n">
        <v>2161.789</v>
      </c>
      <c r="X11" s="57" t="n">
        <v>2225.063</v>
      </c>
      <c r="Y11" s="57" t="n">
        <v>2186.54</v>
      </c>
      <c r="Z11" s="57" t="n">
        <v>2008.509</v>
      </c>
      <c r="AA11" s="57" t="n">
        <v>1818.47</v>
      </c>
      <c r="AB11" s="57" t="n">
        <v>4351.636</v>
      </c>
      <c r="AD11" s="56" t="n">
        <f aca="false">E11+F11</f>
        <v>4054.695</v>
      </c>
      <c r="AE11" s="56" t="n">
        <f aca="false">G11+H11</f>
        <v>3921.565</v>
      </c>
      <c r="AF11" s="56" t="n">
        <f aca="false">I11+J11</f>
        <v>4313.549</v>
      </c>
      <c r="AG11" s="56" t="n">
        <f aca="false">K11+L11</f>
        <v>4466.009</v>
      </c>
      <c r="AH11" s="56" t="n">
        <f aca="false">M11+N11+O11+P11</f>
        <v>12474.415</v>
      </c>
      <c r="AI11" s="57" t="n">
        <f aca="false">Q11+R11</f>
        <v>4189.765</v>
      </c>
      <c r="AJ11" s="57" t="n">
        <f aca="false">S11+T11</f>
        <v>3807.62</v>
      </c>
      <c r="AK11" s="57" t="n">
        <f aca="false">U11+V11</f>
        <v>4173.781</v>
      </c>
      <c r="AL11" s="57" t="n">
        <f aca="false">W11+X11</f>
        <v>4386.852</v>
      </c>
      <c r="AM11" s="57" t="n">
        <f aca="false">Y11+Z11+AA11+AB11</f>
        <v>10365.155</v>
      </c>
      <c r="AO11" s="50" t="n">
        <f aca="false">AD11</f>
        <v>4054.695</v>
      </c>
      <c r="AP11" s="50" t="n">
        <f aca="false">AE11+AF11+AG11</f>
        <v>12701.123</v>
      </c>
      <c r="AQ11" s="50" t="n">
        <f aca="false">M11+N11</f>
        <v>4442.956</v>
      </c>
      <c r="AR11" s="50" t="n">
        <f aca="false">AI11</f>
        <v>4189.765</v>
      </c>
      <c r="AS11" s="50" t="n">
        <f aca="false">AJ11+AK11+AL11</f>
        <v>12368.253</v>
      </c>
      <c r="AT11" s="50" t="n">
        <f aca="false">Y11+Z11</f>
        <v>4195.049</v>
      </c>
      <c r="AU11" s="50" t="n">
        <f aca="false">AO11+AR11</f>
        <v>8244.46</v>
      </c>
      <c r="AV11" s="50" t="n">
        <f aca="false">AP11+AS11</f>
        <v>25069.376</v>
      </c>
      <c r="AW11" s="50" t="n">
        <f aca="false">AQ11+AT11</f>
        <v>8638.005</v>
      </c>
    </row>
    <row r="12" customFormat="false" ht="15" hidden="false" customHeight="false" outlineLevel="0" collapsed="false">
      <c r="A12" s="54" t="n">
        <v>2023</v>
      </c>
      <c r="B12" s="55" t="n">
        <f aca="false">SUM(E12:AB12)</f>
        <v>56454.9</v>
      </c>
      <c r="C12" s="56" t="n">
        <f aca="false">SUM(E12:P12)</f>
        <v>29378.616</v>
      </c>
      <c r="D12" s="57" t="n">
        <f aca="false">SUM(Q12:AB12)</f>
        <v>27076.284</v>
      </c>
      <c r="E12" s="56" t="n">
        <v>2100.716</v>
      </c>
      <c r="F12" s="56" t="n">
        <v>1989.937</v>
      </c>
      <c r="G12" s="56" t="n">
        <v>1857.044</v>
      </c>
      <c r="H12" s="56" t="n">
        <v>2041.374</v>
      </c>
      <c r="I12" s="56" t="n">
        <v>2137.61</v>
      </c>
      <c r="J12" s="56" t="n">
        <v>2192.738</v>
      </c>
      <c r="K12" s="56" t="n">
        <v>2139.775</v>
      </c>
      <c r="L12" s="56" t="n">
        <v>2294.575</v>
      </c>
      <c r="M12" s="56" t="n">
        <v>2276.872</v>
      </c>
      <c r="N12" s="56" t="n">
        <v>2174.978</v>
      </c>
      <c r="O12" s="56" t="n">
        <v>2059.286</v>
      </c>
      <c r="P12" s="56" t="n">
        <v>6113.711</v>
      </c>
      <c r="Q12" s="57" t="n">
        <v>2198.762</v>
      </c>
      <c r="R12" s="57" t="n">
        <v>2026.585</v>
      </c>
      <c r="S12" s="57" t="n">
        <v>1811.035</v>
      </c>
      <c r="T12" s="57" t="n">
        <v>1975.502</v>
      </c>
      <c r="U12" s="57" t="n">
        <v>2057.88</v>
      </c>
      <c r="V12" s="57" t="n">
        <v>2126.264</v>
      </c>
      <c r="W12" s="57" t="n">
        <v>2106.914</v>
      </c>
      <c r="X12" s="57" t="n">
        <v>2254.24</v>
      </c>
      <c r="Y12" s="57" t="n">
        <v>2190.456</v>
      </c>
      <c r="Z12" s="57" t="n">
        <v>2025.243</v>
      </c>
      <c r="AA12" s="57" t="n">
        <v>1823.534</v>
      </c>
      <c r="AB12" s="57" t="n">
        <v>4479.869</v>
      </c>
      <c r="AD12" s="56" t="n">
        <f aca="false">E12+F12</f>
        <v>4090.653</v>
      </c>
      <c r="AE12" s="56" t="n">
        <f aca="false">G12+H12</f>
        <v>3898.418</v>
      </c>
      <c r="AF12" s="56" t="n">
        <f aca="false">I12+J12</f>
        <v>4330.348</v>
      </c>
      <c r="AG12" s="56" t="n">
        <f aca="false">K12+L12</f>
        <v>4434.35</v>
      </c>
      <c r="AH12" s="56" t="n">
        <f aca="false">M12+N12+O12+P12</f>
        <v>12624.847</v>
      </c>
      <c r="AI12" s="57" t="n">
        <f aca="false">Q12+R12</f>
        <v>4225.347</v>
      </c>
      <c r="AJ12" s="57" t="n">
        <f aca="false">S12+T12</f>
        <v>3786.537</v>
      </c>
      <c r="AK12" s="57" t="n">
        <f aca="false">U12+V12</f>
        <v>4184.144</v>
      </c>
      <c r="AL12" s="57" t="n">
        <f aca="false">W12+X12</f>
        <v>4361.154</v>
      </c>
      <c r="AM12" s="57" t="n">
        <f aca="false">Y12+Z12+AA12+AB12</f>
        <v>10519.102</v>
      </c>
      <c r="AO12" s="50" t="n">
        <f aca="false">AD12</f>
        <v>4090.653</v>
      </c>
      <c r="AP12" s="50" t="n">
        <f aca="false">AE12+AF12+AG12</f>
        <v>12663.116</v>
      </c>
      <c r="AQ12" s="50" t="n">
        <f aca="false">M12+N12</f>
        <v>4451.85</v>
      </c>
      <c r="AR12" s="50" t="n">
        <f aca="false">AI12</f>
        <v>4225.347</v>
      </c>
      <c r="AS12" s="50" t="n">
        <f aca="false">AJ12+AK12+AL12</f>
        <v>12331.835</v>
      </c>
      <c r="AT12" s="50" t="n">
        <f aca="false">Y12+Z12</f>
        <v>4215.699</v>
      </c>
      <c r="AU12" s="50" t="n">
        <f aca="false">AO12+AR12</f>
        <v>8316</v>
      </c>
      <c r="AV12" s="50" t="n">
        <f aca="false">AP12+AS12</f>
        <v>24994.951</v>
      </c>
      <c r="AW12" s="50" t="n">
        <f aca="false">AQ12+AT12</f>
        <v>8667.549</v>
      </c>
    </row>
    <row r="13" customFormat="false" ht="15" hidden="false" customHeight="false" outlineLevel="0" collapsed="false">
      <c r="A13" s="54" t="n">
        <v>2024</v>
      </c>
      <c r="B13" s="55" t="n">
        <f aca="false">SUM(E13:AB13)</f>
        <v>56762.857</v>
      </c>
      <c r="C13" s="56" t="n">
        <f aca="false">SUM(E13:P13)</f>
        <v>29530.03</v>
      </c>
      <c r="D13" s="57" t="n">
        <f aca="false">SUM(Q13:AB13)</f>
        <v>27232.827</v>
      </c>
      <c r="E13" s="56" t="n">
        <v>2119.098</v>
      </c>
      <c r="F13" s="56" t="n">
        <v>2001.992</v>
      </c>
      <c r="G13" s="56" t="n">
        <v>1881.468</v>
      </c>
      <c r="H13" s="56" t="n">
        <v>2001.149</v>
      </c>
      <c r="I13" s="56" t="n">
        <v>2148.931</v>
      </c>
      <c r="J13" s="56" t="n">
        <v>2200.86</v>
      </c>
      <c r="K13" s="56" t="n">
        <v>2095.167</v>
      </c>
      <c r="L13" s="56" t="n">
        <v>2303.655</v>
      </c>
      <c r="M13" s="56" t="n">
        <v>2265.505</v>
      </c>
      <c r="N13" s="56" t="n">
        <v>2200.246</v>
      </c>
      <c r="O13" s="56" t="n">
        <v>2068.959</v>
      </c>
      <c r="P13" s="56" t="n">
        <v>6243</v>
      </c>
      <c r="Q13" s="57" t="n">
        <v>2218.143</v>
      </c>
      <c r="R13" s="57" t="n">
        <v>2039.981</v>
      </c>
      <c r="S13" s="57" t="n">
        <v>1835.712</v>
      </c>
      <c r="T13" s="57" t="n">
        <v>1937.681</v>
      </c>
      <c r="U13" s="57" t="n">
        <v>2068.591</v>
      </c>
      <c r="V13" s="57" t="n">
        <v>2130.315</v>
      </c>
      <c r="W13" s="57" t="n">
        <v>2060.078</v>
      </c>
      <c r="X13" s="57" t="n">
        <v>2268.741</v>
      </c>
      <c r="Y13" s="57" t="n">
        <v>2182.95</v>
      </c>
      <c r="Z13" s="57" t="n">
        <v>2055.329</v>
      </c>
      <c r="AA13" s="57" t="n">
        <v>1839.137</v>
      </c>
      <c r="AB13" s="57" t="n">
        <v>4596.169</v>
      </c>
      <c r="AD13" s="56" t="n">
        <f aca="false">E13+F13</f>
        <v>4121.09</v>
      </c>
      <c r="AE13" s="56" t="n">
        <f aca="false">G13+H13</f>
        <v>3882.617</v>
      </c>
      <c r="AF13" s="56" t="n">
        <f aca="false">I13+J13</f>
        <v>4349.791</v>
      </c>
      <c r="AG13" s="56" t="n">
        <f aca="false">K13+L13</f>
        <v>4398.822</v>
      </c>
      <c r="AH13" s="56" t="n">
        <f aca="false">M13+N13+O13+P13</f>
        <v>12777.71</v>
      </c>
      <c r="AI13" s="57" t="n">
        <f aca="false">Q13+R13</f>
        <v>4258.124</v>
      </c>
      <c r="AJ13" s="57" t="n">
        <f aca="false">S13+T13</f>
        <v>3773.393</v>
      </c>
      <c r="AK13" s="57" t="n">
        <f aca="false">U13+V13</f>
        <v>4198.906</v>
      </c>
      <c r="AL13" s="57" t="n">
        <f aca="false">W13+X13</f>
        <v>4328.819</v>
      </c>
      <c r="AM13" s="57" t="n">
        <f aca="false">Y13+Z13+AA13+AB13</f>
        <v>10673.585</v>
      </c>
      <c r="AO13" s="50" t="n">
        <f aca="false">AD13</f>
        <v>4121.09</v>
      </c>
      <c r="AP13" s="50" t="n">
        <f aca="false">AE13+AF13+AG13</f>
        <v>12631.23</v>
      </c>
      <c r="AQ13" s="50" t="n">
        <f aca="false">M13+N13</f>
        <v>4465.751</v>
      </c>
      <c r="AR13" s="50" t="n">
        <f aca="false">AI13</f>
        <v>4258.124</v>
      </c>
      <c r="AS13" s="50" t="n">
        <f aca="false">AJ13+AK13+AL13</f>
        <v>12301.118</v>
      </c>
      <c r="AT13" s="50" t="n">
        <f aca="false">Y13+Z13</f>
        <v>4238.279</v>
      </c>
      <c r="AU13" s="50" t="n">
        <f aca="false">AO13+AR13</f>
        <v>8379.214</v>
      </c>
      <c r="AV13" s="50" t="n">
        <f aca="false">AP13+AS13</f>
        <v>24932.348</v>
      </c>
      <c r="AW13" s="50" t="n">
        <f aca="false">AQ13+AT13</f>
        <v>8704.03</v>
      </c>
    </row>
    <row r="14" customFormat="false" ht="15" hidden="false" customHeight="false" outlineLevel="0" collapsed="false">
      <c r="A14" s="54" t="n">
        <v>2025</v>
      </c>
      <c r="B14" s="55" t="n">
        <f aca="false">SUM(E14:AB14)</f>
        <v>57067.083</v>
      </c>
      <c r="C14" s="56" t="n">
        <f aca="false">SUM(E14:P14)</f>
        <v>29679.554</v>
      </c>
      <c r="D14" s="57" t="n">
        <f aca="false">SUM(Q14:AB14)</f>
        <v>27387.529</v>
      </c>
      <c r="E14" s="56" t="n">
        <v>2132.668</v>
      </c>
      <c r="F14" s="56" t="n">
        <v>2015.959</v>
      </c>
      <c r="G14" s="56" t="n">
        <v>1906.624</v>
      </c>
      <c r="H14" s="56" t="n">
        <v>1966.694</v>
      </c>
      <c r="I14" s="56" t="n">
        <v>2146.892</v>
      </c>
      <c r="J14" s="56" t="n">
        <v>2207.713</v>
      </c>
      <c r="K14" s="56" t="n">
        <v>2086.092</v>
      </c>
      <c r="L14" s="56" t="n">
        <v>2287.374</v>
      </c>
      <c r="M14" s="56" t="n">
        <v>2250.39</v>
      </c>
      <c r="N14" s="56" t="n">
        <v>2221.214</v>
      </c>
      <c r="O14" s="56" t="n">
        <v>2081.146</v>
      </c>
      <c r="P14" s="56" t="n">
        <v>6376.788</v>
      </c>
      <c r="Q14" s="57" t="n">
        <v>2233.798</v>
      </c>
      <c r="R14" s="57" t="n">
        <v>2051.818</v>
      </c>
      <c r="S14" s="57" t="n">
        <v>1865.026</v>
      </c>
      <c r="T14" s="57" t="n">
        <v>1903.741</v>
      </c>
      <c r="U14" s="57" t="n">
        <v>2070.746</v>
      </c>
      <c r="V14" s="57" t="n">
        <v>2131.924</v>
      </c>
      <c r="W14" s="57" t="n">
        <v>2042.762</v>
      </c>
      <c r="X14" s="57" t="n">
        <v>2257.522</v>
      </c>
      <c r="Y14" s="57" t="n">
        <v>2176.364</v>
      </c>
      <c r="Z14" s="57" t="n">
        <v>2081.907</v>
      </c>
      <c r="AA14" s="57" t="n">
        <v>1855.191</v>
      </c>
      <c r="AB14" s="57" t="n">
        <v>4716.73</v>
      </c>
      <c r="AD14" s="56" t="n">
        <f aca="false">E14+F14</f>
        <v>4148.627</v>
      </c>
      <c r="AE14" s="56" t="n">
        <f aca="false">G14+H14</f>
        <v>3873.318</v>
      </c>
      <c r="AF14" s="56" t="n">
        <f aca="false">I14+J14</f>
        <v>4354.605</v>
      </c>
      <c r="AG14" s="56" t="n">
        <f aca="false">K14+L14</f>
        <v>4373.466</v>
      </c>
      <c r="AH14" s="56" t="n">
        <f aca="false">M14+N14+O14+P14</f>
        <v>12929.538</v>
      </c>
      <c r="AI14" s="57" t="n">
        <f aca="false">Q14+R14</f>
        <v>4285.616</v>
      </c>
      <c r="AJ14" s="57" t="n">
        <f aca="false">S14+T14</f>
        <v>3768.767</v>
      </c>
      <c r="AK14" s="57" t="n">
        <f aca="false">U14+V14</f>
        <v>4202.67</v>
      </c>
      <c r="AL14" s="57" t="n">
        <f aca="false">W14+X14</f>
        <v>4300.284</v>
      </c>
      <c r="AM14" s="57" t="n">
        <f aca="false">Y14+Z14+AA14+AB14</f>
        <v>10830.192</v>
      </c>
      <c r="AO14" s="50" t="n">
        <f aca="false">AD14</f>
        <v>4148.627</v>
      </c>
      <c r="AP14" s="50" t="n">
        <f aca="false">AE14+AF14+AG14</f>
        <v>12601.389</v>
      </c>
      <c r="AQ14" s="50" t="n">
        <f aca="false">M14+N14</f>
        <v>4471.604</v>
      </c>
      <c r="AR14" s="50" t="n">
        <f aca="false">AI14</f>
        <v>4285.616</v>
      </c>
      <c r="AS14" s="50" t="n">
        <f aca="false">AJ14+AK14+AL14</f>
        <v>12271.721</v>
      </c>
      <c r="AT14" s="50" t="n">
        <f aca="false">Y14+Z14</f>
        <v>4258.271</v>
      </c>
      <c r="AU14" s="50" t="n">
        <f aca="false">AO14+AR14</f>
        <v>8434.243</v>
      </c>
      <c r="AV14" s="50" t="n">
        <f aca="false">AP14+AS14</f>
        <v>24873.11</v>
      </c>
      <c r="AW14" s="50" t="n">
        <f aca="false">AQ14+AT14</f>
        <v>8729.875</v>
      </c>
    </row>
    <row r="15" customFormat="false" ht="15" hidden="false" customHeight="false" outlineLevel="0" collapsed="false">
      <c r="A15" s="54" t="n">
        <v>2026</v>
      </c>
      <c r="B15" s="55" t="n">
        <f aca="false">SUM(E15:AB15)</f>
        <v>57375.701</v>
      </c>
      <c r="C15" s="56" t="n">
        <f aca="false">SUM(E15:P15)</f>
        <v>29831.929</v>
      </c>
      <c r="D15" s="57" t="n">
        <f aca="false">SUM(Q15:AB15)</f>
        <v>27543.772</v>
      </c>
      <c r="E15" s="56" t="n">
        <v>2146.67</v>
      </c>
      <c r="F15" s="56" t="n">
        <v>2011.768</v>
      </c>
      <c r="G15" s="56" t="n">
        <v>1942.305</v>
      </c>
      <c r="H15" s="56" t="n">
        <v>1944.794</v>
      </c>
      <c r="I15" s="56" t="n">
        <v>2142.163</v>
      </c>
      <c r="J15" s="56" t="n">
        <v>2191.184</v>
      </c>
      <c r="K15" s="56" t="n">
        <v>2122.091</v>
      </c>
      <c r="L15" s="56" t="n">
        <v>2246.109</v>
      </c>
      <c r="M15" s="56" t="n">
        <v>2248.467</v>
      </c>
      <c r="N15" s="56" t="n">
        <v>2233.421</v>
      </c>
      <c r="O15" s="56" t="n">
        <v>2095.06</v>
      </c>
      <c r="P15" s="56" t="n">
        <v>6507.897</v>
      </c>
      <c r="Q15" s="57" t="n">
        <v>2248.698</v>
      </c>
      <c r="R15" s="57" t="n">
        <v>2047.725</v>
      </c>
      <c r="S15" s="57" t="n">
        <v>1904.086</v>
      </c>
      <c r="T15" s="57" t="n">
        <v>1878.368</v>
      </c>
      <c r="U15" s="57" t="n">
        <v>2069.121</v>
      </c>
      <c r="V15" s="57" t="n">
        <v>2114.597</v>
      </c>
      <c r="W15" s="57" t="n">
        <v>2073.664</v>
      </c>
      <c r="X15" s="57" t="n">
        <v>2214.986</v>
      </c>
      <c r="Y15" s="57" t="n">
        <v>2181.716</v>
      </c>
      <c r="Z15" s="57" t="n">
        <v>2100.939</v>
      </c>
      <c r="AA15" s="57" t="n">
        <v>1879.005</v>
      </c>
      <c r="AB15" s="57" t="n">
        <v>4830.867</v>
      </c>
      <c r="AD15" s="56" t="n">
        <f aca="false">E15+F15</f>
        <v>4158.438</v>
      </c>
      <c r="AE15" s="56" t="n">
        <f aca="false">G15+H15</f>
        <v>3887.099</v>
      </c>
      <c r="AF15" s="56" t="n">
        <f aca="false">I15+J15</f>
        <v>4333.347</v>
      </c>
      <c r="AG15" s="56" t="n">
        <f aca="false">K15+L15</f>
        <v>4368.2</v>
      </c>
      <c r="AH15" s="56" t="n">
        <f aca="false">M15+N15+O15+P15</f>
        <v>13084.845</v>
      </c>
      <c r="AI15" s="57" t="n">
        <f aca="false">Q15+R15</f>
        <v>4296.423</v>
      </c>
      <c r="AJ15" s="57" t="n">
        <f aca="false">S15+T15</f>
        <v>3782.454</v>
      </c>
      <c r="AK15" s="57" t="n">
        <f aca="false">U15+V15</f>
        <v>4183.718</v>
      </c>
      <c r="AL15" s="57" t="n">
        <f aca="false">W15+X15</f>
        <v>4288.65</v>
      </c>
      <c r="AM15" s="57" t="n">
        <f aca="false">Y15+Z15+AA15+AB15</f>
        <v>10992.527</v>
      </c>
      <c r="AO15" s="50" t="n">
        <f aca="false">AD15</f>
        <v>4158.438</v>
      </c>
      <c r="AP15" s="50" t="n">
        <f aca="false">AE15+AF15+AG15</f>
        <v>12588.646</v>
      </c>
      <c r="AQ15" s="50" t="n">
        <f aca="false">M15+N15</f>
        <v>4481.888</v>
      </c>
      <c r="AR15" s="50" t="n">
        <f aca="false">AI15</f>
        <v>4296.423</v>
      </c>
      <c r="AS15" s="50" t="n">
        <f aca="false">AJ15+AK15+AL15</f>
        <v>12254.822</v>
      </c>
      <c r="AT15" s="50" t="n">
        <f aca="false">Y15+Z15</f>
        <v>4282.655</v>
      </c>
      <c r="AU15" s="50" t="n">
        <f aca="false">AO15+AR15</f>
        <v>8454.861</v>
      </c>
      <c r="AV15" s="50" t="n">
        <f aca="false">AP15+AS15</f>
        <v>24843.468</v>
      </c>
      <c r="AW15" s="50" t="n">
        <f aca="false">AQ15+AT15</f>
        <v>8764.543</v>
      </c>
    </row>
    <row r="16" customFormat="false" ht="15" hidden="false" customHeight="false" outlineLevel="0" collapsed="false">
      <c r="A16" s="54" t="n">
        <v>2027</v>
      </c>
      <c r="B16" s="55" t="n">
        <f aca="false">SUM(E16:AB16)</f>
        <v>57666.519</v>
      </c>
      <c r="C16" s="56" t="n">
        <f aca="false">SUM(E16:P16)</f>
        <v>29976.929</v>
      </c>
      <c r="D16" s="57" t="n">
        <f aca="false">SUM(Q16:AB16)</f>
        <v>27689.59</v>
      </c>
      <c r="E16" s="56" t="n">
        <v>2144.311</v>
      </c>
      <c r="F16" s="56" t="n">
        <v>2024.503</v>
      </c>
      <c r="G16" s="56" t="n">
        <v>1967.427</v>
      </c>
      <c r="H16" s="56" t="n">
        <v>1935.6</v>
      </c>
      <c r="I16" s="56" t="n">
        <v>2124.458</v>
      </c>
      <c r="J16" s="56" t="n">
        <v>2181.208</v>
      </c>
      <c r="K16" s="56" t="n">
        <v>2166.368</v>
      </c>
      <c r="L16" s="56" t="n">
        <v>2185.328</v>
      </c>
      <c r="M16" s="56" t="n">
        <v>2256.892</v>
      </c>
      <c r="N16" s="56" t="n">
        <v>2242.957</v>
      </c>
      <c r="O16" s="56" t="n">
        <v>2109.068</v>
      </c>
      <c r="P16" s="56" t="n">
        <v>6638.809</v>
      </c>
      <c r="Q16" s="57" t="n">
        <v>2244.266</v>
      </c>
      <c r="R16" s="57" t="n">
        <v>2061.924</v>
      </c>
      <c r="S16" s="57" t="n">
        <v>1929.257</v>
      </c>
      <c r="T16" s="57" t="n">
        <v>1868.922</v>
      </c>
      <c r="U16" s="57" t="n">
        <v>2056.204</v>
      </c>
      <c r="V16" s="57" t="n">
        <v>2105.132</v>
      </c>
      <c r="W16" s="57" t="n">
        <v>2109.048</v>
      </c>
      <c r="X16" s="57" t="n">
        <v>2153.578</v>
      </c>
      <c r="Y16" s="57" t="n">
        <v>2198.073</v>
      </c>
      <c r="Z16" s="57" t="n">
        <v>2117.487</v>
      </c>
      <c r="AA16" s="57" t="n">
        <v>1899.559</v>
      </c>
      <c r="AB16" s="57" t="n">
        <v>4946.14</v>
      </c>
      <c r="AD16" s="56" t="n">
        <f aca="false">E16+F16</f>
        <v>4168.814</v>
      </c>
      <c r="AE16" s="56" t="n">
        <f aca="false">G16+H16</f>
        <v>3903.027</v>
      </c>
      <c r="AF16" s="56" t="n">
        <f aca="false">I16+J16</f>
        <v>4305.666</v>
      </c>
      <c r="AG16" s="56" t="n">
        <f aca="false">K16+L16</f>
        <v>4351.696</v>
      </c>
      <c r="AH16" s="56" t="n">
        <f aca="false">M16+N16+O16+P16</f>
        <v>13247.726</v>
      </c>
      <c r="AI16" s="57" t="n">
        <f aca="false">Q16+R16</f>
        <v>4306.19</v>
      </c>
      <c r="AJ16" s="57" t="n">
        <f aca="false">S16+T16</f>
        <v>3798.179</v>
      </c>
      <c r="AK16" s="57" t="n">
        <f aca="false">U16+V16</f>
        <v>4161.336</v>
      </c>
      <c r="AL16" s="57" t="n">
        <f aca="false">W16+X16</f>
        <v>4262.626</v>
      </c>
      <c r="AM16" s="57" t="n">
        <f aca="false">Y16+Z16+AA16+AB16</f>
        <v>11161.259</v>
      </c>
      <c r="AO16" s="50" t="n">
        <f aca="false">AD16</f>
        <v>4168.814</v>
      </c>
      <c r="AP16" s="50" t="n">
        <f aca="false">AE16+AF16+AG16</f>
        <v>12560.389</v>
      </c>
      <c r="AQ16" s="50" t="n">
        <f aca="false">M16+N16</f>
        <v>4499.849</v>
      </c>
      <c r="AR16" s="50" t="n">
        <f aca="false">AI16</f>
        <v>4306.19</v>
      </c>
      <c r="AS16" s="50" t="n">
        <f aca="false">AJ16+AK16+AL16</f>
        <v>12222.141</v>
      </c>
      <c r="AT16" s="50" t="n">
        <f aca="false">Y16+Z16</f>
        <v>4315.56</v>
      </c>
      <c r="AU16" s="50" t="n">
        <f aca="false">AO16+AR16</f>
        <v>8475.004</v>
      </c>
      <c r="AV16" s="50" t="n">
        <f aca="false">AP16+AS16</f>
        <v>24782.53</v>
      </c>
      <c r="AW16" s="50" t="n">
        <f aca="false">AQ16+AT16</f>
        <v>8815.409</v>
      </c>
    </row>
    <row r="17" customFormat="false" ht="15" hidden="false" customHeight="false" outlineLevel="0" collapsed="false">
      <c r="A17" s="54" t="n">
        <v>2028</v>
      </c>
      <c r="B17" s="55" t="n">
        <f aca="false">SUM(E17:AB17)</f>
        <v>57937.295</v>
      </c>
      <c r="C17" s="56" t="n">
        <f aca="false">SUM(E17:P17)</f>
        <v>30110.588</v>
      </c>
      <c r="D17" s="57" t="n">
        <f aca="false">SUM(Q17:AB17)</f>
        <v>27826.707</v>
      </c>
      <c r="E17" s="56" t="n">
        <v>2136.611</v>
      </c>
      <c r="F17" s="56" t="n">
        <v>2038.11</v>
      </c>
      <c r="G17" s="56" t="n">
        <v>1989.857</v>
      </c>
      <c r="H17" s="56" t="n">
        <v>1931.739</v>
      </c>
      <c r="I17" s="56" t="n">
        <v>2105.381</v>
      </c>
      <c r="J17" s="56" t="n">
        <v>2167.652</v>
      </c>
      <c r="K17" s="56" t="n">
        <v>2197.076</v>
      </c>
      <c r="L17" s="56" t="n">
        <v>2132.184</v>
      </c>
      <c r="M17" s="56" t="n">
        <v>2279.683</v>
      </c>
      <c r="N17" s="56" t="n">
        <v>2243.006</v>
      </c>
      <c r="O17" s="56" t="n">
        <v>2119.926</v>
      </c>
      <c r="P17" s="56" t="n">
        <v>6769.363</v>
      </c>
      <c r="Q17" s="57" t="n">
        <v>2238.348</v>
      </c>
      <c r="R17" s="57" t="n">
        <v>2074.88</v>
      </c>
      <c r="S17" s="57" t="n">
        <v>1952.115</v>
      </c>
      <c r="T17" s="57" t="n">
        <v>1863.674</v>
      </c>
      <c r="U17" s="57" t="n">
        <v>2040.859</v>
      </c>
      <c r="V17" s="57" t="n">
        <v>2093.383</v>
      </c>
      <c r="W17" s="57" t="n">
        <v>2131.999</v>
      </c>
      <c r="X17" s="57" t="n">
        <v>2100.509</v>
      </c>
      <c r="Y17" s="57" t="n">
        <v>2228.164</v>
      </c>
      <c r="Z17" s="57" t="n">
        <v>2123.357</v>
      </c>
      <c r="AA17" s="57" t="n">
        <v>1918.394</v>
      </c>
      <c r="AB17" s="57" t="n">
        <v>5061.025</v>
      </c>
      <c r="AD17" s="56" t="n">
        <f aca="false">E17+F17</f>
        <v>4174.721</v>
      </c>
      <c r="AE17" s="56" t="n">
        <f aca="false">G17+H17</f>
        <v>3921.596</v>
      </c>
      <c r="AF17" s="56" t="n">
        <f aca="false">I17+J17</f>
        <v>4273.033</v>
      </c>
      <c r="AG17" s="56" t="n">
        <f aca="false">K17+L17</f>
        <v>4329.26</v>
      </c>
      <c r="AH17" s="56" t="n">
        <f aca="false">M17+N17+O17+P17</f>
        <v>13411.978</v>
      </c>
      <c r="AI17" s="57" t="n">
        <f aca="false">Q17+R17</f>
        <v>4313.228</v>
      </c>
      <c r="AJ17" s="57" t="n">
        <f aca="false">S17+T17</f>
        <v>3815.789</v>
      </c>
      <c r="AK17" s="57" t="n">
        <f aca="false">U17+V17</f>
        <v>4134.242</v>
      </c>
      <c r="AL17" s="57" t="n">
        <f aca="false">W17+X17</f>
        <v>4232.508</v>
      </c>
      <c r="AM17" s="57" t="n">
        <f aca="false">Y17+Z17+AA17+AB17</f>
        <v>11330.94</v>
      </c>
      <c r="AO17" s="50" t="n">
        <f aca="false">AD17</f>
        <v>4174.721</v>
      </c>
      <c r="AP17" s="50" t="n">
        <f aca="false">AE17+AF17+AG17</f>
        <v>12523.889</v>
      </c>
      <c r="AQ17" s="50" t="n">
        <f aca="false">M17+N17</f>
        <v>4522.689</v>
      </c>
      <c r="AR17" s="50" t="n">
        <f aca="false">AI17</f>
        <v>4313.228</v>
      </c>
      <c r="AS17" s="50" t="n">
        <f aca="false">AJ17+AK17+AL17</f>
        <v>12182.539</v>
      </c>
      <c r="AT17" s="50" t="n">
        <f aca="false">Y17+Z17</f>
        <v>4351.521</v>
      </c>
      <c r="AU17" s="50" t="n">
        <f aca="false">AO17+AR17</f>
        <v>8487.949</v>
      </c>
      <c r="AV17" s="50" t="n">
        <f aca="false">AP17+AS17</f>
        <v>24706.428</v>
      </c>
      <c r="AW17" s="50" t="n">
        <f aca="false">AQ17+AT17</f>
        <v>8874.21</v>
      </c>
    </row>
    <row r="18" customFormat="false" ht="15" hidden="false" customHeight="false" outlineLevel="0" collapsed="false">
      <c r="A18" s="54" t="n">
        <v>2029</v>
      </c>
      <c r="B18" s="55" t="n">
        <f aca="false">SUM(E18:AB18)</f>
        <v>58203.973</v>
      </c>
      <c r="C18" s="56" t="n">
        <f aca="false">SUM(E18:P18)</f>
        <v>30242.64</v>
      </c>
      <c r="D18" s="57" t="n">
        <f aca="false">SUM(Q18:AB18)</f>
        <v>27961.333</v>
      </c>
      <c r="E18" s="56" t="n">
        <v>2124.785</v>
      </c>
      <c r="F18" s="56" t="n">
        <v>2056.531</v>
      </c>
      <c r="G18" s="56" t="n">
        <v>2001.957</v>
      </c>
      <c r="H18" s="56" t="n">
        <v>1956.208</v>
      </c>
      <c r="I18" s="56" t="n">
        <v>2065.313</v>
      </c>
      <c r="J18" s="56" t="n">
        <v>2179.105</v>
      </c>
      <c r="K18" s="56" t="n">
        <v>2205.396</v>
      </c>
      <c r="L18" s="56" t="n">
        <v>2088.37</v>
      </c>
      <c r="M18" s="56" t="n">
        <v>2289.305</v>
      </c>
      <c r="N18" s="56" t="n">
        <v>2232.772</v>
      </c>
      <c r="O18" s="56" t="n">
        <v>2145.92</v>
      </c>
      <c r="P18" s="56" t="n">
        <v>6896.978</v>
      </c>
      <c r="Q18" s="57" t="n">
        <v>2227.186</v>
      </c>
      <c r="R18" s="57" t="n">
        <v>2094.369</v>
      </c>
      <c r="S18" s="57" t="n">
        <v>1965.638</v>
      </c>
      <c r="T18" s="57" t="n">
        <v>1888.457</v>
      </c>
      <c r="U18" s="57" t="n">
        <v>2003.387</v>
      </c>
      <c r="V18" s="57" t="n">
        <v>2104.39</v>
      </c>
      <c r="W18" s="57" t="n">
        <v>2136.512</v>
      </c>
      <c r="X18" s="57" t="n">
        <v>2055.311</v>
      </c>
      <c r="Y18" s="57" t="n">
        <v>2243.809</v>
      </c>
      <c r="Z18" s="57" t="n">
        <v>2118.253</v>
      </c>
      <c r="AA18" s="57" t="n">
        <v>1949.955</v>
      </c>
      <c r="AB18" s="57" t="n">
        <v>5174.066</v>
      </c>
      <c r="AD18" s="56" t="n">
        <f aca="false">E18+F18</f>
        <v>4181.316</v>
      </c>
      <c r="AE18" s="56" t="n">
        <f aca="false">G18+H18</f>
        <v>3958.165</v>
      </c>
      <c r="AF18" s="56" t="n">
        <f aca="false">I18+J18</f>
        <v>4244.418</v>
      </c>
      <c r="AG18" s="56" t="n">
        <f aca="false">K18+L18</f>
        <v>4293.766</v>
      </c>
      <c r="AH18" s="56" t="n">
        <f aca="false">M18+N18+O18+P18</f>
        <v>13564.975</v>
      </c>
      <c r="AI18" s="57" t="n">
        <f aca="false">Q18+R18</f>
        <v>4321.555</v>
      </c>
      <c r="AJ18" s="57" t="n">
        <f aca="false">S18+T18</f>
        <v>3854.095</v>
      </c>
      <c r="AK18" s="57" t="n">
        <f aca="false">U18+V18</f>
        <v>4107.777</v>
      </c>
      <c r="AL18" s="57" t="n">
        <f aca="false">W18+X18</f>
        <v>4191.823</v>
      </c>
      <c r="AM18" s="57" t="n">
        <f aca="false">Y18+Z18+AA18+AB18</f>
        <v>11486.083</v>
      </c>
      <c r="AO18" s="50" t="n">
        <f aca="false">AD18</f>
        <v>4181.316</v>
      </c>
      <c r="AP18" s="50" t="n">
        <f aca="false">AE18+AF18+AG18</f>
        <v>12496.349</v>
      </c>
      <c r="AQ18" s="50" t="n">
        <f aca="false">M18+N18</f>
        <v>4522.077</v>
      </c>
      <c r="AR18" s="50" t="n">
        <f aca="false">AI18</f>
        <v>4321.555</v>
      </c>
      <c r="AS18" s="50" t="n">
        <f aca="false">AJ18+AK18+AL18</f>
        <v>12153.695</v>
      </c>
      <c r="AT18" s="50" t="n">
        <f aca="false">Y18+Z18</f>
        <v>4362.062</v>
      </c>
      <c r="AU18" s="50" t="n">
        <f aca="false">AO18+AR18</f>
        <v>8502.871</v>
      </c>
      <c r="AV18" s="50" t="n">
        <f aca="false">AP18+AS18</f>
        <v>24650.044</v>
      </c>
      <c r="AW18" s="50" t="n">
        <f aca="false">AQ18+AT18</f>
        <v>8884.139</v>
      </c>
    </row>
    <row r="19" customFormat="false" ht="15" hidden="false" customHeight="false" outlineLevel="0" collapsed="false">
      <c r="A19" s="54" t="n">
        <v>2030</v>
      </c>
      <c r="B19" s="55" t="n">
        <f aca="false">SUM(E19:AB19)</f>
        <v>58470.08</v>
      </c>
      <c r="C19" s="56" t="n">
        <f aca="false">SUM(E19:P19)</f>
        <v>30374.624</v>
      </c>
      <c r="D19" s="57" t="n">
        <f aca="false">SUM(Q19:AB19)</f>
        <v>28095.456</v>
      </c>
      <c r="E19" s="56" t="n">
        <v>2115.64</v>
      </c>
      <c r="F19" s="56" t="n">
        <v>2070.136</v>
      </c>
      <c r="G19" s="56" t="n">
        <v>2015.968</v>
      </c>
      <c r="H19" s="56" t="n">
        <v>1981.405</v>
      </c>
      <c r="I19" s="56" t="n">
        <v>2031.004</v>
      </c>
      <c r="J19" s="56" t="n">
        <v>2177.232</v>
      </c>
      <c r="K19" s="56" t="n">
        <v>2212.463</v>
      </c>
      <c r="L19" s="56" t="n">
        <v>2079.804</v>
      </c>
      <c r="M19" s="56" t="n">
        <v>2273.774</v>
      </c>
      <c r="N19" s="56" t="n">
        <v>2218.854</v>
      </c>
      <c r="O19" s="56" t="n">
        <v>2167.746</v>
      </c>
      <c r="P19" s="56" t="n">
        <v>7030.598</v>
      </c>
      <c r="Q19" s="57" t="n">
        <v>2218.09</v>
      </c>
      <c r="R19" s="57" t="n">
        <v>2110.133</v>
      </c>
      <c r="S19" s="57" t="n">
        <v>1977.605</v>
      </c>
      <c r="T19" s="57" t="n">
        <v>1917.862</v>
      </c>
      <c r="U19" s="57" t="n">
        <v>1969.773</v>
      </c>
      <c r="V19" s="57" t="n">
        <v>2106.874</v>
      </c>
      <c r="W19" s="57" t="n">
        <v>2138.612</v>
      </c>
      <c r="X19" s="57" t="n">
        <v>2039.174</v>
      </c>
      <c r="Y19" s="57" t="n">
        <v>2234.176</v>
      </c>
      <c r="Z19" s="57" t="n">
        <v>2114.04</v>
      </c>
      <c r="AA19" s="57" t="n">
        <v>1978.194</v>
      </c>
      <c r="AB19" s="57" t="n">
        <v>5290.923</v>
      </c>
      <c r="AD19" s="56" t="n">
        <f aca="false">E19+F19</f>
        <v>4185.776</v>
      </c>
      <c r="AE19" s="56" t="n">
        <f aca="false">G19+H19</f>
        <v>3997.373</v>
      </c>
      <c r="AF19" s="56" t="n">
        <f aca="false">I19+J19</f>
        <v>4208.236</v>
      </c>
      <c r="AG19" s="56" t="n">
        <f aca="false">K19+L19</f>
        <v>4292.267</v>
      </c>
      <c r="AH19" s="56" t="n">
        <f aca="false">M19+N19+O19+P19</f>
        <v>13690.972</v>
      </c>
      <c r="AI19" s="57" t="n">
        <f aca="false">Q19+R19</f>
        <v>4328.223</v>
      </c>
      <c r="AJ19" s="57" t="n">
        <f aca="false">S19+T19</f>
        <v>3895.467</v>
      </c>
      <c r="AK19" s="57" t="n">
        <f aca="false">U19+V19</f>
        <v>4076.647</v>
      </c>
      <c r="AL19" s="57" t="n">
        <f aca="false">W19+X19</f>
        <v>4177.786</v>
      </c>
      <c r="AM19" s="57" t="n">
        <f aca="false">Y19+Z19+AA19+AB19</f>
        <v>11617.333</v>
      </c>
      <c r="AO19" s="50" t="n">
        <f aca="false">AD19</f>
        <v>4185.776</v>
      </c>
      <c r="AP19" s="50" t="n">
        <f aca="false">AE19+AF19+AG19</f>
        <v>12497.876</v>
      </c>
      <c r="AQ19" s="50" t="n">
        <f aca="false">M19+N19</f>
        <v>4492.628</v>
      </c>
      <c r="AR19" s="50" t="n">
        <f aca="false">AI19</f>
        <v>4328.223</v>
      </c>
      <c r="AS19" s="50" t="n">
        <f aca="false">AJ19+AK19+AL19</f>
        <v>12149.9</v>
      </c>
      <c r="AT19" s="50" t="n">
        <f aca="false">Y19+Z19</f>
        <v>4348.216</v>
      </c>
      <c r="AU19" s="50" t="n">
        <f aca="false">AO19+AR19</f>
        <v>8513.999</v>
      </c>
      <c r="AV19" s="50" t="n">
        <f aca="false">AP19+AS19</f>
        <v>24647.776</v>
      </c>
      <c r="AW19" s="50" t="n">
        <f aca="false">AQ19+AT19</f>
        <v>8840.844</v>
      </c>
    </row>
    <row r="20" customFormat="false" ht="15" hidden="false" customHeight="false" outlineLevel="0" collapsed="false">
      <c r="A20" s="54" t="n">
        <v>2031</v>
      </c>
      <c r="B20" s="55" t="n">
        <f aca="false">SUM(E20:AB20)</f>
        <v>58712.708</v>
      </c>
      <c r="C20" s="56" t="n">
        <f aca="false">SUM(E20:P20)</f>
        <v>30495.211</v>
      </c>
      <c r="D20" s="57" t="n">
        <f aca="false">SUM(Q20:AB20)</f>
        <v>28217.497</v>
      </c>
      <c r="E20" s="56" t="n">
        <v>2093.42</v>
      </c>
      <c r="F20" s="56" t="n">
        <v>2084.176</v>
      </c>
      <c r="G20" s="56" t="n">
        <v>2011.832</v>
      </c>
      <c r="H20" s="56" t="n">
        <v>2017.119</v>
      </c>
      <c r="I20" s="56" t="n">
        <v>2009.236</v>
      </c>
      <c r="J20" s="56" t="n">
        <v>2172.672</v>
      </c>
      <c r="K20" s="56" t="n">
        <v>2196.274</v>
      </c>
      <c r="L20" s="56" t="n">
        <v>2115.99</v>
      </c>
      <c r="M20" s="56" t="n">
        <v>2233.484</v>
      </c>
      <c r="N20" s="56" t="n">
        <v>2217.886</v>
      </c>
      <c r="O20" s="56" t="n">
        <v>2180.945</v>
      </c>
      <c r="P20" s="56" t="n">
        <v>7162.177</v>
      </c>
      <c r="Q20" s="57" t="n">
        <v>2196.177</v>
      </c>
      <c r="R20" s="57" t="n">
        <v>2125.139</v>
      </c>
      <c r="S20" s="57" t="n">
        <v>1973.676</v>
      </c>
      <c r="T20" s="57" t="n">
        <v>1956.993</v>
      </c>
      <c r="U20" s="57" t="n">
        <v>1944.699</v>
      </c>
      <c r="V20" s="57" t="n">
        <v>2105.59</v>
      </c>
      <c r="W20" s="57" t="n">
        <v>2121.973</v>
      </c>
      <c r="X20" s="57" t="n">
        <v>2070.593</v>
      </c>
      <c r="Y20" s="57" t="n">
        <v>2193.796</v>
      </c>
      <c r="Z20" s="57" t="n">
        <v>2121.354</v>
      </c>
      <c r="AA20" s="57" t="n">
        <v>1999.163</v>
      </c>
      <c r="AB20" s="57" t="n">
        <v>5408.344</v>
      </c>
      <c r="AD20" s="56" t="n">
        <f aca="false">E20+F20</f>
        <v>4177.596</v>
      </c>
      <c r="AE20" s="56" t="n">
        <f aca="false">G20+H20</f>
        <v>4028.951</v>
      </c>
      <c r="AF20" s="56" t="n">
        <f aca="false">I20+J20</f>
        <v>4181.908</v>
      </c>
      <c r="AG20" s="56" t="n">
        <f aca="false">K20+L20</f>
        <v>4312.264</v>
      </c>
      <c r="AH20" s="56" t="n">
        <f aca="false">M20+N20+O20+P20</f>
        <v>13794.492</v>
      </c>
      <c r="AI20" s="57" t="n">
        <f aca="false">Q20+R20</f>
        <v>4321.316</v>
      </c>
      <c r="AJ20" s="57" t="n">
        <f aca="false">S20+T20</f>
        <v>3930.669</v>
      </c>
      <c r="AK20" s="57" t="n">
        <f aca="false">U20+V20</f>
        <v>4050.289</v>
      </c>
      <c r="AL20" s="57" t="n">
        <f aca="false">W20+X20</f>
        <v>4192.566</v>
      </c>
      <c r="AM20" s="57" t="n">
        <f aca="false">Y20+Z20+AA20+AB20</f>
        <v>11722.657</v>
      </c>
      <c r="AO20" s="50" t="n">
        <f aca="false">AD20</f>
        <v>4177.596</v>
      </c>
      <c r="AP20" s="50" t="n">
        <f aca="false">AE20+AF20+AG20</f>
        <v>12523.123</v>
      </c>
      <c r="AQ20" s="50" t="n">
        <f aca="false">M20+N20</f>
        <v>4451.37</v>
      </c>
      <c r="AR20" s="50" t="n">
        <f aca="false">AI20</f>
        <v>4321.316</v>
      </c>
      <c r="AS20" s="50" t="n">
        <f aca="false">AJ20+AK20+AL20</f>
        <v>12173.524</v>
      </c>
      <c r="AT20" s="50" t="n">
        <f aca="false">Y20+Z20</f>
        <v>4315.15</v>
      </c>
      <c r="AU20" s="50" t="n">
        <f aca="false">AO20+AR20</f>
        <v>8498.912</v>
      </c>
      <c r="AV20" s="50" t="n">
        <f aca="false">AP20+AS20</f>
        <v>24696.647</v>
      </c>
      <c r="AW20" s="50" t="n">
        <f aca="false">AQ20+AT20</f>
        <v>8766.52</v>
      </c>
    </row>
    <row r="21" customFormat="false" ht="15" hidden="false" customHeight="false" outlineLevel="0" collapsed="false">
      <c r="A21" s="54" t="n">
        <v>2032</v>
      </c>
      <c r="B21" s="55" t="n">
        <f aca="false">SUM(E21:AB21)</f>
        <v>58943.167</v>
      </c>
      <c r="C21" s="56" t="n">
        <f aca="false">SUM(E21:P21)</f>
        <v>30609.815</v>
      </c>
      <c r="D21" s="57" t="n">
        <f aca="false">SUM(Q21:AB21)</f>
        <v>28333.352</v>
      </c>
      <c r="E21" s="56" t="n">
        <v>2074.067</v>
      </c>
      <c r="F21" s="56" t="n">
        <v>2081.862</v>
      </c>
      <c r="G21" s="56" t="n">
        <v>2024.609</v>
      </c>
      <c r="H21" s="56" t="n">
        <v>2042.283</v>
      </c>
      <c r="I21" s="56" t="n">
        <v>2000.153</v>
      </c>
      <c r="J21" s="56" t="n">
        <v>2155.159</v>
      </c>
      <c r="K21" s="56" t="n">
        <v>2186.609</v>
      </c>
      <c r="L21" s="56" t="n">
        <v>2160.359</v>
      </c>
      <c r="M21" s="56" t="n">
        <v>2173.874</v>
      </c>
      <c r="N21" s="56" t="n">
        <v>2227.109</v>
      </c>
      <c r="O21" s="56" t="n">
        <v>2191.5</v>
      </c>
      <c r="P21" s="56" t="n">
        <v>7292.231</v>
      </c>
      <c r="Q21" s="57" t="n">
        <v>2179.32</v>
      </c>
      <c r="R21" s="57" t="n">
        <v>2120.836</v>
      </c>
      <c r="S21" s="57" t="n">
        <v>1987.995</v>
      </c>
      <c r="T21" s="57" t="n">
        <v>1982.265</v>
      </c>
      <c r="U21" s="57" t="n">
        <v>1935.495</v>
      </c>
      <c r="V21" s="57" t="n">
        <v>2093.052</v>
      </c>
      <c r="W21" s="57" t="n">
        <v>2113.116</v>
      </c>
      <c r="X21" s="57" t="n">
        <v>2106.347</v>
      </c>
      <c r="Y21" s="57" t="n">
        <v>2134.919</v>
      </c>
      <c r="Z21" s="57" t="n">
        <v>2139.316</v>
      </c>
      <c r="AA21" s="57" t="n">
        <v>2017.664</v>
      </c>
      <c r="AB21" s="57" t="n">
        <v>5523.027</v>
      </c>
      <c r="AD21" s="56" t="n">
        <f aca="false">E21+F21</f>
        <v>4155.929</v>
      </c>
      <c r="AE21" s="56" t="n">
        <f aca="false">G21+H21</f>
        <v>4066.892</v>
      </c>
      <c r="AF21" s="56" t="n">
        <f aca="false">I21+J21</f>
        <v>4155.312</v>
      </c>
      <c r="AG21" s="56" t="n">
        <f aca="false">K21+L21</f>
        <v>4346.968</v>
      </c>
      <c r="AH21" s="56" t="n">
        <f aca="false">M21+N21+O21+P21</f>
        <v>13884.714</v>
      </c>
      <c r="AI21" s="57" t="n">
        <f aca="false">Q21+R21</f>
        <v>4300.156</v>
      </c>
      <c r="AJ21" s="57" t="n">
        <f aca="false">S21+T21</f>
        <v>3970.26</v>
      </c>
      <c r="AK21" s="57" t="n">
        <f aca="false">U21+V21</f>
        <v>4028.547</v>
      </c>
      <c r="AL21" s="57" t="n">
        <f aca="false">W21+X21</f>
        <v>4219.463</v>
      </c>
      <c r="AM21" s="57" t="n">
        <f aca="false">Y21+Z21+AA21+AB21</f>
        <v>11814.926</v>
      </c>
      <c r="AO21" s="50" t="n">
        <f aca="false">AD21</f>
        <v>4155.929</v>
      </c>
      <c r="AP21" s="50" t="n">
        <f aca="false">AE21+AF21+AG21</f>
        <v>12569.172</v>
      </c>
      <c r="AQ21" s="50" t="n">
        <f aca="false">M21+N21</f>
        <v>4400.983</v>
      </c>
      <c r="AR21" s="50" t="n">
        <f aca="false">AI21</f>
        <v>4300.156</v>
      </c>
      <c r="AS21" s="50" t="n">
        <f aca="false">AJ21+AK21+AL21</f>
        <v>12218.27</v>
      </c>
      <c r="AT21" s="50" t="n">
        <f aca="false">Y21+Z21</f>
        <v>4274.235</v>
      </c>
      <c r="AU21" s="50" t="n">
        <f aca="false">AO21+AR21</f>
        <v>8456.085</v>
      </c>
      <c r="AV21" s="50" t="n">
        <f aca="false">AP21+AS21</f>
        <v>24787.442</v>
      </c>
      <c r="AW21" s="50" t="n">
        <f aca="false">AQ21+AT21</f>
        <v>8675.218</v>
      </c>
    </row>
    <row r="22" customFormat="false" ht="15" hidden="false" customHeight="false" outlineLevel="0" collapsed="false">
      <c r="A22" s="54" t="n">
        <v>2033</v>
      </c>
      <c r="B22" s="55" t="n">
        <f aca="false">SUM(E22:AB22)</f>
        <v>59165.117</v>
      </c>
      <c r="C22" s="56" t="n">
        <f aca="false">SUM(E22:P22)</f>
        <v>30720.063</v>
      </c>
      <c r="D22" s="57" t="n">
        <f aca="false">SUM(Q22:AB22)</f>
        <v>28445.054</v>
      </c>
      <c r="E22" s="56" t="n">
        <v>2063.432</v>
      </c>
      <c r="F22" s="56" t="n">
        <v>2074.206</v>
      </c>
      <c r="G22" s="56" t="n">
        <v>2038.254</v>
      </c>
      <c r="H22" s="56" t="n">
        <v>2064.754</v>
      </c>
      <c r="I22" s="56" t="n">
        <v>1996.389</v>
      </c>
      <c r="J22" s="56" t="n">
        <v>2136.268</v>
      </c>
      <c r="K22" s="56" t="n">
        <v>2173.363</v>
      </c>
      <c r="L22" s="56" t="n">
        <v>2191.242</v>
      </c>
      <c r="M22" s="56" t="n">
        <v>2121.852</v>
      </c>
      <c r="N22" s="56" t="n">
        <v>2250.428</v>
      </c>
      <c r="O22" s="56" t="n">
        <v>2192.685</v>
      </c>
      <c r="P22" s="56" t="n">
        <v>7417.19</v>
      </c>
      <c r="Q22" s="57" t="n">
        <v>2167.838</v>
      </c>
      <c r="R22" s="57" t="n">
        <v>2115.04</v>
      </c>
      <c r="S22" s="57" t="n">
        <v>2001.068</v>
      </c>
      <c r="T22" s="57" t="n">
        <v>2005.225</v>
      </c>
      <c r="U22" s="57" t="n">
        <v>1930.466</v>
      </c>
      <c r="V22" s="57" t="n">
        <v>2078.078</v>
      </c>
      <c r="W22" s="57" t="n">
        <v>2101.974</v>
      </c>
      <c r="X22" s="57" t="n">
        <v>2129.822</v>
      </c>
      <c r="Y22" s="57" t="n">
        <v>2084.273</v>
      </c>
      <c r="Z22" s="57" t="n">
        <v>2170.49</v>
      </c>
      <c r="AA22" s="57" t="n">
        <v>2025.806</v>
      </c>
      <c r="AB22" s="57" t="n">
        <v>5634.974</v>
      </c>
      <c r="AD22" s="56" t="n">
        <f aca="false">E22+F22</f>
        <v>4137.638</v>
      </c>
      <c r="AE22" s="56" t="n">
        <f aca="false">G22+H22</f>
        <v>4103.008</v>
      </c>
      <c r="AF22" s="56" t="n">
        <f aca="false">I22+J22</f>
        <v>4132.657</v>
      </c>
      <c r="AG22" s="56" t="n">
        <f aca="false">K22+L22</f>
        <v>4364.605</v>
      </c>
      <c r="AH22" s="56" t="n">
        <f aca="false">M22+N22+O22+P22</f>
        <v>13982.155</v>
      </c>
      <c r="AI22" s="57" t="n">
        <f aca="false">Q22+R22</f>
        <v>4282.878</v>
      </c>
      <c r="AJ22" s="57" t="n">
        <f aca="false">S22+T22</f>
        <v>4006.293</v>
      </c>
      <c r="AK22" s="57" t="n">
        <f aca="false">U22+V22</f>
        <v>4008.544</v>
      </c>
      <c r="AL22" s="57" t="n">
        <f aca="false">W22+X22</f>
        <v>4231.796</v>
      </c>
      <c r="AM22" s="57" t="n">
        <f aca="false">Y22+Z22+AA22+AB22</f>
        <v>11915.543</v>
      </c>
      <c r="AO22" s="50" t="n">
        <f aca="false">AD22</f>
        <v>4137.638</v>
      </c>
      <c r="AP22" s="50" t="n">
        <f aca="false">AE22+AF22+AG22</f>
        <v>12600.27</v>
      </c>
      <c r="AQ22" s="50" t="n">
        <f aca="false">M22+N22</f>
        <v>4372.28</v>
      </c>
      <c r="AR22" s="50" t="n">
        <f aca="false">AI22</f>
        <v>4282.878</v>
      </c>
      <c r="AS22" s="50" t="n">
        <f aca="false">AJ22+AK22+AL22</f>
        <v>12246.633</v>
      </c>
      <c r="AT22" s="50" t="n">
        <f aca="false">Y22+Z22</f>
        <v>4254.763</v>
      </c>
      <c r="AU22" s="50" t="n">
        <f aca="false">AO22+AR22</f>
        <v>8420.516</v>
      </c>
      <c r="AV22" s="50" t="n">
        <f aca="false">AP22+AS22</f>
        <v>24846.903</v>
      </c>
      <c r="AW22" s="50" t="n">
        <f aca="false">AQ22+AT22</f>
        <v>8627.043</v>
      </c>
    </row>
    <row r="23" customFormat="false" ht="15" hidden="false" customHeight="false" outlineLevel="0" collapsed="false">
      <c r="A23" s="54" t="n">
        <v>2034</v>
      </c>
      <c r="B23" s="55" t="n">
        <f aca="false">SUM(E23:AB23)</f>
        <v>59377.797</v>
      </c>
      <c r="C23" s="56" t="n">
        <f aca="false">SUM(E23:P23)</f>
        <v>30825.401</v>
      </c>
      <c r="D23" s="57" t="n">
        <f aca="false">SUM(Q23:AB23)</f>
        <v>28552.396</v>
      </c>
      <c r="E23" s="56" t="n">
        <v>2051.455</v>
      </c>
      <c r="F23" s="56" t="n">
        <v>2062.427</v>
      </c>
      <c r="G23" s="56" t="n">
        <v>2056.709</v>
      </c>
      <c r="H23" s="56" t="n">
        <v>2076.9</v>
      </c>
      <c r="I23" s="56" t="n">
        <v>2020.911</v>
      </c>
      <c r="J23" s="56" t="n">
        <v>2096.425</v>
      </c>
      <c r="K23" s="56" t="n">
        <v>2184.998</v>
      </c>
      <c r="L23" s="56" t="n">
        <v>2199.836</v>
      </c>
      <c r="M23" s="56" t="n">
        <v>2079.051</v>
      </c>
      <c r="N23" s="56" t="n">
        <v>2260.727</v>
      </c>
      <c r="O23" s="56" t="n">
        <v>2183.892</v>
      </c>
      <c r="P23" s="56" t="n">
        <v>7552.07</v>
      </c>
      <c r="Q23" s="57" t="n">
        <v>2155.264</v>
      </c>
      <c r="R23" s="57" t="n">
        <v>2104.008</v>
      </c>
      <c r="S23" s="57" t="n">
        <v>2020.657</v>
      </c>
      <c r="T23" s="57" t="n">
        <v>2018.87</v>
      </c>
      <c r="U23" s="57" t="n">
        <v>1955.368</v>
      </c>
      <c r="V23" s="57" t="n">
        <v>2041.045</v>
      </c>
      <c r="W23" s="57" t="n">
        <v>2113.367</v>
      </c>
      <c r="X23" s="57" t="n">
        <v>2134.969</v>
      </c>
      <c r="Y23" s="57" t="n">
        <v>2041.267</v>
      </c>
      <c r="Z23" s="57" t="n">
        <v>2187.522</v>
      </c>
      <c r="AA23" s="57" t="n">
        <v>2023.546</v>
      </c>
      <c r="AB23" s="57" t="n">
        <v>5756.513</v>
      </c>
      <c r="AD23" s="56" t="n">
        <f aca="false">E23+F23</f>
        <v>4113.882</v>
      </c>
      <c r="AE23" s="56" t="n">
        <f aca="false">G23+H23</f>
        <v>4133.609</v>
      </c>
      <c r="AF23" s="56" t="n">
        <f aca="false">I23+J23</f>
        <v>4117.336</v>
      </c>
      <c r="AG23" s="56" t="n">
        <f aca="false">K23+L23</f>
        <v>4384.834</v>
      </c>
      <c r="AH23" s="56" t="n">
        <f aca="false">M23+N23+O23+P23</f>
        <v>14075.74</v>
      </c>
      <c r="AI23" s="57" t="n">
        <f aca="false">Q23+R23</f>
        <v>4259.272</v>
      </c>
      <c r="AJ23" s="57" t="n">
        <f aca="false">S23+T23</f>
        <v>4039.527</v>
      </c>
      <c r="AK23" s="57" t="n">
        <f aca="false">U23+V23</f>
        <v>3996.413</v>
      </c>
      <c r="AL23" s="57" t="n">
        <f aca="false">W23+X23</f>
        <v>4248.336</v>
      </c>
      <c r="AM23" s="57" t="n">
        <f aca="false">Y23+Z23+AA23+AB23</f>
        <v>12008.848</v>
      </c>
      <c r="AO23" s="50" t="n">
        <f aca="false">AD23</f>
        <v>4113.882</v>
      </c>
      <c r="AP23" s="50" t="n">
        <f aca="false">AE23+AF23+AG23</f>
        <v>12635.779</v>
      </c>
      <c r="AQ23" s="50" t="n">
        <f aca="false">M23+N23</f>
        <v>4339.778</v>
      </c>
      <c r="AR23" s="50" t="n">
        <f aca="false">AI23</f>
        <v>4259.272</v>
      </c>
      <c r="AS23" s="50" t="n">
        <f aca="false">AJ23+AK23+AL23</f>
        <v>12284.276</v>
      </c>
      <c r="AT23" s="50" t="n">
        <f aca="false">Y23+Z23</f>
        <v>4228.789</v>
      </c>
      <c r="AU23" s="50" t="n">
        <f aca="false">AO23+AR23</f>
        <v>8373.154</v>
      </c>
      <c r="AV23" s="50" t="n">
        <f aca="false">AP23+AS23</f>
        <v>24920.055</v>
      </c>
      <c r="AW23" s="50" t="n">
        <f aca="false">AQ23+AT23</f>
        <v>8568.567</v>
      </c>
    </row>
    <row r="24" customFormat="false" ht="15" hidden="false" customHeight="false" outlineLevel="0" collapsed="false">
      <c r="A24" s="54" t="n">
        <v>2035</v>
      </c>
      <c r="B24" s="55" t="n">
        <f aca="false">SUM(E24:AB24)</f>
        <v>59580.574</v>
      </c>
      <c r="C24" s="56" t="n">
        <f aca="false">SUM(E24:P24)</f>
        <v>30925.321</v>
      </c>
      <c r="D24" s="57" t="n">
        <f aca="false">SUM(Q24:AB24)</f>
        <v>28655.253</v>
      </c>
      <c r="E24" s="56" t="n">
        <v>2036.258</v>
      </c>
      <c r="F24" s="56" t="n">
        <v>2053.323</v>
      </c>
      <c r="G24" s="56" t="n">
        <v>2070.352</v>
      </c>
      <c r="H24" s="56" t="n">
        <v>2090.956</v>
      </c>
      <c r="I24" s="56" t="n">
        <v>2046.156</v>
      </c>
      <c r="J24" s="56" t="n">
        <v>2062.326</v>
      </c>
      <c r="K24" s="56" t="n">
        <v>2183.36</v>
      </c>
      <c r="L24" s="56" t="n">
        <v>2207.198</v>
      </c>
      <c r="M24" s="56" t="n">
        <v>2071.131</v>
      </c>
      <c r="N24" s="56" t="n">
        <v>2246.145</v>
      </c>
      <c r="O24" s="56" t="n">
        <v>2171.507</v>
      </c>
      <c r="P24" s="56" t="n">
        <v>7686.609</v>
      </c>
      <c r="Q24" s="57" t="n">
        <v>2139.398</v>
      </c>
      <c r="R24" s="57" t="n">
        <v>2095.034</v>
      </c>
      <c r="S24" s="57" t="n">
        <v>2036.526</v>
      </c>
      <c r="T24" s="57" t="n">
        <v>2030.959</v>
      </c>
      <c r="U24" s="57" t="n">
        <v>1984.875</v>
      </c>
      <c r="V24" s="57" t="n">
        <v>2007.844</v>
      </c>
      <c r="W24" s="57" t="n">
        <v>2116.28</v>
      </c>
      <c r="X24" s="57" t="n">
        <v>2137.742</v>
      </c>
      <c r="Y24" s="57" t="n">
        <v>2026.702</v>
      </c>
      <c r="Z24" s="57" t="n">
        <v>2179.85</v>
      </c>
      <c r="AA24" s="57" t="n">
        <v>2022.155</v>
      </c>
      <c r="AB24" s="57" t="n">
        <v>5877.888</v>
      </c>
      <c r="AD24" s="56" t="n">
        <f aca="false">E24+F24</f>
        <v>4089.581</v>
      </c>
      <c r="AE24" s="56" t="n">
        <f aca="false">G24+H24</f>
        <v>4161.308</v>
      </c>
      <c r="AF24" s="56" t="n">
        <f aca="false">I24+J24</f>
        <v>4108.482</v>
      </c>
      <c r="AG24" s="56" t="n">
        <f aca="false">K24+L24</f>
        <v>4390.558</v>
      </c>
      <c r="AH24" s="56" t="n">
        <f aca="false">M24+N24+O24+P24</f>
        <v>14175.392</v>
      </c>
      <c r="AI24" s="57" t="n">
        <f aca="false">Q24+R24</f>
        <v>4234.432</v>
      </c>
      <c r="AJ24" s="57" t="n">
        <f aca="false">S24+T24</f>
        <v>4067.485</v>
      </c>
      <c r="AK24" s="57" t="n">
        <f aca="false">U24+V24</f>
        <v>3992.719</v>
      </c>
      <c r="AL24" s="57" t="n">
        <f aca="false">W24+X24</f>
        <v>4254.022</v>
      </c>
      <c r="AM24" s="57" t="n">
        <f aca="false">Y24+Z24+AA24+AB24</f>
        <v>12106.595</v>
      </c>
      <c r="AO24" s="50" t="n">
        <f aca="false">AD24</f>
        <v>4089.581</v>
      </c>
      <c r="AP24" s="50" t="n">
        <f aca="false">AE24+AF24+AG24</f>
        <v>12660.348</v>
      </c>
      <c r="AQ24" s="50" t="n">
        <f aca="false">M24+N24</f>
        <v>4317.276</v>
      </c>
      <c r="AR24" s="50" t="n">
        <f aca="false">AI24</f>
        <v>4234.432</v>
      </c>
      <c r="AS24" s="50" t="n">
        <f aca="false">AJ24+AK24+AL24</f>
        <v>12314.226</v>
      </c>
      <c r="AT24" s="50" t="n">
        <f aca="false">Y24+Z24</f>
        <v>4206.552</v>
      </c>
      <c r="AU24" s="50" t="n">
        <f aca="false">AO24+AR24</f>
        <v>8324.013</v>
      </c>
      <c r="AV24" s="50" t="n">
        <f aca="false">AP24+AS24</f>
        <v>24974.574</v>
      </c>
      <c r="AW24" s="50" t="n">
        <f aca="false">AQ24+AT24</f>
        <v>8523.828</v>
      </c>
    </row>
    <row r="25" customFormat="false" ht="15" hidden="false" customHeight="false" outlineLevel="0" collapsed="false">
      <c r="A25" s="54" t="n">
        <v>2036</v>
      </c>
      <c r="B25" s="55" t="n">
        <f aca="false">SUM(E25:AB25)</f>
        <v>59772.974</v>
      </c>
      <c r="C25" s="56" t="n">
        <f aca="false">SUM(E25:P25)</f>
        <v>31019.359</v>
      </c>
      <c r="D25" s="57" t="n">
        <f aca="false">SUM(Q25:AB25)</f>
        <v>28753.615</v>
      </c>
      <c r="E25" s="56" t="n">
        <v>2028.809</v>
      </c>
      <c r="F25" s="56" t="n">
        <v>2031.148</v>
      </c>
      <c r="G25" s="56" t="n">
        <v>2084.428</v>
      </c>
      <c r="H25" s="56" t="n">
        <v>2086.879</v>
      </c>
      <c r="I25" s="56" t="n">
        <v>2081.915</v>
      </c>
      <c r="J25" s="56" t="n">
        <v>2040.744</v>
      </c>
      <c r="K25" s="56" t="n">
        <v>2179.038</v>
      </c>
      <c r="L25" s="56" t="n">
        <v>2191.474</v>
      </c>
      <c r="M25" s="56" t="n">
        <v>2107.539</v>
      </c>
      <c r="N25" s="56" t="n">
        <v>2207.103</v>
      </c>
      <c r="O25" s="56" t="n">
        <v>2171.754</v>
      </c>
      <c r="P25" s="56" t="n">
        <v>7808.528</v>
      </c>
      <c r="Q25" s="57" t="n">
        <v>2131.63</v>
      </c>
      <c r="R25" s="57" t="n">
        <v>2073.252</v>
      </c>
      <c r="S25" s="57" t="n">
        <v>2051.638</v>
      </c>
      <c r="T25" s="57" t="n">
        <v>2027.185</v>
      </c>
      <c r="U25" s="57" t="n">
        <v>2024.089</v>
      </c>
      <c r="V25" s="57" t="n">
        <v>1983.154</v>
      </c>
      <c r="W25" s="57" t="n">
        <v>2115.45</v>
      </c>
      <c r="X25" s="57" t="n">
        <v>2122.057</v>
      </c>
      <c r="Y25" s="57" t="n">
        <v>2058.792</v>
      </c>
      <c r="Z25" s="57" t="n">
        <v>2142.167</v>
      </c>
      <c r="AA25" s="57" t="n">
        <v>2031.788</v>
      </c>
      <c r="AB25" s="57" t="n">
        <v>5992.413</v>
      </c>
      <c r="AD25" s="56" t="n">
        <f aca="false">E25+F25</f>
        <v>4059.957</v>
      </c>
      <c r="AE25" s="56" t="n">
        <f aca="false">G25+H25</f>
        <v>4171.307</v>
      </c>
      <c r="AF25" s="56" t="n">
        <f aca="false">I25+J25</f>
        <v>4122.659</v>
      </c>
      <c r="AG25" s="56" t="n">
        <f aca="false">K25+L25</f>
        <v>4370.512</v>
      </c>
      <c r="AH25" s="56" t="n">
        <f aca="false">M25+N25+O25+P25</f>
        <v>14294.924</v>
      </c>
      <c r="AI25" s="57" t="n">
        <f aca="false">Q25+R25</f>
        <v>4204.882</v>
      </c>
      <c r="AJ25" s="57" t="n">
        <f aca="false">S25+T25</f>
        <v>4078.823</v>
      </c>
      <c r="AK25" s="57" t="n">
        <f aca="false">U25+V25</f>
        <v>4007.243</v>
      </c>
      <c r="AL25" s="57" t="n">
        <f aca="false">W25+X25</f>
        <v>4237.507</v>
      </c>
      <c r="AM25" s="57" t="n">
        <f aca="false">Y25+Z25+AA25+AB25</f>
        <v>12225.16</v>
      </c>
      <c r="AO25" s="50" t="n">
        <f aca="false">AD25</f>
        <v>4059.957</v>
      </c>
      <c r="AP25" s="50" t="n">
        <f aca="false">AE25+AF25+AG25</f>
        <v>12664.478</v>
      </c>
      <c r="AQ25" s="50" t="n">
        <f aca="false">M25+N25</f>
        <v>4314.642</v>
      </c>
      <c r="AR25" s="50" t="n">
        <f aca="false">AI25</f>
        <v>4204.882</v>
      </c>
      <c r="AS25" s="50" t="n">
        <f aca="false">AJ25+AK25+AL25</f>
        <v>12323.573</v>
      </c>
      <c r="AT25" s="50" t="n">
        <f aca="false">Y25+Z25</f>
        <v>4200.959</v>
      </c>
      <c r="AU25" s="50" t="n">
        <f aca="false">AO25+AR25</f>
        <v>8264.839</v>
      </c>
      <c r="AV25" s="50" t="n">
        <f aca="false">AP25+AS25</f>
        <v>24988.051</v>
      </c>
      <c r="AW25" s="50" t="n">
        <f aca="false">AQ25+AT25</f>
        <v>8515.601</v>
      </c>
    </row>
    <row r="26" customFormat="false" ht="15" hidden="false" customHeight="false" outlineLevel="0" collapsed="false">
      <c r="A26" s="54" t="n">
        <v>2037</v>
      </c>
      <c r="B26" s="55" t="n">
        <f aca="false">SUM(E26:AB26)</f>
        <v>59954.704</v>
      </c>
      <c r="C26" s="56" t="n">
        <f aca="false">SUM(E26:P26)</f>
        <v>31107.16</v>
      </c>
      <c r="D26" s="57" t="n">
        <f aca="false">SUM(Q26:AB26)</f>
        <v>28847.544</v>
      </c>
      <c r="E26" s="56" t="n">
        <v>2023.339</v>
      </c>
      <c r="F26" s="56" t="n">
        <v>2011.838</v>
      </c>
      <c r="G26" s="56" t="n">
        <v>2082.156</v>
      </c>
      <c r="H26" s="56" t="n">
        <v>2099.701</v>
      </c>
      <c r="I26" s="56" t="n">
        <v>2107.129</v>
      </c>
      <c r="J26" s="56" t="n">
        <v>2031.818</v>
      </c>
      <c r="K26" s="56" t="n">
        <v>2161.804</v>
      </c>
      <c r="L26" s="56" t="n">
        <v>2182.233</v>
      </c>
      <c r="M26" s="56" t="n">
        <v>2152.013</v>
      </c>
      <c r="N26" s="56" t="n">
        <v>2149.005</v>
      </c>
      <c r="O26" s="56" t="n">
        <v>2181.992</v>
      </c>
      <c r="P26" s="56" t="n">
        <v>7924.132</v>
      </c>
      <c r="Q26" s="57" t="n">
        <v>2125.968</v>
      </c>
      <c r="R26" s="57" t="n">
        <v>2056.514</v>
      </c>
      <c r="S26" s="57" t="n">
        <v>2047.47</v>
      </c>
      <c r="T26" s="57" t="n">
        <v>2041.619</v>
      </c>
      <c r="U26" s="57" t="n">
        <v>2049.474</v>
      </c>
      <c r="V26" s="57" t="n">
        <v>1974.263</v>
      </c>
      <c r="W26" s="57" t="n">
        <v>2103.419</v>
      </c>
      <c r="X26" s="57" t="n">
        <v>2114.04</v>
      </c>
      <c r="Y26" s="57" t="n">
        <v>2095.03</v>
      </c>
      <c r="Z26" s="57" t="n">
        <v>2086.457</v>
      </c>
      <c r="AA26" s="57" t="n">
        <v>2051.625</v>
      </c>
      <c r="AB26" s="57" t="n">
        <v>6101.665</v>
      </c>
      <c r="AD26" s="56" t="n">
        <f aca="false">E26+F26</f>
        <v>4035.177</v>
      </c>
      <c r="AE26" s="56" t="n">
        <f aca="false">G26+H26</f>
        <v>4181.857</v>
      </c>
      <c r="AF26" s="56" t="n">
        <f aca="false">I26+J26</f>
        <v>4138.947</v>
      </c>
      <c r="AG26" s="56" t="n">
        <f aca="false">K26+L26</f>
        <v>4344.037</v>
      </c>
      <c r="AH26" s="56" t="n">
        <f aca="false">M26+N26+O26+P26</f>
        <v>14407.142</v>
      </c>
      <c r="AI26" s="57" t="n">
        <f aca="false">Q26+R26</f>
        <v>4182.482</v>
      </c>
      <c r="AJ26" s="57" t="n">
        <f aca="false">S26+T26</f>
        <v>4089.089</v>
      </c>
      <c r="AK26" s="57" t="n">
        <f aca="false">U26+V26</f>
        <v>4023.737</v>
      </c>
      <c r="AL26" s="57" t="n">
        <f aca="false">W26+X26</f>
        <v>4217.459</v>
      </c>
      <c r="AM26" s="57" t="n">
        <f aca="false">Y26+Z26+AA26+AB26</f>
        <v>12334.777</v>
      </c>
      <c r="AO26" s="50" t="n">
        <f aca="false">AD26</f>
        <v>4035.177</v>
      </c>
      <c r="AP26" s="50" t="n">
        <f aca="false">AE26+AF26+AG26</f>
        <v>12664.841</v>
      </c>
      <c r="AQ26" s="50" t="n">
        <f aca="false">M26+N26</f>
        <v>4301.018</v>
      </c>
      <c r="AR26" s="50" t="n">
        <f aca="false">AI26</f>
        <v>4182.482</v>
      </c>
      <c r="AS26" s="50" t="n">
        <f aca="false">AJ26+AK26+AL26</f>
        <v>12330.285</v>
      </c>
      <c r="AT26" s="50" t="n">
        <f aca="false">Y26+Z26</f>
        <v>4181.487</v>
      </c>
      <c r="AU26" s="50" t="n">
        <f aca="false">AO26+AR26</f>
        <v>8217.659</v>
      </c>
      <c r="AV26" s="50" t="n">
        <f aca="false">AP26+AS26</f>
        <v>24995.126</v>
      </c>
      <c r="AW26" s="50" t="n">
        <f aca="false">AQ26+AT26</f>
        <v>8482.505</v>
      </c>
    </row>
    <row r="27" customFormat="false" ht="15" hidden="false" customHeight="false" outlineLevel="0" collapsed="false">
      <c r="A27" s="54" t="n">
        <v>2038</v>
      </c>
      <c r="B27" s="55" t="n">
        <f aca="false">SUM(E27:AB27)</f>
        <v>60125.721</v>
      </c>
      <c r="C27" s="56" t="n">
        <f aca="false">SUM(E27:P27)</f>
        <v>31188.51</v>
      </c>
      <c r="D27" s="57" t="n">
        <f aca="false">SUM(Q27:AB27)</f>
        <v>28937.211</v>
      </c>
      <c r="E27" s="56" t="n">
        <v>2017.894</v>
      </c>
      <c r="F27" s="56" t="n">
        <v>2001.24</v>
      </c>
      <c r="G27" s="56" t="n">
        <v>2074.546</v>
      </c>
      <c r="H27" s="56" t="n">
        <v>2113.391</v>
      </c>
      <c r="I27" s="56" t="n">
        <v>2129.648</v>
      </c>
      <c r="J27" s="56" t="n">
        <v>2028.19</v>
      </c>
      <c r="K27" s="56" t="n">
        <v>2143.181</v>
      </c>
      <c r="L27" s="56" t="n">
        <v>2169.413</v>
      </c>
      <c r="M27" s="56" t="n">
        <v>2183.109</v>
      </c>
      <c r="N27" s="56" t="n">
        <v>2098.442</v>
      </c>
      <c r="O27" s="56" t="n">
        <v>2205.96</v>
      </c>
      <c r="P27" s="56" t="n">
        <v>8023.496</v>
      </c>
      <c r="Q27" s="57" t="n">
        <v>2120.329</v>
      </c>
      <c r="R27" s="57" t="n">
        <v>2045.139</v>
      </c>
      <c r="S27" s="57" t="n">
        <v>2041.807</v>
      </c>
      <c r="T27" s="57" t="n">
        <v>2054.802</v>
      </c>
      <c r="U27" s="57" t="n">
        <v>2072.547</v>
      </c>
      <c r="V27" s="57" t="n">
        <v>1969.518</v>
      </c>
      <c r="W27" s="57" t="n">
        <v>2088.942</v>
      </c>
      <c r="X27" s="57" t="n">
        <v>2103.736</v>
      </c>
      <c r="Y27" s="57" t="n">
        <v>2119.195</v>
      </c>
      <c r="Z27" s="57" t="n">
        <v>2038.828</v>
      </c>
      <c r="AA27" s="57" t="n">
        <v>2084.025</v>
      </c>
      <c r="AB27" s="57" t="n">
        <v>6198.343</v>
      </c>
      <c r="AD27" s="56" t="n">
        <f aca="false">E27+F27</f>
        <v>4019.134</v>
      </c>
      <c r="AE27" s="56" t="n">
        <f aca="false">G27+H27</f>
        <v>4187.937</v>
      </c>
      <c r="AF27" s="56" t="n">
        <f aca="false">I27+J27</f>
        <v>4157.838</v>
      </c>
      <c r="AG27" s="56" t="n">
        <f aca="false">K27+L27</f>
        <v>4312.594</v>
      </c>
      <c r="AH27" s="56" t="n">
        <f aca="false">M27+N27+O27+P27</f>
        <v>14511.007</v>
      </c>
      <c r="AI27" s="57" t="n">
        <f aca="false">Q27+R27</f>
        <v>4165.468</v>
      </c>
      <c r="AJ27" s="57" t="n">
        <f aca="false">S27+T27</f>
        <v>4096.609</v>
      </c>
      <c r="AK27" s="57" t="n">
        <f aca="false">U27+V27</f>
        <v>4042.065</v>
      </c>
      <c r="AL27" s="57" t="n">
        <f aca="false">W27+X27</f>
        <v>4192.678</v>
      </c>
      <c r="AM27" s="57" t="n">
        <f aca="false">Y27+Z27+AA27+AB27</f>
        <v>12440.391</v>
      </c>
      <c r="AO27" s="50" t="n">
        <f aca="false">AD27</f>
        <v>4019.134</v>
      </c>
      <c r="AP27" s="50" t="n">
        <f aca="false">AE27+AF27+AG27</f>
        <v>12658.369</v>
      </c>
      <c r="AQ27" s="50" t="n">
        <f aca="false">M27+N27</f>
        <v>4281.551</v>
      </c>
      <c r="AR27" s="50" t="n">
        <f aca="false">AI27</f>
        <v>4165.468</v>
      </c>
      <c r="AS27" s="50" t="n">
        <f aca="false">AJ27+AK27+AL27</f>
        <v>12331.352</v>
      </c>
      <c r="AT27" s="50" t="n">
        <f aca="false">Y27+Z27</f>
        <v>4158.023</v>
      </c>
      <c r="AU27" s="50" t="n">
        <f aca="false">AO27+AR27</f>
        <v>8184.602</v>
      </c>
      <c r="AV27" s="50" t="n">
        <f aca="false">AP27+AS27</f>
        <v>24989.721</v>
      </c>
      <c r="AW27" s="50" t="n">
        <f aca="false">AQ27+AT27</f>
        <v>8439.574</v>
      </c>
    </row>
    <row r="28" customFormat="false" ht="15" hidden="false" customHeight="false" outlineLevel="0" collapsed="false">
      <c r="A28" s="54" t="n">
        <v>2039</v>
      </c>
      <c r="B28" s="55" t="n">
        <f aca="false">SUM(E28:AB28)</f>
        <v>60286.251</v>
      </c>
      <c r="C28" s="56" t="n">
        <f aca="false">SUM(E28:P28)</f>
        <v>31263.331</v>
      </c>
      <c r="D28" s="57" t="n">
        <f aca="false">SUM(Q28:AB28)</f>
        <v>29022.92</v>
      </c>
      <c r="E28" s="56" t="n">
        <v>2012.72</v>
      </c>
      <c r="F28" s="56" t="n">
        <v>1989.299</v>
      </c>
      <c r="G28" s="56" t="n">
        <v>2062.813</v>
      </c>
      <c r="H28" s="56" t="n">
        <v>2131.884</v>
      </c>
      <c r="I28" s="56" t="n">
        <v>2141.853</v>
      </c>
      <c r="J28" s="56" t="n">
        <v>2052.78</v>
      </c>
      <c r="K28" s="56" t="n">
        <v>2103.663</v>
      </c>
      <c r="L28" s="56" t="n">
        <v>2181.302</v>
      </c>
      <c r="M28" s="56" t="n">
        <v>2192.053</v>
      </c>
      <c r="N28" s="56" t="n">
        <v>2056.959</v>
      </c>
      <c r="O28" s="56" t="n">
        <v>2217.112</v>
      </c>
      <c r="P28" s="56" t="n">
        <v>8120.893</v>
      </c>
      <c r="Q28" s="57" t="n">
        <v>2114.97</v>
      </c>
      <c r="R28" s="57" t="n">
        <v>2032.673</v>
      </c>
      <c r="S28" s="57" t="n">
        <v>2030.908</v>
      </c>
      <c r="T28" s="57" t="n">
        <v>2074.489</v>
      </c>
      <c r="U28" s="57" t="n">
        <v>2086.324</v>
      </c>
      <c r="V28" s="57" t="n">
        <v>1994.571</v>
      </c>
      <c r="W28" s="57" t="n">
        <v>2052.501</v>
      </c>
      <c r="X28" s="57" t="n">
        <v>2115.657</v>
      </c>
      <c r="Y28" s="57" t="n">
        <v>2125.206</v>
      </c>
      <c r="Z28" s="57" t="n">
        <v>1998.553</v>
      </c>
      <c r="AA28" s="57" t="n">
        <v>2102.679</v>
      </c>
      <c r="AB28" s="57" t="n">
        <v>6294.389</v>
      </c>
      <c r="AD28" s="56" t="n">
        <f aca="false">E28+F28</f>
        <v>4002.019</v>
      </c>
      <c r="AE28" s="56" t="n">
        <f aca="false">G28+H28</f>
        <v>4194.697</v>
      </c>
      <c r="AF28" s="56" t="n">
        <f aca="false">I28+J28</f>
        <v>4194.633</v>
      </c>
      <c r="AG28" s="56" t="n">
        <f aca="false">K28+L28</f>
        <v>4284.965</v>
      </c>
      <c r="AH28" s="56" t="n">
        <f aca="false">M28+N28+O28+P28</f>
        <v>14587.017</v>
      </c>
      <c r="AI28" s="57" t="n">
        <f aca="false">Q28+R28</f>
        <v>4147.643</v>
      </c>
      <c r="AJ28" s="57" t="n">
        <f aca="false">S28+T28</f>
        <v>4105.397</v>
      </c>
      <c r="AK28" s="57" t="n">
        <f aca="false">U28+V28</f>
        <v>4080.895</v>
      </c>
      <c r="AL28" s="57" t="n">
        <f aca="false">W28+X28</f>
        <v>4168.158</v>
      </c>
      <c r="AM28" s="57" t="n">
        <f aca="false">Y28+Z28+AA28+AB28</f>
        <v>12520.827</v>
      </c>
      <c r="AO28" s="50" t="n">
        <f aca="false">AD28</f>
        <v>4002.019</v>
      </c>
      <c r="AP28" s="50" t="n">
        <f aca="false">AE28+AF28+AG28</f>
        <v>12674.295</v>
      </c>
      <c r="AQ28" s="50" t="n">
        <f aca="false">M28+N28</f>
        <v>4249.012</v>
      </c>
      <c r="AR28" s="50" t="n">
        <f aca="false">AI28</f>
        <v>4147.643</v>
      </c>
      <c r="AS28" s="50" t="n">
        <f aca="false">AJ28+AK28+AL28</f>
        <v>12354.45</v>
      </c>
      <c r="AT28" s="50" t="n">
        <f aca="false">Y28+Z28</f>
        <v>4123.759</v>
      </c>
      <c r="AU28" s="50" t="n">
        <f aca="false">AO28+AR28</f>
        <v>8149.662</v>
      </c>
      <c r="AV28" s="50" t="n">
        <f aca="false">AP28+AS28</f>
        <v>25028.745</v>
      </c>
      <c r="AW28" s="50" t="n">
        <f aca="false">AQ28+AT28</f>
        <v>8372.771</v>
      </c>
    </row>
    <row r="29" customFormat="false" ht="15" hidden="false" customHeight="false" outlineLevel="0" collapsed="false">
      <c r="A29" s="54" t="n">
        <v>2040</v>
      </c>
      <c r="B29" s="55" t="n">
        <f aca="false">SUM(E29:AB29)</f>
        <v>60437.126</v>
      </c>
      <c r="C29" s="56" t="n">
        <f aca="false">SUM(E29:P29)</f>
        <v>31331.878</v>
      </c>
      <c r="D29" s="57" t="n">
        <f aca="false">SUM(Q29:AB29)</f>
        <v>29105.248</v>
      </c>
      <c r="E29" s="56" t="n">
        <v>2008.204</v>
      </c>
      <c r="F29" s="56" t="n">
        <v>1974.138</v>
      </c>
      <c r="G29" s="56" t="n">
        <v>2053.75</v>
      </c>
      <c r="H29" s="56" t="n">
        <v>2145.567</v>
      </c>
      <c r="I29" s="56" t="n">
        <v>2155.962</v>
      </c>
      <c r="J29" s="56" t="n">
        <v>2078.089</v>
      </c>
      <c r="K29" s="56" t="n">
        <v>2069.869</v>
      </c>
      <c r="L29" s="56" t="n">
        <v>2179.985</v>
      </c>
      <c r="M29" s="56" t="n">
        <v>2199.793</v>
      </c>
      <c r="N29" s="56" t="n">
        <v>2049.871</v>
      </c>
      <c r="O29" s="56" t="n">
        <v>2203.746</v>
      </c>
      <c r="P29" s="56" t="n">
        <v>8212.904</v>
      </c>
      <c r="Q29" s="57" t="n">
        <v>2110.299</v>
      </c>
      <c r="R29" s="57" t="n">
        <v>2016.914</v>
      </c>
      <c r="S29" s="57" t="n">
        <v>2022.062</v>
      </c>
      <c r="T29" s="57" t="n">
        <v>2090.461</v>
      </c>
      <c r="U29" s="57" t="n">
        <v>2098.545</v>
      </c>
      <c r="V29" s="57" t="n">
        <v>2024.208</v>
      </c>
      <c r="W29" s="57" t="n">
        <v>2019.86</v>
      </c>
      <c r="X29" s="57" t="n">
        <v>2119.17</v>
      </c>
      <c r="Y29" s="57" t="n">
        <v>2128.897</v>
      </c>
      <c r="Z29" s="57" t="n">
        <v>1985.934</v>
      </c>
      <c r="AA29" s="57" t="n">
        <v>2097.362</v>
      </c>
      <c r="AB29" s="57" t="n">
        <v>6391.536</v>
      </c>
      <c r="AD29" s="56" t="n">
        <f aca="false">E29+F29</f>
        <v>3982.342</v>
      </c>
      <c r="AE29" s="56" t="n">
        <f aca="false">G29+H29</f>
        <v>4199.317</v>
      </c>
      <c r="AF29" s="56" t="n">
        <f aca="false">I29+J29</f>
        <v>4234.051</v>
      </c>
      <c r="AG29" s="56" t="n">
        <f aca="false">K29+L29</f>
        <v>4249.854</v>
      </c>
      <c r="AH29" s="56" t="n">
        <f aca="false">M29+N29+O29+P29</f>
        <v>14666.314</v>
      </c>
      <c r="AI29" s="57" t="n">
        <f aca="false">Q29+R29</f>
        <v>4127.213</v>
      </c>
      <c r="AJ29" s="57" t="n">
        <f aca="false">S29+T29</f>
        <v>4112.523</v>
      </c>
      <c r="AK29" s="57" t="n">
        <f aca="false">U29+V29</f>
        <v>4122.753</v>
      </c>
      <c r="AL29" s="57" t="n">
        <f aca="false">W29+X29</f>
        <v>4139.03</v>
      </c>
      <c r="AM29" s="57" t="n">
        <f aca="false">Y29+Z29+AA29+AB29</f>
        <v>12603.729</v>
      </c>
      <c r="AO29" s="50" t="n">
        <f aca="false">AD29</f>
        <v>3982.342</v>
      </c>
      <c r="AP29" s="50" t="n">
        <f aca="false">AE29+AF29+AG29</f>
        <v>12683.222</v>
      </c>
      <c r="AQ29" s="50" t="n">
        <f aca="false">M29+N29</f>
        <v>4249.664</v>
      </c>
      <c r="AR29" s="50" t="n">
        <f aca="false">AI29</f>
        <v>4127.213</v>
      </c>
      <c r="AS29" s="50" t="n">
        <f aca="false">AJ29+AK29+AL29</f>
        <v>12374.306</v>
      </c>
      <c r="AT29" s="50" t="n">
        <f aca="false">Y29+Z29</f>
        <v>4114.831</v>
      </c>
      <c r="AU29" s="50" t="n">
        <f aca="false">AO29+AR29</f>
        <v>8109.555</v>
      </c>
      <c r="AV29" s="50" t="n">
        <f aca="false">AP29+AS29</f>
        <v>25057.528</v>
      </c>
      <c r="AW29" s="50" t="n">
        <f aca="false">AQ29+AT29</f>
        <v>8364.495</v>
      </c>
    </row>
    <row r="30" customFormat="false" ht="15" hidden="false" customHeight="false" outlineLevel="0" collapsed="false">
      <c r="A30" s="54" t="n">
        <v>2041</v>
      </c>
      <c r="B30" s="55" t="n">
        <f aca="false">SUM(E30:AB30)</f>
        <v>60579.645</v>
      </c>
      <c r="C30" s="56" t="n">
        <f aca="false">SUM(E30:P30)</f>
        <v>31394.721</v>
      </c>
      <c r="D30" s="57" t="n">
        <f aca="false">SUM(Q30:AB30)</f>
        <v>29184.924</v>
      </c>
      <c r="E30" s="56" t="n">
        <v>2004.82</v>
      </c>
      <c r="F30" s="56" t="n">
        <v>1966.722</v>
      </c>
      <c r="G30" s="56" t="n">
        <v>2031.62</v>
      </c>
      <c r="H30" s="56" t="n">
        <v>2159.681</v>
      </c>
      <c r="I30" s="56" t="n">
        <v>2151.964</v>
      </c>
      <c r="J30" s="56" t="n">
        <v>2113.904</v>
      </c>
      <c r="K30" s="56" t="n">
        <v>2048.558</v>
      </c>
      <c r="L30" s="56" t="n">
        <v>2175.992</v>
      </c>
      <c r="M30" s="56" t="n">
        <v>2184.666</v>
      </c>
      <c r="N30" s="56" t="n">
        <v>2086.554</v>
      </c>
      <c r="O30" s="56" t="n">
        <v>2166.321</v>
      </c>
      <c r="P30" s="56" t="n">
        <v>8303.919</v>
      </c>
      <c r="Q30" s="57" t="n">
        <v>2106.815</v>
      </c>
      <c r="R30" s="57" t="n">
        <v>2009.233</v>
      </c>
      <c r="S30" s="57" t="n">
        <v>2000.424</v>
      </c>
      <c r="T30" s="57" t="n">
        <v>2105.673</v>
      </c>
      <c r="U30" s="57" t="n">
        <v>2094.943</v>
      </c>
      <c r="V30" s="57" t="n">
        <v>2063.532</v>
      </c>
      <c r="W30" s="57" t="n">
        <v>1995.694</v>
      </c>
      <c r="X30" s="57" t="n">
        <v>2118.973</v>
      </c>
      <c r="Y30" s="57" t="n">
        <v>2114.5</v>
      </c>
      <c r="Z30" s="57" t="n">
        <v>2018.822</v>
      </c>
      <c r="AA30" s="57" t="n">
        <v>2062.973</v>
      </c>
      <c r="AB30" s="57" t="n">
        <v>6493.342</v>
      </c>
      <c r="AD30" s="56" t="n">
        <f aca="false">E30+F30</f>
        <v>3971.542</v>
      </c>
      <c r="AE30" s="56" t="n">
        <f aca="false">G30+H30</f>
        <v>4191.301</v>
      </c>
      <c r="AF30" s="56" t="n">
        <f aca="false">I30+J30</f>
        <v>4265.868</v>
      </c>
      <c r="AG30" s="56" t="n">
        <f aca="false">K30+L30</f>
        <v>4224.55</v>
      </c>
      <c r="AH30" s="56" t="n">
        <f aca="false">M30+N30+O30+P30</f>
        <v>14741.46</v>
      </c>
      <c r="AI30" s="57" t="n">
        <f aca="false">Q30+R30</f>
        <v>4116.048</v>
      </c>
      <c r="AJ30" s="57" t="n">
        <f aca="false">S30+T30</f>
        <v>4106.097</v>
      </c>
      <c r="AK30" s="57" t="n">
        <f aca="false">U30+V30</f>
        <v>4158.475</v>
      </c>
      <c r="AL30" s="57" t="n">
        <f aca="false">W30+X30</f>
        <v>4114.667</v>
      </c>
      <c r="AM30" s="57" t="n">
        <f aca="false">Y30+Z30+AA30+AB30</f>
        <v>12689.637</v>
      </c>
      <c r="AO30" s="50" t="n">
        <f aca="false">AD30</f>
        <v>3971.542</v>
      </c>
      <c r="AP30" s="50" t="n">
        <f aca="false">AE30+AF30+AG30</f>
        <v>12681.719</v>
      </c>
      <c r="AQ30" s="50" t="n">
        <f aca="false">M30+N30</f>
        <v>4271.22</v>
      </c>
      <c r="AR30" s="50" t="n">
        <f aca="false">AI30</f>
        <v>4116.048</v>
      </c>
      <c r="AS30" s="50" t="n">
        <f aca="false">AJ30+AK30+AL30</f>
        <v>12379.239</v>
      </c>
      <c r="AT30" s="50" t="n">
        <f aca="false">Y30+Z30</f>
        <v>4133.322</v>
      </c>
      <c r="AU30" s="50" t="n">
        <f aca="false">AO30+AR30</f>
        <v>8087.59</v>
      </c>
      <c r="AV30" s="50" t="n">
        <f aca="false">AP30+AS30</f>
        <v>25060.958</v>
      </c>
      <c r="AW30" s="50" t="n">
        <f aca="false">AQ30+AT30</f>
        <v>8404.542</v>
      </c>
    </row>
    <row r="31" customFormat="false" ht="15" hidden="false" customHeight="false" outlineLevel="0" collapsed="false">
      <c r="A31" s="54" t="n">
        <v>2042</v>
      </c>
      <c r="B31" s="55" t="n">
        <f aca="false">SUM(E31:AB31)</f>
        <v>60715.474</v>
      </c>
      <c r="C31" s="56" t="n">
        <f aca="false">SUM(E31:P31)</f>
        <v>31452.638</v>
      </c>
      <c r="D31" s="57" t="n">
        <f aca="false">SUM(Q31:AB31)</f>
        <v>29262.836</v>
      </c>
      <c r="E31" s="56" t="n">
        <v>2002.991</v>
      </c>
      <c r="F31" s="56" t="n">
        <v>1961.28</v>
      </c>
      <c r="G31" s="56" t="n">
        <v>2012.355</v>
      </c>
      <c r="H31" s="56" t="n">
        <v>2157.458</v>
      </c>
      <c r="I31" s="56" t="n">
        <v>2164.849</v>
      </c>
      <c r="J31" s="56" t="n">
        <v>2139.187</v>
      </c>
      <c r="K31" s="56" t="n">
        <v>2039.855</v>
      </c>
      <c r="L31" s="56" t="n">
        <v>2159.142</v>
      </c>
      <c r="M31" s="56" t="n">
        <v>2175.967</v>
      </c>
      <c r="N31" s="56" t="n">
        <v>2131.139</v>
      </c>
      <c r="O31" s="56" t="n">
        <v>2110.203</v>
      </c>
      <c r="P31" s="56" t="n">
        <v>8398.212</v>
      </c>
      <c r="Q31" s="57" t="n">
        <v>2104.955</v>
      </c>
      <c r="R31" s="57" t="n">
        <v>2003.657</v>
      </c>
      <c r="S31" s="57" t="n">
        <v>1983.816</v>
      </c>
      <c r="T31" s="57" t="n">
        <v>2101.635</v>
      </c>
      <c r="U31" s="57" t="n">
        <v>2109.507</v>
      </c>
      <c r="V31" s="57" t="n">
        <v>2089.062</v>
      </c>
      <c r="W31" s="57" t="n">
        <v>1987.229</v>
      </c>
      <c r="X31" s="57" t="n">
        <v>2107.648</v>
      </c>
      <c r="Y31" s="57" t="n">
        <v>2107.616</v>
      </c>
      <c r="Z31" s="57" t="n">
        <v>2055.637</v>
      </c>
      <c r="AA31" s="57" t="n">
        <v>2011.169</v>
      </c>
      <c r="AB31" s="57" t="n">
        <v>6600.905</v>
      </c>
      <c r="AD31" s="56" t="n">
        <f aca="false">E31+F31</f>
        <v>3964.271</v>
      </c>
      <c r="AE31" s="56" t="n">
        <f aca="false">G31+H31</f>
        <v>4169.813</v>
      </c>
      <c r="AF31" s="56" t="n">
        <f aca="false">I31+J31</f>
        <v>4304.036</v>
      </c>
      <c r="AG31" s="56" t="n">
        <f aca="false">K31+L31</f>
        <v>4198.997</v>
      </c>
      <c r="AH31" s="56" t="n">
        <f aca="false">M31+N31+O31+P31</f>
        <v>14815.521</v>
      </c>
      <c r="AI31" s="57" t="n">
        <f aca="false">Q31+R31</f>
        <v>4108.612</v>
      </c>
      <c r="AJ31" s="57" t="n">
        <f aca="false">S31+T31</f>
        <v>4085.451</v>
      </c>
      <c r="AK31" s="57" t="n">
        <f aca="false">U31+V31</f>
        <v>4198.569</v>
      </c>
      <c r="AL31" s="57" t="n">
        <f aca="false">W31+X31</f>
        <v>4094.877</v>
      </c>
      <c r="AM31" s="57" t="n">
        <f aca="false">Y31+Z31+AA31+AB31</f>
        <v>12775.327</v>
      </c>
      <c r="AO31" s="50" t="n">
        <f aca="false">AD31</f>
        <v>3964.271</v>
      </c>
      <c r="AP31" s="50" t="n">
        <f aca="false">AE31+AF31+AG31</f>
        <v>12672.846</v>
      </c>
      <c r="AQ31" s="50" t="n">
        <f aca="false">M31+N31</f>
        <v>4307.106</v>
      </c>
      <c r="AR31" s="50" t="n">
        <f aca="false">AI31</f>
        <v>4108.612</v>
      </c>
      <c r="AS31" s="50" t="n">
        <f aca="false">AJ31+AK31+AL31</f>
        <v>12378.897</v>
      </c>
      <c r="AT31" s="50" t="n">
        <f aca="false">Y31+Z31</f>
        <v>4163.253</v>
      </c>
      <c r="AU31" s="50" t="n">
        <f aca="false">AO31+AR31</f>
        <v>8072.883</v>
      </c>
      <c r="AV31" s="50" t="n">
        <f aca="false">AP31+AS31</f>
        <v>25051.743</v>
      </c>
      <c r="AW31" s="50" t="n">
        <f aca="false">AQ31+AT31</f>
        <v>8470.359</v>
      </c>
    </row>
    <row r="32" customFormat="false" ht="15" hidden="false" customHeight="false" outlineLevel="0" collapsed="false">
      <c r="A32" s="54" t="n">
        <v>2043</v>
      </c>
      <c r="B32" s="55" t="n">
        <f aca="false">SUM(E32:AB32)</f>
        <v>60846.252</v>
      </c>
      <c r="C32" s="56" t="n">
        <f aca="false">SUM(E32:P32)</f>
        <v>31506.462</v>
      </c>
      <c r="D32" s="57" t="n">
        <f aca="false">SUM(Q32:AB32)</f>
        <v>29339.79</v>
      </c>
      <c r="E32" s="56" t="n">
        <v>2002.998</v>
      </c>
      <c r="F32" s="56" t="n">
        <v>1955.864</v>
      </c>
      <c r="G32" s="56" t="n">
        <v>2001.794</v>
      </c>
      <c r="H32" s="56" t="n">
        <v>2149.897</v>
      </c>
      <c r="I32" s="56" t="n">
        <v>2178.589</v>
      </c>
      <c r="J32" s="56" t="n">
        <v>2161.77</v>
      </c>
      <c r="K32" s="56" t="n">
        <v>2036.423</v>
      </c>
      <c r="L32" s="56" t="n">
        <v>2140.89</v>
      </c>
      <c r="M32" s="56" t="n">
        <v>2163.695</v>
      </c>
      <c r="N32" s="56" t="n">
        <v>2162.497</v>
      </c>
      <c r="O32" s="56" t="n">
        <v>2061.556</v>
      </c>
      <c r="P32" s="56" t="n">
        <v>8490.489</v>
      </c>
      <c r="Q32" s="57" t="n">
        <v>2105.024</v>
      </c>
      <c r="R32" s="57" t="n">
        <v>1998.1</v>
      </c>
      <c r="S32" s="57" t="n">
        <v>1972.556</v>
      </c>
      <c r="T32" s="57" t="n">
        <v>2096.098</v>
      </c>
      <c r="U32" s="57" t="n">
        <v>2122.813</v>
      </c>
      <c r="V32" s="57" t="n">
        <v>2112.276</v>
      </c>
      <c r="W32" s="57" t="n">
        <v>1982.871</v>
      </c>
      <c r="X32" s="57" t="n">
        <v>2093.867</v>
      </c>
      <c r="Y32" s="57" t="n">
        <v>2098.445</v>
      </c>
      <c r="Z32" s="57" t="n">
        <v>2080.651</v>
      </c>
      <c r="AA32" s="57" t="n">
        <v>1967.273</v>
      </c>
      <c r="AB32" s="57" t="n">
        <v>6709.816</v>
      </c>
      <c r="AD32" s="56" t="n">
        <f aca="false">E32+F32</f>
        <v>3958.862</v>
      </c>
      <c r="AE32" s="56" t="n">
        <f aca="false">G32+H32</f>
        <v>4151.691</v>
      </c>
      <c r="AF32" s="56" t="n">
        <f aca="false">I32+J32</f>
        <v>4340.359</v>
      </c>
      <c r="AG32" s="56" t="n">
        <f aca="false">K32+L32</f>
        <v>4177.313</v>
      </c>
      <c r="AH32" s="56" t="n">
        <f aca="false">M32+N32+O32+P32</f>
        <v>14878.237</v>
      </c>
      <c r="AI32" s="57" t="n">
        <f aca="false">Q32+R32</f>
        <v>4103.124</v>
      </c>
      <c r="AJ32" s="57" t="n">
        <f aca="false">S32+T32</f>
        <v>4068.654</v>
      </c>
      <c r="AK32" s="57" t="n">
        <f aca="false">U32+V32</f>
        <v>4235.089</v>
      </c>
      <c r="AL32" s="57" t="n">
        <f aca="false">W32+X32</f>
        <v>4076.738</v>
      </c>
      <c r="AM32" s="57" t="n">
        <f aca="false">Y32+Z32+AA32+AB32</f>
        <v>12856.185</v>
      </c>
      <c r="AO32" s="50" t="n">
        <f aca="false">AD32</f>
        <v>3958.862</v>
      </c>
      <c r="AP32" s="50" t="n">
        <f aca="false">AE32+AF32+AG32</f>
        <v>12669.363</v>
      </c>
      <c r="AQ32" s="50" t="n">
        <f aca="false">M32+N32</f>
        <v>4326.192</v>
      </c>
      <c r="AR32" s="50" t="n">
        <f aca="false">AI32</f>
        <v>4103.124</v>
      </c>
      <c r="AS32" s="50" t="n">
        <f aca="false">AJ32+AK32+AL32</f>
        <v>12380.481</v>
      </c>
      <c r="AT32" s="50" t="n">
        <f aca="false">Y32+Z32</f>
        <v>4179.096</v>
      </c>
      <c r="AU32" s="50" t="n">
        <f aca="false">AO32+AR32</f>
        <v>8061.986</v>
      </c>
      <c r="AV32" s="50" t="n">
        <f aca="false">AP32+AS32</f>
        <v>25049.844</v>
      </c>
      <c r="AW32" s="50" t="n">
        <f aca="false">AQ32+AT32</f>
        <v>8505.288</v>
      </c>
    </row>
    <row r="33" customFormat="false" ht="15" hidden="false" customHeight="false" outlineLevel="0" collapsed="false">
      <c r="A33" s="54" t="n">
        <v>2044</v>
      </c>
      <c r="B33" s="55" t="n">
        <f aca="false">SUM(E33:AB33)</f>
        <v>60973.612</v>
      </c>
      <c r="C33" s="56" t="n">
        <f aca="false">SUM(E33:P33)</f>
        <v>31557.105</v>
      </c>
      <c r="D33" s="57" t="n">
        <f aca="false">SUM(Q33:AB33)</f>
        <v>29416.507</v>
      </c>
      <c r="E33" s="56" t="n">
        <v>2004.999</v>
      </c>
      <c r="F33" s="56" t="n">
        <v>1950.715</v>
      </c>
      <c r="G33" s="56" t="n">
        <v>1989.89</v>
      </c>
      <c r="H33" s="56" t="n">
        <v>2138.213</v>
      </c>
      <c r="I33" s="56" t="n">
        <v>2197.129</v>
      </c>
      <c r="J33" s="56" t="n">
        <v>2174.054</v>
      </c>
      <c r="K33" s="56" t="n">
        <v>2061.109</v>
      </c>
      <c r="L33" s="56" t="n">
        <v>2101.829</v>
      </c>
      <c r="M33" s="56" t="n">
        <v>2175.903</v>
      </c>
      <c r="N33" s="56" t="n">
        <v>2171.878</v>
      </c>
      <c r="O33" s="56" t="n">
        <v>2021.814</v>
      </c>
      <c r="P33" s="56" t="n">
        <v>8569.572</v>
      </c>
      <c r="Q33" s="57" t="n">
        <v>2107.178</v>
      </c>
      <c r="R33" s="57" t="n">
        <v>1992.821</v>
      </c>
      <c r="S33" s="57" t="n">
        <v>1960.202</v>
      </c>
      <c r="T33" s="57" t="n">
        <v>2085.332</v>
      </c>
      <c r="U33" s="57" t="n">
        <v>2142.606</v>
      </c>
      <c r="V33" s="57" t="n">
        <v>2126.217</v>
      </c>
      <c r="W33" s="57" t="n">
        <v>2008.124</v>
      </c>
      <c r="X33" s="57" t="n">
        <v>2058.256</v>
      </c>
      <c r="Y33" s="57" t="n">
        <v>2111.085</v>
      </c>
      <c r="Z33" s="57" t="n">
        <v>2087.744</v>
      </c>
      <c r="AA33" s="57" t="n">
        <v>1930.382</v>
      </c>
      <c r="AB33" s="57" t="n">
        <v>6806.56</v>
      </c>
      <c r="AD33" s="56" t="n">
        <f aca="false">E33+F33</f>
        <v>3955.714</v>
      </c>
      <c r="AE33" s="56" t="n">
        <f aca="false">G33+H33</f>
        <v>4128.103</v>
      </c>
      <c r="AF33" s="56" t="n">
        <f aca="false">I33+J33</f>
        <v>4371.183</v>
      </c>
      <c r="AG33" s="56" t="n">
        <f aca="false">K33+L33</f>
        <v>4162.938</v>
      </c>
      <c r="AH33" s="56" t="n">
        <f aca="false">M33+N33+O33+P33</f>
        <v>14939.167</v>
      </c>
      <c r="AI33" s="57" t="n">
        <f aca="false">Q33+R33</f>
        <v>4099.999</v>
      </c>
      <c r="AJ33" s="57" t="n">
        <f aca="false">S33+T33</f>
        <v>4045.534</v>
      </c>
      <c r="AK33" s="57" t="n">
        <f aca="false">U33+V33</f>
        <v>4268.823</v>
      </c>
      <c r="AL33" s="57" t="n">
        <f aca="false">W33+X33</f>
        <v>4066.38</v>
      </c>
      <c r="AM33" s="57" t="n">
        <f aca="false">Y33+Z33+AA33+AB33</f>
        <v>12935.771</v>
      </c>
      <c r="AO33" s="50" t="n">
        <f aca="false">AD33</f>
        <v>3955.714</v>
      </c>
      <c r="AP33" s="50" t="n">
        <f aca="false">AE33+AF33+AG33</f>
        <v>12662.224</v>
      </c>
      <c r="AQ33" s="50" t="n">
        <f aca="false">M33+N33</f>
        <v>4347.781</v>
      </c>
      <c r="AR33" s="50" t="n">
        <f aca="false">AI33</f>
        <v>4099.999</v>
      </c>
      <c r="AS33" s="50" t="n">
        <f aca="false">AJ33+AK33+AL33</f>
        <v>12380.737</v>
      </c>
      <c r="AT33" s="50" t="n">
        <f aca="false">Y33+Z33</f>
        <v>4198.829</v>
      </c>
      <c r="AU33" s="50" t="n">
        <f aca="false">AO33+AR33</f>
        <v>8055.713</v>
      </c>
      <c r="AV33" s="50" t="n">
        <f aca="false">AP33+AS33</f>
        <v>25042.961</v>
      </c>
      <c r="AW33" s="50" t="n">
        <f aca="false">AQ33+AT33</f>
        <v>8546.61</v>
      </c>
    </row>
    <row r="34" customFormat="false" ht="15" hidden="false" customHeight="false" outlineLevel="0" collapsed="false">
      <c r="A34" s="54" t="n">
        <v>2045</v>
      </c>
      <c r="B34" s="55" t="n">
        <f aca="false">SUM(E34:AB34)</f>
        <v>61099.318</v>
      </c>
      <c r="C34" s="56" t="n">
        <f aca="false">SUM(E34:P34)</f>
        <v>31605.63</v>
      </c>
      <c r="D34" s="57" t="n">
        <f aca="false">SUM(Q34:AB34)</f>
        <v>29493.688</v>
      </c>
      <c r="E34" s="56" t="n">
        <v>2008.954</v>
      </c>
      <c r="F34" s="56" t="n">
        <v>1946.224</v>
      </c>
      <c r="G34" s="56" t="n">
        <v>1974.766</v>
      </c>
      <c r="H34" s="56" t="n">
        <v>2129.196</v>
      </c>
      <c r="I34" s="56" t="n">
        <v>2210.864</v>
      </c>
      <c r="J34" s="56" t="n">
        <v>2188.238</v>
      </c>
      <c r="K34" s="56" t="n">
        <v>2086.508</v>
      </c>
      <c r="L34" s="56" t="n">
        <v>2068.459</v>
      </c>
      <c r="M34" s="56" t="n">
        <v>2174.998</v>
      </c>
      <c r="N34" s="56" t="n">
        <v>2180.095</v>
      </c>
      <c r="O34" s="56" t="n">
        <v>2015.813</v>
      </c>
      <c r="P34" s="56" t="n">
        <v>8621.515</v>
      </c>
      <c r="Q34" s="57" t="n">
        <v>2111.378</v>
      </c>
      <c r="R34" s="57" t="n">
        <v>1988.223</v>
      </c>
      <c r="S34" s="57" t="n">
        <v>1944.557</v>
      </c>
      <c r="T34" s="57" t="n">
        <v>2076.609</v>
      </c>
      <c r="U34" s="57" t="n">
        <v>2158.687</v>
      </c>
      <c r="V34" s="57" t="n">
        <v>2138.605</v>
      </c>
      <c r="W34" s="57" t="n">
        <v>2037.929</v>
      </c>
      <c r="X34" s="57" t="n">
        <v>2026.404</v>
      </c>
      <c r="Y34" s="57" t="n">
        <v>2115.41</v>
      </c>
      <c r="Z34" s="57" t="n">
        <v>2092.582</v>
      </c>
      <c r="AA34" s="57" t="n">
        <v>1920.155</v>
      </c>
      <c r="AB34" s="57" t="n">
        <v>6883.149</v>
      </c>
      <c r="AD34" s="56" t="n">
        <f aca="false">E34+F34</f>
        <v>3955.178</v>
      </c>
      <c r="AE34" s="56" t="n">
        <f aca="false">G34+H34</f>
        <v>4103.962</v>
      </c>
      <c r="AF34" s="56" t="n">
        <f aca="false">I34+J34</f>
        <v>4399.102</v>
      </c>
      <c r="AG34" s="56" t="n">
        <f aca="false">K34+L34</f>
        <v>4154.967</v>
      </c>
      <c r="AH34" s="56" t="n">
        <f aca="false">M34+N34+O34+P34</f>
        <v>14992.421</v>
      </c>
      <c r="AI34" s="57" t="n">
        <f aca="false">Q34+R34</f>
        <v>4099.601</v>
      </c>
      <c r="AJ34" s="57" t="n">
        <f aca="false">S34+T34</f>
        <v>4021.166</v>
      </c>
      <c r="AK34" s="57" t="n">
        <f aca="false">U34+V34</f>
        <v>4297.292</v>
      </c>
      <c r="AL34" s="57" t="n">
        <f aca="false">W34+X34</f>
        <v>4064.333</v>
      </c>
      <c r="AM34" s="57" t="n">
        <f aca="false">Y34+Z34+AA34+AB34</f>
        <v>13011.296</v>
      </c>
      <c r="AO34" s="50" t="n">
        <f aca="false">AD34</f>
        <v>3955.178</v>
      </c>
      <c r="AP34" s="50" t="n">
        <f aca="false">AE34+AF34+AG34</f>
        <v>12658.031</v>
      </c>
      <c r="AQ34" s="50" t="n">
        <f aca="false">M34+N34</f>
        <v>4355.093</v>
      </c>
      <c r="AR34" s="50" t="n">
        <f aca="false">AI34</f>
        <v>4099.601</v>
      </c>
      <c r="AS34" s="50" t="n">
        <f aca="false">AJ34+AK34+AL34</f>
        <v>12382.791</v>
      </c>
      <c r="AT34" s="50" t="n">
        <f aca="false">Y34+Z34</f>
        <v>4207.992</v>
      </c>
      <c r="AU34" s="50" t="n">
        <f aca="false">AO34+AR34</f>
        <v>8054.779</v>
      </c>
      <c r="AV34" s="50" t="n">
        <f aca="false">AP34+AS34</f>
        <v>25040.822</v>
      </c>
      <c r="AW34" s="50" t="n">
        <f aca="false">AQ34+AT34</f>
        <v>8563.085</v>
      </c>
    </row>
    <row r="35" customFormat="false" ht="15" hidden="false" customHeight="false" outlineLevel="0" collapsed="false">
      <c r="A35" s="54" t="n">
        <v>2046</v>
      </c>
      <c r="B35" s="55" t="n">
        <f aca="false">SUM(E35:AB35)</f>
        <v>61225.231</v>
      </c>
      <c r="C35" s="56" t="n">
        <f aca="false">SUM(E35:P35)</f>
        <v>31653.191</v>
      </c>
      <c r="D35" s="57" t="n">
        <f aca="false">SUM(Q35:AB35)</f>
        <v>29572.04</v>
      </c>
      <c r="E35" s="56" t="n">
        <v>2014.72</v>
      </c>
      <c r="F35" s="56" t="n">
        <v>1942.865</v>
      </c>
      <c r="G35" s="56" t="n">
        <v>1967.383</v>
      </c>
      <c r="H35" s="56" t="n">
        <v>2107.118</v>
      </c>
      <c r="I35" s="56" t="n">
        <v>2225.027</v>
      </c>
      <c r="J35" s="56" t="n">
        <v>2184.353</v>
      </c>
      <c r="K35" s="56" t="n">
        <v>2122.399</v>
      </c>
      <c r="L35" s="56" t="n">
        <v>2047.523</v>
      </c>
      <c r="M35" s="56" t="n">
        <v>2171.43</v>
      </c>
      <c r="N35" s="56" t="n">
        <v>2165.742</v>
      </c>
      <c r="O35" s="56" t="n">
        <v>2052.833</v>
      </c>
      <c r="P35" s="56" t="n">
        <v>8651.798</v>
      </c>
      <c r="Q35" s="57" t="n">
        <v>2117.485</v>
      </c>
      <c r="R35" s="57" t="n">
        <v>1984.807</v>
      </c>
      <c r="S35" s="57" t="n">
        <v>1936.974</v>
      </c>
      <c r="T35" s="57" t="n">
        <v>2055.109</v>
      </c>
      <c r="U35" s="57" t="n">
        <v>2174.007</v>
      </c>
      <c r="V35" s="57" t="n">
        <v>2135.227</v>
      </c>
      <c r="W35" s="57" t="n">
        <v>2077.396</v>
      </c>
      <c r="X35" s="57" t="n">
        <v>2002.977</v>
      </c>
      <c r="Y35" s="57" t="n">
        <v>2116.077</v>
      </c>
      <c r="Z35" s="57" t="n">
        <v>2079.795</v>
      </c>
      <c r="AA35" s="57" t="n">
        <v>1953.976</v>
      </c>
      <c r="AB35" s="57" t="n">
        <v>6938.21</v>
      </c>
      <c r="AD35" s="56" t="n">
        <f aca="false">E35+F35</f>
        <v>3957.585</v>
      </c>
      <c r="AE35" s="56" t="n">
        <f aca="false">G35+H35</f>
        <v>4074.501</v>
      </c>
      <c r="AF35" s="56" t="n">
        <f aca="false">I35+J35</f>
        <v>4409.38</v>
      </c>
      <c r="AG35" s="56" t="n">
        <f aca="false">K35+L35</f>
        <v>4169.922</v>
      </c>
      <c r="AH35" s="56" t="n">
        <f aca="false">M35+N35+O35+P35</f>
        <v>15041.803</v>
      </c>
      <c r="AI35" s="57" t="n">
        <f aca="false">Q35+R35</f>
        <v>4102.292</v>
      </c>
      <c r="AJ35" s="57" t="n">
        <f aca="false">S35+T35</f>
        <v>3992.083</v>
      </c>
      <c r="AK35" s="57" t="n">
        <f aca="false">U35+V35</f>
        <v>4309.234</v>
      </c>
      <c r="AL35" s="57" t="n">
        <f aca="false">W35+X35</f>
        <v>4080.373</v>
      </c>
      <c r="AM35" s="57" t="n">
        <f aca="false">Y35+Z35+AA35+AB35</f>
        <v>13088.058</v>
      </c>
      <c r="AO35" s="50" t="n">
        <f aca="false">AD35</f>
        <v>3957.585</v>
      </c>
      <c r="AP35" s="50" t="n">
        <f aca="false">AE35+AF35+AG35</f>
        <v>12653.803</v>
      </c>
      <c r="AQ35" s="50" t="n">
        <f aca="false">M35+N35</f>
        <v>4337.172</v>
      </c>
      <c r="AR35" s="50" t="n">
        <f aca="false">AI35</f>
        <v>4102.292</v>
      </c>
      <c r="AS35" s="50" t="n">
        <f aca="false">AJ35+AK35+AL35</f>
        <v>12381.69</v>
      </c>
      <c r="AT35" s="50" t="n">
        <f aca="false">Y35+Z35</f>
        <v>4195.872</v>
      </c>
      <c r="AU35" s="50" t="n">
        <f aca="false">AO35+AR35</f>
        <v>8059.877</v>
      </c>
      <c r="AV35" s="50" t="n">
        <f aca="false">AP35+AS35</f>
        <v>25035.493</v>
      </c>
      <c r="AW35" s="50" t="n">
        <f aca="false">AQ35+AT35</f>
        <v>8533.044</v>
      </c>
    </row>
    <row r="36" customFormat="false" ht="15" hidden="false" customHeight="false" outlineLevel="0" collapsed="false">
      <c r="A36" s="54" t="n">
        <v>2047</v>
      </c>
      <c r="B36" s="55" t="n">
        <f aca="false">SUM(E36:AB36)</f>
        <v>61352.649</v>
      </c>
      <c r="C36" s="56" t="n">
        <f aca="false">SUM(E36:P36)</f>
        <v>31700.745</v>
      </c>
      <c r="D36" s="57" t="n">
        <f aca="false">SUM(Q36:AB36)</f>
        <v>29651.904</v>
      </c>
      <c r="E36" s="56" t="n">
        <v>2022.003</v>
      </c>
      <c r="F36" s="56" t="n">
        <v>1941.06</v>
      </c>
      <c r="G36" s="56" t="n">
        <v>1961.97</v>
      </c>
      <c r="H36" s="56" t="n">
        <v>2087.902</v>
      </c>
      <c r="I36" s="56" t="n">
        <v>2222.865</v>
      </c>
      <c r="J36" s="56" t="n">
        <v>2197.325</v>
      </c>
      <c r="K36" s="56" t="n">
        <v>2147.773</v>
      </c>
      <c r="L36" s="56" t="n">
        <v>2039.129</v>
      </c>
      <c r="M36" s="56" t="n">
        <v>2155.081</v>
      </c>
      <c r="N36" s="56" t="n">
        <v>2157.749</v>
      </c>
      <c r="O36" s="56" t="n">
        <v>2097.534</v>
      </c>
      <c r="P36" s="56" t="n">
        <v>8670.354</v>
      </c>
      <c r="Q36" s="57" t="n">
        <v>2125.18</v>
      </c>
      <c r="R36" s="57" t="n">
        <v>1983.013</v>
      </c>
      <c r="S36" s="57" t="n">
        <v>1931.491</v>
      </c>
      <c r="T36" s="57" t="n">
        <v>2038.621</v>
      </c>
      <c r="U36" s="57" t="n">
        <v>2170.109</v>
      </c>
      <c r="V36" s="57" t="n">
        <v>2149.958</v>
      </c>
      <c r="W36" s="57" t="n">
        <v>2103.122</v>
      </c>
      <c r="X36" s="57" t="n">
        <v>1995.11</v>
      </c>
      <c r="Y36" s="57" t="n">
        <v>2105.717</v>
      </c>
      <c r="Z36" s="57" t="n">
        <v>2074.331</v>
      </c>
      <c r="AA36" s="57" t="n">
        <v>1991.442</v>
      </c>
      <c r="AB36" s="57" t="n">
        <v>6983.81</v>
      </c>
      <c r="AD36" s="56" t="n">
        <f aca="false">E36+F36</f>
        <v>3963.063</v>
      </c>
      <c r="AE36" s="56" t="n">
        <f aca="false">G36+H36</f>
        <v>4049.872</v>
      </c>
      <c r="AF36" s="56" t="n">
        <f aca="false">I36+J36</f>
        <v>4420.19</v>
      </c>
      <c r="AG36" s="56" t="n">
        <f aca="false">K36+L36</f>
        <v>4186.902</v>
      </c>
      <c r="AH36" s="56" t="n">
        <f aca="false">M36+N36+O36+P36</f>
        <v>15080.718</v>
      </c>
      <c r="AI36" s="57" t="n">
        <f aca="false">Q36+R36</f>
        <v>4108.193</v>
      </c>
      <c r="AJ36" s="57" t="n">
        <f aca="false">S36+T36</f>
        <v>3970.112</v>
      </c>
      <c r="AK36" s="57" t="n">
        <f aca="false">U36+V36</f>
        <v>4320.067</v>
      </c>
      <c r="AL36" s="57" t="n">
        <f aca="false">W36+X36</f>
        <v>4098.232</v>
      </c>
      <c r="AM36" s="57" t="n">
        <f aca="false">Y36+Z36+AA36+AB36</f>
        <v>13155.3</v>
      </c>
      <c r="AO36" s="50" t="n">
        <f aca="false">AD36</f>
        <v>3963.063</v>
      </c>
      <c r="AP36" s="50" t="n">
        <f aca="false">AE36+AF36+AG36</f>
        <v>12656.964</v>
      </c>
      <c r="AQ36" s="50" t="n">
        <f aca="false">M36+N36</f>
        <v>4312.83</v>
      </c>
      <c r="AR36" s="50" t="n">
        <f aca="false">AI36</f>
        <v>4108.193</v>
      </c>
      <c r="AS36" s="50" t="n">
        <f aca="false">AJ36+AK36+AL36</f>
        <v>12388.411</v>
      </c>
      <c r="AT36" s="50" t="n">
        <f aca="false">Y36+Z36</f>
        <v>4180.048</v>
      </c>
      <c r="AU36" s="50" t="n">
        <f aca="false">AO36+AR36</f>
        <v>8071.256</v>
      </c>
      <c r="AV36" s="50" t="n">
        <f aca="false">AP36+AS36</f>
        <v>25045.375</v>
      </c>
      <c r="AW36" s="50" t="n">
        <f aca="false">AQ36+AT36</f>
        <v>8492.878</v>
      </c>
    </row>
    <row r="37" customFormat="false" ht="15" hidden="false" customHeight="false" outlineLevel="0" collapsed="false">
      <c r="A37" s="54" t="n">
        <v>2048</v>
      </c>
      <c r="B37" s="55" t="n">
        <f aca="false">SUM(E37:AB37)</f>
        <v>61482.351</v>
      </c>
      <c r="C37" s="56" t="n">
        <f aca="false">SUM(E37:P37)</f>
        <v>31748.994</v>
      </c>
      <c r="D37" s="57" t="n">
        <f aca="false">SUM(Q37:AB37)</f>
        <v>29733.357</v>
      </c>
      <c r="E37" s="56" t="n">
        <v>2030.439</v>
      </c>
      <c r="F37" s="56" t="n">
        <v>1941.09</v>
      </c>
      <c r="G37" s="56" t="n">
        <v>1956.583</v>
      </c>
      <c r="H37" s="56" t="n">
        <v>2077.382</v>
      </c>
      <c r="I37" s="56" t="n">
        <v>2215.364</v>
      </c>
      <c r="J37" s="56" t="n">
        <v>2211.143</v>
      </c>
      <c r="K37" s="56" t="n">
        <v>2170.445</v>
      </c>
      <c r="L37" s="56" t="n">
        <v>2035.963</v>
      </c>
      <c r="M37" s="56" t="n">
        <v>2137.312</v>
      </c>
      <c r="N37" s="56" t="n">
        <v>2146.188</v>
      </c>
      <c r="O37" s="56" t="n">
        <v>2129.207</v>
      </c>
      <c r="P37" s="56" t="n">
        <v>8697.878</v>
      </c>
      <c r="Q37" s="57" t="n">
        <v>2134.078</v>
      </c>
      <c r="R37" s="57" t="n">
        <v>1983.145</v>
      </c>
      <c r="S37" s="57" t="n">
        <v>1926.021</v>
      </c>
      <c r="T37" s="57" t="n">
        <v>2027.473</v>
      </c>
      <c r="U37" s="57" t="n">
        <v>2164.706</v>
      </c>
      <c r="V37" s="57" t="n">
        <v>2163.422</v>
      </c>
      <c r="W37" s="57" t="n">
        <v>2126.522</v>
      </c>
      <c r="X37" s="57" t="n">
        <v>1991.297</v>
      </c>
      <c r="Y37" s="57" t="n">
        <v>2092.888</v>
      </c>
      <c r="Z37" s="57" t="n">
        <v>2066.585</v>
      </c>
      <c r="AA37" s="57" t="n">
        <v>2017.456</v>
      </c>
      <c r="AB37" s="57" t="n">
        <v>7039.764</v>
      </c>
      <c r="AD37" s="56" t="n">
        <f aca="false">E37+F37</f>
        <v>3971.529</v>
      </c>
      <c r="AE37" s="56" t="n">
        <f aca="false">G37+H37</f>
        <v>4033.965</v>
      </c>
      <c r="AF37" s="56" t="n">
        <f aca="false">I37+J37</f>
        <v>4426.507</v>
      </c>
      <c r="AG37" s="56" t="n">
        <f aca="false">K37+L37</f>
        <v>4206.408</v>
      </c>
      <c r="AH37" s="56" t="n">
        <f aca="false">M37+N37+O37+P37</f>
        <v>15110.585</v>
      </c>
      <c r="AI37" s="57" t="n">
        <f aca="false">Q37+R37</f>
        <v>4117.223</v>
      </c>
      <c r="AJ37" s="57" t="n">
        <f aca="false">S37+T37</f>
        <v>3953.494</v>
      </c>
      <c r="AK37" s="57" t="n">
        <f aca="false">U37+V37</f>
        <v>4328.128</v>
      </c>
      <c r="AL37" s="57" t="n">
        <f aca="false">W37+X37</f>
        <v>4117.819</v>
      </c>
      <c r="AM37" s="57" t="n">
        <f aca="false">Y37+Z37+AA37+AB37</f>
        <v>13216.693</v>
      </c>
      <c r="AO37" s="50" t="n">
        <f aca="false">AD37</f>
        <v>3971.529</v>
      </c>
      <c r="AP37" s="50" t="n">
        <f aca="false">AE37+AF37+AG37</f>
        <v>12666.88</v>
      </c>
      <c r="AQ37" s="50" t="n">
        <f aca="false">M37+N37</f>
        <v>4283.5</v>
      </c>
      <c r="AR37" s="50" t="n">
        <f aca="false">AI37</f>
        <v>4117.223</v>
      </c>
      <c r="AS37" s="50" t="n">
        <f aca="false">AJ37+AK37+AL37</f>
        <v>12399.441</v>
      </c>
      <c r="AT37" s="50" t="n">
        <f aca="false">Y37+Z37</f>
        <v>4159.473</v>
      </c>
      <c r="AU37" s="50" t="n">
        <f aca="false">AO37+AR37</f>
        <v>8088.752</v>
      </c>
      <c r="AV37" s="50" t="n">
        <f aca="false">AP37+AS37</f>
        <v>25066.321</v>
      </c>
      <c r="AW37" s="50" t="n">
        <f aca="false">AQ37+AT37</f>
        <v>8442.973</v>
      </c>
    </row>
    <row r="38" customFormat="false" ht="15" hidden="false" customHeight="false" outlineLevel="0" collapsed="false">
      <c r="A38" s="54" t="n">
        <v>2049</v>
      </c>
      <c r="B38" s="55" t="n">
        <f aca="false">SUM(E38:AB38)</f>
        <v>61614.706</v>
      </c>
      <c r="C38" s="56" t="n">
        <f aca="false">SUM(E38:P38)</f>
        <v>31798.457</v>
      </c>
      <c r="D38" s="57" t="n">
        <f aca="false">SUM(Q38:AB38)</f>
        <v>29816.249</v>
      </c>
      <c r="E38" s="56" t="n">
        <v>2039.638</v>
      </c>
      <c r="F38" s="56" t="n">
        <v>1943.112</v>
      </c>
      <c r="G38" s="56" t="n">
        <v>1951.462</v>
      </c>
      <c r="H38" s="56" t="n">
        <v>2065.519</v>
      </c>
      <c r="I38" s="56" t="n">
        <v>2203.742</v>
      </c>
      <c r="J38" s="56" t="n">
        <v>2229.748</v>
      </c>
      <c r="K38" s="56" t="n">
        <v>2182.847</v>
      </c>
      <c r="L38" s="56" t="n">
        <v>2060.778</v>
      </c>
      <c r="M38" s="56" t="n">
        <v>2098.846</v>
      </c>
      <c r="N38" s="56" t="n">
        <v>2158.805</v>
      </c>
      <c r="O38" s="56" t="n">
        <v>2139.138</v>
      </c>
      <c r="P38" s="56" t="n">
        <v>8724.822</v>
      </c>
      <c r="Q38" s="57" t="n">
        <v>2143.779</v>
      </c>
      <c r="R38" s="57" t="n">
        <v>1985.359</v>
      </c>
      <c r="S38" s="57" t="n">
        <v>1920.825</v>
      </c>
      <c r="T38" s="57" t="n">
        <v>2015.228</v>
      </c>
      <c r="U38" s="57" t="n">
        <v>2154.081</v>
      </c>
      <c r="V38" s="57" t="n">
        <v>2183.351</v>
      </c>
      <c r="W38" s="57" t="n">
        <v>2140.682</v>
      </c>
      <c r="X38" s="57" t="n">
        <v>2016.826</v>
      </c>
      <c r="Y38" s="57" t="n">
        <v>2058.425</v>
      </c>
      <c r="Z38" s="57" t="n">
        <v>2080.122</v>
      </c>
      <c r="AA38" s="57" t="n">
        <v>2025.856</v>
      </c>
      <c r="AB38" s="57" t="n">
        <v>7091.715</v>
      </c>
      <c r="AD38" s="56" t="n">
        <f aca="false">E38+F38</f>
        <v>3982.75</v>
      </c>
      <c r="AE38" s="56" t="n">
        <f aca="false">G38+H38</f>
        <v>4016.981</v>
      </c>
      <c r="AF38" s="56" t="n">
        <f aca="false">I38+J38</f>
        <v>4433.49</v>
      </c>
      <c r="AG38" s="56" t="n">
        <f aca="false">K38+L38</f>
        <v>4243.625</v>
      </c>
      <c r="AH38" s="56" t="n">
        <f aca="false">M38+N38+O38+P38</f>
        <v>15121.611</v>
      </c>
      <c r="AI38" s="57" t="n">
        <f aca="false">Q38+R38</f>
        <v>4129.138</v>
      </c>
      <c r="AJ38" s="57" t="n">
        <f aca="false">S38+T38</f>
        <v>3936.053</v>
      </c>
      <c r="AK38" s="57" t="n">
        <f aca="false">U38+V38</f>
        <v>4337.432</v>
      </c>
      <c r="AL38" s="57" t="n">
        <f aca="false">W38+X38</f>
        <v>4157.508</v>
      </c>
      <c r="AM38" s="57" t="n">
        <f aca="false">Y38+Z38+AA38+AB38</f>
        <v>13256.118</v>
      </c>
      <c r="AO38" s="50" t="n">
        <f aca="false">AD38</f>
        <v>3982.75</v>
      </c>
      <c r="AP38" s="50" t="n">
        <f aca="false">AE38+AF38+AG38</f>
        <v>12694.096</v>
      </c>
      <c r="AQ38" s="50" t="n">
        <f aca="false">M38+N38</f>
        <v>4257.651</v>
      </c>
      <c r="AR38" s="50" t="n">
        <f aca="false">AI38</f>
        <v>4129.138</v>
      </c>
      <c r="AS38" s="50" t="n">
        <f aca="false">AJ38+AK38+AL38</f>
        <v>12430.993</v>
      </c>
      <c r="AT38" s="50" t="n">
        <f aca="false">Y38+Z38</f>
        <v>4138.547</v>
      </c>
      <c r="AU38" s="50" t="n">
        <f aca="false">AO38+AR38</f>
        <v>8111.888</v>
      </c>
      <c r="AV38" s="50" t="n">
        <f aca="false">AP38+AS38</f>
        <v>25125.089</v>
      </c>
      <c r="AW38" s="50" t="n">
        <f aca="false">AQ38+AT38</f>
        <v>8396.198</v>
      </c>
    </row>
    <row r="39" customFormat="false" ht="15" hidden="false" customHeight="false" outlineLevel="0" collapsed="false">
      <c r="A39" s="54" t="n">
        <v>2050</v>
      </c>
      <c r="B39" s="55" t="n">
        <f aca="false">SUM(E39:AB39)</f>
        <v>61749.976</v>
      </c>
      <c r="C39" s="56" t="n">
        <f aca="false">SUM(E39:P39)</f>
        <v>31849.547</v>
      </c>
      <c r="D39" s="57" t="n">
        <f aca="false">SUM(Q39:AB39)</f>
        <v>29900.429</v>
      </c>
      <c r="E39" s="56" t="n">
        <v>2049.255</v>
      </c>
      <c r="F39" s="56" t="n">
        <v>1947.086</v>
      </c>
      <c r="G39" s="56" t="n">
        <v>1947</v>
      </c>
      <c r="H39" s="56" t="n">
        <v>2050.434</v>
      </c>
      <c r="I39" s="56" t="n">
        <v>2194.786</v>
      </c>
      <c r="J39" s="56" t="n">
        <v>2243.553</v>
      </c>
      <c r="K39" s="56" t="n">
        <v>2197.138</v>
      </c>
      <c r="L39" s="56" t="n">
        <v>2086.298</v>
      </c>
      <c r="M39" s="56" t="n">
        <v>2066.029</v>
      </c>
      <c r="N39" s="56" t="n">
        <v>2158.435</v>
      </c>
      <c r="O39" s="56" t="n">
        <v>2147.959</v>
      </c>
      <c r="P39" s="56" t="n">
        <v>8761.574</v>
      </c>
      <c r="Q39" s="57" t="n">
        <v>2153.917</v>
      </c>
      <c r="R39" s="57" t="n">
        <v>1989.616</v>
      </c>
      <c r="S39" s="57" t="n">
        <v>1916.309</v>
      </c>
      <c r="T39" s="57" t="n">
        <v>1999.694</v>
      </c>
      <c r="U39" s="57" t="n">
        <v>2145.489</v>
      </c>
      <c r="V39" s="57" t="n">
        <v>2199.57</v>
      </c>
      <c r="W39" s="57" t="n">
        <v>2153.294</v>
      </c>
      <c r="X39" s="57" t="n">
        <v>2046.864</v>
      </c>
      <c r="Y39" s="57" t="n">
        <v>2027.66</v>
      </c>
      <c r="Z39" s="57" t="n">
        <v>2085.473</v>
      </c>
      <c r="AA39" s="57" t="n">
        <v>2032.09</v>
      </c>
      <c r="AB39" s="57" t="n">
        <v>7150.453</v>
      </c>
      <c r="AD39" s="56" t="n">
        <f aca="false">E39+F39</f>
        <v>3996.341</v>
      </c>
      <c r="AE39" s="56" t="n">
        <f aca="false">G39+H39</f>
        <v>3997.434</v>
      </c>
      <c r="AF39" s="56" t="n">
        <f aca="false">I39+J39</f>
        <v>4438.339</v>
      </c>
      <c r="AG39" s="56" t="n">
        <f aca="false">K39+L39</f>
        <v>4283.436</v>
      </c>
      <c r="AH39" s="56" t="n">
        <f aca="false">M39+N39+O39+P39</f>
        <v>15133.997</v>
      </c>
      <c r="AI39" s="57" t="n">
        <f aca="false">Q39+R39</f>
        <v>4143.533</v>
      </c>
      <c r="AJ39" s="57" t="n">
        <f aca="false">S39+T39</f>
        <v>3916.003</v>
      </c>
      <c r="AK39" s="57" t="n">
        <f aca="false">U39+V39</f>
        <v>4345.059</v>
      </c>
      <c r="AL39" s="57" t="n">
        <f aca="false">W39+X39</f>
        <v>4200.158</v>
      </c>
      <c r="AM39" s="57" t="n">
        <f aca="false">Y39+Z39+AA39+AB39</f>
        <v>13295.676</v>
      </c>
      <c r="AO39" s="50" t="n">
        <f aca="false">AD39</f>
        <v>3996.341</v>
      </c>
      <c r="AP39" s="50" t="n">
        <f aca="false">AE39+AF39+AG39</f>
        <v>12719.209</v>
      </c>
      <c r="AQ39" s="50" t="n">
        <f aca="false">M39+N39</f>
        <v>4224.464</v>
      </c>
      <c r="AR39" s="50" t="n">
        <f aca="false">AI39</f>
        <v>4143.533</v>
      </c>
      <c r="AS39" s="50" t="n">
        <f aca="false">AJ39+AK39+AL39</f>
        <v>12461.22</v>
      </c>
      <c r="AT39" s="50" t="n">
        <f aca="false">Y39+Z39</f>
        <v>4113.133</v>
      </c>
      <c r="AU39" s="50" t="n">
        <f aca="false">AO39+AR39</f>
        <v>8139.874</v>
      </c>
      <c r="AV39" s="50" t="n">
        <f aca="false">AP39+AS39</f>
        <v>25180.429</v>
      </c>
      <c r="AW39" s="50" t="n">
        <f aca="false">AQ39+AT39</f>
        <v>8337.597</v>
      </c>
    </row>
    <row r="40" customFormat="false" ht="15" hidden="false" customHeight="false" outlineLevel="0" collapsed="false">
      <c r="A40" s="54" t="n">
        <v>2051</v>
      </c>
      <c r="B40" s="55" t="n">
        <f aca="false">SUM(E40:AB40)</f>
        <v>61888.372</v>
      </c>
      <c r="C40" s="56" t="n">
        <f aca="false">SUM(E40:P40)</f>
        <v>31902.589</v>
      </c>
      <c r="D40" s="57" t="n">
        <f aca="false">SUM(Q40:AB40)</f>
        <v>29985.783</v>
      </c>
      <c r="E40" s="56" t="n">
        <v>2058.983</v>
      </c>
      <c r="F40" s="56" t="n">
        <v>1952.869</v>
      </c>
      <c r="G40" s="56" t="n">
        <v>1943.665</v>
      </c>
      <c r="H40" s="56" t="n">
        <v>2043.088</v>
      </c>
      <c r="I40" s="56" t="n">
        <v>2172.776</v>
      </c>
      <c r="J40" s="56" t="n">
        <v>2257.786</v>
      </c>
      <c r="K40" s="56" t="n">
        <v>2193.419</v>
      </c>
      <c r="L40" s="56" t="n">
        <v>2122.289</v>
      </c>
      <c r="M40" s="56" t="n">
        <v>2045.574</v>
      </c>
      <c r="N40" s="56" t="n">
        <v>2155.415</v>
      </c>
      <c r="O40" s="56" t="n">
        <v>2134.626</v>
      </c>
      <c r="P40" s="56" t="n">
        <v>8822.099</v>
      </c>
      <c r="Q40" s="57" t="n">
        <v>2164.167</v>
      </c>
      <c r="R40" s="57" t="n">
        <v>1995.771</v>
      </c>
      <c r="S40" s="57" t="n">
        <v>1912.971</v>
      </c>
      <c r="T40" s="57" t="n">
        <v>1992.207</v>
      </c>
      <c r="U40" s="57" t="n">
        <v>2124.137</v>
      </c>
      <c r="V40" s="57" t="n">
        <v>2215.029</v>
      </c>
      <c r="W40" s="57" t="n">
        <v>2150.222</v>
      </c>
      <c r="X40" s="57" t="n">
        <v>2086.53</v>
      </c>
      <c r="Y40" s="57" t="n">
        <v>2005.245</v>
      </c>
      <c r="Z40" s="57" t="n">
        <v>2087.223</v>
      </c>
      <c r="AA40" s="57" t="n">
        <v>2021.302</v>
      </c>
      <c r="AB40" s="57" t="n">
        <v>7230.979</v>
      </c>
      <c r="AD40" s="56" t="n">
        <f aca="false">E40+F40</f>
        <v>4011.852</v>
      </c>
      <c r="AE40" s="56" t="n">
        <f aca="false">G40+H40</f>
        <v>3986.753</v>
      </c>
      <c r="AF40" s="56" t="n">
        <f aca="false">I40+J40</f>
        <v>4430.562</v>
      </c>
      <c r="AG40" s="56" t="n">
        <f aca="false">K40+L40</f>
        <v>4315.708</v>
      </c>
      <c r="AH40" s="56" t="n">
        <f aca="false">M40+N40+O40+P40</f>
        <v>15157.714</v>
      </c>
      <c r="AI40" s="57" t="n">
        <f aca="false">Q40+R40</f>
        <v>4159.938</v>
      </c>
      <c r="AJ40" s="57" t="n">
        <f aca="false">S40+T40</f>
        <v>3905.178</v>
      </c>
      <c r="AK40" s="57" t="n">
        <f aca="false">U40+V40</f>
        <v>4339.166</v>
      </c>
      <c r="AL40" s="57" t="n">
        <f aca="false">W40+X40</f>
        <v>4236.752</v>
      </c>
      <c r="AM40" s="57" t="n">
        <f aca="false">Y40+Z40+AA40+AB40</f>
        <v>13344.749</v>
      </c>
      <c r="AO40" s="50" t="n">
        <f aca="false">AD40</f>
        <v>4011.852</v>
      </c>
      <c r="AP40" s="50" t="n">
        <f aca="false">AE40+AF40+AG40</f>
        <v>12733.023</v>
      </c>
      <c r="AQ40" s="50" t="n">
        <f aca="false">M40+N40</f>
        <v>4200.989</v>
      </c>
      <c r="AR40" s="50" t="n">
        <f aca="false">AI40</f>
        <v>4159.938</v>
      </c>
      <c r="AS40" s="50" t="n">
        <f aca="false">AJ40+AK40+AL40</f>
        <v>12481.096</v>
      </c>
      <c r="AT40" s="50" t="n">
        <f aca="false">Y40+Z40</f>
        <v>4092.468</v>
      </c>
      <c r="AU40" s="50" t="n">
        <f aca="false">AO40+AR40</f>
        <v>8171.79</v>
      </c>
      <c r="AV40" s="50" t="n">
        <f aca="false">AP40+AS40</f>
        <v>25214.119</v>
      </c>
      <c r="AW40" s="50" t="n">
        <f aca="false">AQ40+AT40</f>
        <v>8293.457</v>
      </c>
    </row>
    <row r="41" customFormat="false" ht="15" hidden="false" customHeight="false" outlineLevel="0" collapsed="false">
      <c r="A41" s="54" t="n">
        <v>2052</v>
      </c>
      <c r="B41" s="55" t="n">
        <f aca="false">SUM(E41:AB41)</f>
        <v>62029.742</v>
      </c>
      <c r="C41" s="56" t="n">
        <f aca="false">SUM(E41:P41)</f>
        <v>31957.641</v>
      </c>
      <c r="D41" s="57" t="n">
        <f aca="false">SUM(Q41:AB41)</f>
        <v>30072.101</v>
      </c>
      <c r="E41" s="56" t="n">
        <v>2068.576</v>
      </c>
      <c r="F41" s="56" t="n">
        <v>1960.17</v>
      </c>
      <c r="G41" s="56" t="n">
        <v>1941.883</v>
      </c>
      <c r="H41" s="56" t="n">
        <v>2037.708</v>
      </c>
      <c r="I41" s="56" t="n">
        <v>2153.623</v>
      </c>
      <c r="J41" s="56" t="n">
        <v>2255.713</v>
      </c>
      <c r="K41" s="56" t="n">
        <v>2206.515</v>
      </c>
      <c r="L41" s="56" t="n">
        <v>2147.793</v>
      </c>
      <c r="M41" s="56" t="n">
        <v>2037.575</v>
      </c>
      <c r="N41" s="56" t="n">
        <v>2139.716</v>
      </c>
      <c r="O41" s="56" t="n">
        <v>2127.558</v>
      </c>
      <c r="P41" s="56" t="n">
        <v>8880.811</v>
      </c>
      <c r="Q41" s="57" t="n">
        <v>2174.273</v>
      </c>
      <c r="R41" s="57" t="n">
        <v>2003.514</v>
      </c>
      <c r="S41" s="57" t="n">
        <v>1911.25</v>
      </c>
      <c r="T41" s="57" t="n">
        <v>1986.812</v>
      </c>
      <c r="U41" s="57" t="n">
        <v>2107.784</v>
      </c>
      <c r="V41" s="57" t="n">
        <v>2211.311</v>
      </c>
      <c r="W41" s="57" t="n">
        <v>2165.182</v>
      </c>
      <c r="X41" s="57" t="n">
        <v>2112.524</v>
      </c>
      <c r="Y41" s="57" t="n">
        <v>1998.193</v>
      </c>
      <c r="Z41" s="57" t="n">
        <v>2078.086</v>
      </c>
      <c r="AA41" s="57" t="n">
        <v>2017.597</v>
      </c>
      <c r="AB41" s="57" t="n">
        <v>7305.575</v>
      </c>
      <c r="AD41" s="56" t="n">
        <f aca="false">E41+F41</f>
        <v>4028.746</v>
      </c>
      <c r="AE41" s="56" t="n">
        <f aca="false">G41+H41</f>
        <v>3979.591</v>
      </c>
      <c r="AF41" s="56" t="n">
        <f aca="false">I41+J41</f>
        <v>4409.336</v>
      </c>
      <c r="AG41" s="56" t="n">
        <f aca="false">K41+L41</f>
        <v>4354.308</v>
      </c>
      <c r="AH41" s="56" t="n">
        <f aca="false">M41+N41+O41+P41</f>
        <v>15185.66</v>
      </c>
      <c r="AI41" s="57" t="n">
        <f aca="false">Q41+R41</f>
        <v>4177.787</v>
      </c>
      <c r="AJ41" s="57" t="n">
        <f aca="false">S41+T41</f>
        <v>3898.062</v>
      </c>
      <c r="AK41" s="57" t="n">
        <f aca="false">U41+V41</f>
        <v>4319.095</v>
      </c>
      <c r="AL41" s="57" t="n">
        <f aca="false">W41+X41</f>
        <v>4277.706</v>
      </c>
      <c r="AM41" s="57" t="n">
        <f aca="false">Y41+Z41+AA41+AB41</f>
        <v>13399.451</v>
      </c>
      <c r="AO41" s="50" t="n">
        <f aca="false">AD41</f>
        <v>4028.746</v>
      </c>
      <c r="AP41" s="50" t="n">
        <f aca="false">AE41+AF41+AG41</f>
        <v>12743.235</v>
      </c>
      <c r="AQ41" s="50" t="n">
        <f aca="false">M41+N41</f>
        <v>4177.291</v>
      </c>
      <c r="AR41" s="50" t="n">
        <f aca="false">AI41</f>
        <v>4177.787</v>
      </c>
      <c r="AS41" s="50" t="n">
        <f aca="false">AJ41+AK41+AL41</f>
        <v>12494.863</v>
      </c>
      <c r="AT41" s="50" t="n">
        <f aca="false">Y41+Z41</f>
        <v>4076.279</v>
      </c>
      <c r="AU41" s="50" t="n">
        <f aca="false">AO41+AR41</f>
        <v>8206.533</v>
      </c>
      <c r="AV41" s="50" t="n">
        <f aca="false">AP41+AS41</f>
        <v>25238.098</v>
      </c>
      <c r="AW41" s="50" t="n">
        <f aca="false">AQ41+AT41</f>
        <v>8253.57</v>
      </c>
    </row>
    <row r="42" customFormat="false" ht="15" hidden="false" customHeight="false" outlineLevel="0" collapsed="false">
      <c r="A42" s="54" t="n">
        <v>2053</v>
      </c>
      <c r="B42" s="55" t="n">
        <f aca="false">SUM(E42:AB42)</f>
        <v>62173.574</v>
      </c>
      <c r="C42" s="56" t="n">
        <f aca="false">SUM(E42:P42)</f>
        <v>32014.506</v>
      </c>
      <c r="D42" s="57" t="n">
        <f aca="false">SUM(Q42:AB42)</f>
        <v>30159.068</v>
      </c>
      <c r="E42" s="56" t="n">
        <v>2077.806</v>
      </c>
      <c r="F42" s="56" t="n">
        <v>1968.619</v>
      </c>
      <c r="G42" s="56" t="n">
        <v>1941.934</v>
      </c>
      <c r="H42" s="56" t="n">
        <v>2032.354</v>
      </c>
      <c r="I42" s="56" t="n">
        <v>2143.157</v>
      </c>
      <c r="J42" s="56" t="n">
        <v>2248.303</v>
      </c>
      <c r="K42" s="56" t="n">
        <v>2220.443</v>
      </c>
      <c r="L42" s="56" t="n">
        <v>2170.587</v>
      </c>
      <c r="M42" s="56" t="n">
        <v>2034.758</v>
      </c>
      <c r="N42" s="56" t="n">
        <v>2122.575</v>
      </c>
      <c r="O42" s="56" t="n">
        <v>2116.936</v>
      </c>
      <c r="P42" s="56" t="n">
        <v>8937.034</v>
      </c>
      <c r="Q42" s="57" t="n">
        <v>2183.998</v>
      </c>
      <c r="R42" s="57" t="n">
        <v>2012.456</v>
      </c>
      <c r="S42" s="57" t="n">
        <v>1911.45</v>
      </c>
      <c r="T42" s="57" t="n">
        <v>1981.427</v>
      </c>
      <c r="U42" s="57" t="n">
        <v>2096.756</v>
      </c>
      <c r="V42" s="57" t="n">
        <v>2206.079</v>
      </c>
      <c r="W42" s="57" t="n">
        <v>2178.86</v>
      </c>
      <c r="X42" s="57" t="n">
        <v>2136.178</v>
      </c>
      <c r="Y42" s="57" t="n">
        <v>1995.117</v>
      </c>
      <c r="Z42" s="57" t="n">
        <v>2066.468</v>
      </c>
      <c r="AA42" s="57" t="n">
        <v>2011.62</v>
      </c>
      <c r="AB42" s="57" t="n">
        <v>7378.659</v>
      </c>
      <c r="AD42" s="56" t="n">
        <f aca="false">E42+F42</f>
        <v>4046.425</v>
      </c>
      <c r="AE42" s="56" t="n">
        <f aca="false">G42+H42</f>
        <v>3974.288</v>
      </c>
      <c r="AF42" s="56" t="n">
        <f aca="false">I42+J42</f>
        <v>4391.46</v>
      </c>
      <c r="AG42" s="56" t="n">
        <f aca="false">K42+L42</f>
        <v>4391.03</v>
      </c>
      <c r="AH42" s="56" t="n">
        <f aca="false">M42+N42+O42+P42</f>
        <v>15211.303</v>
      </c>
      <c r="AI42" s="57" t="n">
        <f aca="false">Q42+R42</f>
        <v>4196.454</v>
      </c>
      <c r="AJ42" s="57" t="n">
        <f aca="false">S42+T42</f>
        <v>3892.877</v>
      </c>
      <c r="AK42" s="57" t="n">
        <f aca="false">U42+V42</f>
        <v>4302.835</v>
      </c>
      <c r="AL42" s="57" t="n">
        <f aca="false">W42+X42</f>
        <v>4315.038</v>
      </c>
      <c r="AM42" s="57" t="n">
        <f aca="false">Y42+Z42+AA42+AB42</f>
        <v>13451.864</v>
      </c>
      <c r="AO42" s="50" t="n">
        <f aca="false">AD42</f>
        <v>4046.425</v>
      </c>
      <c r="AP42" s="50" t="n">
        <f aca="false">AE42+AF42+AG42</f>
        <v>12756.778</v>
      </c>
      <c r="AQ42" s="50" t="n">
        <f aca="false">M42+N42</f>
        <v>4157.333</v>
      </c>
      <c r="AR42" s="50" t="n">
        <f aca="false">AI42</f>
        <v>4196.454</v>
      </c>
      <c r="AS42" s="50" t="n">
        <f aca="false">AJ42+AK42+AL42</f>
        <v>12510.75</v>
      </c>
      <c r="AT42" s="50" t="n">
        <f aca="false">Y42+Z42</f>
        <v>4061.585</v>
      </c>
      <c r="AU42" s="50" t="n">
        <f aca="false">AO42+AR42</f>
        <v>8242.879</v>
      </c>
      <c r="AV42" s="50" t="n">
        <f aca="false">AP42+AS42</f>
        <v>25267.528</v>
      </c>
      <c r="AW42" s="50" t="n">
        <f aca="false">AQ42+AT42</f>
        <v>8218.918</v>
      </c>
    </row>
    <row r="43" customFormat="false" ht="15" hidden="false" customHeight="false" outlineLevel="0" collapsed="false">
      <c r="A43" s="54" t="n">
        <v>2054</v>
      </c>
      <c r="B43" s="55" t="n">
        <f aca="false">SUM(E43:AB43)</f>
        <v>62319.058</v>
      </c>
      <c r="C43" s="56" t="n">
        <f aca="false">SUM(E43:P43)</f>
        <v>32072.784</v>
      </c>
      <c r="D43" s="57" t="n">
        <f aca="false">SUM(Q43:AB43)</f>
        <v>30246.274</v>
      </c>
      <c r="E43" s="56" t="n">
        <v>2086.433</v>
      </c>
      <c r="F43" s="56" t="n">
        <v>1977.835</v>
      </c>
      <c r="G43" s="56" t="n">
        <v>1943.976</v>
      </c>
      <c r="H43" s="56" t="n">
        <v>2027.263</v>
      </c>
      <c r="I43" s="56" t="n">
        <v>2131.348</v>
      </c>
      <c r="J43" s="56" t="n">
        <v>2236.778</v>
      </c>
      <c r="K43" s="56" t="n">
        <v>2239.144</v>
      </c>
      <c r="L43" s="56" t="n">
        <v>2183.15</v>
      </c>
      <c r="M43" s="56" t="n">
        <v>2059.739</v>
      </c>
      <c r="N43" s="56" t="n">
        <v>2084.89</v>
      </c>
      <c r="O43" s="56" t="n">
        <v>2130.074</v>
      </c>
      <c r="P43" s="56" t="n">
        <v>8972.154</v>
      </c>
      <c r="Q43" s="57" t="n">
        <v>2193.088</v>
      </c>
      <c r="R43" s="57" t="n">
        <v>2022.201</v>
      </c>
      <c r="S43" s="57" t="n">
        <v>1913.727</v>
      </c>
      <c r="T43" s="57" t="n">
        <v>1976.312</v>
      </c>
      <c r="U43" s="57" t="n">
        <v>2084.627</v>
      </c>
      <c r="V43" s="57" t="n">
        <v>2195.635</v>
      </c>
      <c r="W43" s="57" t="n">
        <v>2198.972</v>
      </c>
      <c r="X43" s="57" t="n">
        <v>2150.646</v>
      </c>
      <c r="Y43" s="57" t="n">
        <v>2021.023</v>
      </c>
      <c r="Z43" s="57" t="n">
        <v>2033.476</v>
      </c>
      <c r="AA43" s="57" t="n">
        <v>2026.251</v>
      </c>
      <c r="AB43" s="57" t="n">
        <v>7430.316</v>
      </c>
      <c r="AD43" s="56" t="n">
        <f aca="false">E43+F43</f>
        <v>4064.268</v>
      </c>
      <c r="AE43" s="56" t="n">
        <f aca="false">G43+H43</f>
        <v>3971.239</v>
      </c>
      <c r="AF43" s="56" t="n">
        <f aca="false">I43+J43</f>
        <v>4368.126</v>
      </c>
      <c r="AG43" s="56" t="n">
        <f aca="false">K43+L43</f>
        <v>4422.294</v>
      </c>
      <c r="AH43" s="56" t="n">
        <f aca="false">M43+N43+O43+P43</f>
        <v>15246.857</v>
      </c>
      <c r="AI43" s="57" t="n">
        <f aca="false">Q43+R43</f>
        <v>4215.289</v>
      </c>
      <c r="AJ43" s="57" t="n">
        <f aca="false">S43+T43</f>
        <v>3890.039</v>
      </c>
      <c r="AK43" s="57" t="n">
        <f aca="false">U43+V43</f>
        <v>4280.262</v>
      </c>
      <c r="AL43" s="57" t="n">
        <f aca="false">W43+X43</f>
        <v>4349.618</v>
      </c>
      <c r="AM43" s="57" t="n">
        <f aca="false">Y43+Z43+AA43+AB43</f>
        <v>13511.066</v>
      </c>
      <c r="AO43" s="50" t="n">
        <f aca="false">AD43</f>
        <v>4064.268</v>
      </c>
      <c r="AP43" s="50" t="n">
        <f aca="false">AE43+AF43+AG43</f>
        <v>12761.659</v>
      </c>
      <c r="AQ43" s="50" t="n">
        <f aca="false">M43+N43</f>
        <v>4144.629</v>
      </c>
      <c r="AR43" s="50" t="n">
        <f aca="false">AI43</f>
        <v>4215.289</v>
      </c>
      <c r="AS43" s="50" t="n">
        <f aca="false">AJ43+AK43+AL43</f>
        <v>12519.919</v>
      </c>
      <c r="AT43" s="50" t="n">
        <f aca="false">Y43+Z43</f>
        <v>4054.499</v>
      </c>
      <c r="AU43" s="50" t="n">
        <f aca="false">AO43+AR43</f>
        <v>8279.557</v>
      </c>
      <c r="AV43" s="50" t="n">
        <f aca="false">AP43+AS43</f>
        <v>25281.578</v>
      </c>
      <c r="AW43" s="50" t="n">
        <f aca="false">AQ43+AT43</f>
        <v>8199.128</v>
      </c>
    </row>
    <row r="44" customFormat="false" ht="15" hidden="false" customHeight="false" outlineLevel="0" collapsed="false">
      <c r="A44" s="54" t="n">
        <v>2055</v>
      </c>
      <c r="B44" s="55" t="n">
        <f aca="false">SUM(E44:AB44)</f>
        <v>62465.372</v>
      </c>
      <c r="C44" s="56" t="n">
        <f aca="false">SUM(E44:P44)</f>
        <v>32132.031</v>
      </c>
      <c r="D44" s="57" t="n">
        <f aca="false">SUM(Q44:AB44)</f>
        <v>30333.341</v>
      </c>
      <c r="E44" s="56" t="n">
        <v>2094.189</v>
      </c>
      <c r="F44" s="56" t="n">
        <v>1987.466</v>
      </c>
      <c r="G44" s="56" t="n">
        <v>1947.968</v>
      </c>
      <c r="H44" s="56" t="n">
        <v>2022.83</v>
      </c>
      <c r="I44" s="56" t="n">
        <v>2116.319</v>
      </c>
      <c r="J44" s="56" t="n">
        <v>2227.914</v>
      </c>
      <c r="K44" s="56" t="n">
        <v>2253.051</v>
      </c>
      <c r="L44" s="56" t="n">
        <v>2197.595</v>
      </c>
      <c r="M44" s="56" t="n">
        <v>2085.412</v>
      </c>
      <c r="N44" s="56" t="n">
        <v>2052.802</v>
      </c>
      <c r="O44" s="56" t="n">
        <v>2130.397</v>
      </c>
      <c r="P44" s="56" t="n">
        <v>9016.088</v>
      </c>
      <c r="Q44" s="57" t="n">
        <v>2201.257</v>
      </c>
      <c r="R44" s="57" t="n">
        <v>2032.381</v>
      </c>
      <c r="S44" s="57" t="n">
        <v>1918.041</v>
      </c>
      <c r="T44" s="57" t="n">
        <v>1971.874</v>
      </c>
      <c r="U44" s="57" t="n">
        <v>2069.213</v>
      </c>
      <c r="V44" s="57" t="n">
        <v>2187.216</v>
      </c>
      <c r="W44" s="57" t="n">
        <v>2215.381</v>
      </c>
      <c r="X44" s="57" t="n">
        <v>2163.574</v>
      </c>
      <c r="Y44" s="57" t="n">
        <v>2051.38</v>
      </c>
      <c r="Z44" s="57" t="n">
        <v>2004.102</v>
      </c>
      <c r="AA44" s="57" t="n">
        <v>2032.863</v>
      </c>
      <c r="AB44" s="57" t="n">
        <v>7486.059</v>
      </c>
      <c r="AD44" s="56" t="n">
        <f aca="false">E44+F44</f>
        <v>4081.655</v>
      </c>
      <c r="AE44" s="56" t="n">
        <f aca="false">G44+H44</f>
        <v>3970.798</v>
      </c>
      <c r="AF44" s="56" t="n">
        <f aca="false">I44+J44</f>
        <v>4344.233</v>
      </c>
      <c r="AG44" s="56" t="n">
        <f aca="false">K44+L44</f>
        <v>4450.646</v>
      </c>
      <c r="AH44" s="56" t="n">
        <f aca="false">M44+N44+O44+P44</f>
        <v>15284.699</v>
      </c>
      <c r="AI44" s="57" t="n">
        <f aca="false">Q44+R44</f>
        <v>4233.638</v>
      </c>
      <c r="AJ44" s="57" t="n">
        <f aca="false">S44+T44</f>
        <v>3889.915</v>
      </c>
      <c r="AK44" s="57" t="n">
        <f aca="false">U44+V44</f>
        <v>4256.429</v>
      </c>
      <c r="AL44" s="57" t="n">
        <f aca="false">W44+X44</f>
        <v>4378.955</v>
      </c>
      <c r="AM44" s="57" t="n">
        <f aca="false">Y44+Z44+AA44+AB44</f>
        <v>13574.404</v>
      </c>
      <c r="AO44" s="50" t="n">
        <f aca="false">AD44</f>
        <v>4081.655</v>
      </c>
      <c r="AP44" s="50" t="n">
        <f aca="false">AE44+AF44+AG44</f>
        <v>12765.677</v>
      </c>
      <c r="AQ44" s="50" t="n">
        <f aca="false">M44+N44</f>
        <v>4138.214</v>
      </c>
      <c r="AR44" s="50" t="n">
        <f aca="false">AI44</f>
        <v>4233.638</v>
      </c>
      <c r="AS44" s="50" t="n">
        <f aca="false">AJ44+AK44+AL44</f>
        <v>12525.299</v>
      </c>
      <c r="AT44" s="50" t="n">
        <f aca="false">Y44+Z44</f>
        <v>4055.482</v>
      </c>
      <c r="AU44" s="50" t="n">
        <f aca="false">AO44+AR44</f>
        <v>8315.293</v>
      </c>
      <c r="AV44" s="50" t="n">
        <f aca="false">AP44+AS44</f>
        <v>25290.976</v>
      </c>
      <c r="AW44" s="50" t="n">
        <f aca="false">AQ44+AT44</f>
        <v>8193.696</v>
      </c>
    </row>
    <row r="45" customFormat="false" ht="15" hidden="false" customHeight="false" outlineLevel="0" collapsed="false">
      <c r="A45" s="54" t="n">
        <v>2056</v>
      </c>
      <c r="B45" s="55" t="n">
        <f aca="false">SUM(E45:AB45)</f>
        <v>62611.723</v>
      </c>
      <c r="C45" s="56" t="n">
        <f aca="false">SUM(E45:P45)</f>
        <v>32191.785</v>
      </c>
      <c r="D45" s="57" t="n">
        <f aca="false">SUM(Q45:AB45)</f>
        <v>30419.938</v>
      </c>
      <c r="E45" s="56" t="n">
        <v>2100.721</v>
      </c>
      <c r="F45" s="56" t="n">
        <v>1997.209</v>
      </c>
      <c r="G45" s="56" t="n">
        <v>1953.769</v>
      </c>
      <c r="H45" s="56" t="n">
        <v>2019.522</v>
      </c>
      <c r="I45" s="56" t="n">
        <v>2109.02</v>
      </c>
      <c r="J45" s="56" t="n">
        <v>2206.008</v>
      </c>
      <c r="K45" s="56" t="n">
        <v>2267.386</v>
      </c>
      <c r="L45" s="56" t="n">
        <v>2194.105</v>
      </c>
      <c r="M45" s="56" t="n">
        <v>2121.523</v>
      </c>
      <c r="N45" s="56" t="n">
        <v>2032.984</v>
      </c>
      <c r="O45" s="56" t="n">
        <v>2128.094</v>
      </c>
      <c r="P45" s="56" t="n">
        <v>9061.444</v>
      </c>
      <c r="Q45" s="57" t="n">
        <v>2208.134</v>
      </c>
      <c r="R45" s="57" t="n">
        <v>2042.672</v>
      </c>
      <c r="S45" s="57" t="n">
        <v>1924.252</v>
      </c>
      <c r="T45" s="57" t="n">
        <v>1968.61</v>
      </c>
      <c r="U45" s="57" t="n">
        <v>2061.827</v>
      </c>
      <c r="V45" s="57" t="n">
        <v>2166.057</v>
      </c>
      <c r="W45" s="57" t="n">
        <v>2231.029</v>
      </c>
      <c r="X45" s="57" t="n">
        <v>2160.937</v>
      </c>
      <c r="Y45" s="57" t="n">
        <v>2091.308</v>
      </c>
      <c r="Z45" s="57" t="n">
        <v>1982.974</v>
      </c>
      <c r="AA45" s="57" t="n">
        <v>2035.96</v>
      </c>
      <c r="AB45" s="57" t="n">
        <v>7546.178</v>
      </c>
      <c r="AD45" s="56" t="n">
        <f aca="false">E45+F45</f>
        <v>4097.93</v>
      </c>
      <c r="AE45" s="56" t="n">
        <f aca="false">G45+H45</f>
        <v>3973.291</v>
      </c>
      <c r="AF45" s="56" t="n">
        <f aca="false">I45+J45</f>
        <v>4315.028</v>
      </c>
      <c r="AG45" s="56" t="n">
        <f aca="false">K45+L45</f>
        <v>4461.491</v>
      </c>
      <c r="AH45" s="56" t="n">
        <f aca="false">M45+N45+O45+P45</f>
        <v>15344.045</v>
      </c>
      <c r="AI45" s="57" t="n">
        <f aca="false">Q45+R45</f>
        <v>4250.806</v>
      </c>
      <c r="AJ45" s="57" t="n">
        <f aca="false">S45+T45</f>
        <v>3892.862</v>
      </c>
      <c r="AK45" s="57" t="n">
        <f aca="false">U45+V45</f>
        <v>4227.884</v>
      </c>
      <c r="AL45" s="57" t="n">
        <f aca="false">W45+X45</f>
        <v>4391.966</v>
      </c>
      <c r="AM45" s="57" t="n">
        <f aca="false">Y45+Z45+AA45+AB45</f>
        <v>13656.42</v>
      </c>
      <c r="AO45" s="50" t="n">
        <f aca="false">AD45</f>
        <v>4097.93</v>
      </c>
      <c r="AP45" s="50" t="n">
        <f aca="false">AE45+AF45+AG45</f>
        <v>12749.81</v>
      </c>
      <c r="AQ45" s="50" t="n">
        <f aca="false">M45+N45</f>
        <v>4154.507</v>
      </c>
      <c r="AR45" s="50" t="n">
        <f aca="false">AI45</f>
        <v>4250.806</v>
      </c>
      <c r="AS45" s="50" t="n">
        <f aca="false">AJ45+AK45+AL45</f>
        <v>12512.712</v>
      </c>
      <c r="AT45" s="50" t="n">
        <f aca="false">Y45+Z45</f>
        <v>4074.282</v>
      </c>
      <c r="AU45" s="50" t="n">
        <f aca="false">AO45+AR45</f>
        <v>8348.736</v>
      </c>
      <c r="AV45" s="50" t="n">
        <f aca="false">AP45+AS45</f>
        <v>25262.522</v>
      </c>
      <c r="AW45" s="50" t="n">
        <f aca="false">AQ45+AT45</f>
        <v>8228.789</v>
      </c>
    </row>
    <row r="46" customFormat="false" ht="15" hidden="false" customHeight="false" outlineLevel="0" collapsed="false">
      <c r="A46" s="54" t="n">
        <v>2057</v>
      </c>
      <c r="B46" s="55" t="n">
        <f aca="false">SUM(E46:AB46)</f>
        <v>62756.811</v>
      </c>
      <c r="C46" s="56" t="n">
        <f aca="false">SUM(E46:P46)</f>
        <v>32251.338</v>
      </c>
      <c r="D46" s="57" t="n">
        <f aca="false">SUM(Q46:AB46)</f>
        <v>30505.473</v>
      </c>
      <c r="E46" s="56" t="n">
        <v>2105.486</v>
      </c>
      <c r="F46" s="56" t="n">
        <v>2006.815</v>
      </c>
      <c r="G46" s="56" t="n">
        <v>1961.088</v>
      </c>
      <c r="H46" s="56" t="n">
        <v>2017.764</v>
      </c>
      <c r="I46" s="56" t="n">
        <v>2103.685</v>
      </c>
      <c r="J46" s="56" t="n">
        <v>2186.954</v>
      </c>
      <c r="K46" s="56" t="n">
        <v>2265.449</v>
      </c>
      <c r="L46" s="56" t="n">
        <v>2207.37</v>
      </c>
      <c r="M46" s="56" t="n">
        <v>2147.19</v>
      </c>
      <c r="N46" s="56" t="n">
        <v>2025.507</v>
      </c>
      <c r="O46" s="56" t="n">
        <v>2113.256</v>
      </c>
      <c r="P46" s="56" t="n">
        <v>9110.774</v>
      </c>
      <c r="Q46" s="57" t="n">
        <v>2213.149</v>
      </c>
      <c r="R46" s="57" t="n">
        <v>2052.817</v>
      </c>
      <c r="S46" s="57" t="n">
        <v>1932.046</v>
      </c>
      <c r="T46" s="57" t="n">
        <v>1966.959</v>
      </c>
      <c r="U46" s="57" t="n">
        <v>2056.529</v>
      </c>
      <c r="V46" s="57" t="n">
        <v>2149.878</v>
      </c>
      <c r="W46" s="57" t="n">
        <v>2227.559</v>
      </c>
      <c r="X46" s="57" t="n">
        <v>2176.219</v>
      </c>
      <c r="Y46" s="57" t="n">
        <v>2117.667</v>
      </c>
      <c r="Z46" s="57" t="n">
        <v>1976.961</v>
      </c>
      <c r="AA46" s="57" t="n">
        <v>2028.352</v>
      </c>
      <c r="AB46" s="57" t="n">
        <v>7607.337</v>
      </c>
      <c r="AD46" s="56" t="n">
        <f aca="false">E46+F46</f>
        <v>4112.301</v>
      </c>
      <c r="AE46" s="56" t="n">
        <f aca="false">G46+H46</f>
        <v>3978.852</v>
      </c>
      <c r="AF46" s="56" t="n">
        <f aca="false">I46+J46</f>
        <v>4290.639</v>
      </c>
      <c r="AG46" s="56" t="n">
        <f aca="false">K46+L46</f>
        <v>4472.819</v>
      </c>
      <c r="AH46" s="56" t="n">
        <f aca="false">M46+N46+O46+P46</f>
        <v>15396.727</v>
      </c>
      <c r="AI46" s="57" t="n">
        <f aca="false">Q46+R46</f>
        <v>4265.966</v>
      </c>
      <c r="AJ46" s="57" t="n">
        <f aca="false">S46+T46</f>
        <v>3899.005</v>
      </c>
      <c r="AK46" s="57" t="n">
        <f aca="false">U46+V46</f>
        <v>4206.407</v>
      </c>
      <c r="AL46" s="57" t="n">
        <f aca="false">W46+X46</f>
        <v>4403.778</v>
      </c>
      <c r="AM46" s="57" t="n">
        <f aca="false">Y46+Z46+AA46+AB46</f>
        <v>13730.317</v>
      </c>
      <c r="AO46" s="50" t="n">
        <f aca="false">AD46</f>
        <v>4112.301</v>
      </c>
      <c r="AP46" s="50" t="n">
        <f aca="false">AE46+AF46+AG46</f>
        <v>12742.31</v>
      </c>
      <c r="AQ46" s="50" t="n">
        <f aca="false">M46+N46</f>
        <v>4172.697</v>
      </c>
      <c r="AR46" s="50" t="n">
        <f aca="false">AI46</f>
        <v>4265.966</v>
      </c>
      <c r="AS46" s="50" t="n">
        <f aca="false">AJ46+AK46+AL46</f>
        <v>12509.19</v>
      </c>
      <c r="AT46" s="50" t="n">
        <f aca="false">Y46+Z46</f>
        <v>4094.628</v>
      </c>
      <c r="AU46" s="50" t="n">
        <f aca="false">AO46+AR46</f>
        <v>8378.267</v>
      </c>
      <c r="AV46" s="50" t="n">
        <f aca="false">AP46+AS46</f>
        <v>25251.5</v>
      </c>
      <c r="AW46" s="50" t="n">
        <f aca="false">AQ46+AT46</f>
        <v>8267.325</v>
      </c>
    </row>
    <row r="47" customFormat="false" ht="15" hidden="false" customHeight="false" outlineLevel="0" collapsed="false">
      <c r="A47" s="54" t="n">
        <v>2058</v>
      </c>
      <c r="B47" s="55" t="n">
        <f aca="false">SUM(E47:AB47)</f>
        <v>62899.619</v>
      </c>
      <c r="C47" s="56" t="n">
        <f aca="false">SUM(E47:P47)</f>
        <v>32310.125</v>
      </c>
      <c r="D47" s="57" t="n">
        <f aca="false">SUM(Q47:AB47)</f>
        <v>30589.494</v>
      </c>
      <c r="E47" s="56" t="n">
        <v>2108.201</v>
      </c>
      <c r="F47" s="56" t="n">
        <v>2016.057</v>
      </c>
      <c r="G47" s="56" t="n">
        <v>1969.554</v>
      </c>
      <c r="H47" s="56" t="n">
        <v>2017.841</v>
      </c>
      <c r="I47" s="56" t="n">
        <v>2098.372</v>
      </c>
      <c r="J47" s="56" t="n">
        <v>2176.57</v>
      </c>
      <c r="K47" s="56" t="n">
        <v>2258.172</v>
      </c>
      <c r="L47" s="56" t="n">
        <v>2221.45</v>
      </c>
      <c r="M47" s="56" t="n">
        <v>2170.142</v>
      </c>
      <c r="N47" s="56" t="n">
        <v>2023.144</v>
      </c>
      <c r="O47" s="56" t="n">
        <v>2096.947</v>
      </c>
      <c r="P47" s="56" t="n">
        <v>9153.675</v>
      </c>
      <c r="Q47" s="57" t="n">
        <v>2215.999</v>
      </c>
      <c r="R47" s="57" t="n">
        <v>2062.58</v>
      </c>
      <c r="S47" s="57" t="n">
        <v>1941.039</v>
      </c>
      <c r="T47" s="57" t="n">
        <v>1967.224</v>
      </c>
      <c r="U47" s="57" t="n">
        <v>2051.236</v>
      </c>
      <c r="V47" s="57" t="n">
        <v>2139.005</v>
      </c>
      <c r="W47" s="57" t="n">
        <v>2222.563</v>
      </c>
      <c r="X47" s="57" t="n">
        <v>2190.2</v>
      </c>
      <c r="Y47" s="57" t="n">
        <v>2141.676</v>
      </c>
      <c r="Z47" s="57" t="n">
        <v>1974.825</v>
      </c>
      <c r="AA47" s="57" t="n">
        <v>2018.252</v>
      </c>
      <c r="AB47" s="57" t="n">
        <v>7664.895</v>
      </c>
      <c r="AD47" s="56" t="n">
        <f aca="false">E47+F47</f>
        <v>4124.258</v>
      </c>
      <c r="AE47" s="56" t="n">
        <f aca="false">G47+H47</f>
        <v>3987.395</v>
      </c>
      <c r="AF47" s="56" t="n">
        <f aca="false">I47+J47</f>
        <v>4274.942</v>
      </c>
      <c r="AG47" s="56" t="n">
        <f aca="false">K47+L47</f>
        <v>4479.622</v>
      </c>
      <c r="AH47" s="56" t="n">
        <f aca="false">M47+N47+O47+P47</f>
        <v>15443.908</v>
      </c>
      <c r="AI47" s="57" t="n">
        <f aca="false">Q47+R47</f>
        <v>4278.579</v>
      </c>
      <c r="AJ47" s="57" t="n">
        <f aca="false">S47+T47</f>
        <v>3908.263</v>
      </c>
      <c r="AK47" s="57" t="n">
        <f aca="false">U47+V47</f>
        <v>4190.241</v>
      </c>
      <c r="AL47" s="57" t="n">
        <f aca="false">W47+X47</f>
        <v>4412.763</v>
      </c>
      <c r="AM47" s="57" t="n">
        <f aca="false">Y47+Z47+AA47+AB47</f>
        <v>13799.648</v>
      </c>
      <c r="AO47" s="50" t="n">
        <f aca="false">AD47</f>
        <v>4124.258</v>
      </c>
      <c r="AP47" s="50" t="n">
        <f aca="false">AE47+AF47+AG47</f>
        <v>12741.959</v>
      </c>
      <c r="AQ47" s="50" t="n">
        <f aca="false">M47+N47</f>
        <v>4193.286</v>
      </c>
      <c r="AR47" s="50" t="n">
        <f aca="false">AI47</f>
        <v>4278.579</v>
      </c>
      <c r="AS47" s="50" t="n">
        <f aca="false">AJ47+AK47+AL47</f>
        <v>12511.267</v>
      </c>
      <c r="AT47" s="50" t="n">
        <f aca="false">Y47+Z47</f>
        <v>4116.501</v>
      </c>
      <c r="AU47" s="50" t="n">
        <f aca="false">AO47+AR47</f>
        <v>8402.837</v>
      </c>
      <c r="AV47" s="50" t="n">
        <f aca="false">AP47+AS47</f>
        <v>25253.226</v>
      </c>
      <c r="AW47" s="50" t="n">
        <f aca="false">AQ47+AT47</f>
        <v>8309.787</v>
      </c>
    </row>
    <row r="48" customFormat="false" ht="15" hidden="false" customHeight="false" outlineLevel="0" collapsed="false">
      <c r="A48" s="54" t="n">
        <v>2059</v>
      </c>
      <c r="B48" s="55" t="n">
        <f aca="false">SUM(E48:AB48)</f>
        <v>63039.411</v>
      </c>
      <c r="C48" s="56" t="n">
        <f aca="false">SUM(E48:P48)</f>
        <v>32367.721</v>
      </c>
      <c r="D48" s="57" t="n">
        <f aca="false">SUM(Q48:AB48)</f>
        <v>30671.69</v>
      </c>
      <c r="E48" s="56" t="n">
        <v>2108.767</v>
      </c>
      <c r="F48" s="56" t="n">
        <v>2024.698</v>
      </c>
      <c r="G48" s="56" t="n">
        <v>1978.783</v>
      </c>
      <c r="H48" s="56" t="n">
        <v>2019.907</v>
      </c>
      <c r="I48" s="56" t="n">
        <v>2093.32</v>
      </c>
      <c r="J48" s="56" t="n">
        <v>2164.842</v>
      </c>
      <c r="K48" s="56" t="n">
        <v>2246.79</v>
      </c>
      <c r="L48" s="56" t="n">
        <v>2240.284</v>
      </c>
      <c r="M48" s="56" t="n">
        <v>2182.913</v>
      </c>
      <c r="N48" s="56" t="n">
        <v>2048.337</v>
      </c>
      <c r="O48" s="56" t="n">
        <v>2060.301</v>
      </c>
      <c r="P48" s="56" t="n">
        <v>9198.779</v>
      </c>
      <c r="Q48" s="57" t="n">
        <v>2216.575</v>
      </c>
      <c r="R48" s="57" t="n">
        <v>2071.708</v>
      </c>
      <c r="S48" s="57" t="n">
        <v>1950.832</v>
      </c>
      <c r="T48" s="57" t="n">
        <v>1969.561</v>
      </c>
      <c r="U48" s="57" t="n">
        <v>2046.21</v>
      </c>
      <c r="V48" s="57" t="n">
        <v>2127.032</v>
      </c>
      <c r="W48" s="57" t="n">
        <v>2212.369</v>
      </c>
      <c r="X48" s="57" t="n">
        <v>2210.569</v>
      </c>
      <c r="Y48" s="57" t="n">
        <v>2156.568</v>
      </c>
      <c r="Z48" s="57" t="n">
        <v>2001.203</v>
      </c>
      <c r="AA48" s="57" t="n">
        <v>1987.122</v>
      </c>
      <c r="AB48" s="57" t="n">
        <v>7721.941</v>
      </c>
      <c r="AD48" s="56" t="n">
        <f aca="false">E48+F48</f>
        <v>4133.465</v>
      </c>
      <c r="AE48" s="56" t="n">
        <f aca="false">G48+H48</f>
        <v>3998.69</v>
      </c>
      <c r="AF48" s="56" t="n">
        <f aca="false">I48+J48</f>
        <v>4258.162</v>
      </c>
      <c r="AG48" s="56" t="n">
        <f aca="false">K48+L48</f>
        <v>4487.074</v>
      </c>
      <c r="AH48" s="56" t="n">
        <f aca="false">M48+N48+O48+P48</f>
        <v>15490.33</v>
      </c>
      <c r="AI48" s="57" t="n">
        <f aca="false">Q48+R48</f>
        <v>4288.283</v>
      </c>
      <c r="AJ48" s="57" t="n">
        <f aca="false">S48+T48</f>
        <v>3920.393</v>
      </c>
      <c r="AK48" s="57" t="n">
        <f aca="false">U48+V48</f>
        <v>4173.242</v>
      </c>
      <c r="AL48" s="57" t="n">
        <f aca="false">W48+X48</f>
        <v>4422.938</v>
      </c>
      <c r="AM48" s="57" t="n">
        <f aca="false">Y48+Z48+AA48+AB48</f>
        <v>13866.834</v>
      </c>
      <c r="AO48" s="50" t="n">
        <f aca="false">AD48</f>
        <v>4133.465</v>
      </c>
      <c r="AP48" s="50" t="n">
        <f aca="false">AE48+AF48+AG48</f>
        <v>12743.926</v>
      </c>
      <c r="AQ48" s="50" t="n">
        <f aca="false">M48+N48</f>
        <v>4231.25</v>
      </c>
      <c r="AR48" s="50" t="n">
        <f aca="false">AI48</f>
        <v>4288.283</v>
      </c>
      <c r="AS48" s="50" t="n">
        <f aca="false">AJ48+AK48+AL48</f>
        <v>12516.573</v>
      </c>
      <c r="AT48" s="50" t="n">
        <f aca="false">Y48+Z48</f>
        <v>4157.771</v>
      </c>
      <c r="AU48" s="50" t="n">
        <f aca="false">AO48+AR48</f>
        <v>8421.748</v>
      </c>
      <c r="AV48" s="50" t="n">
        <f aca="false">AP48+AS48</f>
        <v>25260.499</v>
      </c>
      <c r="AW48" s="50" t="n">
        <f aca="false">AQ48+AT48</f>
        <v>8389.021</v>
      </c>
    </row>
    <row r="49" customFormat="false" ht="15" hidden="false" customHeight="false" outlineLevel="0" collapsed="false">
      <c r="A49" s="54" t="n">
        <v>2060</v>
      </c>
      <c r="B49" s="55" t="n">
        <f aca="false">SUM(E49:AB49)</f>
        <v>63175.815</v>
      </c>
      <c r="C49" s="56" t="n">
        <f aca="false">SUM(E49:P49)</f>
        <v>32423.88</v>
      </c>
      <c r="D49" s="57" t="n">
        <f aca="false">SUM(Q49:AB49)</f>
        <v>30751.935</v>
      </c>
      <c r="E49" s="56" t="n">
        <v>2107.228</v>
      </c>
      <c r="F49" s="56" t="n">
        <v>2032.466</v>
      </c>
      <c r="G49" s="56" t="n">
        <v>1988.43</v>
      </c>
      <c r="H49" s="56" t="n">
        <v>2023.921</v>
      </c>
      <c r="I49" s="56" t="n">
        <v>2088.926</v>
      </c>
      <c r="J49" s="56" t="n">
        <v>2149.896</v>
      </c>
      <c r="K49" s="56" t="n">
        <v>2238.06</v>
      </c>
      <c r="L49" s="56" t="n">
        <v>2254.334</v>
      </c>
      <c r="M49" s="56" t="n">
        <v>2197.554</v>
      </c>
      <c r="N49" s="56" t="n">
        <v>2074.205</v>
      </c>
      <c r="O49" s="56" t="n">
        <v>2029.183</v>
      </c>
      <c r="P49" s="56" t="n">
        <v>9239.677</v>
      </c>
      <c r="Q49" s="57" t="n">
        <v>2214.941</v>
      </c>
      <c r="R49" s="57" t="n">
        <v>2079.914</v>
      </c>
      <c r="S49" s="57" t="n">
        <v>1961.06</v>
      </c>
      <c r="T49" s="57" t="n">
        <v>1973.932</v>
      </c>
      <c r="U49" s="57" t="n">
        <v>2041.857</v>
      </c>
      <c r="V49" s="57" t="n">
        <v>2111.775</v>
      </c>
      <c r="W49" s="57" t="n">
        <v>2204.192</v>
      </c>
      <c r="X49" s="57" t="n">
        <v>2227.243</v>
      </c>
      <c r="Y49" s="57" t="n">
        <v>2169.932</v>
      </c>
      <c r="Z49" s="57" t="n">
        <v>2031.957</v>
      </c>
      <c r="AA49" s="57" t="n">
        <v>1959.511</v>
      </c>
      <c r="AB49" s="57" t="n">
        <v>7775.621</v>
      </c>
      <c r="AD49" s="56" t="n">
        <f aca="false">E49+F49</f>
        <v>4139.694</v>
      </c>
      <c r="AE49" s="56" t="n">
        <f aca="false">G49+H49</f>
        <v>4012.351</v>
      </c>
      <c r="AF49" s="56" t="n">
        <f aca="false">I49+J49</f>
        <v>4238.822</v>
      </c>
      <c r="AG49" s="56" t="n">
        <f aca="false">K49+L49</f>
        <v>4492.394</v>
      </c>
      <c r="AH49" s="56" t="n">
        <f aca="false">M49+N49+O49+P49</f>
        <v>15540.619</v>
      </c>
      <c r="AI49" s="57" t="n">
        <f aca="false">Q49+R49</f>
        <v>4294.855</v>
      </c>
      <c r="AJ49" s="57" t="n">
        <f aca="false">S49+T49</f>
        <v>3934.992</v>
      </c>
      <c r="AK49" s="57" t="n">
        <f aca="false">U49+V49</f>
        <v>4153.632</v>
      </c>
      <c r="AL49" s="57" t="n">
        <f aca="false">W49+X49</f>
        <v>4431.435</v>
      </c>
      <c r="AM49" s="57" t="n">
        <f aca="false">Y49+Z49+AA49+AB49</f>
        <v>13937.021</v>
      </c>
      <c r="AO49" s="50" t="n">
        <f aca="false">AD49</f>
        <v>4139.694</v>
      </c>
      <c r="AP49" s="50" t="n">
        <f aca="false">AE49+AF49+AG49</f>
        <v>12743.567</v>
      </c>
      <c r="AQ49" s="50" t="n">
        <f aca="false">M49+N49</f>
        <v>4271.759</v>
      </c>
      <c r="AR49" s="50" t="n">
        <f aca="false">AI49</f>
        <v>4294.855</v>
      </c>
      <c r="AS49" s="50" t="n">
        <f aca="false">AJ49+AK49+AL49</f>
        <v>12520.059</v>
      </c>
      <c r="AT49" s="50" t="n">
        <f aca="false">Y49+Z49</f>
        <v>4201.889</v>
      </c>
      <c r="AU49" s="50" t="n">
        <f aca="false">AO49+AR49</f>
        <v>8434.549</v>
      </c>
      <c r="AV49" s="50" t="n">
        <f aca="false">AP49+AS49</f>
        <v>25263.626</v>
      </c>
      <c r="AW49" s="50" t="n">
        <f aca="false">AQ49+AT49</f>
        <v>8473.648</v>
      </c>
    </row>
    <row r="50" customFormat="false" ht="15" hidden="false" customHeight="false" outlineLevel="0" collapsed="false">
      <c r="A50" s="54" t="n">
        <f aca="false">A49+1</f>
        <v>2061</v>
      </c>
      <c r="B50" s="55" t="n">
        <f aca="false">SUM(E50:AB50)</f>
        <v>63308.677</v>
      </c>
      <c r="C50" s="56" t="n">
        <f aca="false">SUM(E50:P50)</f>
        <v>32478.489</v>
      </c>
      <c r="D50" s="57" t="n">
        <f aca="false">SUM(Q50:AB50)</f>
        <v>30830.188</v>
      </c>
      <c r="E50" s="56" t="n">
        <v>2103.725</v>
      </c>
      <c r="F50" s="56" t="n">
        <v>2039.01</v>
      </c>
      <c r="G50" s="56" t="n">
        <v>1998.188</v>
      </c>
      <c r="H50" s="56" t="n">
        <v>2029.74</v>
      </c>
      <c r="I50" s="56" t="n">
        <v>2085.655</v>
      </c>
      <c r="J50" s="56" t="n">
        <v>2142.67</v>
      </c>
      <c r="K50" s="56" t="n">
        <v>2216.311</v>
      </c>
      <c r="L50" s="56" t="n">
        <v>2268.812</v>
      </c>
      <c r="M50" s="56" t="n">
        <v>2194.364</v>
      </c>
      <c r="N50" s="56" t="n">
        <v>2110.469</v>
      </c>
      <c r="O50" s="56" t="n">
        <v>2010.221</v>
      </c>
      <c r="P50" s="56" t="n">
        <v>9279.324</v>
      </c>
      <c r="Q50" s="57" t="n">
        <v>2211.244</v>
      </c>
      <c r="R50" s="57" t="n">
        <v>2086.826</v>
      </c>
      <c r="S50" s="57" t="n">
        <v>1971.395</v>
      </c>
      <c r="T50" s="57" t="n">
        <v>1980.198</v>
      </c>
      <c r="U50" s="57" t="n">
        <v>2038.671</v>
      </c>
      <c r="V50" s="57" t="n">
        <v>2104.523</v>
      </c>
      <c r="W50" s="57" t="n">
        <v>2183.304</v>
      </c>
      <c r="X50" s="57" t="n">
        <v>2243.158</v>
      </c>
      <c r="Y50" s="57" t="n">
        <v>2167.892</v>
      </c>
      <c r="Z50" s="57" t="n">
        <v>2072.204</v>
      </c>
      <c r="AA50" s="57" t="n">
        <v>1940.016</v>
      </c>
      <c r="AB50" s="57" t="n">
        <v>7830.757</v>
      </c>
      <c r="AD50" s="56" t="n">
        <f aca="false">E50+F50</f>
        <v>4142.735</v>
      </c>
      <c r="AE50" s="56" t="n">
        <f aca="false">G50+H50</f>
        <v>4027.928</v>
      </c>
      <c r="AF50" s="56" t="n">
        <f aca="false">I50+J50</f>
        <v>4228.325</v>
      </c>
      <c r="AG50" s="56" t="n">
        <f aca="false">K50+L50</f>
        <v>4485.123</v>
      </c>
      <c r="AH50" s="56" t="n">
        <f aca="false">M50+N50+O50+P50</f>
        <v>15594.378</v>
      </c>
      <c r="AI50" s="57" t="n">
        <f aca="false">Q50+R50</f>
        <v>4298.07</v>
      </c>
      <c r="AJ50" s="57" t="n">
        <f aca="false">S50+T50</f>
        <v>3951.593</v>
      </c>
      <c r="AK50" s="57" t="n">
        <f aca="false">U50+V50</f>
        <v>4143.194</v>
      </c>
      <c r="AL50" s="57" t="n">
        <f aca="false">W50+X50</f>
        <v>4426.462</v>
      </c>
      <c r="AM50" s="57" t="n">
        <f aca="false">Y50+Z50+AA50+AB50</f>
        <v>14010.869</v>
      </c>
      <c r="AO50" s="50" t="n">
        <f aca="false">AD50</f>
        <v>4142.735</v>
      </c>
      <c r="AP50" s="50" t="n">
        <f aca="false">AE50+AF50+AG50</f>
        <v>12741.376</v>
      </c>
      <c r="AQ50" s="50" t="n">
        <f aca="false">M50+N50</f>
        <v>4304.833</v>
      </c>
      <c r="AR50" s="50" t="n">
        <f aca="false">AI50</f>
        <v>4298.07</v>
      </c>
      <c r="AS50" s="50" t="n">
        <f aca="false">AJ50+AK50+AL50</f>
        <v>12521.249</v>
      </c>
      <c r="AT50" s="50" t="n">
        <f aca="false">Y50+Z50</f>
        <v>4240.096</v>
      </c>
      <c r="AU50" s="50" t="n">
        <f aca="false">AO50+AR50</f>
        <v>8440.805</v>
      </c>
      <c r="AV50" s="50" t="n">
        <f aca="false">AP50+AS50</f>
        <v>25262.625</v>
      </c>
      <c r="AW50" s="50" t="n">
        <f aca="false">AQ50+AT50</f>
        <v>8544.929</v>
      </c>
    </row>
    <row r="51" customFormat="false" ht="15" hidden="false" customHeight="false" outlineLevel="0" collapsed="false">
      <c r="A51" s="54" t="n">
        <f aca="false">A50+1</f>
        <v>2062</v>
      </c>
      <c r="B51" s="55" t="n">
        <f aca="false">SUM(E51:AB51)</f>
        <v>63438.024</v>
      </c>
      <c r="C51" s="56" t="n">
        <f aca="false">SUM(E51:P51)</f>
        <v>32531.528</v>
      </c>
      <c r="D51" s="57" t="n">
        <f aca="false">SUM(Q51:AB51)</f>
        <v>30906.496</v>
      </c>
      <c r="E51" s="56" t="n">
        <v>2098.718</v>
      </c>
      <c r="F51" s="56" t="n">
        <v>2043.788</v>
      </c>
      <c r="G51" s="56" t="n">
        <v>2007.806</v>
      </c>
      <c r="H51" s="56" t="n">
        <v>2037.079</v>
      </c>
      <c r="I51" s="56" t="n">
        <v>2083.931</v>
      </c>
      <c r="J51" s="56" t="n">
        <v>2137.403</v>
      </c>
      <c r="K51" s="56" t="n">
        <v>2197.403</v>
      </c>
      <c r="L51" s="56" t="n">
        <v>2267.06</v>
      </c>
      <c r="M51" s="56" t="n">
        <v>2207.849</v>
      </c>
      <c r="N51" s="56" t="n">
        <v>2136.342</v>
      </c>
      <c r="O51" s="56" t="n">
        <v>2003.442</v>
      </c>
      <c r="P51" s="56" t="n">
        <v>9310.707</v>
      </c>
      <c r="Q51" s="57" t="n">
        <v>2205.972</v>
      </c>
      <c r="R51" s="57" t="n">
        <v>2091.875</v>
      </c>
      <c r="S51" s="57" t="n">
        <v>1981.582</v>
      </c>
      <c r="T51" s="57" t="n">
        <v>1988.042</v>
      </c>
      <c r="U51" s="57" t="n">
        <v>2037.098</v>
      </c>
      <c r="V51" s="57" t="n">
        <v>2099.349</v>
      </c>
      <c r="W51" s="57" t="n">
        <v>2167.368</v>
      </c>
      <c r="X51" s="57" t="n">
        <v>2240.043</v>
      </c>
      <c r="Y51" s="57" t="n">
        <v>2183.615</v>
      </c>
      <c r="Z51" s="57" t="n">
        <v>2099.022</v>
      </c>
      <c r="AA51" s="57" t="n">
        <v>1935.312</v>
      </c>
      <c r="AB51" s="57" t="n">
        <v>7877.218</v>
      </c>
      <c r="AD51" s="56" t="n">
        <f aca="false">E51+F51</f>
        <v>4142.506</v>
      </c>
      <c r="AE51" s="56" t="n">
        <f aca="false">G51+H51</f>
        <v>4044.885</v>
      </c>
      <c r="AF51" s="56" t="n">
        <f aca="false">I51+J51</f>
        <v>4221.334</v>
      </c>
      <c r="AG51" s="56" t="n">
        <f aca="false">K51+L51</f>
        <v>4464.463</v>
      </c>
      <c r="AH51" s="56" t="n">
        <f aca="false">M51+N51+O51+P51</f>
        <v>15658.34</v>
      </c>
      <c r="AI51" s="57" t="n">
        <f aca="false">Q51+R51</f>
        <v>4297.847</v>
      </c>
      <c r="AJ51" s="57" t="n">
        <f aca="false">S51+T51</f>
        <v>3969.624</v>
      </c>
      <c r="AK51" s="57" t="n">
        <f aca="false">U51+V51</f>
        <v>4136.447</v>
      </c>
      <c r="AL51" s="57" t="n">
        <f aca="false">W51+X51</f>
        <v>4407.411</v>
      </c>
      <c r="AM51" s="57" t="n">
        <f aca="false">Y51+Z51+AA51+AB51</f>
        <v>14095.167</v>
      </c>
      <c r="AO51" s="50" t="n">
        <f aca="false">AD51</f>
        <v>4142.506</v>
      </c>
      <c r="AP51" s="50" t="n">
        <f aca="false">AE51+AF51+AG51</f>
        <v>12730.682</v>
      </c>
      <c r="AQ51" s="50" t="n">
        <f aca="false">M51+N51</f>
        <v>4344.191</v>
      </c>
      <c r="AR51" s="50" t="n">
        <f aca="false">AI51</f>
        <v>4297.847</v>
      </c>
      <c r="AS51" s="50" t="n">
        <f aca="false">AJ51+AK51+AL51</f>
        <v>12513.482</v>
      </c>
      <c r="AT51" s="50" t="n">
        <f aca="false">Y51+Z51</f>
        <v>4282.637</v>
      </c>
      <c r="AU51" s="50" t="n">
        <f aca="false">AO51+AR51</f>
        <v>8440.353</v>
      </c>
      <c r="AV51" s="50" t="n">
        <f aca="false">AP51+AS51</f>
        <v>25244.164</v>
      </c>
      <c r="AW51" s="50" t="n">
        <f aca="false">AQ51+AT51</f>
        <v>8626.828</v>
      </c>
    </row>
    <row r="52" customFormat="false" ht="15" hidden="false" customHeight="false" outlineLevel="0" collapsed="false">
      <c r="A52" s="54" t="n">
        <f aca="false">A51+1</f>
        <v>2063</v>
      </c>
      <c r="B52" s="55" t="n">
        <f aca="false">SUM(E52:AB52)</f>
        <v>63563.975</v>
      </c>
      <c r="C52" s="56" t="n">
        <f aca="false">SUM(E52:P52)</f>
        <v>32583.054</v>
      </c>
      <c r="D52" s="57" t="n">
        <f aca="false">SUM(Q52:AB52)</f>
        <v>30980.921</v>
      </c>
      <c r="E52" s="56" t="n">
        <v>2092.622</v>
      </c>
      <c r="F52" s="56" t="n">
        <v>2046.515</v>
      </c>
      <c r="G52" s="56" t="n">
        <v>2017.064</v>
      </c>
      <c r="H52" s="56" t="n">
        <v>2045.564</v>
      </c>
      <c r="I52" s="56" t="n">
        <v>2084.039</v>
      </c>
      <c r="J52" s="56" t="n">
        <v>2132.156</v>
      </c>
      <c r="K52" s="56" t="n">
        <v>2187.14</v>
      </c>
      <c r="L52" s="56" t="n">
        <v>2259.973</v>
      </c>
      <c r="M52" s="56" t="n">
        <v>2222.126</v>
      </c>
      <c r="N52" s="56" t="n">
        <v>2159.491</v>
      </c>
      <c r="O52" s="56" t="n">
        <v>2001.686</v>
      </c>
      <c r="P52" s="56" t="n">
        <v>9334.678</v>
      </c>
      <c r="Q52" s="57" t="n">
        <v>2199.559</v>
      </c>
      <c r="R52" s="57" t="n">
        <v>2094.758</v>
      </c>
      <c r="S52" s="57" t="n">
        <v>1991.388</v>
      </c>
      <c r="T52" s="57" t="n">
        <v>1997.085</v>
      </c>
      <c r="U52" s="57" t="n">
        <v>2037.434</v>
      </c>
      <c r="V52" s="57" t="n">
        <v>2094.177</v>
      </c>
      <c r="W52" s="57" t="n">
        <v>2156.713</v>
      </c>
      <c r="X52" s="57" t="n">
        <v>2235.385</v>
      </c>
      <c r="Y52" s="57" t="n">
        <v>2198.012</v>
      </c>
      <c r="Z52" s="57" t="n">
        <v>2123.477</v>
      </c>
      <c r="AA52" s="57" t="n">
        <v>1934.364</v>
      </c>
      <c r="AB52" s="57" t="n">
        <v>7918.569</v>
      </c>
      <c r="AD52" s="56" t="n">
        <f aca="false">E52+F52</f>
        <v>4139.137</v>
      </c>
      <c r="AE52" s="56" t="n">
        <f aca="false">G52+H52</f>
        <v>4062.628</v>
      </c>
      <c r="AF52" s="56" t="n">
        <f aca="false">I52+J52</f>
        <v>4216.195</v>
      </c>
      <c r="AG52" s="56" t="n">
        <f aca="false">K52+L52</f>
        <v>4447.113</v>
      </c>
      <c r="AH52" s="56" t="n">
        <f aca="false">M52+N52+O52+P52</f>
        <v>15717.981</v>
      </c>
      <c r="AI52" s="57" t="n">
        <f aca="false">Q52+R52</f>
        <v>4294.317</v>
      </c>
      <c r="AJ52" s="57" t="n">
        <f aca="false">S52+T52</f>
        <v>3988.473</v>
      </c>
      <c r="AK52" s="57" t="n">
        <f aca="false">U52+V52</f>
        <v>4131.611</v>
      </c>
      <c r="AL52" s="57" t="n">
        <f aca="false">W52+X52</f>
        <v>4392.098</v>
      </c>
      <c r="AM52" s="57" t="n">
        <f aca="false">Y52+Z52+AA52+AB52</f>
        <v>14174.422</v>
      </c>
      <c r="AO52" s="50" t="n">
        <f aca="false">AD52</f>
        <v>4139.137</v>
      </c>
      <c r="AP52" s="50" t="n">
        <f aca="false">AE52+AF52+AG52</f>
        <v>12725.936</v>
      </c>
      <c r="AQ52" s="50" t="n">
        <f aca="false">M52+N52</f>
        <v>4381.617</v>
      </c>
      <c r="AR52" s="50" t="n">
        <f aca="false">AI52</f>
        <v>4294.317</v>
      </c>
      <c r="AS52" s="50" t="n">
        <f aca="false">AJ52+AK52+AL52</f>
        <v>12512.182</v>
      </c>
      <c r="AT52" s="50" t="n">
        <f aca="false">Y52+Z52</f>
        <v>4321.489</v>
      </c>
      <c r="AU52" s="50" t="n">
        <f aca="false">AO52+AR52</f>
        <v>8433.454</v>
      </c>
      <c r="AV52" s="50" t="n">
        <f aca="false">AP52+AS52</f>
        <v>25238.118</v>
      </c>
      <c r="AW52" s="50" t="n">
        <f aca="false">AQ52+AT52</f>
        <v>8703.106</v>
      </c>
    </row>
    <row r="53" customFormat="false" ht="15" hidden="false" customHeight="false" outlineLevel="0" collapsed="false">
      <c r="A53" s="54" t="n">
        <f aca="false">A52+1</f>
        <v>2064</v>
      </c>
      <c r="B53" s="55" t="n">
        <f aca="false">SUM(E53:AB53)</f>
        <v>63686.819</v>
      </c>
      <c r="C53" s="56" t="n">
        <f aca="false">SUM(E53:P53)</f>
        <v>32633.205</v>
      </c>
      <c r="D53" s="57" t="n">
        <f aca="false">SUM(Q53:AB53)</f>
        <v>31053.614</v>
      </c>
      <c r="E53" s="56" t="n">
        <v>2085.848</v>
      </c>
      <c r="F53" s="56" t="n">
        <v>2047.094</v>
      </c>
      <c r="G53" s="56" t="n">
        <v>2025.718</v>
      </c>
      <c r="H53" s="56" t="n">
        <v>2054.812</v>
      </c>
      <c r="I53" s="56" t="n">
        <v>2086.137</v>
      </c>
      <c r="J53" s="56" t="n">
        <v>2127.166</v>
      </c>
      <c r="K53" s="56" t="n">
        <v>2175.534</v>
      </c>
      <c r="L53" s="56" t="n">
        <v>2248.793</v>
      </c>
      <c r="M53" s="56" t="n">
        <v>2241.129</v>
      </c>
      <c r="N53" s="56" t="n">
        <v>2172.533</v>
      </c>
      <c r="O53" s="56" t="n">
        <v>2027.146</v>
      </c>
      <c r="P53" s="56" t="n">
        <v>9341.295</v>
      </c>
      <c r="Q53" s="57" t="n">
        <v>2192.439</v>
      </c>
      <c r="R53" s="57" t="n">
        <v>2095.368</v>
      </c>
      <c r="S53" s="57" t="n">
        <v>2000.556</v>
      </c>
      <c r="T53" s="57" t="n">
        <v>2006.926</v>
      </c>
      <c r="U53" s="57" t="n">
        <v>2039.837</v>
      </c>
      <c r="V53" s="57" t="n">
        <v>2089.267</v>
      </c>
      <c r="W53" s="57" t="n">
        <v>2144.958</v>
      </c>
      <c r="X53" s="57" t="n">
        <v>2225.553</v>
      </c>
      <c r="Y53" s="57" t="n">
        <v>2218.737</v>
      </c>
      <c r="Z53" s="57" t="n">
        <v>2138.914</v>
      </c>
      <c r="AA53" s="57" t="n">
        <v>1961.317</v>
      </c>
      <c r="AB53" s="57" t="n">
        <v>7939.742</v>
      </c>
      <c r="AD53" s="56" t="n">
        <f aca="false">E53+F53</f>
        <v>4132.942</v>
      </c>
      <c r="AE53" s="56" t="n">
        <f aca="false">G53+H53</f>
        <v>4080.53</v>
      </c>
      <c r="AF53" s="56" t="n">
        <f aca="false">I53+J53</f>
        <v>4213.303</v>
      </c>
      <c r="AG53" s="56" t="n">
        <f aca="false">K53+L53</f>
        <v>4424.327</v>
      </c>
      <c r="AH53" s="56" t="n">
        <f aca="false">M53+N53+O53+P53</f>
        <v>15782.103</v>
      </c>
      <c r="AI53" s="57" t="n">
        <f aca="false">Q53+R53</f>
        <v>4287.807</v>
      </c>
      <c r="AJ53" s="57" t="n">
        <f aca="false">S53+T53</f>
        <v>4007.482</v>
      </c>
      <c r="AK53" s="57" t="n">
        <f aca="false">U53+V53</f>
        <v>4129.104</v>
      </c>
      <c r="AL53" s="57" t="n">
        <f aca="false">W53+X53</f>
        <v>4370.511</v>
      </c>
      <c r="AM53" s="57" t="n">
        <f aca="false">Y53+Z53+AA53+AB53</f>
        <v>14258.71</v>
      </c>
      <c r="AO53" s="50" t="n">
        <f aca="false">AD53</f>
        <v>4132.942</v>
      </c>
      <c r="AP53" s="50" t="n">
        <f aca="false">AE53+AF53+AG53</f>
        <v>12718.16</v>
      </c>
      <c r="AQ53" s="50" t="n">
        <f aca="false">M53+N53</f>
        <v>4413.662</v>
      </c>
      <c r="AR53" s="50" t="n">
        <f aca="false">AI53</f>
        <v>4287.807</v>
      </c>
      <c r="AS53" s="50" t="n">
        <f aca="false">AJ53+AK53+AL53</f>
        <v>12507.097</v>
      </c>
      <c r="AT53" s="50" t="n">
        <f aca="false">Y53+Z53</f>
        <v>4357.651</v>
      </c>
      <c r="AU53" s="50" t="n">
        <f aca="false">AO53+AR53</f>
        <v>8420.749</v>
      </c>
      <c r="AV53" s="50" t="n">
        <f aca="false">AP53+AS53</f>
        <v>25225.257</v>
      </c>
      <c r="AW53" s="50" t="n">
        <f aca="false">AQ53+AT53</f>
        <v>8771.313</v>
      </c>
    </row>
    <row r="54" customFormat="false" ht="15" hidden="false" customHeight="false" outlineLevel="0" collapsed="false">
      <c r="A54" s="54" t="n">
        <f aca="false">A53+1</f>
        <v>2065</v>
      </c>
      <c r="B54" s="55" t="n">
        <f aca="false">SUM(E54:AB54)</f>
        <v>63806.984</v>
      </c>
      <c r="C54" s="56" t="n">
        <f aca="false">SUM(E54:P54)</f>
        <v>32682.211</v>
      </c>
      <c r="D54" s="57" t="n">
        <f aca="false">SUM(Q54:AB54)</f>
        <v>31124.773</v>
      </c>
      <c r="E54" s="56" t="n">
        <v>2078.751</v>
      </c>
      <c r="F54" s="56" t="n">
        <v>2045.567</v>
      </c>
      <c r="G54" s="56" t="n">
        <v>2033.499</v>
      </c>
      <c r="H54" s="56" t="n">
        <v>2064.477</v>
      </c>
      <c r="I54" s="56" t="n">
        <v>2090.18</v>
      </c>
      <c r="J54" s="56" t="n">
        <v>2122.833</v>
      </c>
      <c r="K54" s="56" t="n">
        <v>2160.717</v>
      </c>
      <c r="L54" s="56" t="n">
        <v>2240.253</v>
      </c>
      <c r="M54" s="56" t="n">
        <v>2255.366</v>
      </c>
      <c r="N54" s="56" t="n">
        <v>2187.425</v>
      </c>
      <c r="O54" s="56" t="n">
        <v>2053.259</v>
      </c>
      <c r="P54" s="56" t="n">
        <v>9349.884</v>
      </c>
      <c r="Q54" s="57" t="n">
        <v>2184.975</v>
      </c>
      <c r="R54" s="57" t="n">
        <v>2093.768</v>
      </c>
      <c r="S54" s="57" t="n">
        <v>2008.804</v>
      </c>
      <c r="T54" s="57" t="n">
        <v>2017.198</v>
      </c>
      <c r="U54" s="57" t="n">
        <v>2044.269</v>
      </c>
      <c r="V54" s="57" t="n">
        <v>2085.025</v>
      </c>
      <c r="W54" s="57" t="n">
        <v>2129.923</v>
      </c>
      <c r="X54" s="57" t="n">
        <v>2217.722</v>
      </c>
      <c r="Y54" s="57" t="n">
        <v>2235.783</v>
      </c>
      <c r="Z54" s="57" t="n">
        <v>2152.837</v>
      </c>
      <c r="AA54" s="57" t="n">
        <v>1992.55</v>
      </c>
      <c r="AB54" s="57" t="n">
        <v>7961.919</v>
      </c>
      <c r="AD54" s="56" t="n">
        <f aca="false">E54+F54</f>
        <v>4124.318</v>
      </c>
      <c r="AE54" s="56" t="n">
        <f aca="false">G54+H54</f>
        <v>4097.976</v>
      </c>
      <c r="AF54" s="56" t="n">
        <f aca="false">I54+J54</f>
        <v>4213.013</v>
      </c>
      <c r="AG54" s="56" t="n">
        <f aca="false">K54+L54</f>
        <v>4400.97</v>
      </c>
      <c r="AH54" s="56" t="n">
        <f aca="false">M54+N54+O54+P54</f>
        <v>15845.934</v>
      </c>
      <c r="AI54" s="57" t="n">
        <f aca="false">Q54+R54</f>
        <v>4278.743</v>
      </c>
      <c r="AJ54" s="57" t="n">
        <f aca="false">S54+T54</f>
        <v>4026.002</v>
      </c>
      <c r="AK54" s="57" t="n">
        <f aca="false">U54+V54</f>
        <v>4129.294</v>
      </c>
      <c r="AL54" s="57" t="n">
        <f aca="false">W54+X54</f>
        <v>4347.645</v>
      </c>
      <c r="AM54" s="57" t="n">
        <f aca="false">Y54+Z54+AA54+AB54</f>
        <v>14343.089</v>
      </c>
      <c r="AO54" s="50" t="n">
        <f aca="false">AD54</f>
        <v>4124.318</v>
      </c>
      <c r="AP54" s="50" t="n">
        <f aca="false">AE54+AF54+AG54</f>
        <v>12711.959</v>
      </c>
      <c r="AQ54" s="50" t="n">
        <f aca="false">M54+N54</f>
        <v>4442.791</v>
      </c>
      <c r="AR54" s="50" t="n">
        <f aca="false">AI54</f>
        <v>4278.743</v>
      </c>
      <c r="AS54" s="50" t="n">
        <f aca="false">AJ54+AK54+AL54</f>
        <v>12502.941</v>
      </c>
      <c r="AT54" s="50" t="n">
        <f aca="false">Y54+Z54</f>
        <v>4388.62</v>
      </c>
      <c r="AU54" s="50" t="n">
        <f aca="false">AO54+AR54</f>
        <v>8403.061</v>
      </c>
      <c r="AV54" s="50" t="n">
        <f aca="false">AP54+AS54</f>
        <v>25214.9</v>
      </c>
      <c r="AW54" s="50" t="n">
        <f aca="false">AQ54+AT54</f>
        <v>8831.411</v>
      </c>
    </row>
    <row r="55" customFormat="false" ht="15" hidden="false" customHeight="false" outlineLevel="0" collapsed="false">
      <c r="A55" s="54" t="n">
        <f aca="false">A54+1</f>
        <v>2066</v>
      </c>
      <c r="B55" s="55" t="n">
        <f aca="false">SUM(E55:AB55)</f>
        <v>63924.949</v>
      </c>
      <c r="C55" s="56" t="n">
        <f aca="false">SUM(E55:P55)</f>
        <v>32730.31</v>
      </c>
      <c r="D55" s="57" t="n">
        <f aca="false">SUM(Q55:AB55)</f>
        <v>31194.639</v>
      </c>
      <c r="E55" s="56" t="n">
        <v>2071.62</v>
      </c>
      <c r="F55" s="56" t="n">
        <v>2042.073</v>
      </c>
      <c r="G55" s="56" t="n">
        <v>2040.056</v>
      </c>
      <c r="H55" s="56" t="n">
        <v>2074.251</v>
      </c>
      <c r="I55" s="56" t="n">
        <v>2096.028</v>
      </c>
      <c r="J55" s="56" t="n">
        <v>2119.619</v>
      </c>
      <c r="K55" s="56" t="n">
        <v>2153.601</v>
      </c>
      <c r="L55" s="56" t="n">
        <v>2218.724</v>
      </c>
      <c r="M55" s="56" t="n">
        <v>2270.024</v>
      </c>
      <c r="N55" s="56" t="n">
        <v>2184.635</v>
      </c>
      <c r="O55" s="56" t="n">
        <v>2089.712</v>
      </c>
      <c r="P55" s="56" t="n">
        <v>9369.967</v>
      </c>
      <c r="Q55" s="57" t="n">
        <v>2177.477</v>
      </c>
      <c r="R55" s="57" t="n">
        <v>2090.103</v>
      </c>
      <c r="S55" s="57" t="n">
        <v>2015.759</v>
      </c>
      <c r="T55" s="57" t="n">
        <v>2027.577</v>
      </c>
      <c r="U55" s="57" t="n">
        <v>2050.594</v>
      </c>
      <c r="V55" s="57" t="n">
        <v>2081.946</v>
      </c>
      <c r="W55" s="57" t="n">
        <v>2122.86</v>
      </c>
      <c r="X55" s="57" t="n">
        <v>2197.223</v>
      </c>
      <c r="Y55" s="57" t="n">
        <v>2252.07</v>
      </c>
      <c r="Z55" s="57" t="n">
        <v>2151.566</v>
      </c>
      <c r="AA55" s="57" t="n">
        <v>2033.18</v>
      </c>
      <c r="AB55" s="57" t="n">
        <v>7994.284</v>
      </c>
      <c r="AD55" s="56" t="n">
        <f aca="false">E55+F55</f>
        <v>4113.693</v>
      </c>
      <c r="AE55" s="56" t="n">
        <f aca="false">G55+H55</f>
        <v>4114.307</v>
      </c>
      <c r="AF55" s="56" t="n">
        <f aca="false">I55+J55</f>
        <v>4215.647</v>
      </c>
      <c r="AG55" s="56" t="n">
        <f aca="false">K55+L55</f>
        <v>4372.325</v>
      </c>
      <c r="AH55" s="56" t="n">
        <f aca="false">M55+N55+O55+P55</f>
        <v>15914.338</v>
      </c>
      <c r="AI55" s="57" t="n">
        <f aca="false">Q55+R55</f>
        <v>4267.58</v>
      </c>
      <c r="AJ55" s="57" t="n">
        <f aca="false">S55+T55</f>
        <v>4043.336</v>
      </c>
      <c r="AK55" s="57" t="n">
        <f aca="false">U55+V55</f>
        <v>4132.54</v>
      </c>
      <c r="AL55" s="57" t="n">
        <f aca="false">W55+X55</f>
        <v>4320.083</v>
      </c>
      <c r="AM55" s="57" t="n">
        <f aca="false">Y55+Z55+AA55+AB55</f>
        <v>14431.1</v>
      </c>
      <c r="AO55" s="50" t="n">
        <f aca="false">AD55</f>
        <v>4113.693</v>
      </c>
      <c r="AP55" s="50" t="n">
        <f aca="false">AE55+AF55+AG55</f>
        <v>12702.279</v>
      </c>
      <c r="AQ55" s="50" t="n">
        <f aca="false">M55+N55</f>
        <v>4454.659</v>
      </c>
      <c r="AR55" s="50" t="n">
        <f aca="false">AI55</f>
        <v>4267.58</v>
      </c>
      <c r="AS55" s="50" t="n">
        <f aca="false">AJ55+AK55+AL55</f>
        <v>12495.959</v>
      </c>
      <c r="AT55" s="50" t="n">
        <f aca="false">Y55+Z55</f>
        <v>4403.636</v>
      </c>
      <c r="AU55" s="50" t="n">
        <f aca="false">AO55+AR55</f>
        <v>8381.273</v>
      </c>
      <c r="AV55" s="50" t="n">
        <f aca="false">AP55+AS55</f>
        <v>25198.238</v>
      </c>
      <c r="AW55" s="50" t="n">
        <f aca="false">AQ55+AT55</f>
        <v>8858.295</v>
      </c>
    </row>
    <row r="56" customFormat="false" ht="15" hidden="false" customHeight="false" outlineLevel="0" collapsed="false">
      <c r="A56" s="54" t="n">
        <f aca="false">A55+1</f>
        <v>2067</v>
      </c>
      <c r="B56" s="55" t="n">
        <f aca="false">SUM(E56:AB56)</f>
        <v>64041.224</v>
      </c>
      <c r="C56" s="56" t="n">
        <f aca="false">SUM(E56:P56)</f>
        <v>32777.776</v>
      </c>
      <c r="D56" s="57" t="n">
        <f aca="false">SUM(Q56:AB56)</f>
        <v>31263.448</v>
      </c>
      <c r="E56" s="56" t="n">
        <v>2064.711</v>
      </c>
      <c r="F56" s="56" t="n">
        <v>2037.079</v>
      </c>
      <c r="G56" s="56" t="n">
        <v>2044.847</v>
      </c>
      <c r="H56" s="56" t="n">
        <v>2083.884</v>
      </c>
      <c r="I56" s="56" t="n">
        <v>2103.396</v>
      </c>
      <c r="J56" s="56" t="n">
        <v>2117.949</v>
      </c>
      <c r="K56" s="56" t="n">
        <v>2148.436</v>
      </c>
      <c r="L56" s="56" t="n">
        <v>2200.021</v>
      </c>
      <c r="M56" s="56" t="n">
        <v>2268.519</v>
      </c>
      <c r="N56" s="56" t="n">
        <v>2198.407</v>
      </c>
      <c r="O56" s="56" t="n">
        <v>2115.855</v>
      </c>
      <c r="P56" s="56" t="n">
        <v>9394.672</v>
      </c>
      <c r="Q56" s="57" t="n">
        <v>2170.206</v>
      </c>
      <c r="R56" s="57" t="n">
        <v>2084.863</v>
      </c>
      <c r="S56" s="57" t="n">
        <v>2020.847</v>
      </c>
      <c r="T56" s="57" t="n">
        <v>2037.807</v>
      </c>
      <c r="U56" s="57" t="n">
        <v>2058.495</v>
      </c>
      <c r="V56" s="57" t="n">
        <v>2080.473</v>
      </c>
      <c r="W56" s="57" t="n">
        <v>2117.861</v>
      </c>
      <c r="X56" s="57" t="n">
        <v>2181.638</v>
      </c>
      <c r="Y56" s="57" t="n">
        <v>2249.448</v>
      </c>
      <c r="Z56" s="57" t="n">
        <v>2167.851</v>
      </c>
      <c r="AA56" s="57" t="n">
        <v>2060.563</v>
      </c>
      <c r="AB56" s="57" t="n">
        <v>8033.396</v>
      </c>
      <c r="AD56" s="56" t="n">
        <f aca="false">E56+F56</f>
        <v>4101.79</v>
      </c>
      <c r="AE56" s="56" t="n">
        <f aca="false">G56+H56</f>
        <v>4128.731</v>
      </c>
      <c r="AF56" s="56" t="n">
        <f aca="false">I56+J56</f>
        <v>4221.345</v>
      </c>
      <c r="AG56" s="56" t="n">
        <f aca="false">K56+L56</f>
        <v>4348.457</v>
      </c>
      <c r="AH56" s="56" t="n">
        <f aca="false">M56+N56+O56+P56</f>
        <v>15977.453</v>
      </c>
      <c r="AI56" s="57" t="n">
        <f aca="false">Q56+R56</f>
        <v>4255.069</v>
      </c>
      <c r="AJ56" s="57" t="n">
        <f aca="false">S56+T56</f>
        <v>4058.654</v>
      </c>
      <c r="AK56" s="57" t="n">
        <f aca="false">U56+V56</f>
        <v>4138.968</v>
      </c>
      <c r="AL56" s="57" t="n">
        <f aca="false">W56+X56</f>
        <v>4299.499</v>
      </c>
      <c r="AM56" s="57" t="n">
        <f aca="false">Y56+Z56+AA56+AB56</f>
        <v>14511.258</v>
      </c>
      <c r="AO56" s="50" t="n">
        <f aca="false">AD56</f>
        <v>4101.79</v>
      </c>
      <c r="AP56" s="50" t="n">
        <f aca="false">AE56+AF56+AG56</f>
        <v>12698.533</v>
      </c>
      <c r="AQ56" s="50" t="n">
        <f aca="false">M56+N56</f>
        <v>4466.926</v>
      </c>
      <c r="AR56" s="50" t="n">
        <f aca="false">AI56</f>
        <v>4255.069</v>
      </c>
      <c r="AS56" s="50" t="n">
        <f aca="false">AJ56+AK56+AL56</f>
        <v>12497.121</v>
      </c>
      <c r="AT56" s="50" t="n">
        <f aca="false">Y56+Z56</f>
        <v>4417.299</v>
      </c>
      <c r="AU56" s="50" t="n">
        <f aca="false">AO56+AR56</f>
        <v>8356.859</v>
      </c>
      <c r="AV56" s="50" t="n">
        <f aca="false">AP56+AS56</f>
        <v>25195.654</v>
      </c>
      <c r="AW56" s="50" t="n">
        <f aca="false">AQ56+AT56</f>
        <v>8884.225</v>
      </c>
    </row>
    <row r="57" customFormat="false" ht="15" hidden="false" customHeight="false" outlineLevel="0" collapsed="false">
      <c r="A57" s="54" t="n">
        <f aca="false">A56+1</f>
        <v>2068</v>
      </c>
      <c r="B57" s="55" t="n">
        <f aca="false">SUM(E57:AB57)</f>
        <v>64156.401</v>
      </c>
      <c r="C57" s="56" t="n">
        <f aca="false">SUM(E57:P57)</f>
        <v>32824.874</v>
      </c>
      <c r="D57" s="57" t="n">
        <f aca="false">SUM(Q57:AB57)</f>
        <v>31331.527</v>
      </c>
      <c r="E57" s="56" t="n">
        <v>2058.245</v>
      </c>
      <c r="F57" s="56" t="n">
        <v>2030.993</v>
      </c>
      <c r="G57" s="56" t="n">
        <v>2047.587</v>
      </c>
      <c r="H57" s="56" t="n">
        <v>2093.158</v>
      </c>
      <c r="I57" s="56" t="n">
        <v>2111.903</v>
      </c>
      <c r="J57" s="56" t="n">
        <v>2118.111</v>
      </c>
      <c r="K57" s="56" t="n">
        <v>2143.285</v>
      </c>
      <c r="L57" s="56" t="n">
        <v>2189.935</v>
      </c>
      <c r="M57" s="56" t="n">
        <v>2261.685</v>
      </c>
      <c r="N57" s="56" t="n">
        <v>2212.941</v>
      </c>
      <c r="O57" s="56" t="n">
        <v>2139.259</v>
      </c>
      <c r="P57" s="56" t="n">
        <v>9417.772</v>
      </c>
      <c r="Q57" s="57" t="n">
        <v>2163.404</v>
      </c>
      <c r="R57" s="57" t="n">
        <v>2078.48</v>
      </c>
      <c r="S57" s="57" t="n">
        <v>2023.771</v>
      </c>
      <c r="T57" s="57" t="n">
        <v>2047.652</v>
      </c>
      <c r="U57" s="57" t="n">
        <v>2067.592</v>
      </c>
      <c r="V57" s="57" t="n">
        <v>2080.904</v>
      </c>
      <c r="W57" s="57" t="n">
        <v>2112.859</v>
      </c>
      <c r="X57" s="57" t="n">
        <v>2171.295</v>
      </c>
      <c r="Y57" s="57" t="n">
        <v>2245.266</v>
      </c>
      <c r="Z57" s="57" t="n">
        <v>2182.785</v>
      </c>
      <c r="AA57" s="57" t="n">
        <v>2085.565</v>
      </c>
      <c r="AB57" s="57" t="n">
        <v>8071.954</v>
      </c>
      <c r="AD57" s="56" t="n">
        <f aca="false">E57+F57</f>
        <v>4089.238</v>
      </c>
      <c r="AE57" s="56" t="n">
        <f aca="false">G57+H57</f>
        <v>4140.745</v>
      </c>
      <c r="AF57" s="56" t="n">
        <f aca="false">I57+J57</f>
        <v>4230.014</v>
      </c>
      <c r="AG57" s="56" t="n">
        <f aca="false">K57+L57</f>
        <v>4333.22</v>
      </c>
      <c r="AH57" s="56" t="n">
        <f aca="false">M57+N57+O57+P57</f>
        <v>16031.657</v>
      </c>
      <c r="AI57" s="57" t="n">
        <f aca="false">Q57+R57</f>
        <v>4241.884</v>
      </c>
      <c r="AJ57" s="57" t="n">
        <f aca="false">S57+T57</f>
        <v>4071.423</v>
      </c>
      <c r="AK57" s="57" t="n">
        <f aca="false">U57+V57</f>
        <v>4148.496</v>
      </c>
      <c r="AL57" s="57" t="n">
        <f aca="false">W57+X57</f>
        <v>4284.154</v>
      </c>
      <c r="AM57" s="57" t="n">
        <f aca="false">Y57+Z57+AA57+AB57</f>
        <v>14585.57</v>
      </c>
      <c r="AO57" s="50" t="n">
        <f aca="false">AD57</f>
        <v>4089.238</v>
      </c>
      <c r="AP57" s="50" t="n">
        <f aca="false">AE57+AF57+AG57</f>
        <v>12703.979</v>
      </c>
      <c r="AQ57" s="50" t="n">
        <f aca="false">M57+N57</f>
        <v>4474.626</v>
      </c>
      <c r="AR57" s="50" t="n">
        <f aca="false">AI57</f>
        <v>4241.884</v>
      </c>
      <c r="AS57" s="50" t="n">
        <f aca="false">AJ57+AK57+AL57</f>
        <v>12504.073</v>
      </c>
      <c r="AT57" s="50" t="n">
        <f aca="false">Y57+Z57</f>
        <v>4428.051</v>
      </c>
      <c r="AU57" s="50" t="n">
        <f aca="false">AO57+AR57</f>
        <v>8331.122</v>
      </c>
      <c r="AV57" s="50" t="n">
        <f aca="false">AP57+AS57</f>
        <v>25208.052</v>
      </c>
      <c r="AW57" s="50" t="n">
        <f aca="false">AQ57+AT57</f>
        <v>8902.677</v>
      </c>
    </row>
    <row r="58" customFormat="false" ht="15" hidden="false" customHeight="false" outlineLevel="0" collapsed="false">
      <c r="A58" s="54" t="n">
        <f aca="false">A57+1</f>
        <v>2069</v>
      </c>
      <c r="B58" s="55" t="n">
        <f aca="false">SUM(E58:AB58)</f>
        <v>64271.135</v>
      </c>
      <c r="C58" s="56" t="n">
        <f aca="false">SUM(E58:P58)</f>
        <v>32871.91</v>
      </c>
      <c r="D58" s="57" t="n">
        <f aca="false">SUM(Q58:AB58)</f>
        <v>31399.225</v>
      </c>
      <c r="E58" s="56" t="n">
        <v>2052.401</v>
      </c>
      <c r="F58" s="56" t="n">
        <v>2024.232</v>
      </c>
      <c r="G58" s="56" t="n">
        <v>2048.178</v>
      </c>
      <c r="H58" s="56" t="n">
        <v>2101.828</v>
      </c>
      <c r="I58" s="56" t="n">
        <v>2121.175</v>
      </c>
      <c r="J58" s="56" t="n">
        <v>2120.259</v>
      </c>
      <c r="K58" s="56" t="n">
        <v>2138.392</v>
      </c>
      <c r="L58" s="56" t="n">
        <v>2178.505</v>
      </c>
      <c r="M58" s="56" t="n">
        <v>2250.769</v>
      </c>
      <c r="N58" s="56" t="n">
        <v>2232.167</v>
      </c>
      <c r="O58" s="56" t="n">
        <v>2152.65</v>
      </c>
      <c r="P58" s="56" t="n">
        <v>9451.354</v>
      </c>
      <c r="Q58" s="57" t="n">
        <v>2157.257</v>
      </c>
      <c r="R58" s="57" t="n">
        <v>2071.393</v>
      </c>
      <c r="S58" s="57" t="n">
        <v>2024.42</v>
      </c>
      <c r="T58" s="57" t="n">
        <v>2056.862</v>
      </c>
      <c r="U58" s="57" t="n">
        <v>2077.483</v>
      </c>
      <c r="V58" s="57" t="n">
        <v>2083.394</v>
      </c>
      <c r="W58" s="57" t="n">
        <v>2108.114</v>
      </c>
      <c r="X58" s="57" t="n">
        <v>2159.851</v>
      </c>
      <c r="Y58" s="57" t="n">
        <v>2235.937</v>
      </c>
      <c r="Z58" s="57" t="n">
        <v>2203.964</v>
      </c>
      <c r="AA58" s="57" t="n">
        <v>2101.681</v>
      </c>
      <c r="AB58" s="57" t="n">
        <v>8118.869</v>
      </c>
      <c r="AD58" s="56" t="n">
        <f aca="false">E58+F58</f>
        <v>4076.633</v>
      </c>
      <c r="AE58" s="56" t="n">
        <f aca="false">G58+H58</f>
        <v>4150.006</v>
      </c>
      <c r="AF58" s="56" t="n">
        <f aca="false">I58+J58</f>
        <v>4241.434</v>
      </c>
      <c r="AG58" s="56" t="n">
        <f aca="false">K58+L58</f>
        <v>4316.897</v>
      </c>
      <c r="AH58" s="56" t="n">
        <f aca="false">M58+N58+O58+P58</f>
        <v>16086.94</v>
      </c>
      <c r="AI58" s="57" t="n">
        <f aca="false">Q58+R58</f>
        <v>4228.65</v>
      </c>
      <c r="AJ58" s="57" t="n">
        <f aca="false">S58+T58</f>
        <v>4081.282</v>
      </c>
      <c r="AK58" s="57" t="n">
        <f aca="false">U58+V58</f>
        <v>4160.877</v>
      </c>
      <c r="AL58" s="57" t="n">
        <f aca="false">W58+X58</f>
        <v>4267.965</v>
      </c>
      <c r="AM58" s="57" t="n">
        <f aca="false">Y58+Z58+AA58+AB58</f>
        <v>14660.451</v>
      </c>
      <c r="AO58" s="50" t="n">
        <f aca="false">AD58</f>
        <v>4076.633</v>
      </c>
      <c r="AP58" s="50" t="n">
        <f aca="false">AE58+AF58+AG58</f>
        <v>12708.337</v>
      </c>
      <c r="AQ58" s="50" t="n">
        <f aca="false">M58+N58</f>
        <v>4482.936</v>
      </c>
      <c r="AR58" s="50" t="n">
        <f aca="false">AI58</f>
        <v>4228.65</v>
      </c>
      <c r="AS58" s="50" t="n">
        <f aca="false">AJ58+AK58+AL58</f>
        <v>12510.124</v>
      </c>
      <c r="AT58" s="50" t="n">
        <f aca="false">Y58+Z58</f>
        <v>4439.901</v>
      </c>
      <c r="AU58" s="50" t="n">
        <f aca="false">AO58+AR58</f>
        <v>8305.283</v>
      </c>
      <c r="AV58" s="50" t="n">
        <f aca="false">AP58+AS58</f>
        <v>25218.461</v>
      </c>
      <c r="AW58" s="50" t="n">
        <f aca="false">AQ58+AT58</f>
        <v>8922.837</v>
      </c>
    </row>
    <row r="59" customFormat="false" ht="15" hidden="false" customHeight="false" outlineLevel="0" collapsed="false">
      <c r="A59" s="54" t="n">
        <f aca="false">A58+1</f>
        <v>2070</v>
      </c>
      <c r="B59" s="55" t="n">
        <f aca="false">SUM(E59:AB59)</f>
        <v>64386.061</v>
      </c>
      <c r="C59" s="56" t="n">
        <f aca="false">SUM(E59:P59)</f>
        <v>32919.172</v>
      </c>
      <c r="D59" s="57" t="n">
        <f aca="false">SUM(Q59:AB59)</f>
        <v>31466.889</v>
      </c>
      <c r="E59" s="56" t="n">
        <v>2047.328</v>
      </c>
      <c r="F59" s="56" t="n">
        <v>2017.144</v>
      </c>
      <c r="G59" s="56" t="n">
        <v>2046.663</v>
      </c>
      <c r="H59" s="56" t="n">
        <v>2109.623</v>
      </c>
      <c r="I59" s="56" t="n">
        <v>2130.864</v>
      </c>
      <c r="J59" s="56" t="n">
        <v>2124.349</v>
      </c>
      <c r="K59" s="56" t="n">
        <v>2134.15</v>
      </c>
      <c r="L59" s="56" t="n">
        <v>2163.87</v>
      </c>
      <c r="M59" s="56" t="n">
        <v>2242.483</v>
      </c>
      <c r="N59" s="56" t="n">
        <v>2246.645</v>
      </c>
      <c r="O59" s="56" t="n">
        <v>2167.87</v>
      </c>
      <c r="P59" s="56" t="n">
        <v>9488.183</v>
      </c>
      <c r="Q59" s="57" t="n">
        <v>2151.919</v>
      </c>
      <c r="R59" s="57" t="n">
        <v>2063.958</v>
      </c>
      <c r="S59" s="57" t="n">
        <v>2022.859</v>
      </c>
      <c r="T59" s="57" t="n">
        <v>2065.151</v>
      </c>
      <c r="U59" s="57" t="n">
        <v>2087.801</v>
      </c>
      <c r="V59" s="57" t="n">
        <v>2087.91</v>
      </c>
      <c r="W59" s="57" t="n">
        <v>2104.03</v>
      </c>
      <c r="X59" s="57" t="n">
        <v>2145.136</v>
      </c>
      <c r="Y59" s="57" t="n">
        <v>2228.589</v>
      </c>
      <c r="Z59" s="57" t="n">
        <v>2221.486</v>
      </c>
      <c r="AA59" s="57" t="n">
        <v>2116.306</v>
      </c>
      <c r="AB59" s="57" t="n">
        <v>8171.744</v>
      </c>
      <c r="AD59" s="56" t="n">
        <f aca="false">E59+F59</f>
        <v>4064.472</v>
      </c>
      <c r="AE59" s="56" t="n">
        <f aca="false">G59+H59</f>
        <v>4156.286</v>
      </c>
      <c r="AF59" s="56" t="n">
        <f aca="false">I59+J59</f>
        <v>4255.213</v>
      </c>
      <c r="AG59" s="56" t="n">
        <f aca="false">K59+L59</f>
        <v>4298.02</v>
      </c>
      <c r="AH59" s="56" t="n">
        <f aca="false">M59+N59+O59+P59</f>
        <v>16145.181</v>
      </c>
      <c r="AI59" s="57" t="n">
        <f aca="false">Q59+R59</f>
        <v>4215.877</v>
      </c>
      <c r="AJ59" s="57" t="n">
        <f aca="false">S59+T59</f>
        <v>4088.01</v>
      </c>
      <c r="AK59" s="57" t="n">
        <f aca="false">U59+V59</f>
        <v>4175.711</v>
      </c>
      <c r="AL59" s="57" t="n">
        <f aca="false">W59+X59</f>
        <v>4249.166</v>
      </c>
      <c r="AM59" s="57" t="n">
        <f aca="false">Y59+Z59+AA59+AB59</f>
        <v>14738.125</v>
      </c>
      <c r="AO59" s="50" t="n">
        <f aca="false">AD59</f>
        <v>4064.472</v>
      </c>
      <c r="AP59" s="50" t="n">
        <f aca="false">AE59+AF59+AG59</f>
        <v>12709.519</v>
      </c>
      <c r="AQ59" s="50" t="n">
        <f aca="false">M59+N59</f>
        <v>4489.128</v>
      </c>
      <c r="AR59" s="50" t="n">
        <f aca="false">AI59</f>
        <v>4215.877</v>
      </c>
      <c r="AS59" s="50" t="n">
        <f aca="false">AJ59+AK59+AL59</f>
        <v>12512.887</v>
      </c>
      <c r="AT59" s="50" t="n">
        <f aca="false">Y59+Z59</f>
        <v>4450.075</v>
      </c>
      <c r="AU59" s="50" t="n">
        <f aca="false">AO59+AR59</f>
        <v>8280.349</v>
      </c>
      <c r="AV59" s="50" t="n">
        <f aca="false">AP59+AS59</f>
        <v>25222.406</v>
      </c>
      <c r="AW59" s="50" t="n">
        <f aca="false">AQ59+AT59</f>
        <v>8939.203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AW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C66" activeCellId="1" sqref="A1:N6 C66"/>
    </sheetView>
  </sheetViews>
  <sheetFormatPr defaultRowHeight="15" outlineLevelRow="0" outlineLevelCol="0"/>
  <cols>
    <col collapsed="false" customWidth="false" hidden="false" outlineLevel="0" max="1" min="1" style="35" width="11.42"/>
    <col collapsed="false" customWidth="true" hidden="false" outlineLevel="0" max="4" min="2" style="35" width="11.86"/>
    <col collapsed="false" customWidth="false" hidden="false" outlineLevel="0" max="1025" min="5" style="35" width="11.42"/>
  </cols>
  <sheetData>
    <row r="1" customFormat="false" ht="25.5" hidden="false" customHeight="false" outlineLevel="0" collapsed="false">
      <c r="A1" s="30" t="s">
        <v>117</v>
      </c>
      <c r="B1" s="30" t="s">
        <v>19</v>
      </c>
      <c r="C1" s="30" t="s">
        <v>118</v>
      </c>
      <c r="D1" s="30" t="s">
        <v>119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D1" s="30" t="s">
        <v>120</v>
      </c>
      <c r="AE1" s="30" t="s">
        <v>121</v>
      </c>
      <c r="AF1" s="30" t="s">
        <v>122</v>
      </c>
      <c r="AG1" s="30" t="s">
        <v>123</v>
      </c>
      <c r="AH1" s="30" t="s">
        <v>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25</v>
      </c>
      <c r="AO1" s="30" t="s">
        <v>128</v>
      </c>
      <c r="AP1" s="30" t="s">
        <v>129</v>
      </c>
      <c r="AQ1" s="30" t="s">
        <v>130</v>
      </c>
      <c r="AR1" s="30" t="s">
        <v>131</v>
      </c>
      <c r="AS1" s="30" t="s">
        <v>132</v>
      </c>
      <c r="AT1" s="30" t="s">
        <v>133</v>
      </c>
      <c r="AU1" s="30" t="s">
        <v>134</v>
      </c>
      <c r="AV1" s="30" t="s">
        <v>135</v>
      </c>
      <c r="AW1" s="30" t="s">
        <v>136</v>
      </c>
    </row>
    <row r="2" customFormat="false" ht="15" hidden="false" customHeight="false" outlineLevel="0" collapsed="false">
      <c r="A2" s="58" t="n">
        <v>1999</v>
      </c>
      <c r="B2" s="59" t="n">
        <f aca="false">SUM(E2:AB2)</f>
        <v>26619.0506328593</v>
      </c>
      <c r="C2" s="59" t="n">
        <f aca="false">SUM(E2:P2)</f>
        <v>12151.4086201513</v>
      </c>
      <c r="D2" s="59" t="n">
        <f aca="false">SUM(Q2:AB2)</f>
        <v>14467.6420127081</v>
      </c>
      <c r="E2" s="48" t="n">
        <v>188.21025983314</v>
      </c>
      <c r="F2" s="48" t="n">
        <v>1053.77381568275</v>
      </c>
      <c r="G2" s="48" t="n">
        <v>1695.56366444795</v>
      </c>
      <c r="H2" s="48" t="n">
        <v>1739.72142320455</v>
      </c>
      <c r="I2" s="48" t="n">
        <v>1793.61020130163</v>
      </c>
      <c r="J2" s="48" t="n">
        <v>1808.28815812211</v>
      </c>
      <c r="K2" s="48" t="n">
        <v>1688.64252115356</v>
      </c>
      <c r="L2" s="48" t="n">
        <v>1362.95164919861</v>
      </c>
      <c r="M2" s="48" t="n">
        <v>623.735057703949</v>
      </c>
      <c r="N2" s="48" t="n">
        <v>151.56270500722</v>
      </c>
      <c r="O2" s="48" t="n">
        <v>31.5402164958558</v>
      </c>
      <c r="P2" s="48" t="n">
        <v>13.8089479999252</v>
      </c>
      <c r="Q2" s="48" t="n">
        <v>359.148131315096</v>
      </c>
      <c r="R2" s="48" t="n">
        <v>1218.43778859228</v>
      </c>
      <c r="S2" s="48" t="n">
        <v>1969.63481770398</v>
      </c>
      <c r="T2" s="48" t="n">
        <v>2042.90333853302</v>
      </c>
      <c r="U2" s="48" t="n">
        <v>2119.76389635303</v>
      </c>
      <c r="V2" s="48" t="n">
        <v>1989.4526516555</v>
      </c>
      <c r="W2" s="48" t="n">
        <v>2019.23610427457</v>
      </c>
      <c r="X2" s="48" t="n">
        <v>1701.53680408586</v>
      </c>
      <c r="Y2" s="48" t="n">
        <v>813.921490922357</v>
      </c>
      <c r="Z2" s="48" t="n">
        <v>151.005170985525</v>
      </c>
      <c r="AA2" s="48" t="n">
        <v>55.0669610432644</v>
      </c>
      <c r="AB2" s="48" t="n">
        <v>27.5348572435682</v>
      </c>
      <c r="AD2" s="48" t="n">
        <f aca="false">E2+F2</f>
        <v>1241.98407551589</v>
      </c>
      <c r="AE2" s="48" t="n">
        <f aca="false">G2+H2</f>
        <v>3435.28508765251</v>
      </c>
      <c r="AF2" s="48" t="n">
        <f aca="false">I2+J2</f>
        <v>3601.89835942375</v>
      </c>
      <c r="AG2" s="48" t="n">
        <f aca="false">K2+L2</f>
        <v>3051.59417035217</v>
      </c>
      <c r="AH2" s="48" t="n">
        <f aca="false">M2+N2+O2+P2</f>
        <v>820.646927206949</v>
      </c>
      <c r="AI2" s="48" t="n">
        <f aca="false">Q2+R2</f>
        <v>1577.58591990737</v>
      </c>
      <c r="AJ2" s="48" t="n">
        <f aca="false">S2+T2</f>
        <v>4012.53815623701</v>
      </c>
      <c r="AK2" s="48" t="n">
        <f aca="false">U2+V2</f>
        <v>4109.21654800853</v>
      </c>
      <c r="AL2" s="48" t="n">
        <f aca="false">W2+X2</f>
        <v>3720.77290836043</v>
      </c>
      <c r="AM2" s="48" t="n">
        <f aca="false">Y2+Z2+AA2+AB2</f>
        <v>1047.52848019471</v>
      </c>
      <c r="AO2" s="60" t="n">
        <f aca="false">SUM(E2:F2)</f>
        <v>1241.98407551589</v>
      </c>
      <c r="AP2" s="60" t="n">
        <f aca="false">SUM(G2:L2)</f>
        <v>10088.7776174284</v>
      </c>
      <c r="AQ2" s="60" t="n">
        <f aca="false">SUM(M2:N2)</f>
        <v>775.297762711168</v>
      </c>
      <c r="AR2" s="60" t="n">
        <f aca="false">SUM(Q2:R2)</f>
        <v>1577.58591990737</v>
      </c>
      <c r="AS2" s="60" t="n">
        <f aca="false">SUM(S2:X2)</f>
        <v>11842.527612606</v>
      </c>
      <c r="AT2" s="60" t="n">
        <f aca="false">SUM(Y2:Z2)</f>
        <v>964.926661907882</v>
      </c>
      <c r="AU2" s="60" t="n">
        <f aca="false">AO2+AR2</f>
        <v>2819.56999542327</v>
      </c>
      <c r="AV2" s="60" t="n">
        <f aca="false">AP2+AS2</f>
        <v>21931.3052300344</v>
      </c>
      <c r="AW2" s="60" t="n">
        <f aca="false">AQ2+AT2</f>
        <v>1740.22442461905</v>
      </c>
    </row>
    <row r="3" customFormat="false" ht="15" hidden="false" customHeight="false" outlineLevel="0" collapsed="false">
      <c r="A3" s="58" t="n">
        <f aca="false">A2+1</f>
        <v>2000</v>
      </c>
      <c r="B3" s="59" t="n">
        <f aca="false">SUM(E3:AB3)</f>
        <v>26931.9118719059</v>
      </c>
      <c r="C3" s="59" t="n">
        <f aca="false">SUM(E3:P3)</f>
        <v>12374.1956336183</v>
      </c>
      <c r="D3" s="59" t="n">
        <f aca="false">SUM(Q3:AB3)</f>
        <v>14557.7162382876</v>
      </c>
      <c r="E3" s="48" t="n">
        <v>211.601963100671</v>
      </c>
      <c r="F3" s="48" t="n">
        <v>1055.70682972494</v>
      </c>
      <c r="G3" s="48" t="n">
        <v>1694.03128695031</v>
      </c>
      <c r="H3" s="48" t="n">
        <v>1732.27087818862</v>
      </c>
      <c r="I3" s="48" t="n">
        <v>1829.18892201162</v>
      </c>
      <c r="J3" s="48" t="n">
        <v>1814.46427518856</v>
      </c>
      <c r="K3" s="48" t="n">
        <v>1722.84583807675</v>
      </c>
      <c r="L3" s="48" t="n">
        <v>1473.71430915293</v>
      </c>
      <c r="M3" s="48" t="n">
        <v>642.361500418607</v>
      </c>
      <c r="N3" s="48" t="n">
        <v>152.792309447924</v>
      </c>
      <c r="O3" s="48" t="n">
        <v>30.5241571553075</v>
      </c>
      <c r="P3" s="48" t="n">
        <v>14.6933642020499</v>
      </c>
      <c r="Q3" s="48" t="n">
        <v>351.574882853363</v>
      </c>
      <c r="R3" s="48" t="n">
        <v>1218.22153325226</v>
      </c>
      <c r="S3" s="48" t="n">
        <v>1949.09119129274</v>
      </c>
      <c r="T3" s="48" t="n">
        <v>2044.10247888995</v>
      </c>
      <c r="U3" s="48" t="n">
        <v>2106.06044241292</v>
      </c>
      <c r="V3" s="48" t="n">
        <v>2022.63404885514</v>
      </c>
      <c r="W3" s="48" t="n">
        <v>1989.82267950308</v>
      </c>
      <c r="X3" s="48" t="n">
        <v>1807.29174296803</v>
      </c>
      <c r="Y3" s="48" t="n">
        <v>836.951415705484</v>
      </c>
      <c r="Z3" s="48" t="n">
        <v>151.990801358845</v>
      </c>
      <c r="AA3" s="48" t="n">
        <v>51.8927756988971</v>
      </c>
      <c r="AB3" s="48" t="n">
        <v>28.0822454968986</v>
      </c>
      <c r="AD3" s="48" t="n">
        <f aca="false">E3+F3</f>
        <v>1267.30879282561</v>
      </c>
      <c r="AE3" s="48" t="n">
        <f aca="false">G3+H3</f>
        <v>3426.30216513893</v>
      </c>
      <c r="AF3" s="48" t="n">
        <f aca="false">I3+J3</f>
        <v>3643.65319720018</v>
      </c>
      <c r="AG3" s="48" t="n">
        <f aca="false">K3+L3</f>
        <v>3196.56014722968</v>
      </c>
      <c r="AH3" s="48" t="n">
        <f aca="false">M3+N3+O3+P3</f>
        <v>840.371331223888</v>
      </c>
      <c r="AI3" s="48" t="n">
        <f aca="false">Q3+R3</f>
        <v>1569.79641610563</v>
      </c>
      <c r="AJ3" s="48" t="n">
        <f aca="false">S3+T3</f>
        <v>3993.19367018269</v>
      </c>
      <c r="AK3" s="48" t="n">
        <f aca="false">U3+V3</f>
        <v>4128.69449126806</v>
      </c>
      <c r="AL3" s="48" t="n">
        <f aca="false">W3+X3</f>
        <v>3797.11442247111</v>
      </c>
      <c r="AM3" s="48" t="n">
        <f aca="false">Y3+Z3+AA3+AB3</f>
        <v>1068.91723826013</v>
      </c>
      <c r="AO3" s="60" t="n">
        <f aca="false">SUM(E3:F3)</f>
        <v>1267.30879282561</v>
      </c>
      <c r="AP3" s="60" t="n">
        <f aca="false">SUM(G3:L3)</f>
        <v>10266.5155095688</v>
      </c>
      <c r="AQ3" s="60" t="n">
        <f aca="false">SUM(M3:N3)</f>
        <v>795.153809866531</v>
      </c>
      <c r="AR3" s="60" t="n">
        <f aca="false">SUM(Q3:R3)</f>
        <v>1569.79641610563</v>
      </c>
      <c r="AS3" s="60" t="n">
        <f aca="false">SUM(S3:X3)</f>
        <v>11919.0025839219</v>
      </c>
      <c r="AT3" s="60" t="n">
        <f aca="false">SUM(Y3:Z3)</f>
        <v>988.942217064329</v>
      </c>
      <c r="AU3" s="60" t="n">
        <f aca="false">AO3+AR3</f>
        <v>2837.10520893123</v>
      </c>
      <c r="AV3" s="60" t="n">
        <f aca="false">AP3+AS3</f>
        <v>22185.5180934906</v>
      </c>
      <c r="AW3" s="60" t="n">
        <f aca="false">AQ3+AT3</f>
        <v>1784.09602693086</v>
      </c>
    </row>
    <row r="4" customFormat="false" ht="15" hidden="false" customHeight="false" outlineLevel="0" collapsed="false">
      <c r="A4" s="58" t="n">
        <f aca="false">A3+1</f>
        <v>2001</v>
      </c>
      <c r="B4" s="59" t="n">
        <f aca="false">SUM(E4:AB4)</f>
        <v>27200.6230636864</v>
      </c>
      <c r="C4" s="59" t="n">
        <f aca="false">SUM(E4:P4)</f>
        <v>12564.7302835082</v>
      </c>
      <c r="D4" s="59" t="n">
        <f aca="false">SUM(Q4:AB4)</f>
        <v>14635.8927801782</v>
      </c>
      <c r="E4" s="48" t="n">
        <v>217.75436900206</v>
      </c>
      <c r="F4" s="48" t="n">
        <v>1073.88294221437</v>
      </c>
      <c r="G4" s="48" t="n">
        <v>1652.92191564861</v>
      </c>
      <c r="H4" s="48" t="n">
        <v>1731.45646925092</v>
      </c>
      <c r="I4" s="48" t="n">
        <v>1846.15972205911</v>
      </c>
      <c r="J4" s="48" t="n">
        <v>1831.32466855369</v>
      </c>
      <c r="K4" s="48" t="n">
        <v>1739.671060696</v>
      </c>
      <c r="L4" s="48" t="n">
        <v>1571.5786215391</v>
      </c>
      <c r="M4" s="48" t="n">
        <v>700.748801844995</v>
      </c>
      <c r="N4" s="48" t="n">
        <v>156.019009787288</v>
      </c>
      <c r="O4" s="48" t="n">
        <v>28.6514999063264</v>
      </c>
      <c r="P4" s="48" t="n">
        <v>14.5612030057177</v>
      </c>
      <c r="Q4" s="48" t="n">
        <v>345.843226581059</v>
      </c>
      <c r="R4" s="48" t="n">
        <v>1231.98822826137</v>
      </c>
      <c r="S4" s="48" t="n">
        <v>1890.47985162841</v>
      </c>
      <c r="T4" s="48" t="n">
        <v>2038.935885397</v>
      </c>
      <c r="U4" s="48" t="n">
        <v>2112.21285117196</v>
      </c>
      <c r="V4" s="48" t="n">
        <v>2031.55244149047</v>
      </c>
      <c r="W4" s="48" t="n">
        <v>1974.24431661195</v>
      </c>
      <c r="X4" s="48" t="n">
        <v>1890.57790451105</v>
      </c>
      <c r="Y4" s="48" t="n">
        <v>884.121230281123</v>
      </c>
      <c r="Z4" s="48" t="n">
        <v>160.524245889386</v>
      </c>
      <c r="AA4" s="48" t="n">
        <v>49.3827429000667</v>
      </c>
      <c r="AB4" s="48" t="n">
        <v>26.0298554543859</v>
      </c>
      <c r="AD4" s="48" t="n">
        <f aca="false">E4+F4</f>
        <v>1291.63731121643</v>
      </c>
      <c r="AE4" s="48" t="n">
        <f aca="false">G4+H4</f>
        <v>3384.37838489953</v>
      </c>
      <c r="AF4" s="48" t="n">
        <f aca="false">I4+J4</f>
        <v>3677.48439061281</v>
      </c>
      <c r="AG4" s="48" t="n">
        <f aca="false">K4+L4</f>
        <v>3311.2496822351</v>
      </c>
      <c r="AH4" s="48" t="n">
        <f aca="false">M4+N4+O4+P4</f>
        <v>899.980514544327</v>
      </c>
      <c r="AI4" s="48" t="n">
        <f aca="false">Q4+R4</f>
        <v>1577.83145484243</v>
      </c>
      <c r="AJ4" s="48" t="n">
        <f aca="false">S4+T4</f>
        <v>3929.41573702541</v>
      </c>
      <c r="AK4" s="48" t="n">
        <f aca="false">U4+V4</f>
        <v>4143.76529266243</v>
      </c>
      <c r="AL4" s="48" t="n">
        <f aca="false">W4+X4</f>
        <v>3864.822221123</v>
      </c>
      <c r="AM4" s="48" t="n">
        <f aca="false">Y4+Z4+AA4+AB4</f>
        <v>1120.05807452496</v>
      </c>
      <c r="AO4" s="60" t="n">
        <f aca="false">SUM(E4:F4)</f>
        <v>1291.63731121643</v>
      </c>
      <c r="AP4" s="60" t="n">
        <f aca="false">SUM(G4:L4)</f>
        <v>10373.1124577474</v>
      </c>
      <c r="AQ4" s="60" t="n">
        <f aca="false">SUM(M4:N4)</f>
        <v>856.767811632283</v>
      </c>
      <c r="AR4" s="60" t="n">
        <f aca="false">SUM(Q4:R4)</f>
        <v>1577.83145484243</v>
      </c>
      <c r="AS4" s="60" t="n">
        <f aca="false">SUM(S4:X4)</f>
        <v>11938.0032508108</v>
      </c>
      <c r="AT4" s="60" t="n">
        <f aca="false">SUM(Y4:Z4)</f>
        <v>1044.64547617051</v>
      </c>
      <c r="AU4" s="60" t="n">
        <f aca="false">AO4+AR4</f>
        <v>2869.46876605886</v>
      </c>
      <c r="AV4" s="60" t="n">
        <f aca="false">AP4+AS4</f>
        <v>22311.1157085583</v>
      </c>
      <c r="AW4" s="60" t="n">
        <f aca="false">AQ4+AT4</f>
        <v>1901.41328780279</v>
      </c>
    </row>
    <row r="5" customFormat="false" ht="15" hidden="false" customHeight="false" outlineLevel="0" collapsed="false">
      <c r="A5" s="58" t="n">
        <f aca="false">A4+1</f>
        <v>2002</v>
      </c>
      <c r="B5" s="59" t="n">
        <f aca="false">SUM(E5:AB5)</f>
        <v>27421.0811208674</v>
      </c>
      <c r="C5" s="59" t="n">
        <f aca="false">SUM(E5:P5)</f>
        <v>12698.3209107585</v>
      </c>
      <c r="D5" s="59" t="n">
        <f aca="false">SUM(Q5:AB5)</f>
        <v>14722.760210109</v>
      </c>
      <c r="E5" s="48" t="n">
        <v>182.053513846784</v>
      </c>
      <c r="F5" s="48" t="n">
        <v>1099.61191709614</v>
      </c>
      <c r="G5" s="48" t="n">
        <v>1605.61144293909</v>
      </c>
      <c r="H5" s="48" t="n">
        <v>1742.20910277492</v>
      </c>
      <c r="I5" s="48" t="n">
        <v>1856.00700463804</v>
      </c>
      <c r="J5" s="48" t="n">
        <v>1851.04528892367</v>
      </c>
      <c r="K5" s="48" t="n">
        <v>1760.58054151685</v>
      </c>
      <c r="L5" s="48" t="n">
        <v>1602.76087439007</v>
      </c>
      <c r="M5" s="48" t="n">
        <v>796.21926300232</v>
      </c>
      <c r="N5" s="48" t="n">
        <v>159.266092755914</v>
      </c>
      <c r="O5" s="48" t="n">
        <v>28.4272798855836</v>
      </c>
      <c r="P5" s="48" t="n">
        <v>14.5285889891099</v>
      </c>
      <c r="Q5" s="48" t="n">
        <v>350.520692572931</v>
      </c>
      <c r="R5" s="48" t="n">
        <v>1259.6629367693</v>
      </c>
      <c r="S5" s="48" t="n">
        <v>1821.21645717064</v>
      </c>
      <c r="T5" s="48" t="n">
        <v>2045.49312968552</v>
      </c>
      <c r="U5" s="48" t="n">
        <v>2117.07875491592</v>
      </c>
      <c r="V5" s="48" t="n">
        <v>2041.49608164756</v>
      </c>
      <c r="W5" s="48" t="n">
        <v>1969.772812883</v>
      </c>
      <c r="X5" s="48" t="n">
        <v>1894.16009930759</v>
      </c>
      <c r="Y5" s="48" t="n">
        <v>984.164225052544</v>
      </c>
      <c r="Z5" s="48" t="n">
        <v>166.258471975675</v>
      </c>
      <c r="AA5" s="48" t="n">
        <v>48.2640076874509</v>
      </c>
      <c r="AB5" s="48" t="n">
        <v>24.6725404408263</v>
      </c>
      <c r="AD5" s="48" t="n">
        <f aca="false">E5+F5</f>
        <v>1281.66543094292</v>
      </c>
      <c r="AE5" s="48" t="n">
        <f aca="false">G5+H5</f>
        <v>3347.820545714</v>
      </c>
      <c r="AF5" s="48" t="n">
        <f aca="false">I5+J5</f>
        <v>3707.05229356171</v>
      </c>
      <c r="AG5" s="48" t="n">
        <f aca="false">K5+L5</f>
        <v>3363.34141590692</v>
      </c>
      <c r="AH5" s="48" t="n">
        <f aca="false">M5+N5+O5+P5</f>
        <v>998.441224632927</v>
      </c>
      <c r="AI5" s="48" t="n">
        <f aca="false">Q5+R5</f>
        <v>1610.18362934223</v>
      </c>
      <c r="AJ5" s="48" t="n">
        <f aca="false">S5+T5</f>
        <v>3866.70958685616</v>
      </c>
      <c r="AK5" s="48" t="n">
        <f aca="false">U5+V5</f>
        <v>4158.57483656349</v>
      </c>
      <c r="AL5" s="48" t="n">
        <f aca="false">W5+X5</f>
        <v>3863.9329121906</v>
      </c>
      <c r="AM5" s="48" t="n">
        <f aca="false">Y5+Z5+AA5+AB5</f>
        <v>1223.3592451565</v>
      </c>
      <c r="AO5" s="60" t="n">
        <f aca="false">SUM(E5:F5)</f>
        <v>1281.66543094292</v>
      </c>
      <c r="AP5" s="60" t="n">
        <f aca="false">SUM(G5:L5)</f>
        <v>10418.2142551826</v>
      </c>
      <c r="AQ5" s="60" t="n">
        <f aca="false">SUM(M5:N5)</f>
        <v>955.485355758233</v>
      </c>
      <c r="AR5" s="60" t="n">
        <f aca="false">SUM(Q5:R5)</f>
        <v>1610.18362934223</v>
      </c>
      <c r="AS5" s="60" t="n">
        <f aca="false">SUM(S5:X5)</f>
        <v>11889.2173356102</v>
      </c>
      <c r="AT5" s="60" t="n">
        <f aca="false">SUM(Y5:Z5)</f>
        <v>1150.42269702822</v>
      </c>
      <c r="AU5" s="60" t="n">
        <f aca="false">AO5+AR5</f>
        <v>2891.84906028515</v>
      </c>
      <c r="AV5" s="60" t="n">
        <f aca="false">AP5+AS5</f>
        <v>22307.4315907929</v>
      </c>
      <c r="AW5" s="60" t="n">
        <f aca="false">AQ5+AT5</f>
        <v>2105.90805278645</v>
      </c>
    </row>
    <row r="6" customFormat="false" ht="15" hidden="false" customHeight="false" outlineLevel="0" collapsed="false">
      <c r="A6" s="58" t="n">
        <v>2003</v>
      </c>
      <c r="B6" s="59" t="n">
        <f aca="false">SUM(E6:AB6)</f>
        <v>27553.4128015187</v>
      </c>
      <c r="C6" s="59" t="n">
        <f aca="false">SUM(E6:P6)</f>
        <v>12837.1626498988</v>
      </c>
      <c r="D6" s="59" t="n">
        <f aca="false">SUM(Q6:AB6)</f>
        <v>14716.2501516199</v>
      </c>
      <c r="E6" s="48" t="n">
        <v>190.087970501904</v>
      </c>
      <c r="F6" s="48" t="n">
        <v>1092.18613604894</v>
      </c>
      <c r="G6" s="48" t="n">
        <v>1549.67179263087</v>
      </c>
      <c r="H6" s="48" t="n">
        <v>1766.90094210236</v>
      </c>
      <c r="I6" s="48" t="n">
        <v>1849.13634595427</v>
      </c>
      <c r="J6" s="48" t="n">
        <v>1875.90704417544</v>
      </c>
      <c r="K6" s="48" t="n">
        <v>1778.19109437934</v>
      </c>
      <c r="L6" s="48" t="n">
        <v>1617.86907740035</v>
      </c>
      <c r="M6" s="48" t="n">
        <v>907.117173897895</v>
      </c>
      <c r="N6" s="48" t="n">
        <v>166.180415380237</v>
      </c>
      <c r="O6" s="48" t="n">
        <v>29.4496546042154</v>
      </c>
      <c r="P6" s="48" t="n">
        <v>14.4650028229822</v>
      </c>
      <c r="Q6" s="48" t="n">
        <v>332.770670934407</v>
      </c>
      <c r="R6" s="48" t="n">
        <v>1226.85767172103</v>
      </c>
      <c r="S6" s="48" t="n">
        <v>1749.64815136187</v>
      </c>
      <c r="T6" s="48" t="n">
        <v>2065.573285722</v>
      </c>
      <c r="U6" s="48" t="n">
        <v>2106.94881329245</v>
      </c>
      <c r="V6" s="48" t="n">
        <v>2057.25101786308</v>
      </c>
      <c r="W6" s="48" t="n">
        <v>1960.65995067117</v>
      </c>
      <c r="X6" s="48" t="n">
        <v>1876.94677792811</v>
      </c>
      <c r="Y6" s="48" t="n">
        <v>1092.26583306044</v>
      </c>
      <c r="Z6" s="48" t="n">
        <v>176.895755482235</v>
      </c>
      <c r="AA6" s="48" t="n">
        <v>45.5130310980802</v>
      </c>
      <c r="AB6" s="48" t="n">
        <v>24.9191924850344</v>
      </c>
      <c r="AD6" s="48" t="n">
        <f aca="false">E6+F6</f>
        <v>1282.27410655084</v>
      </c>
      <c r="AE6" s="48" t="n">
        <f aca="false">G6+H6</f>
        <v>3316.57273473323</v>
      </c>
      <c r="AF6" s="48" t="n">
        <f aca="false">I6+J6</f>
        <v>3725.04339012971</v>
      </c>
      <c r="AG6" s="48" t="n">
        <f aca="false">K6+L6</f>
        <v>3396.06017177969</v>
      </c>
      <c r="AH6" s="48" t="n">
        <f aca="false">M6+N6+O6+P6</f>
        <v>1117.21224670533</v>
      </c>
      <c r="AI6" s="48" t="n">
        <f aca="false">Q6+R6</f>
        <v>1559.62834265544</v>
      </c>
      <c r="AJ6" s="48" t="n">
        <f aca="false">S6+T6</f>
        <v>3815.22143708387</v>
      </c>
      <c r="AK6" s="48" t="n">
        <f aca="false">U6+V6</f>
        <v>4164.19983115553</v>
      </c>
      <c r="AL6" s="48" t="n">
        <f aca="false">W6+X6</f>
        <v>3837.60672859928</v>
      </c>
      <c r="AM6" s="48" t="n">
        <f aca="false">Y6+Z6+AA6+AB6</f>
        <v>1339.59381212579</v>
      </c>
      <c r="AO6" s="60" t="n">
        <f aca="false">SUM(E6:F6)</f>
        <v>1282.27410655084</v>
      </c>
      <c r="AP6" s="60" t="n">
        <f aca="false">SUM(G6:L6)</f>
        <v>10437.6762966426</v>
      </c>
      <c r="AQ6" s="60" t="n">
        <f aca="false">SUM(M6:N6)</f>
        <v>1073.29758927813</v>
      </c>
      <c r="AR6" s="60" t="n">
        <f aca="false">SUM(Q6:R6)</f>
        <v>1559.62834265544</v>
      </c>
      <c r="AS6" s="60" t="n">
        <f aca="false">SUM(S6:X6)</f>
        <v>11817.0279968387</v>
      </c>
      <c r="AT6" s="60" t="n">
        <f aca="false">SUM(Y6:Z6)</f>
        <v>1269.16158854268</v>
      </c>
      <c r="AU6" s="60" t="n">
        <f aca="false">AO6+AR6</f>
        <v>2841.90244920628</v>
      </c>
      <c r="AV6" s="60" t="n">
        <f aca="false">AP6+AS6</f>
        <v>22254.7042934813</v>
      </c>
      <c r="AW6" s="60" t="n">
        <f aca="false">AQ6+AT6</f>
        <v>2342.45917782081</v>
      </c>
    </row>
    <row r="7" customFormat="false" ht="15" hidden="false" customHeight="false" outlineLevel="0" collapsed="false">
      <c r="A7" s="58" t="n">
        <f aca="false">A6+1</f>
        <v>2004</v>
      </c>
      <c r="B7" s="59" t="n">
        <f aca="false">SUM(E7:AB7)</f>
        <v>27760.2498010248</v>
      </c>
      <c r="C7" s="59" t="n">
        <f aca="false">SUM(E7:P7)</f>
        <v>12990.7353738416</v>
      </c>
      <c r="D7" s="59" t="n">
        <f aca="false">SUM(Q7:AB7)</f>
        <v>14769.5144271832</v>
      </c>
      <c r="E7" s="48" t="n">
        <v>194.514132571703</v>
      </c>
      <c r="F7" s="48" t="n">
        <v>1097.59542718676</v>
      </c>
      <c r="G7" s="48" t="n">
        <v>1520.98234359128</v>
      </c>
      <c r="H7" s="48" t="n">
        <v>1765.99687669091</v>
      </c>
      <c r="I7" s="48" t="n">
        <v>1848.37558443303</v>
      </c>
      <c r="J7" s="48" t="n">
        <v>1890.91888413307</v>
      </c>
      <c r="K7" s="48" t="n">
        <v>1810.09260940985</v>
      </c>
      <c r="L7" s="48" t="n">
        <v>1633.90787095289</v>
      </c>
      <c r="M7" s="48" t="n">
        <v>1004.06537349851</v>
      </c>
      <c r="N7" s="48" t="n">
        <v>181.012850976353</v>
      </c>
      <c r="O7" s="48" t="n">
        <v>28.6010076040647</v>
      </c>
      <c r="P7" s="48" t="n">
        <v>14.6724127931586</v>
      </c>
      <c r="Q7" s="48" t="n">
        <v>340.977445392682</v>
      </c>
      <c r="R7" s="48" t="n">
        <v>1233.20132451275</v>
      </c>
      <c r="S7" s="48" t="n">
        <v>1714.8717867482</v>
      </c>
      <c r="T7" s="48" t="n">
        <v>2058.12173119419</v>
      </c>
      <c r="U7" s="48" t="n">
        <v>2089.43006258826</v>
      </c>
      <c r="V7" s="48" t="n">
        <v>2071.99755648857</v>
      </c>
      <c r="W7" s="48" t="n">
        <v>1967.57936447278</v>
      </c>
      <c r="X7" s="48" t="n">
        <v>1861.70479084522</v>
      </c>
      <c r="Y7" s="48" t="n">
        <v>1170.73360626722</v>
      </c>
      <c r="Z7" s="48" t="n">
        <v>192.463860611037</v>
      </c>
      <c r="AA7" s="48" t="n">
        <v>43.4519294030412</v>
      </c>
      <c r="AB7" s="48" t="n">
        <v>24.9809686592285</v>
      </c>
      <c r="AD7" s="48" t="n">
        <f aca="false">E7+F7</f>
        <v>1292.10955975846</v>
      </c>
      <c r="AE7" s="48" t="n">
        <f aca="false">G7+H7</f>
        <v>3286.97922028219</v>
      </c>
      <c r="AF7" s="48" t="n">
        <f aca="false">I7+J7</f>
        <v>3739.2944685661</v>
      </c>
      <c r="AG7" s="48" t="n">
        <f aca="false">K7+L7</f>
        <v>3444.00048036274</v>
      </c>
      <c r="AH7" s="48" t="n">
        <f aca="false">M7+N7+O7+P7</f>
        <v>1228.35164487209</v>
      </c>
      <c r="AI7" s="48" t="n">
        <f aca="false">Q7+R7</f>
        <v>1574.17876990543</v>
      </c>
      <c r="AJ7" s="48" t="n">
        <f aca="false">S7+T7</f>
        <v>3772.99351794239</v>
      </c>
      <c r="AK7" s="48" t="n">
        <f aca="false">U7+V7</f>
        <v>4161.42761907683</v>
      </c>
      <c r="AL7" s="48" t="n">
        <f aca="false">W7+X7</f>
        <v>3829.284155318</v>
      </c>
      <c r="AM7" s="48" t="n">
        <f aca="false">Y7+Z7+AA7+AB7</f>
        <v>1431.63036494053</v>
      </c>
      <c r="AO7" s="60" t="n">
        <f aca="false">SUM(E7:F7)</f>
        <v>1292.10955975846</v>
      </c>
      <c r="AP7" s="60" t="n">
        <f aca="false">SUM(G7:L7)</f>
        <v>10470.274169211</v>
      </c>
      <c r="AQ7" s="60" t="n">
        <f aca="false">SUM(M7:N7)</f>
        <v>1185.07822447486</v>
      </c>
      <c r="AR7" s="60" t="n">
        <f aca="false">SUM(Q7:R7)</f>
        <v>1574.17876990543</v>
      </c>
      <c r="AS7" s="60" t="n">
        <f aca="false">SUM(S7:X7)</f>
        <v>11763.7052923372</v>
      </c>
      <c r="AT7" s="60" t="n">
        <f aca="false">SUM(Y7:Z7)</f>
        <v>1363.19746687826</v>
      </c>
      <c r="AU7" s="60" t="n">
        <f aca="false">AO7+AR7</f>
        <v>2866.28832966389</v>
      </c>
      <c r="AV7" s="60" t="n">
        <f aca="false">AP7+AS7</f>
        <v>22233.9794615483</v>
      </c>
      <c r="AW7" s="60" t="n">
        <f aca="false">AQ7+AT7</f>
        <v>2548.27569135312</v>
      </c>
    </row>
    <row r="8" customFormat="false" ht="15" hidden="false" customHeight="false" outlineLevel="0" collapsed="false">
      <c r="A8" s="58" t="n">
        <f aca="false">A7+1</f>
        <v>2005</v>
      </c>
      <c r="B8" s="59" t="n">
        <f aca="false">SUM(E8:AB8)</f>
        <v>27999.004431061</v>
      </c>
      <c r="C8" s="59" t="n">
        <f aca="false">SUM(E8:P8)</f>
        <v>13167.2392895935</v>
      </c>
      <c r="D8" s="59" t="n">
        <f aca="false">SUM(Q8:AB8)</f>
        <v>14831.7651414675</v>
      </c>
      <c r="E8" s="48" t="n">
        <v>214.423312173833</v>
      </c>
      <c r="F8" s="48" t="n">
        <v>1098.66573811339</v>
      </c>
      <c r="G8" s="48" t="n">
        <v>1537.71672397139</v>
      </c>
      <c r="H8" s="48" t="n">
        <v>1742.17494070683</v>
      </c>
      <c r="I8" s="48" t="n">
        <v>1835.23088766992</v>
      </c>
      <c r="J8" s="48" t="n">
        <v>1920.38098223056</v>
      </c>
      <c r="K8" s="48" t="n">
        <v>1823.9082761886</v>
      </c>
      <c r="L8" s="48" t="n">
        <v>1649.35916244247</v>
      </c>
      <c r="M8" s="48" t="n">
        <v>1103.34442566023</v>
      </c>
      <c r="N8" s="48" t="n">
        <v>197.757528840379</v>
      </c>
      <c r="O8" s="48" t="n">
        <v>29.0432908748779</v>
      </c>
      <c r="P8" s="48" t="n">
        <v>15.2340207210443</v>
      </c>
      <c r="Q8" s="48" t="n">
        <v>354.240797852073</v>
      </c>
      <c r="R8" s="48" t="n">
        <v>1236.94464883038</v>
      </c>
      <c r="S8" s="48" t="n">
        <v>1714.34464478479</v>
      </c>
      <c r="T8" s="48" t="n">
        <v>2020.10071179749</v>
      </c>
      <c r="U8" s="48" t="n">
        <v>2076.99535474829</v>
      </c>
      <c r="V8" s="48" t="n">
        <v>2084.90501948742</v>
      </c>
      <c r="W8" s="48" t="n">
        <v>1979.64632330679</v>
      </c>
      <c r="X8" s="48" t="n">
        <v>1845.01757007305</v>
      </c>
      <c r="Y8" s="48" t="n">
        <v>1239.89789802034</v>
      </c>
      <c r="Z8" s="48" t="n">
        <v>209.99524049813</v>
      </c>
      <c r="AA8" s="48" t="n">
        <v>43.9092533366302</v>
      </c>
      <c r="AB8" s="48" t="n">
        <v>25.7676787321285</v>
      </c>
      <c r="AD8" s="48" t="n">
        <f aca="false">E8+F8</f>
        <v>1313.08905028722</v>
      </c>
      <c r="AE8" s="48" t="n">
        <f aca="false">G8+H8</f>
        <v>3279.89166467822</v>
      </c>
      <c r="AF8" s="48" t="n">
        <f aca="false">I8+J8</f>
        <v>3755.61186990048</v>
      </c>
      <c r="AG8" s="48" t="n">
        <f aca="false">K8+L8</f>
        <v>3473.26743863106</v>
      </c>
      <c r="AH8" s="48" t="n">
        <f aca="false">M8+N8+O8+P8</f>
        <v>1345.37926609654</v>
      </c>
      <c r="AI8" s="48" t="n">
        <f aca="false">Q8+R8</f>
        <v>1591.18544668246</v>
      </c>
      <c r="AJ8" s="48" t="n">
        <f aca="false">S8+T8</f>
        <v>3734.44535658228</v>
      </c>
      <c r="AK8" s="48" t="n">
        <f aca="false">U8+V8</f>
        <v>4161.90037423571</v>
      </c>
      <c r="AL8" s="48" t="n">
        <f aca="false">W8+X8</f>
        <v>3824.66389337983</v>
      </c>
      <c r="AM8" s="48" t="n">
        <f aca="false">Y8+Z8+AA8+AB8</f>
        <v>1519.57007058723</v>
      </c>
      <c r="AO8" s="60" t="n">
        <f aca="false">SUM(E8:F8)</f>
        <v>1313.08905028722</v>
      </c>
      <c r="AP8" s="60" t="n">
        <f aca="false">SUM(G8:L8)</f>
        <v>10508.7709732098</v>
      </c>
      <c r="AQ8" s="60" t="n">
        <f aca="false">SUM(M8:N8)</f>
        <v>1301.10195450061</v>
      </c>
      <c r="AR8" s="60" t="n">
        <f aca="false">SUM(Q8:R8)</f>
        <v>1591.18544668246</v>
      </c>
      <c r="AS8" s="60" t="n">
        <f aca="false">SUM(S8:X8)</f>
        <v>11721.0096241978</v>
      </c>
      <c r="AT8" s="60" t="n">
        <f aca="false">SUM(Y8:Z8)</f>
        <v>1449.89313851847</v>
      </c>
      <c r="AU8" s="60" t="n">
        <f aca="false">AO8+AR8</f>
        <v>2904.27449696968</v>
      </c>
      <c r="AV8" s="60" t="n">
        <f aca="false">AP8+AS8</f>
        <v>22229.7805974076</v>
      </c>
      <c r="AW8" s="60" t="n">
        <f aca="false">AQ8+AT8</f>
        <v>2750.99509301908</v>
      </c>
    </row>
    <row r="9" customFormat="false" ht="15" hidden="false" customHeight="false" outlineLevel="0" collapsed="false">
      <c r="A9" s="58" t="n">
        <f aca="false">A8+1</f>
        <v>2006</v>
      </c>
      <c r="B9" s="59" t="n">
        <f aca="false">SUM(E9:AB9)</f>
        <v>28167.4234699197</v>
      </c>
      <c r="C9" s="59" t="n">
        <f aca="false">SUM(E9:P9)</f>
        <v>13289.2121628379</v>
      </c>
      <c r="D9" s="59" t="n">
        <f aca="false">SUM(Q9:AB9)</f>
        <v>14878.2113070818</v>
      </c>
      <c r="E9" s="48" t="n">
        <v>211.702115774663</v>
      </c>
      <c r="F9" s="48" t="n">
        <v>1099.62388312733</v>
      </c>
      <c r="G9" s="48" t="n">
        <v>1558.33572546202</v>
      </c>
      <c r="H9" s="48" t="n">
        <v>1704.4565573146</v>
      </c>
      <c r="I9" s="48" t="n">
        <v>1847.29925358222</v>
      </c>
      <c r="J9" s="48" t="n">
        <v>1928.39690203135</v>
      </c>
      <c r="K9" s="48" t="n">
        <v>1841.28169580436</v>
      </c>
      <c r="L9" s="48" t="n">
        <v>1674.37052245931</v>
      </c>
      <c r="M9" s="48" t="n">
        <v>1159.61408063081</v>
      </c>
      <c r="N9" s="48" t="n">
        <v>216.189653130405</v>
      </c>
      <c r="O9" s="48" t="n">
        <v>31.6433584736193</v>
      </c>
      <c r="P9" s="48" t="n">
        <v>16.2984150472427</v>
      </c>
      <c r="Q9" s="48" t="n">
        <v>349.979913392826</v>
      </c>
      <c r="R9" s="48" t="n">
        <v>1239.97309567638</v>
      </c>
      <c r="S9" s="48" t="n">
        <v>1743.91501455237</v>
      </c>
      <c r="T9" s="48" t="n">
        <v>1960.28814233883</v>
      </c>
      <c r="U9" s="48" t="n">
        <v>2081.30640745886</v>
      </c>
      <c r="V9" s="48" t="n">
        <v>2097.25855178936</v>
      </c>
      <c r="W9" s="48" t="n">
        <v>1987.75463099916</v>
      </c>
      <c r="X9" s="48" t="n">
        <v>1838.92612148621</v>
      </c>
      <c r="Y9" s="48" t="n">
        <v>1269.22310669704</v>
      </c>
      <c r="Z9" s="48" t="n">
        <v>236.746490033116</v>
      </c>
      <c r="AA9" s="48" t="n">
        <v>45.8574309215376</v>
      </c>
      <c r="AB9" s="48" t="n">
        <v>26.982401736057</v>
      </c>
      <c r="AD9" s="48" t="n">
        <f aca="false">E9+F9</f>
        <v>1311.32599890199</v>
      </c>
      <c r="AE9" s="48" t="n">
        <f aca="false">G9+H9</f>
        <v>3262.79228277661</v>
      </c>
      <c r="AF9" s="48" t="n">
        <f aca="false">I9+J9</f>
        <v>3775.69615561357</v>
      </c>
      <c r="AG9" s="48" t="n">
        <f aca="false">K9+L9</f>
        <v>3515.65221826367</v>
      </c>
      <c r="AH9" s="48" t="n">
        <f aca="false">M9+N9+O9+P9</f>
        <v>1423.74550728208</v>
      </c>
      <c r="AI9" s="48" t="n">
        <f aca="false">Q9+R9</f>
        <v>1589.95300906921</v>
      </c>
      <c r="AJ9" s="48" t="n">
        <f aca="false">S9+T9</f>
        <v>3704.2031568912</v>
      </c>
      <c r="AK9" s="48" t="n">
        <f aca="false">U9+V9</f>
        <v>4178.56495924822</v>
      </c>
      <c r="AL9" s="48" t="n">
        <f aca="false">W9+X9</f>
        <v>3826.68075248538</v>
      </c>
      <c r="AM9" s="48" t="n">
        <f aca="false">Y9+Z9+AA9+AB9</f>
        <v>1578.80942938775</v>
      </c>
      <c r="AO9" s="60" t="n">
        <f aca="false">SUM(E9:F9)</f>
        <v>1311.32599890199</v>
      </c>
      <c r="AP9" s="60" t="n">
        <f aca="false">SUM(G9:L9)</f>
        <v>10554.1406566539</v>
      </c>
      <c r="AQ9" s="60" t="n">
        <f aca="false">SUM(M9:N9)</f>
        <v>1375.80373376121</v>
      </c>
      <c r="AR9" s="60" t="n">
        <f aca="false">SUM(Q9:R9)</f>
        <v>1589.95300906921</v>
      </c>
      <c r="AS9" s="60" t="n">
        <f aca="false">SUM(S9:X9)</f>
        <v>11709.4488686248</v>
      </c>
      <c r="AT9" s="60" t="n">
        <f aca="false">SUM(Y9:Z9)</f>
        <v>1505.96959673016</v>
      </c>
      <c r="AU9" s="60" t="n">
        <f aca="false">AO9+AR9</f>
        <v>2901.2790079712</v>
      </c>
      <c r="AV9" s="60" t="n">
        <f aca="false">AP9+AS9</f>
        <v>22263.5895252787</v>
      </c>
      <c r="AW9" s="60" t="n">
        <f aca="false">AQ9+AT9</f>
        <v>2881.77333049137</v>
      </c>
    </row>
    <row r="10" customFormat="false" ht="15" hidden="false" customHeight="false" outlineLevel="0" collapsed="false">
      <c r="A10" s="58" t="n">
        <f aca="false">A9+1</f>
        <v>2007</v>
      </c>
      <c r="B10" s="59" t="n">
        <f aca="false">SUM(E10:AB10)</f>
        <v>28315.406027407</v>
      </c>
      <c r="C10" s="59" t="n">
        <f aca="false">SUM(E10:P10)</f>
        <v>13382.299255359</v>
      </c>
      <c r="D10" s="59" t="n">
        <f aca="false">SUM(Q10:AB10)</f>
        <v>14933.106772048</v>
      </c>
      <c r="E10" s="48" t="n">
        <v>205.210689286979</v>
      </c>
      <c r="F10" s="48" t="n">
        <v>1093.56731613141</v>
      </c>
      <c r="G10" s="48" t="n">
        <v>1589.47315474019</v>
      </c>
      <c r="H10" s="48" t="n">
        <v>1658.29050132763</v>
      </c>
      <c r="I10" s="48" t="n">
        <v>1853.4919044778</v>
      </c>
      <c r="J10" s="48" t="n">
        <v>1938.90504108997</v>
      </c>
      <c r="K10" s="48" t="n">
        <v>1864.08893587357</v>
      </c>
      <c r="L10" s="48" t="n">
        <v>1687.74986261541</v>
      </c>
      <c r="M10" s="48" t="n">
        <v>1195.84873950101</v>
      </c>
      <c r="N10" s="48" t="n">
        <v>244.538539928571</v>
      </c>
      <c r="O10" s="48" t="n">
        <v>33.8963814614891</v>
      </c>
      <c r="P10" s="48" t="n">
        <v>17.2381889249919</v>
      </c>
      <c r="Q10" s="48" t="n">
        <v>364.190530934256</v>
      </c>
      <c r="R10" s="48" t="n">
        <v>1233.20249910197</v>
      </c>
      <c r="S10" s="48" t="n">
        <v>1765.67853846799</v>
      </c>
      <c r="T10" s="48" t="n">
        <v>1910.30453446679</v>
      </c>
      <c r="U10" s="48" t="n">
        <v>2097.51764193032</v>
      </c>
      <c r="V10" s="48" t="n">
        <v>2099.37794443631</v>
      </c>
      <c r="W10" s="48" t="n">
        <v>1995.31363811225</v>
      </c>
      <c r="X10" s="48" t="n">
        <v>1842.89563681086</v>
      </c>
      <c r="Y10" s="48" t="n">
        <v>1274.62008967813</v>
      </c>
      <c r="Z10" s="48" t="n">
        <v>274.843269517349</v>
      </c>
      <c r="AA10" s="48" t="n">
        <v>47.2987188427513</v>
      </c>
      <c r="AB10" s="48" t="n">
        <v>27.8637297490091</v>
      </c>
      <c r="AD10" s="48" t="n">
        <f aca="false">E10+F10</f>
        <v>1298.77800541839</v>
      </c>
      <c r="AE10" s="48" t="n">
        <f aca="false">G10+H10</f>
        <v>3247.76365606783</v>
      </c>
      <c r="AF10" s="48" t="n">
        <f aca="false">I10+J10</f>
        <v>3792.39694556777</v>
      </c>
      <c r="AG10" s="48" t="n">
        <f aca="false">K10+L10</f>
        <v>3551.83879848898</v>
      </c>
      <c r="AH10" s="48" t="n">
        <f aca="false">M10+N10+O10+P10</f>
        <v>1491.52184981606</v>
      </c>
      <c r="AI10" s="48" t="n">
        <f aca="false">Q10+R10</f>
        <v>1597.39303003623</v>
      </c>
      <c r="AJ10" s="48" t="n">
        <f aca="false">S10+T10</f>
        <v>3675.98307293478</v>
      </c>
      <c r="AK10" s="48" t="n">
        <f aca="false">U10+V10</f>
        <v>4196.89558636663</v>
      </c>
      <c r="AL10" s="48" t="n">
        <f aca="false">W10+X10</f>
        <v>3838.20927492311</v>
      </c>
      <c r="AM10" s="48" t="n">
        <f aca="false">Y10+Z10+AA10+AB10</f>
        <v>1624.62580778724</v>
      </c>
      <c r="AO10" s="60" t="n">
        <f aca="false">SUM(E10:F10)</f>
        <v>1298.77800541839</v>
      </c>
      <c r="AP10" s="60" t="n">
        <f aca="false">SUM(G10:L10)</f>
        <v>10591.9994001246</v>
      </c>
      <c r="AQ10" s="60" t="n">
        <f aca="false">SUM(M10:N10)</f>
        <v>1440.38727942958</v>
      </c>
      <c r="AR10" s="60" t="n">
        <f aca="false">SUM(Q10:R10)</f>
        <v>1597.39303003623</v>
      </c>
      <c r="AS10" s="60" t="n">
        <f aca="false">SUM(S10:X10)</f>
        <v>11711.0879342245</v>
      </c>
      <c r="AT10" s="60" t="n">
        <f aca="false">SUM(Y10:Z10)</f>
        <v>1549.46335919548</v>
      </c>
      <c r="AU10" s="60" t="n">
        <f aca="false">AO10+AR10</f>
        <v>2896.17103545462</v>
      </c>
      <c r="AV10" s="60" t="n">
        <f aca="false">AP10+AS10</f>
        <v>22303.0873343491</v>
      </c>
      <c r="AW10" s="60" t="n">
        <f aca="false">AQ10+AT10</f>
        <v>2989.85063862505</v>
      </c>
    </row>
    <row r="11" customFormat="false" ht="15" hidden="false" customHeight="false" outlineLevel="0" collapsed="false">
      <c r="A11" s="58" t="n">
        <f aca="false">A10+1</f>
        <v>2008</v>
      </c>
      <c r="B11" s="59" t="n">
        <f aca="false">SUM(E11:AB11)</f>
        <v>28454.6618111507</v>
      </c>
      <c r="C11" s="59" t="n">
        <f aca="false">SUM(E11:P11)</f>
        <v>13488.1421320485</v>
      </c>
      <c r="D11" s="59" t="n">
        <f aca="false">SUM(Q11:AB11)</f>
        <v>14966.5196791021</v>
      </c>
      <c r="E11" s="48" t="n">
        <v>224.258689633391</v>
      </c>
      <c r="F11" s="48" t="n">
        <v>1087.87382245213</v>
      </c>
      <c r="G11" s="48" t="n">
        <v>1607.97092557961</v>
      </c>
      <c r="H11" s="48" t="n">
        <v>1618.5063863498</v>
      </c>
      <c r="I11" s="48" t="n">
        <v>1874.74694387678</v>
      </c>
      <c r="J11" s="48" t="n">
        <v>1932.34183350238</v>
      </c>
      <c r="K11" s="48" t="n">
        <v>1881.80172706723</v>
      </c>
      <c r="L11" s="48" t="n">
        <v>1706.03519400887</v>
      </c>
      <c r="M11" s="48" t="n">
        <v>1222.31101181501</v>
      </c>
      <c r="N11" s="48" t="n">
        <v>278.606981006764</v>
      </c>
      <c r="O11" s="48" t="n">
        <v>35.7696144087159</v>
      </c>
      <c r="P11" s="48" t="n">
        <v>17.9190023478386</v>
      </c>
      <c r="Q11" s="48" t="n">
        <v>354.640477952465</v>
      </c>
      <c r="R11" s="48" t="n">
        <v>1238.21209224605</v>
      </c>
      <c r="S11" s="48" t="n">
        <v>1773.0817905531</v>
      </c>
      <c r="T11" s="48" t="n">
        <v>1858.06425795993</v>
      </c>
      <c r="U11" s="48" t="n">
        <v>2106.88670323201</v>
      </c>
      <c r="V11" s="48" t="n">
        <v>2088.94511273192</v>
      </c>
      <c r="W11" s="48" t="n">
        <v>2016.15459418242</v>
      </c>
      <c r="X11" s="48" t="n">
        <v>1840.66605304096</v>
      </c>
      <c r="Y11" s="48" t="n">
        <v>1294.92826658382</v>
      </c>
      <c r="Z11" s="48" t="n">
        <v>312.901403219895</v>
      </c>
      <c r="AA11" s="48" t="n">
        <v>52.4542080668145</v>
      </c>
      <c r="AB11" s="48" t="n">
        <v>29.5847193327452</v>
      </c>
      <c r="AD11" s="48" t="n">
        <f aca="false">E11+F11</f>
        <v>1312.13251208552</v>
      </c>
      <c r="AE11" s="48" t="n">
        <f aca="false">G11+H11</f>
        <v>3226.47731192941</v>
      </c>
      <c r="AF11" s="48" t="n">
        <f aca="false">I11+J11</f>
        <v>3807.08877737916</v>
      </c>
      <c r="AG11" s="48" t="n">
        <f aca="false">K11+L11</f>
        <v>3587.8369210761</v>
      </c>
      <c r="AH11" s="48" t="n">
        <f aca="false">M11+N11+O11+P11</f>
        <v>1554.60660957833</v>
      </c>
      <c r="AI11" s="48" t="n">
        <f aca="false">Q11+R11</f>
        <v>1592.85257019852</v>
      </c>
      <c r="AJ11" s="48" t="n">
        <f aca="false">S11+T11</f>
        <v>3631.14604851303</v>
      </c>
      <c r="AK11" s="48" t="n">
        <f aca="false">U11+V11</f>
        <v>4195.83181596394</v>
      </c>
      <c r="AL11" s="48" t="n">
        <f aca="false">W11+X11</f>
        <v>3856.82064722338</v>
      </c>
      <c r="AM11" s="48" t="n">
        <f aca="false">Y11+Z11+AA11+AB11</f>
        <v>1689.86859720328</v>
      </c>
      <c r="AO11" s="60" t="n">
        <f aca="false">SUM(E11:F11)</f>
        <v>1312.13251208552</v>
      </c>
      <c r="AP11" s="60" t="n">
        <f aca="false">SUM(G11:L11)</f>
        <v>10621.4030103847</v>
      </c>
      <c r="AQ11" s="60" t="n">
        <f aca="false">SUM(M11:N11)</f>
        <v>1500.91799282178</v>
      </c>
      <c r="AR11" s="60" t="n">
        <f aca="false">SUM(Q11:R11)</f>
        <v>1592.85257019852</v>
      </c>
      <c r="AS11" s="60" t="n">
        <f aca="false">SUM(S11:X11)</f>
        <v>11683.7985117004</v>
      </c>
      <c r="AT11" s="60" t="n">
        <f aca="false">SUM(Y11:Z11)</f>
        <v>1607.82966980372</v>
      </c>
      <c r="AU11" s="60" t="n">
        <f aca="false">AO11+AR11</f>
        <v>2904.98508228404</v>
      </c>
      <c r="AV11" s="60" t="n">
        <f aca="false">AP11+AS11</f>
        <v>22305.201522085</v>
      </c>
      <c r="AW11" s="60" t="n">
        <f aca="false">AQ11+AT11</f>
        <v>3108.74766262549</v>
      </c>
    </row>
    <row r="12" customFormat="false" ht="15" hidden="false" customHeight="false" outlineLevel="0" collapsed="false">
      <c r="A12" s="58" t="n">
        <f aca="false">A11+1</f>
        <v>2009</v>
      </c>
      <c r="B12" s="59" t="n">
        <f aca="false">SUM(E12:AB12)</f>
        <v>28620.4414879945</v>
      </c>
      <c r="C12" s="59" t="n">
        <f aca="false">SUM(E12:P12)</f>
        <v>13596.3487278391</v>
      </c>
      <c r="D12" s="59" t="n">
        <f aca="false">SUM(Q12:AB12)</f>
        <v>15024.0927601554</v>
      </c>
      <c r="E12" s="48" t="n">
        <v>234.405682438555</v>
      </c>
      <c r="F12" s="48" t="n">
        <v>1095.85878278005</v>
      </c>
      <c r="G12" s="48" t="n">
        <v>1614.65202104362</v>
      </c>
      <c r="H12" s="48" t="n">
        <v>1585.29532613094</v>
      </c>
      <c r="I12" s="48" t="n">
        <v>1877.16281064865</v>
      </c>
      <c r="J12" s="48" t="n">
        <v>1917.82993067676</v>
      </c>
      <c r="K12" s="48" t="n">
        <v>1908.90191572381</v>
      </c>
      <c r="L12" s="48" t="n">
        <v>1724.62418687813</v>
      </c>
      <c r="M12" s="48" t="n">
        <v>1263.87183897007</v>
      </c>
      <c r="N12" s="48" t="n">
        <v>311.597151864886</v>
      </c>
      <c r="O12" s="48" t="n">
        <v>42.3529999387887</v>
      </c>
      <c r="P12" s="48" t="n">
        <v>19.7960807448529</v>
      </c>
      <c r="Q12" s="48" t="n">
        <v>347.705089221323</v>
      </c>
      <c r="R12" s="48" t="n">
        <v>1244.67526923155</v>
      </c>
      <c r="S12" s="48" t="n">
        <v>1780.17419283368</v>
      </c>
      <c r="T12" s="48" t="n">
        <v>1816.07775139075</v>
      </c>
      <c r="U12" s="48" t="n">
        <v>2102.18838288952</v>
      </c>
      <c r="V12" s="48" t="n">
        <v>2086.07482043691</v>
      </c>
      <c r="W12" s="48" t="n">
        <v>2028.59901402525</v>
      </c>
      <c r="X12" s="48" t="n">
        <v>1846.56728909692</v>
      </c>
      <c r="Y12" s="48" t="n">
        <v>1326.98934884952</v>
      </c>
      <c r="Z12" s="48" t="n">
        <v>351.713032958552</v>
      </c>
      <c r="AA12" s="48" t="n">
        <v>61.1847805029114</v>
      </c>
      <c r="AB12" s="48" t="n">
        <v>32.1437887184788</v>
      </c>
      <c r="AD12" s="48" t="n">
        <f aca="false">E12+F12</f>
        <v>1330.26446521861</v>
      </c>
      <c r="AE12" s="48" t="n">
        <f aca="false">G12+H12</f>
        <v>3199.94734717456</v>
      </c>
      <c r="AF12" s="48" t="n">
        <f aca="false">I12+J12</f>
        <v>3794.9927413254</v>
      </c>
      <c r="AG12" s="48" t="n">
        <f aca="false">K12+L12</f>
        <v>3633.52610260194</v>
      </c>
      <c r="AH12" s="48" t="n">
        <f aca="false">M12+N12+O12+P12</f>
        <v>1637.6180715186</v>
      </c>
      <c r="AI12" s="48" t="n">
        <f aca="false">Q12+R12</f>
        <v>1592.38035845288</v>
      </c>
      <c r="AJ12" s="48" t="n">
        <f aca="false">S12+T12</f>
        <v>3596.25194422442</v>
      </c>
      <c r="AK12" s="48" t="n">
        <f aca="false">U12+V12</f>
        <v>4188.26320332643</v>
      </c>
      <c r="AL12" s="48" t="n">
        <f aca="false">W12+X12</f>
        <v>3875.16630312216</v>
      </c>
      <c r="AM12" s="48" t="n">
        <f aca="false">Y12+Z12+AA12+AB12</f>
        <v>1772.03095102946</v>
      </c>
      <c r="AO12" s="60" t="n">
        <f aca="false">SUM(E12:F12)</f>
        <v>1330.26446521861</v>
      </c>
      <c r="AP12" s="60" t="n">
        <f aca="false">SUM(G12:L12)</f>
        <v>10628.4661911019</v>
      </c>
      <c r="AQ12" s="60" t="n">
        <f aca="false">SUM(M12:N12)</f>
        <v>1575.46899083496</v>
      </c>
      <c r="AR12" s="60" t="n">
        <f aca="false">SUM(Q12:R12)</f>
        <v>1592.38035845288</v>
      </c>
      <c r="AS12" s="60" t="n">
        <f aca="false">SUM(S12:X12)</f>
        <v>11659.681450673</v>
      </c>
      <c r="AT12" s="60" t="n">
        <f aca="false">SUM(Y12:Z12)</f>
        <v>1678.70238180807</v>
      </c>
      <c r="AU12" s="60" t="n">
        <f aca="false">AO12+AR12</f>
        <v>2922.64482367148</v>
      </c>
      <c r="AV12" s="60" t="n">
        <f aca="false">AP12+AS12</f>
        <v>22288.1476417749</v>
      </c>
      <c r="AW12" s="60" t="n">
        <f aca="false">AQ12+AT12</f>
        <v>3254.17137264303</v>
      </c>
    </row>
    <row r="13" customFormat="false" ht="15" hidden="false" customHeight="false" outlineLevel="0" collapsed="false">
      <c r="A13" s="61" t="n">
        <v>2010</v>
      </c>
      <c r="B13" s="59" t="n">
        <f aca="false">SUM(E13:AB13)</f>
        <v>28776.6949599234</v>
      </c>
      <c r="C13" s="59" t="n">
        <f aca="false">SUM(E13:P13)</f>
        <v>13673.014314806</v>
      </c>
      <c r="D13" s="59" t="n">
        <f aca="false">SUM(Q13:AB13)</f>
        <v>15103.6806451174</v>
      </c>
      <c r="E13" s="48" t="n">
        <v>203.399565313993</v>
      </c>
      <c r="F13" s="48" t="n">
        <v>1093.30171578227</v>
      </c>
      <c r="G13" s="48" t="n">
        <v>1605.96291504137</v>
      </c>
      <c r="H13" s="48" t="n">
        <v>1600.42542259537</v>
      </c>
      <c r="I13" s="48" t="n">
        <v>1842.6438632367</v>
      </c>
      <c r="J13" s="48" t="n">
        <v>1915.22253859052</v>
      </c>
      <c r="K13" s="48" t="n">
        <v>1930.95276952269</v>
      </c>
      <c r="L13" s="48" t="n">
        <v>1743.52343798557</v>
      </c>
      <c r="M13" s="48" t="n">
        <v>1310.69992924678</v>
      </c>
      <c r="N13" s="48" t="n">
        <v>354.942711322686</v>
      </c>
      <c r="O13" s="48" t="n">
        <v>50.1467667633527</v>
      </c>
      <c r="P13" s="48" t="n">
        <v>21.7926794047452</v>
      </c>
      <c r="Q13" s="48" t="n">
        <v>345.001955201138</v>
      </c>
      <c r="R13" s="48" t="n">
        <v>1247.23332385035</v>
      </c>
      <c r="S13" s="48" t="n">
        <v>1764.40446595014</v>
      </c>
      <c r="T13" s="48" t="n">
        <v>1815.57062013693</v>
      </c>
      <c r="U13" s="48" t="n">
        <v>2074.64459408469</v>
      </c>
      <c r="V13" s="48" t="n">
        <v>2074.6215924728</v>
      </c>
      <c r="W13" s="48" t="n">
        <v>2041.81948135971</v>
      </c>
      <c r="X13" s="48" t="n">
        <v>1859.22229503152</v>
      </c>
      <c r="Y13" s="48" t="n">
        <v>1373.67470143254</v>
      </c>
      <c r="Z13" s="48" t="n">
        <v>402.768736896316</v>
      </c>
      <c r="AA13" s="48" t="n">
        <v>70.0898965954681</v>
      </c>
      <c r="AB13" s="48" t="n">
        <v>34.6289821057666</v>
      </c>
      <c r="AD13" s="48" t="n">
        <f aca="false">E13+F13</f>
        <v>1296.70128109626</v>
      </c>
      <c r="AE13" s="48" t="n">
        <f aca="false">G13+H13</f>
        <v>3206.38833763674</v>
      </c>
      <c r="AF13" s="48" t="n">
        <f aca="false">I13+J13</f>
        <v>3757.86640182722</v>
      </c>
      <c r="AG13" s="48" t="n">
        <f aca="false">K13+L13</f>
        <v>3674.47620750826</v>
      </c>
      <c r="AH13" s="48" t="n">
        <f aca="false">M13+N13+O13+P13</f>
        <v>1737.58208673756</v>
      </c>
      <c r="AI13" s="48" t="n">
        <f aca="false">Q13+R13</f>
        <v>1592.23527905148</v>
      </c>
      <c r="AJ13" s="48" t="n">
        <f aca="false">S13+T13</f>
        <v>3579.97508608707</v>
      </c>
      <c r="AK13" s="48" t="n">
        <f aca="false">U13+V13</f>
        <v>4149.26618655749</v>
      </c>
      <c r="AL13" s="48" t="n">
        <f aca="false">W13+X13</f>
        <v>3901.04177639123</v>
      </c>
      <c r="AM13" s="48" t="n">
        <f aca="false">Y13+Z13+AA13+AB13</f>
        <v>1881.16231703009</v>
      </c>
      <c r="AO13" s="60" t="n">
        <f aca="false">SUM(E13:F13)</f>
        <v>1296.70128109626</v>
      </c>
      <c r="AP13" s="60" t="n">
        <f aca="false">SUM(G13:L13)</f>
        <v>10638.7309469722</v>
      </c>
      <c r="AQ13" s="60" t="n">
        <f aca="false">SUM(M13:N13)</f>
        <v>1665.64264056946</v>
      </c>
      <c r="AR13" s="60" t="n">
        <f aca="false">SUM(Q13:R13)</f>
        <v>1592.23527905148</v>
      </c>
      <c r="AS13" s="60" t="n">
        <f aca="false">SUM(S13:X13)</f>
        <v>11630.2830490358</v>
      </c>
      <c r="AT13" s="60" t="n">
        <f aca="false">SUM(Y13:Z13)</f>
        <v>1776.44343832885</v>
      </c>
      <c r="AU13" s="60" t="n">
        <f aca="false">AO13+AR13</f>
        <v>2888.93656014774</v>
      </c>
      <c r="AV13" s="60" t="n">
        <f aca="false">AP13+AS13</f>
        <v>22269.013996008</v>
      </c>
      <c r="AW13" s="60" t="n">
        <f aca="false">AQ13+AT13</f>
        <v>3442.08607889831</v>
      </c>
    </row>
    <row r="14" customFormat="false" ht="15" hidden="false" customHeight="false" outlineLevel="0" collapsed="false">
      <c r="A14" s="61" t="n">
        <v>2011</v>
      </c>
      <c r="B14" s="59" t="n">
        <f aca="false">SUM(E14:AB14)</f>
        <v>28979.4898914394</v>
      </c>
      <c r="C14" s="59" t="n">
        <f aca="false">SUM(E14:P14)</f>
        <v>13792.4466978762</v>
      </c>
      <c r="D14" s="59" t="n">
        <f aca="false">SUM(Q14:AB14)</f>
        <v>15187.0431935633</v>
      </c>
      <c r="E14" s="48" t="n">
        <v>206.321256445155</v>
      </c>
      <c r="F14" s="48" t="n">
        <v>1086.18500056354</v>
      </c>
      <c r="G14" s="48" t="n">
        <v>1599.57471237319</v>
      </c>
      <c r="H14" s="48" t="n">
        <v>1628.30737152808</v>
      </c>
      <c r="I14" s="48" t="n">
        <v>1803.09886788903</v>
      </c>
      <c r="J14" s="48" t="n">
        <v>1915.42586241538</v>
      </c>
      <c r="K14" s="48" t="n">
        <v>1946.43987236552</v>
      </c>
      <c r="L14" s="48" t="n">
        <v>1764.90335276578</v>
      </c>
      <c r="M14" s="48" t="n">
        <v>1357.87399728338</v>
      </c>
      <c r="N14" s="48" t="n">
        <v>402.943596807811</v>
      </c>
      <c r="O14" s="48" t="n">
        <v>58.3057536573473</v>
      </c>
      <c r="P14" s="48" t="n">
        <v>23.0670537819411</v>
      </c>
      <c r="Q14" s="48" t="n">
        <v>333.957363535811</v>
      </c>
      <c r="R14" s="48" t="n">
        <v>1241.96595913378</v>
      </c>
      <c r="S14" s="48" t="n">
        <v>1752.3790075501</v>
      </c>
      <c r="T14" s="48" t="n">
        <v>1841.097180274</v>
      </c>
      <c r="U14" s="48" t="n">
        <v>2023.61482370554</v>
      </c>
      <c r="V14" s="48" t="n">
        <v>2072.9312529286</v>
      </c>
      <c r="W14" s="48" t="n">
        <v>2053.82782482827</v>
      </c>
      <c r="X14" s="48" t="n">
        <v>1874.24928114855</v>
      </c>
      <c r="Y14" s="48" t="n">
        <v>1431.45090172312</v>
      </c>
      <c r="Z14" s="48" t="n">
        <v>443.823551342448</v>
      </c>
      <c r="AA14" s="48" t="n">
        <v>81.196077629209</v>
      </c>
      <c r="AB14" s="48" t="n">
        <v>36.5499697638594</v>
      </c>
      <c r="AD14" s="48" t="n">
        <f aca="false">E14+F14</f>
        <v>1292.50625700869</v>
      </c>
      <c r="AE14" s="48" t="n">
        <f aca="false">G14+H14</f>
        <v>3227.88208390127</v>
      </c>
      <c r="AF14" s="48" t="n">
        <f aca="false">I14+J14</f>
        <v>3718.52473030442</v>
      </c>
      <c r="AG14" s="48" t="n">
        <f aca="false">K14+L14</f>
        <v>3711.3432251313</v>
      </c>
      <c r="AH14" s="48" t="n">
        <f aca="false">M14+N14+O14+P14</f>
        <v>1842.19040153048</v>
      </c>
      <c r="AI14" s="48" t="n">
        <f aca="false">Q14+R14</f>
        <v>1575.92332266959</v>
      </c>
      <c r="AJ14" s="48" t="n">
        <f aca="false">S14+T14</f>
        <v>3593.4761878241</v>
      </c>
      <c r="AK14" s="48" t="n">
        <f aca="false">U14+V14</f>
        <v>4096.54607663415</v>
      </c>
      <c r="AL14" s="48" t="n">
        <f aca="false">W14+X14</f>
        <v>3928.07710597682</v>
      </c>
      <c r="AM14" s="48" t="n">
        <f aca="false">Y14+Z14+AA14+AB14</f>
        <v>1993.02050045864</v>
      </c>
      <c r="AO14" s="60" t="n">
        <f aca="false">SUM(E14:F14)</f>
        <v>1292.50625700869</v>
      </c>
      <c r="AP14" s="60" t="n">
        <f aca="false">SUM(G14:L14)</f>
        <v>10657.750039337</v>
      </c>
      <c r="AQ14" s="60" t="n">
        <f aca="false">SUM(M14:N14)</f>
        <v>1760.81759409119</v>
      </c>
      <c r="AR14" s="60" t="n">
        <f aca="false">SUM(Q14:R14)</f>
        <v>1575.92332266959</v>
      </c>
      <c r="AS14" s="60" t="n">
        <f aca="false">SUM(S14:X14)</f>
        <v>11618.0993704351</v>
      </c>
      <c r="AT14" s="60" t="n">
        <f aca="false">SUM(Y14:Z14)</f>
        <v>1875.27445306557</v>
      </c>
      <c r="AU14" s="60" t="n">
        <f aca="false">AO14+AR14</f>
        <v>2868.42957967828</v>
      </c>
      <c r="AV14" s="60" t="n">
        <f aca="false">AP14+AS14</f>
        <v>22275.849409772</v>
      </c>
      <c r="AW14" s="60" t="n">
        <f aca="false">AQ14+AT14</f>
        <v>3636.09204715676</v>
      </c>
    </row>
    <row r="15" customFormat="false" ht="15" hidden="false" customHeight="false" outlineLevel="0" collapsed="false">
      <c r="A15" s="61" t="n">
        <v>2012</v>
      </c>
      <c r="B15" s="59" t="n">
        <f aca="false">SUM(E15:AB15)</f>
        <v>29171.3520385491</v>
      </c>
      <c r="C15" s="59" t="n">
        <f aca="false">SUM(E15:P15)</f>
        <v>13918.8053574285</v>
      </c>
      <c r="D15" s="59" t="n">
        <f aca="false">SUM(Q15:AB15)</f>
        <v>15252.5466811206</v>
      </c>
      <c r="E15" s="48" t="n">
        <v>214.886365619605</v>
      </c>
      <c r="F15" s="48" t="n">
        <v>1082.24772713484</v>
      </c>
      <c r="G15" s="48" t="n">
        <v>1586.20545935412</v>
      </c>
      <c r="H15" s="48" t="n">
        <v>1658.70226264321</v>
      </c>
      <c r="I15" s="48" t="n">
        <v>1755.98777769783</v>
      </c>
      <c r="J15" s="48" t="n">
        <v>1931.9758936417</v>
      </c>
      <c r="K15" s="48" t="n">
        <v>1949.73251949515</v>
      </c>
      <c r="L15" s="48" t="n">
        <v>1786.41492214152</v>
      </c>
      <c r="M15" s="48" t="n">
        <v>1408.9615024941</v>
      </c>
      <c r="N15" s="48" t="n">
        <v>450.842381294626</v>
      </c>
      <c r="O15" s="48" t="n">
        <v>68.6397087983385</v>
      </c>
      <c r="P15" s="48" t="n">
        <v>24.2088371134863</v>
      </c>
      <c r="Q15" s="48" t="n">
        <v>324.547111044677</v>
      </c>
      <c r="R15" s="48" t="n">
        <v>1239.72083997992</v>
      </c>
      <c r="S15" s="48" t="n">
        <v>1736.37822691753</v>
      </c>
      <c r="T15" s="48" t="n">
        <v>1866.33456205381</v>
      </c>
      <c r="U15" s="48" t="n">
        <v>1960.60103659778</v>
      </c>
      <c r="V15" s="48" t="n">
        <v>2095.02067513569</v>
      </c>
      <c r="W15" s="48" t="n">
        <v>2059.90295488395</v>
      </c>
      <c r="X15" s="48" t="n">
        <v>1882.4244018525</v>
      </c>
      <c r="Y15" s="48" t="n">
        <v>1479.4884798154</v>
      </c>
      <c r="Z15" s="48" t="n">
        <v>472.489290719372</v>
      </c>
      <c r="AA15" s="48" t="n">
        <v>96.9785736773346</v>
      </c>
      <c r="AB15" s="48" t="n">
        <v>38.660528442643</v>
      </c>
      <c r="AD15" s="48" t="n">
        <f aca="false">E15+F15</f>
        <v>1297.13409275444</v>
      </c>
      <c r="AE15" s="48" t="n">
        <f aca="false">G15+H15</f>
        <v>3244.90772199733</v>
      </c>
      <c r="AF15" s="48" t="n">
        <f aca="false">I15+J15</f>
        <v>3687.96367133954</v>
      </c>
      <c r="AG15" s="48" t="n">
        <f aca="false">K15+L15</f>
        <v>3736.14744163667</v>
      </c>
      <c r="AH15" s="48" t="n">
        <f aca="false">M15+N15+O15+P15</f>
        <v>1952.65242970055</v>
      </c>
      <c r="AI15" s="48" t="n">
        <f aca="false">Q15+R15</f>
        <v>1564.26795102459</v>
      </c>
      <c r="AJ15" s="48" t="n">
        <f aca="false">S15+T15</f>
        <v>3602.71278897134</v>
      </c>
      <c r="AK15" s="48" t="n">
        <f aca="false">U15+V15</f>
        <v>4055.62171173347</v>
      </c>
      <c r="AL15" s="48" t="n">
        <f aca="false">W15+X15</f>
        <v>3942.32735673644</v>
      </c>
      <c r="AM15" s="48" t="n">
        <f aca="false">Y15+Z15+AA15+AB15</f>
        <v>2087.61687265475</v>
      </c>
      <c r="AO15" s="60" t="n">
        <f aca="false">SUM(E15:F15)</f>
        <v>1297.13409275444</v>
      </c>
      <c r="AP15" s="60" t="n">
        <f aca="false">SUM(G15:L15)</f>
        <v>10669.0188349735</v>
      </c>
      <c r="AQ15" s="60" t="n">
        <f aca="false">SUM(M15:N15)</f>
        <v>1859.80388378873</v>
      </c>
      <c r="AR15" s="60" t="n">
        <f aca="false">SUM(Q15:R15)</f>
        <v>1564.26795102459</v>
      </c>
      <c r="AS15" s="60" t="n">
        <f aca="false">SUM(S15:X15)</f>
        <v>11600.6618574413</v>
      </c>
      <c r="AT15" s="60" t="n">
        <f aca="false">SUM(Y15:Z15)</f>
        <v>1951.97777053477</v>
      </c>
      <c r="AU15" s="60" t="n">
        <f aca="false">AO15+AR15</f>
        <v>2861.40204377904</v>
      </c>
      <c r="AV15" s="60" t="n">
        <f aca="false">AP15+AS15</f>
        <v>22269.6806924148</v>
      </c>
      <c r="AW15" s="60" t="n">
        <f aca="false">AQ15+AT15</f>
        <v>3811.7816543235</v>
      </c>
    </row>
    <row r="16" customFormat="false" ht="15" hidden="false" customHeight="false" outlineLevel="0" collapsed="false">
      <c r="A16" s="61" t="n">
        <v>2013</v>
      </c>
      <c r="B16" s="59" t="n">
        <f aca="false">SUM(E16:AB16)</f>
        <v>29351.6908519612</v>
      </c>
      <c r="C16" s="59" t="n">
        <f aca="false">SUM(E16:P16)</f>
        <v>14018.4401989727</v>
      </c>
      <c r="D16" s="59" t="n">
        <f aca="false">SUM(Q16:AB16)</f>
        <v>15333.2506529885</v>
      </c>
      <c r="E16" s="48" t="n">
        <v>214.180792628203</v>
      </c>
      <c r="F16" s="48" t="n">
        <v>1064.29107203824</v>
      </c>
      <c r="G16" s="48" t="n">
        <v>1587.1813270986</v>
      </c>
      <c r="H16" s="48" t="n">
        <v>1674.12231298605</v>
      </c>
      <c r="I16" s="48" t="n">
        <v>1710.96668570707</v>
      </c>
      <c r="J16" s="48" t="n">
        <v>1947.07217285452</v>
      </c>
      <c r="K16" s="48" t="n">
        <v>1949.58117427654</v>
      </c>
      <c r="L16" s="48" t="n">
        <v>1804.54600032865</v>
      </c>
      <c r="M16" s="48" t="n">
        <v>1461.29480521275</v>
      </c>
      <c r="N16" s="48" t="n">
        <v>499.094830468058</v>
      </c>
      <c r="O16" s="48" t="n">
        <v>80.4053195342595</v>
      </c>
      <c r="P16" s="48" t="n">
        <v>25.7037058397993</v>
      </c>
      <c r="Q16" s="48" t="n">
        <v>321.754510044838</v>
      </c>
      <c r="R16" s="48" t="n">
        <v>1225.8642883756</v>
      </c>
      <c r="S16" s="48" t="n">
        <v>1744.543848291</v>
      </c>
      <c r="T16" s="48" t="n">
        <v>1887.59775887699</v>
      </c>
      <c r="U16" s="48" t="n">
        <v>1909.51488046968</v>
      </c>
      <c r="V16" s="48" t="n">
        <v>2112.01014382959</v>
      </c>
      <c r="W16" s="48" t="n">
        <v>2050.08877517823</v>
      </c>
      <c r="X16" s="48" t="n">
        <v>1908.22312274874</v>
      </c>
      <c r="Y16" s="48" t="n">
        <v>1513.68486300694</v>
      </c>
      <c r="Z16" s="48" t="n">
        <v>508.227156711847</v>
      </c>
      <c r="AA16" s="48" t="n">
        <v>111.37516869542</v>
      </c>
      <c r="AB16" s="48" t="n">
        <v>40.3661367596194</v>
      </c>
      <c r="AD16" s="48" t="n">
        <f aca="false">E16+F16</f>
        <v>1278.47186466644</v>
      </c>
      <c r="AE16" s="48" t="n">
        <f aca="false">G16+H16</f>
        <v>3261.30364008465</v>
      </c>
      <c r="AF16" s="48" t="n">
        <f aca="false">I16+J16</f>
        <v>3658.03885856159</v>
      </c>
      <c r="AG16" s="48" t="n">
        <f aca="false">K16+L16</f>
        <v>3754.12717460519</v>
      </c>
      <c r="AH16" s="48" t="n">
        <f aca="false">M16+N16+O16+P16</f>
        <v>2066.49866105486</v>
      </c>
      <c r="AI16" s="48" t="n">
        <f aca="false">Q16+R16</f>
        <v>1547.61879842044</v>
      </c>
      <c r="AJ16" s="48" t="n">
        <f aca="false">S16+T16</f>
        <v>3632.14160716799</v>
      </c>
      <c r="AK16" s="48" t="n">
        <f aca="false">U16+V16</f>
        <v>4021.52502429927</v>
      </c>
      <c r="AL16" s="48" t="n">
        <f aca="false">W16+X16</f>
        <v>3958.31189792697</v>
      </c>
      <c r="AM16" s="48" t="n">
        <f aca="false">Y16+Z16+AA16+AB16</f>
        <v>2173.65332517382</v>
      </c>
      <c r="AO16" s="60" t="n">
        <f aca="false">SUM(E16:F16)</f>
        <v>1278.47186466644</v>
      </c>
      <c r="AP16" s="60" t="n">
        <f aca="false">SUM(G16:L16)</f>
        <v>10673.4696732514</v>
      </c>
      <c r="AQ16" s="60" t="n">
        <f aca="false">SUM(M16:N16)</f>
        <v>1960.3896356808</v>
      </c>
      <c r="AR16" s="60" t="n">
        <f aca="false">SUM(Q16:R16)</f>
        <v>1547.61879842044</v>
      </c>
      <c r="AS16" s="60" t="n">
        <f aca="false">SUM(S16:X16)</f>
        <v>11611.9785293942</v>
      </c>
      <c r="AT16" s="60" t="n">
        <f aca="false">SUM(Y16:Z16)</f>
        <v>2021.91201971878</v>
      </c>
      <c r="AU16" s="60" t="n">
        <f aca="false">AO16+AR16</f>
        <v>2826.09066308688</v>
      </c>
      <c r="AV16" s="60" t="n">
        <f aca="false">AP16+AS16</f>
        <v>22285.4482026457</v>
      </c>
      <c r="AW16" s="60" t="n">
        <f aca="false">AQ16+AT16</f>
        <v>3982.30165539959</v>
      </c>
    </row>
    <row r="17" customFormat="false" ht="15" hidden="false" customHeight="false" outlineLevel="0" collapsed="false">
      <c r="A17" s="61" t="n">
        <v>2014</v>
      </c>
      <c r="B17" s="59" t="n">
        <f aca="false">SUM(E17:AB17)</f>
        <v>29499.7166544122</v>
      </c>
      <c r="C17" s="59" t="n">
        <f aca="false">SUM(E17:P17)</f>
        <v>14135.9138921971</v>
      </c>
      <c r="D17" s="59" t="n">
        <f aca="false">SUM(Q17:AB17)</f>
        <v>15363.8027622152</v>
      </c>
      <c r="E17" s="48" t="n">
        <v>209.400461831122</v>
      </c>
      <c r="F17" s="48" t="n">
        <v>1043.57058103012</v>
      </c>
      <c r="G17" s="48" t="n">
        <v>1599.27904028252</v>
      </c>
      <c r="H17" s="48" t="n">
        <v>1684.97979589596</v>
      </c>
      <c r="I17" s="48" t="n">
        <v>1694.27400970782</v>
      </c>
      <c r="J17" s="48" t="n">
        <v>1944.94789574193</v>
      </c>
      <c r="K17" s="48" t="n">
        <v>1944.50294423083</v>
      </c>
      <c r="L17" s="48" t="n">
        <v>1832.09729250974</v>
      </c>
      <c r="M17" s="48" t="n">
        <v>1503.72888056745</v>
      </c>
      <c r="N17" s="48" t="n">
        <v>567.840920366184</v>
      </c>
      <c r="O17" s="48" t="n">
        <v>85.8539116230057</v>
      </c>
      <c r="P17" s="48" t="n">
        <v>25.4381584103951</v>
      </c>
      <c r="Q17" s="48" t="n">
        <v>313.162418301815</v>
      </c>
      <c r="R17" s="48" t="n">
        <v>1204.65992738502</v>
      </c>
      <c r="S17" s="48" t="n">
        <v>1742.29397094104</v>
      </c>
      <c r="T17" s="48" t="n">
        <v>1884.42413616162</v>
      </c>
      <c r="U17" s="48" t="n">
        <v>1876.40454972089</v>
      </c>
      <c r="V17" s="48" t="n">
        <v>2117.92889928264</v>
      </c>
      <c r="W17" s="48" t="n">
        <v>2032.53925866858</v>
      </c>
      <c r="X17" s="48" t="n">
        <v>1928.19731693872</v>
      </c>
      <c r="Y17" s="48" t="n">
        <v>1562.86945890365</v>
      </c>
      <c r="Z17" s="48" t="n">
        <v>541.948371088665</v>
      </c>
      <c r="AA17" s="48" t="n">
        <v>118.460408217757</v>
      </c>
      <c r="AB17" s="48" t="n">
        <v>40.9140466047656</v>
      </c>
      <c r="AD17" s="48" t="n">
        <f aca="false">E17+F17</f>
        <v>1252.97104286124</v>
      </c>
      <c r="AE17" s="48" t="n">
        <f aca="false">G17+H17</f>
        <v>3284.25883617848</v>
      </c>
      <c r="AF17" s="48" t="n">
        <f aca="false">I17+J17</f>
        <v>3639.22190544974</v>
      </c>
      <c r="AG17" s="48" t="n">
        <f aca="false">K17+L17</f>
        <v>3776.60023674057</v>
      </c>
      <c r="AH17" s="48" t="n">
        <f aca="false">M17+N17+O17+P17</f>
        <v>2182.86187096703</v>
      </c>
      <c r="AI17" s="48" t="n">
        <f aca="false">Q17+R17</f>
        <v>1517.82234568683</v>
      </c>
      <c r="AJ17" s="48" t="n">
        <f aca="false">S17+T17</f>
        <v>3626.71810710267</v>
      </c>
      <c r="AK17" s="48" t="n">
        <f aca="false">U17+V17</f>
        <v>3994.33344900353</v>
      </c>
      <c r="AL17" s="48" t="n">
        <f aca="false">W17+X17</f>
        <v>3960.7365756073</v>
      </c>
      <c r="AM17" s="48" t="n">
        <f aca="false">Y17+Z17+AA17+AB17</f>
        <v>2264.19228481484</v>
      </c>
      <c r="AO17" s="60" t="n">
        <f aca="false">SUM(E17:F17)</f>
        <v>1252.97104286124</v>
      </c>
      <c r="AP17" s="60" t="n">
        <f aca="false">SUM(G17:L17)</f>
        <v>10700.0809783688</v>
      </c>
      <c r="AQ17" s="60" t="n">
        <f aca="false">SUM(M17:N17)</f>
        <v>2071.56980093363</v>
      </c>
      <c r="AR17" s="60" t="n">
        <f aca="false">SUM(Q17:R17)</f>
        <v>1517.82234568683</v>
      </c>
      <c r="AS17" s="60" t="n">
        <f aca="false">SUM(S17:X17)</f>
        <v>11581.7881317135</v>
      </c>
      <c r="AT17" s="60" t="n">
        <f aca="false">SUM(Y17:Z17)</f>
        <v>2104.81782999232</v>
      </c>
      <c r="AU17" s="60" t="n">
        <f aca="false">AO17+AR17</f>
        <v>2770.79338854807</v>
      </c>
      <c r="AV17" s="60" t="n">
        <f aca="false">AP17+AS17</f>
        <v>22281.8691100823</v>
      </c>
      <c r="AW17" s="60" t="n">
        <f aca="false">AQ17+AT17</f>
        <v>4176.38763092595</v>
      </c>
    </row>
    <row r="18" customFormat="false" ht="15" hidden="false" customHeight="false" outlineLevel="0" collapsed="false">
      <c r="A18" s="61" t="n">
        <v>2015</v>
      </c>
      <c r="B18" s="59" t="n">
        <f aca="false">SUM(E18:AB18)</f>
        <v>29620.7179091312</v>
      </c>
      <c r="C18" s="59" t="n">
        <f aca="false">SUM(E18:P18)</f>
        <v>14225.4846686529</v>
      </c>
      <c r="D18" s="59" t="n">
        <f aca="false">SUM(Q18:AB18)</f>
        <v>15395.2332404783</v>
      </c>
      <c r="E18" s="48" t="n">
        <v>212.400275397935</v>
      </c>
      <c r="F18" s="48" t="n">
        <v>1033.51677090636</v>
      </c>
      <c r="G18" s="48" t="n">
        <v>1593.82317475974</v>
      </c>
      <c r="H18" s="48" t="n">
        <v>1678.28674692938</v>
      </c>
      <c r="I18" s="48" t="n">
        <v>1705.5851261354</v>
      </c>
      <c r="J18" s="48" t="n">
        <v>1919.8984331582</v>
      </c>
      <c r="K18" s="48" t="n">
        <v>1939.17620913368</v>
      </c>
      <c r="L18" s="48" t="n">
        <v>1851.59818991923</v>
      </c>
      <c r="M18" s="48" t="n">
        <v>1530.03887276444</v>
      </c>
      <c r="N18" s="48" t="n">
        <v>644.483658071386</v>
      </c>
      <c r="O18" s="48" t="n">
        <v>91.084230926046</v>
      </c>
      <c r="P18" s="48" t="n">
        <v>25.5929805510798</v>
      </c>
      <c r="Q18" s="48" t="n">
        <v>317.205278450729</v>
      </c>
      <c r="R18" s="48" t="n">
        <v>1188.45109153709</v>
      </c>
      <c r="S18" s="48" t="n">
        <v>1748.05208923742</v>
      </c>
      <c r="T18" s="48" t="n">
        <v>1872.1639661066</v>
      </c>
      <c r="U18" s="48" t="n">
        <v>1870.32586110286</v>
      </c>
      <c r="V18" s="48" t="n">
        <v>2091.06831829015</v>
      </c>
      <c r="W18" s="48" t="n">
        <v>2030.71443486751</v>
      </c>
      <c r="X18" s="48" t="n">
        <v>1943.02502050205</v>
      </c>
      <c r="Y18" s="48" t="n">
        <v>1580.16902786046</v>
      </c>
      <c r="Z18" s="48" t="n">
        <v>587.132943980533</v>
      </c>
      <c r="AA18" s="48" t="n">
        <v>125.286712957494</v>
      </c>
      <c r="AB18" s="48" t="n">
        <v>41.6384955853945</v>
      </c>
      <c r="AD18" s="48" t="n">
        <f aca="false">E18+F18</f>
        <v>1245.91704630429</v>
      </c>
      <c r="AE18" s="48" t="n">
        <f aca="false">G18+H18</f>
        <v>3272.10992168912</v>
      </c>
      <c r="AF18" s="48" t="n">
        <f aca="false">I18+J18</f>
        <v>3625.48355929361</v>
      </c>
      <c r="AG18" s="48" t="n">
        <f aca="false">K18+L18</f>
        <v>3790.77439905291</v>
      </c>
      <c r="AH18" s="48" t="n">
        <f aca="false">M18+N18+O18+P18</f>
        <v>2291.19974231295</v>
      </c>
      <c r="AI18" s="48" t="n">
        <f aca="false">Q18+R18</f>
        <v>1505.65636998782</v>
      </c>
      <c r="AJ18" s="48" t="n">
        <f aca="false">S18+T18</f>
        <v>3620.21605534402</v>
      </c>
      <c r="AK18" s="48" t="n">
        <f aca="false">U18+V18</f>
        <v>3961.39417939302</v>
      </c>
      <c r="AL18" s="48" t="n">
        <f aca="false">W18+X18</f>
        <v>3973.73945536956</v>
      </c>
      <c r="AM18" s="48" t="n">
        <f aca="false">Y18+Z18+AA18+AB18</f>
        <v>2334.22718038388</v>
      </c>
      <c r="AO18" s="60" t="n">
        <f aca="false">SUM(E18:F18)</f>
        <v>1245.91704630429</v>
      </c>
      <c r="AP18" s="60" t="n">
        <f aca="false">SUM(G18:L18)</f>
        <v>10688.3678800356</v>
      </c>
      <c r="AQ18" s="60" t="n">
        <f aca="false">SUM(M18:N18)</f>
        <v>2174.52253083582</v>
      </c>
      <c r="AR18" s="60" t="n">
        <f aca="false">SUM(Q18:R18)</f>
        <v>1505.65636998782</v>
      </c>
      <c r="AS18" s="60" t="n">
        <f aca="false">SUM(S18:X18)</f>
        <v>11555.3496901066</v>
      </c>
      <c r="AT18" s="60" t="n">
        <f aca="false">SUM(Y18:Z18)</f>
        <v>2167.30197184099</v>
      </c>
      <c r="AU18" s="60" t="n">
        <f aca="false">AO18+AR18</f>
        <v>2751.57341629212</v>
      </c>
      <c r="AV18" s="60" t="n">
        <f aca="false">AP18+AS18</f>
        <v>22243.7175701422</v>
      </c>
      <c r="AW18" s="60" t="n">
        <f aca="false">AQ18+AT18</f>
        <v>4341.82450267681</v>
      </c>
    </row>
    <row r="19" customFormat="false" ht="15" hidden="false" customHeight="false" outlineLevel="0" collapsed="false">
      <c r="A19" s="61" t="n">
        <v>2016</v>
      </c>
      <c r="B19" s="59" t="n">
        <f aca="false">SUM(E19:AB19)</f>
        <v>29723.7429464408</v>
      </c>
      <c r="C19" s="59" t="n">
        <f aca="false">SUM(E19:P19)</f>
        <v>14295.2664210364</v>
      </c>
      <c r="D19" s="59" t="n">
        <f aca="false">SUM(Q19:AB19)</f>
        <v>15428.4765254044</v>
      </c>
      <c r="E19" s="48" t="n">
        <v>215.613884397261</v>
      </c>
      <c r="F19" s="48" t="n">
        <v>1024.89147610174</v>
      </c>
      <c r="G19" s="48" t="n">
        <v>1585.06207377297</v>
      </c>
      <c r="H19" s="48" t="n">
        <v>1667.94149890093</v>
      </c>
      <c r="I19" s="48" t="n">
        <v>1739.75867863151</v>
      </c>
      <c r="J19" s="48" t="n">
        <v>1876.87413595077</v>
      </c>
      <c r="K19" s="48" t="n">
        <v>1945.60158102353</v>
      </c>
      <c r="L19" s="48" t="n">
        <v>1865.77338132816</v>
      </c>
      <c r="M19" s="48" t="n">
        <v>1545.8422411884</v>
      </c>
      <c r="N19" s="48" t="n">
        <v>707.889381438991</v>
      </c>
      <c r="O19" s="48" t="n">
        <v>94.048265788518</v>
      </c>
      <c r="P19" s="48" t="n">
        <v>25.969822513623</v>
      </c>
      <c r="Q19" s="48" t="n">
        <v>322.051402617893</v>
      </c>
      <c r="R19" s="48" t="n">
        <v>1177.39068725411</v>
      </c>
      <c r="S19" s="48" t="n">
        <v>1740.51867764658</v>
      </c>
      <c r="T19" s="48" t="n">
        <v>1857.61290092166</v>
      </c>
      <c r="U19" s="48" t="n">
        <v>1899.25117401122</v>
      </c>
      <c r="V19" s="48" t="n">
        <v>2038.94572972805</v>
      </c>
      <c r="W19" s="48" t="n">
        <v>2036.31005514792</v>
      </c>
      <c r="X19" s="48" t="n">
        <v>1956.0648243079</v>
      </c>
      <c r="Y19" s="48" t="n">
        <v>1593.57718998672</v>
      </c>
      <c r="Z19" s="48" t="n">
        <v>631.839404970774</v>
      </c>
      <c r="AA19" s="48" t="n">
        <v>131.608462977408</v>
      </c>
      <c r="AB19" s="48" t="n">
        <v>43.3060158341891</v>
      </c>
      <c r="AD19" s="48" t="n">
        <f aca="false">E19+F19</f>
        <v>1240.50536049901</v>
      </c>
      <c r="AE19" s="48" t="n">
        <f aca="false">G19+H19</f>
        <v>3253.0035726739</v>
      </c>
      <c r="AF19" s="48" t="n">
        <f aca="false">I19+J19</f>
        <v>3616.63281458227</v>
      </c>
      <c r="AG19" s="48" t="n">
        <f aca="false">K19+L19</f>
        <v>3811.37496235169</v>
      </c>
      <c r="AH19" s="48" t="n">
        <f aca="false">M19+N19+O19+P19</f>
        <v>2373.74971092953</v>
      </c>
      <c r="AI19" s="48" t="n">
        <f aca="false">Q19+R19</f>
        <v>1499.44208987201</v>
      </c>
      <c r="AJ19" s="48" t="n">
        <f aca="false">S19+T19</f>
        <v>3598.13157856824</v>
      </c>
      <c r="AK19" s="48" t="n">
        <f aca="false">U19+V19</f>
        <v>3938.19690373928</v>
      </c>
      <c r="AL19" s="48" t="n">
        <f aca="false">W19+X19</f>
        <v>3992.37487945583</v>
      </c>
      <c r="AM19" s="48" t="n">
        <f aca="false">Y19+Z19+AA19+AB19</f>
        <v>2400.33107376909</v>
      </c>
      <c r="AO19" s="60" t="n">
        <f aca="false">SUM(E19:F19)</f>
        <v>1240.50536049901</v>
      </c>
      <c r="AP19" s="60" t="n">
        <f aca="false">SUM(G19:L19)</f>
        <v>10681.0113496079</v>
      </c>
      <c r="AQ19" s="60" t="n">
        <f aca="false">SUM(M19:N19)</f>
        <v>2253.73162262739</v>
      </c>
      <c r="AR19" s="60" t="n">
        <f aca="false">SUM(Q19:R19)</f>
        <v>1499.44208987201</v>
      </c>
      <c r="AS19" s="60" t="n">
        <f aca="false">SUM(S19:X19)</f>
        <v>11528.7033617633</v>
      </c>
      <c r="AT19" s="60" t="n">
        <f aca="false">SUM(Y19:Z19)</f>
        <v>2225.4165949575</v>
      </c>
      <c r="AU19" s="60" t="n">
        <f aca="false">AO19+AR19</f>
        <v>2739.94745037101</v>
      </c>
      <c r="AV19" s="60" t="n">
        <f aca="false">AP19+AS19</f>
        <v>22209.7147113712</v>
      </c>
      <c r="AW19" s="60" t="n">
        <f aca="false">AQ19+AT19</f>
        <v>4479.14821758488</v>
      </c>
    </row>
    <row r="20" customFormat="false" ht="15" hidden="false" customHeight="false" outlineLevel="0" collapsed="false">
      <c r="A20" s="61" t="n">
        <v>2017</v>
      </c>
      <c r="B20" s="59" t="n">
        <f aca="false">SUM(E20:AB20)</f>
        <v>29815.240419422</v>
      </c>
      <c r="C20" s="59" t="n">
        <f aca="false">SUM(E20:P20)</f>
        <v>14348.1633276227</v>
      </c>
      <c r="D20" s="59" t="n">
        <f aca="false">SUM(Q20:AB20)</f>
        <v>15467.0770917992</v>
      </c>
      <c r="E20" s="48" t="n">
        <v>218.129999568147</v>
      </c>
      <c r="F20" s="48" t="n">
        <v>1021.23250943548</v>
      </c>
      <c r="G20" s="48" t="n">
        <v>1570.524017111</v>
      </c>
      <c r="H20" s="48" t="n">
        <v>1658.74777066837</v>
      </c>
      <c r="I20" s="48" t="n">
        <v>1771.69142961033</v>
      </c>
      <c r="J20" s="48" t="n">
        <v>1828.54599203432</v>
      </c>
      <c r="K20" s="48" t="n">
        <v>1962.52941583017</v>
      </c>
      <c r="L20" s="48" t="n">
        <v>1874.46639533286</v>
      </c>
      <c r="M20" s="48" t="n">
        <v>1556.03885171744</v>
      </c>
      <c r="N20" s="48" t="n">
        <v>765.206723478685</v>
      </c>
      <c r="O20" s="48" t="n">
        <v>94.3670783853645</v>
      </c>
      <c r="P20" s="48" t="n">
        <v>26.6831444505755</v>
      </c>
      <c r="Q20" s="48" t="n">
        <v>325.668348714255</v>
      </c>
      <c r="R20" s="48" t="n">
        <v>1172.59591130319</v>
      </c>
      <c r="S20" s="48" t="n">
        <v>1726.93437737686</v>
      </c>
      <c r="T20" s="48" t="n">
        <v>1845.88326497825</v>
      </c>
      <c r="U20" s="48" t="n">
        <v>1924.62013580602</v>
      </c>
      <c r="V20" s="48" t="n">
        <v>1982.02149662755</v>
      </c>
      <c r="W20" s="48" t="n">
        <v>2054.06303571204</v>
      </c>
      <c r="X20" s="48" t="n">
        <v>1962.86647850152</v>
      </c>
      <c r="Y20" s="48" t="n">
        <v>1605.49666160555</v>
      </c>
      <c r="Z20" s="48" t="n">
        <v>679.944652019333</v>
      </c>
      <c r="AA20" s="48" t="n">
        <v>140.107207127644</v>
      </c>
      <c r="AB20" s="48" t="n">
        <v>46.8755220270216</v>
      </c>
      <c r="AD20" s="48" t="n">
        <f aca="false">E20+F20</f>
        <v>1239.36250900363</v>
      </c>
      <c r="AE20" s="48" t="n">
        <f aca="false">G20+H20</f>
        <v>3229.27178777937</v>
      </c>
      <c r="AF20" s="48" t="n">
        <f aca="false">I20+J20</f>
        <v>3600.23742164465</v>
      </c>
      <c r="AG20" s="48" t="n">
        <f aca="false">K20+L20</f>
        <v>3836.99581116303</v>
      </c>
      <c r="AH20" s="48" t="n">
        <f aca="false">M20+N20+O20+P20</f>
        <v>2442.29579803207</v>
      </c>
      <c r="AI20" s="48" t="n">
        <f aca="false">Q20+R20</f>
        <v>1498.26426001745</v>
      </c>
      <c r="AJ20" s="48" t="n">
        <f aca="false">S20+T20</f>
        <v>3572.81764235511</v>
      </c>
      <c r="AK20" s="48" t="n">
        <f aca="false">U20+V20</f>
        <v>3906.64163243357</v>
      </c>
      <c r="AL20" s="48" t="n">
        <f aca="false">W20+X20</f>
        <v>4016.92951421356</v>
      </c>
      <c r="AM20" s="48" t="n">
        <f aca="false">Y20+Z20+AA20+AB20</f>
        <v>2472.42404277955</v>
      </c>
      <c r="AO20" s="60" t="n">
        <f aca="false">SUM(E20:F20)</f>
        <v>1239.36250900363</v>
      </c>
      <c r="AP20" s="60" t="n">
        <f aca="false">SUM(G20:L20)</f>
        <v>10666.5050205871</v>
      </c>
      <c r="AQ20" s="60" t="n">
        <f aca="false">SUM(M20:N20)</f>
        <v>2321.24557519613</v>
      </c>
      <c r="AR20" s="60" t="n">
        <f aca="false">SUM(Q20:R20)</f>
        <v>1498.26426001745</v>
      </c>
      <c r="AS20" s="60" t="n">
        <f aca="false">SUM(S20:X20)</f>
        <v>11496.3887890022</v>
      </c>
      <c r="AT20" s="60" t="n">
        <f aca="false">SUM(Y20:Z20)</f>
        <v>2285.44131362488</v>
      </c>
      <c r="AU20" s="60" t="n">
        <f aca="false">AO20+AR20</f>
        <v>2737.62676902108</v>
      </c>
      <c r="AV20" s="60" t="n">
        <f aca="false">AP20+AS20</f>
        <v>22162.8938095893</v>
      </c>
      <c r="AW20" s="60" t="n">
        <f aca="false">AQ20+AT20</f>
        <v>4606.68688882101</v>
      </c>
    </row>
    <row r="21" customFormat="false" ht="15" hidden="false" customHeight="false" outlineLevel="0" collapsed="false">
      <c r="A21" s="61" t="n">
        <v>2018</v>
      </c>
      <c r="B21" s="59" t="n">
        <f aca="false">SUM(E21:AB21)</f>
        <v>29897.8887363048</v>
      </c>
      <c r="C21" s="59" t="n">
        <f aca="false">SUM(E21:P21)</f>
        <v>14391.4185985681</v>
      </c>
      <c r="D21" s="59" t="n">
        <f aca="false">SUM(Q21:AB21)</f>
        <v>15506.4701377366</v>
      </c>
      <c r="E21" s="48" t="n">
        <v>219.953248381712</v>
      </c>
      <c r="F21" s="48" t="n">
        <v>1026.8039224151</v>
      </c>
      <c r="G21" s="48" t="n">
        <v>1547.02312519807</v>
      </c>
      <c r="H21" s="48" t="n">
        <v>1658.12636008744</v>
      </c>
      <c r="I21" s="48" t="n">
        <v>1788.59233641767</v>
      </c>
      <c r="J21" s="48" t="n">
        <v>1787.288197954</v>
      </c>
      <c r="K21" s="48" t="n">
        <v>1979.69503360916</v>
      </c>
      <c r="L21" s="48" t="n">
        <v>1874.21515204249</v>
      </c>
      <c r="M21" s="48" t="n">
        <v>1579.13229913844</v>
      </c>
      <c r="N21" s="48" t="n">
        <v>797.743503337448</v>
      </c>
      <c r="O21" s="48" t="n">
        <v>103.550310020467</v>
      </c>
      <c r="P21" s="48" t="n">
        <v>29.2951099661376</v>
      </c>
      <c r="Q21" s="48" t="n">
        <v>328.39743073778</v>
      </c>
      <c r="R21" s="48" t="n">
        <v>1178.4062021685</v>
      </c>
      <c r="S21" s="48" t="n">
        <v>1702.40318248373</v>
      </c>
      <c r="T21" s="48" t="n">
        <v>1843.83758197204</v>
      </c>
      <c r="U21" s="48" t="n">
        <v>1935.5800264314</v>
      </c>
      <c r="V21" s="48" t="n">
        <v>1932.912338606</v>
      </c>
      <c r="W21" s="48" t="n">
        <v>2071.72504645368</v>
      </c>
      <c r="X21" s="48" t="n">
        <v>1959.54561059915</v>
      </c>
      <c r="Y21" s="48" t="n">
        <v>1622.08115593248</v>
      </c>
      <c r="Z21" s="48" t="n">
        <v>728.779643676545</v>
      </c>
      <c r="AA21" s="48" t="n">
        <v>151.350240692446</v>
      </c>
      <c r="AB21" s="48" t="n">
        <v>51.4516779828678</v>
      </c>
      <c r="AD21" s="48" t="n">
        <f aca="false">E21+F21</f>
        <v>1246.75717079681</v>
      </c>
      <c r="AE21" s="48" t="n">
        <f aca="false">G21+H21</f>
        <v>3205.14948528551</v>
      </c>
      <c r="AF21" s="48" t="n">
        <f aca="false">I21+J21</f>
        <v>3575.88053437167</v>
      </c>
      <c r="AG21" s="48" t="n">
        <f aca="false">K21+L21</f>
        <v>3853.91018565165</v>
      </c>
      <c r="AH21" s="48" t="n">
        <f aca="false">M21+N21+O21+P21</f>
        <v>2509.72122246249</v>
      </c>
      <c r="AI21" s="48" t="n">
        <f aca="false">Q21+R21</f>
        <v>1506.80363290628</v>
      </c>
      <c r="AJ21" s="48" t="n">
        <f aca="false">S21+T21</f>
        <v>3546.24076445578</v>
      </c>
      <c r="AK21" s="48" t="n">
        <f aca="false">U21+V21</f>
        <v>3868.49236503741</v>
      </c>
      <c r="AL21" s="48" t="n">
        <f aca="false">W21+X21</f>
        <v>4031.27065705283</v>
      </c>
      <c r="AM21" s="48" t="n">
        <f aca="false">Y21+Z21+AA21+AB21</f>
        <v>2553.66271828433</v>
      </c>
      <c r="AO21" s="60" t="n">
        <f aca="false">SUM(E21:F21)</f>
        <v>1246.75717079681</v>
      </c>
      <c r="AP21" s="60" t="n">
        <f aca="false">SUM(G21:L21)</f>
        <v>10634.9402053088</v>
      </c>
      <c r="AQ21" s="60" t="n">
        <f aca="false">SUM(M21:N21)</f>
        <v>2376.87580247589</v>
      </c>
      <c r="AR21" s="60" t="n">
        <f aca="false">SUM(Q21:R21)</f>
        <v>1506.80363290628</v>
      </c>
      <c r="AS21" s="60" t="n">
        <f aca="false">SUM(S21:X21)</f>
        <v>11446.003786546</v>
      </c>
      <c r="AT21" s="60" t="n">
        <f aca="false">SUM(Y21:Z21)</f>
        <v>2350.86079960902</v>
      </c>
      <c r="AU21" s="60" t="n">
        <f aca="false">AO21+AR21</f>
        <v>2753.56080370309</v>
      </c>
      <c r="AV21" s="60" t="n">
        <f aca="false">AP21+AS21</f>
        <v>22080.9439918548</v>
      </c>
      <c r="AW21" s="60" t="n">
        <f aca="false">AQ21+AT21</f>
        <v>4727.73660208491</v>
      </c>
    </row>
    <row r="22" customFormat="false" ht="15" hidden="false" customHeight="false" outlineLevel="0" collapsed="false">
      <c r="A22" s="61" t="n">
        <v>2019</v>
      </c>
      <c r="B22" s="59" t="n">
        <f aca="false">SUM(E22:AB22)</f>
        <v>29967.9639401339</v>
      </c>
      <c r="C22" s="59" t="n">
        <f aca="false">SUM(E22:P22)</f>
        <v>14426.1868436189</v>
      </c>
      <c r="D22" s="59" t="n">
        <f aca="false">SUM(Q22:AB22)</f>
        <v>15541.777096515</v>
      </c>
      <c r="E22" s="48" t="n">
        <v>221.329048977728</v>
      </c>
      <c r="F22" s="48" t="n">
        <v>1040.34149963581</v>
      </c>
      <c r="G22" s="48" t="n">
        <v>1517.40624690159</v>
      </c>
      <c r="H22" s="48" t="n">
        <v>1662.16214485588</v>
      </c>
      <c r="I22" s="48" t="n">
        <v>1795.56946461619</v>
      </c>
      <c r="J22" s="48" t="n">
        <v>1765.01486926833</v>
      </c>
      <c r="K22" s="48" t="n">
        <v>1979.84459485498</v>
      </c>
      <c r="L22" s="48" t="n">
        <v>1867.42047635009</v>
      </c>
      <c r="M22" s="48" t="n">
        <v>1606.62132446096</v>
      </c>
      <c r="N22" s="48" t="n">
        <v>822.659430376283</v>
      </c>
      <c r="O22" s="48" t="n">
        <v>115.236117147663</v>
      </c>
      <c r="P22" s="48" t="n">
        <v>32.5816261733505</v>
      </c>
      <c r="Q22" s="48" t="n">
        <v>330.295288901379</v>
      </c>
      <c r="R22" s="48" t="n">
        <v>1194.9435800895</v>
      </c>
      <c r="S22" s="48" t="n">
        <v>1669.75111845227</v>
      </c>
      <c r="T22" s="48" t="n">
        <v>1848.5312385378</v>
      </c>
      <c r="U22" s="48" t="n">
        <v>1936.85895947987</v>
      </c>
      <c r="V22" s="48" t="n">
        <v>1901.56608338707</v>
      </c>
      <c r="W22" s="48" t="n">
        <v>2070.85262846358</v>
      </c>
      <c r="X22" s="48" t="n">
        <v>1951.4452552948</v>
      </c>
      <c r="Y22" s="48" t="n">
        <v>1642.56585869756</v>
      </c>
      <c r="Z22" s="48" t="n">
        <v>774.545146583361</v>
      </c>
      <c r="AA22" s="48" t="n">
        <v>163.901320485161</v>
      </c>
      <c r="AB22" s="48" t="n">
        <v>56.5206181426507</v>
      </c>
      <c r="AD22" s="48" t="n">
        <f aca="false">E22+F22</f>
        <v>1261.67054861354</v>
      </c>
      <c r="AE22" s="48" t="n">
        <f aca="false">G22+H22</f>
        <v>3179.56839175747</v>
      </c>
      <c r="AF22" s="48" t="n">
        <f aca="false">I22+J22</f>
        <v>3560.58433388453</v>
      </c>
      <c r="AG22" s="48" t="n">
        <f aca="false">K22+L22</f>
        <v>3847.26507120507</v>
      </c>
      <c r="AH22" s="48" t="n">
        <f aca="false">M22+N22+O22+P22</f>
        <v>2577.09849815826</v>
      </c>
      <c r="AI22" s="48" t="n">
        <f aca="false">Q22+R22</f>
        <v>1525.23886899088</v>
      </c>
      <c r="AJ22" s="48" t="n">
        <f aca="false">S22+T22</f>
        <v>3518.28235699007</v>
      </c>
      <c r="AK22" s="48" t="n">
        <f aca="false">U22+V22</f>
        <v>3838.42504286694</v>
      </c>
      <c r="AL22" s="48" t="n">
        <f aca="false">W22+X22</f>
        <v>4022.29788375838</v>
      </c>
      <c r="AM22" s="48" t="n">
        <f aca="false">Y22+Z22+AA22+AB22</f>
        <v>2637.53294390874</v>
      </c>
      <c r="AO22" s="60" t="n">
        <f aca="false">SUM(E22:F22)</f>
        <v>1261.67054861354</v>
      </c>
      <c r="AP22" s="60" t="n">
        <f aca="false">SUM(G22:L22)</f>
        <v>10587.4177968471</v>
      </c>
      <c r="AQ22" s="60" t="n">
        <f aca="false">SUM(M22:N22)</f>
        <v>2429.28075483724</v>
      </c>
      <c r="AR22" s="60" t="n">
        <f aca="false">SUM(Q22:R22)</f>
        <v>1525.23886899088</v>
      </c>
      <c r="AS22" s="60" t="n">
        <f aca="false">SUM(S22:X22)</f>
        <v>11379.0052836154</v>
      </c>
      <c r="AT22" s="60" t="n">
        <f aca="false">SUM(Y22:Z22)</f>
        <v>2417.11100528092</v>
      </c>
      <c r="AU22" s="60" t="n">
        <f aca="false">AO22+AR22</f>
        <v>2786.90941760442</v>
      </c>
      <c r="AV22" s="60" t="n">
        <f aca="false">AP22+AS22</f>
        <v>21966.4230804625</v>
      </c>
      <c r="AW22" s="60" t="n">
        <f aca="false">AQ22+AT22</f>
        <v>4846.39176011817</v>
      </c>
    </row>
    <row r="23" customFormat="false" ht="15" hidden="false" customHeight="false" outlineLevel="0" collapsed="false">
      <c r="A23" s="61" t="n">
        <v>2020</v>
      </c>
      <c r="B23" s="59" t="n">
        <f aca="false">SUM(E23:AB23)</f>
        <v>30026.0972350631</v>
      </c>
      <c r="C23" s="59" t="n">
        <f aca="false">SUM(E23:P23)</f>
        <v>14456.1202800279</v>
      </c>
      <c r="D23" s="59" t="n">
        <f aca="false">SUM(Q23:AB23)</f>
        <v>15569.9769550352</v>
      </c>
      <c r="E23" s="48" t="n">
        <v>221.83831984543</v>
      </c>
      <c r="F23" s="48" t="n">
        <v>1056.95915150441</v>
      </c>
      <c r="G23" s="48" t="n">
        <v>1495.06615279156</v>
      </c>
      <c r="H23" s="48" t="n">
        <v>1659.71882835436</v>
      </c>
      <c r="I23" s="48" t="n">
        <v>1792.20868647714</v>
      </c>
      <c r="J23" s="48" t="n">
        <v>1776.94618189366</v>
      </c>
      <c r="K23" s="48" t="n">
        <v>1957.847765215</v>
      </c>
      <c r="L23" s="48" t="n">
        <v>1864.00126130537</v>
      </c>
      <c r="M23" s="48" t="n">
        <v>1630.5207219274</v>
      </c>
      <c r="N23" s="48" t="n">
        <v>842.686733953718</v>
      </c>
      <c r="O23" s="48" t="n">
        <v>123.115288447161</v>
      </c>
      <c r="P23" s="48" t="n">
        <v>35.2111883126515</v>
      </c>
      <c r="Q23" s="48" t="n">
        <v>330.858952703798</v>
      </c>
      <c r="R23" s="48" t="n">
        <v>1215.91882152023</v>
      </c>
      <c r="S23" s="48" t="n">
        <v>1642.74128832811</v>
      </c>
      <c r="T23" s="48" t="n">
        <v>1847.55452394508</v>
      </c>
      <c r="U23" s="48" t="n">
        <v>1928.22956736653</v>
      </c>
      <c r="V23" s="48" t="n">
        <v>1906.81142698146</v>
      </c>
      <c r="W23" s="48" t="n">
        <v>2043.79049542857</v>
      </c>
      <c r="X23" s="48" t="n">
        <v>1949.1937239083</v>
      </c>
      <c r="Y23" s="48" t="n">
        <v>1658.67363537549</v>
      </c>
      <c r="Z23" s="48" t="n">
        <v>807.354780589986</v>
      </c>
      <c r="AA23" s="48" t="n">
        <v>176.957541179506</v>
      </c>
      <c r="AB23" s="48" t="n">
        <v>61.8921977081865</v>
      </c>
      <c r="AD23" s="48" t="n">
        <f aca="false">E23+F23</f>
        <v>1278.79747134984</v>
      </c>
      <c r="AE23" s="48" t="n">
        <f aca="false">G23+H23</f>
        <v>3154.78498114592</v>
      </c>
      <c r="AF23" s="48" t="n">
        <f aca="false">I23+J23</f>
        <v>3569.15486837081</v>
      </c>
      <c r="AG23" s="48" t="n">
        <f aca="false">K23+L23</f>
        <v>3821.84902652037</v>
      </c>
      <c r="AH23" s="48" t="n">
        <f aca="false">M23+N23+O23+P23</f>
        <v>2631.53393264093</v>
      </c>
      <c r="AI23" s="48" t="n">
        <f aca="false">Q23+R23</f>
        <v>1546.77777422403</v>
      </c>
      <c r="AJ23" s="48" t="n">
        <f aca="false">S23+T23</f>
        <v>3490.29581227319</v>
      </c>
      <c r="AK23" s="48" t="n">
        <f aca="false">U23+V23</f>
        <v>3835.04099434799</v>
      </c>
      <c r="AL23" s="48" t="n">
        <f aca="false">W23+X23</f>
        <v>3992.98421933687</v>
      </c>
      <c r="AM23" s="48" t="n">
        <f aca="false">Y23+Z23+AA23+AB23</f>
        <v>2704.87815485317</v>
      </c>
      <c r="AO23" s="60" t="n">
        <f aca="false">SUM(E23:F23)</f>
        <v>1278.79747134984</v>
      </c>
      <c r="AP23" s="60" t="n">
        <f aca="false">SUM(G23:L23)</f>
        <v>10545.7888760371</v>
      </c>
      <c r="AQ23" s="60" t="n">
        <f aca="false">SUM(M23:N23)</f>
        <v>2473.20745588111</v>
      </c>
      <c r="AR23" s="60" t="n">
        <f aca="false">SUM(Q23:R23)</f>
        <v>1546.77777422403</v>
      </c>
      <c r="AS23" s="60" t="n">
        <f aca="false">SUM(S23:X23)</f>
        <v>11318.3210259581</v>
      </c>
      <c r="AT23" s="60" t="n">
        <f aca="false">SUM(Y23:Z23)</f>
        <v>2466.02841596548</v>
      </c>
      <c r="AU23" s="60" t="n">
        <f aca="false">AO23+AR23</f>
        <v>2825.57524557387</v>
      </c>
      <c r="AV23" s="60" t="n">
        <f aca="false">AP23+AS23</f>
        <v>21864.1099019951</v>
      </c>
      <c r="AW23" s="60" t="n">
        <f aca="false">AQ23+AT23</f>
        <v>4939.23587184659</v>
      </c>
    </row>
    <row r="24" customFormat="false" ht="15" hidden="false" customHeight="false" outlineLevel="0" collapsed="false">
      <c r="A24" s="61" t="n">
        <v>2021</v>
      </c>
      <c r="B24" s="59" t="n">
        <f aca="false">SUM(E24:AB24)</f>
        <v>30085.5883856432</v>
      </c>
      <c r="C24" s="59" t="n">
        <f aca="false">SUM(E24:P24)</f>
        <v>14486.1819274117</v>
      </c>
      <c r="D24" s="59" t="n">
        <f aca="false">SUM(Q24:AB24)</f>
        <v>15599.4064582315</v>
      </c>
      <c r="E24" s="48" t="n">
        <v>222.283613612232</v>
      </c>
      <c r="F24" s="48" t="n">
        <v>1073.5686103384</v>
      </c>
      <c r="G24" s="48" t="n">
        <v>1482.77565323051</v>
      </c>
      <c r="H24" s="48" t="n">
        <v>1650.95201987052</v>
      </c>
      <c r="I24" s="48" t="n">
        <v>1781.76728187092</v>
      </c>
      <c r="J24" s="48" t="n">
        <v>1811.52566732754</v>
      </c>
      <c r="K24" s="48" t="n">
        <v>1916.15318845878</v>
      </c>
      <c r="L24" s="48" t="n">
        <v>1869.91417016144</v>
      </c>
      <c r="M24" s="48" t="n">
        <v>1648.53940494962</v>
      </c>
      <c r="N24" s="48" t="n">
        <v>861.290502312711</v>
      </c>
      <c r="O24" s="48" t="n">
        <v>129.86556468446</v>
      </c>
      <c r="P24" s="48" t="n">
        <v>37.5462505945719</v>
      </c>
      <c r="Q24" s="48" t="n">
        <v>331.603064597549</v>
      </c>
      <c r="R24" s="48" t="n">
        <v>1235.61371878153</v>
      </c>
      <c r="S24" s="48" t="n">
        <v>1626.7603218922</v>
      </c>
      <c r="T24" s="48" t="n">
        <v>1839.64727074844</v>
      </c>
      <c r="U24" s="48" t="n">
        <v>1914.51716645304</v>
      </c>
      <c r="V24" s="48" t="n">
        <v>1936.85388349199</v>
      </c>
      <c r="W24" s="48" t="n">
        <v>1993.71226511567</v>
      </c>
      <c r="X24" s="48" t="n">
        <v>1957.35356485558</v>
      </c>
      <c r="Y24" s="48" t="n">
        <v>1670.86130849668</v>
      </c>
      <c r="Z24" s="48" t="n">
        <v>835.415721663737</v>
      </c>
      <c r="AA24" s="48" t="n">
        <v>189.892833571674</v>
      </c>
      <c r="AB24" s="48" t="n">
        <v>67.1753385634452</v>
      </c>
      <c r="AD24" s="48" t="n">
        <f aca="false">E24+F24</f>
        <v>1295.85222395063</v>
      </c>
      <c r="AE24" s="48" t="n">
        <f aca="false">G24+H24</f>
        <v>3133.72767310103</v>
      </c>
      <c r="AF24" s="48" t="n">
        <f aca="false">I24+J24</f>
        <v>3593.29294919846</v>
      </c>
      <c r="AG24" s="48" t="n">
        <f aca="false">K24+L24</f>
        <v>3786.06735862022</v>
      </c>
      <c r="AH24" s="48" t="n">
        <f aca="false">M24+N24+O24+P24</f>
        <v>2677.24172254136</v>
      </c>
      <c r="AI24" s="48" t="n">
        <f aca="false">Q24+R24</f>
        <v>1567.21678337908</v>
      </c>
      <c r="AJ24" s="48" t="n">
        <f aca="false">S24+T24</f>
        <v>3466.40759264063</v>
      </c>
      <c r="AK24" s="48" t="n">
        <f aca="false">U24+V24</f>
        <v>3851.37104994503</v>
      </c>
      <c r="AL24" s="48" t="n">
        <f aca="false">W24+X24</f>
        <v>3951.06582997125</v>
      </c>
      <c r="AM24" s="48" t="n">
        <f aca="false">Y24+Z24+AA24+AB24</f>
        <v>2763.34520229554</v>
      </c>
      <c r="AO24" s="60" t="n">
        <f aca="false">SUM(E24:F24)</f>
        <v>1295.85222395063</v>
      </c>
      <c r="AP24" s="60" t="n">
        <f aca="false">SUM(G24:L24)</f>
        <v>10513.0879809197</v>
      </c>
      <c r="AQ24" s="60" t="n">
        <f aca="false">SUM(M24:N24)</f>
        <v>2509.82990726233</v>
      </c>
      <c r="AR24" s="60" t="n">
        <f aca="false">SUM(Q24:R24)</f>
        <v>1567.21678337908</v>
      </c>
      <c r="AS24" s="60" t="n">
        <f aca="false">SUM(S24:X24)</f>
        <v>11268.8444725569</v>
      </c>
      <c r="AT24" s="60" t="n">
        <f aca="false">SUM(Y24:Z24)</f>
        <v>2506.27703016042</v>
      </c>
      <c r="AU24" s="60" t="n">
        <f aca="false">AO24+AR24</f>
        <v>2863.06900732971</v>
      </c>
      <c r="AV24" s="60" t="n">
        <f aca="false">AP24+AS24</f>
        <v>21781.9324534766</v>
      </c>
      <c r="AW24" s="60" t="n">
        <f aca="false">AQ24+AT24</f>
        <v>5016.10693742275</v>
      </c>
    </row>
    <row r="25" customFormat="false" ht="15" hidden="false" customHeight="false" outlineLevel="0" collapsed="false">
      <c r="A25" s="61" t="n">
        <v>2022</v>
      </c>
      <c r="B25" s="59" t="n">
        <f aca="false">SUM(E25:AB25)</f>
        <v>30124.7350868214</v>
      </c>
      <c r="C25" s="59" t="n">
        <f aca="false">SUM(E25:P25)</f>
        <v>14511.8957672055</v>
      </c>
      <c r="D25" s="59" t="n">
        <f aca="false">SUM(Q25:AB25)</f>
        <v>15612.8393196159</v>
      </c>
      <c r="E25" s="48" t="n">
        <v>223.682327116439</v>
      </c>
      <c r="F25" s="48" t="n">
        <v>1086.55181351564</v>
      </c>
      <c r="G25" s="48" t="n">
        <v>1477.66067837792</v>
      </c>
      <c r="H25" s="48" t="n">
        <v>1636.39578745056</v>
      </c>
      <c r="I25" s="48" t="n">
        <v>1772.48260749616</v>
      </c>
      <c r="J25" s="48" t="n">
        <v>1843.80902461064</v>
      </c>
      <c r="K25" s="48" t="n">
        <v>1868.88347076312</v>
      </c>
      <c r="L25" s="48" t="n">
        <v>1885.76216910004</v>
      </c>
      <c r="M25" s="48" t="n">
        <v>1657.54376289523</v>
      </c>
      <c r="N25" s="48" t="n">
        <v>886.26750727305</v>
      </c>
      <c r="O25" s="48" t="n">
        <v>133.679453470909</v>
      </c>
      <c r="P25" s="48" t="n">
        <v>39.1771651358446</v>
      </c>
      <c r="Q25" s="48" t="n">
        <v>333.648625668497</v>
      </c>
      <c r="R25" s="48" t="n">
        <v>1250.31468475728</v>
      </c>
      <c r="S25" s="48" t="n">
        <v>1619.83477793329</v>
      </c>
      <c r="T25" s="48" t="n">
        <v>1825.45139678516</v>
      </c>
      <c r="U25" s="48" t="n">
        <v>1903.48409831391</v>
      </c>
      <c r="V25" s="48" t="n">
        <v>1963.21742024624</v>
      </c>
      <c r="W25" s="48" t="n">
        <v>1938.90075807194</v>
      </c>
      <c r="X25" s="48" t="n">
        <v>1976.77184870839</v>
      </c>
      <c r="Y25" s="48" t="n">
        <v>1677.90188488269</v>
      </c>
      <c r="Z25" s="48" t="n">
        <v>851.326267676583</v>
      </c>
      <c r="AA25" s="48" t="n">
        <v>200.360283648837</v>
      </c>
      <c r="AB25" s="48" t="n">
        <v>71.6272729230432</v>
      </c>
      <c r="AD25" s="48" t="n">
        <f aca="false">E25+F25</f>
        <v>1310.23414063207</v>
      </c>
      <c r="AE25" s="48" t="n">
        <f aca="false">G25+H25</f>
        <v>3114.05646582847</v>
      </c>
      <c r="AF25" s="48" t="n">
        <f aca="false">I25+J25</f>
        <v>3616.29163210679</v>
      </c>
      <c r="AG25" s="48" t="n">
        <f aca="false">K25+L25</f>
        <v>3754.64563986316</v>
      </c>
      <c r="AH25" s="48" t="n">
        <f aca="false">M25+N25+O25+P25</f>
        <v>2716.66788877504</v>
      </c>
      <c r="AI25" s="48" t="n">
        <f aca="false">Q25+R25</f>
        <v>1583.96331042577</v>
      </c>
      <c r="AJ25" s="48" t="n">
        <f aca="false">S25+T25</f>
        <v>3445.28617471845</v>
      </c>
      <c r="AK25" s="48" t="n">
        <f aca="false">U25+V25</f>
        <v>3866.70151856015</v>
      </c>
      <c r="AL25" s="48" t="n">
        <f aca="false">W25+X25</f>
        <v>3915.67260678033</v>
      </c>
      <c r="AM25" s="48" t="n">
        <f aca="false">Y25+Z25+AA25+AB25</f>
        <v>2801.21570913115</v>
      </c>
      <c r="AO25" s="60" t="n">
        <f aca="false">SUM(E25:F25)</f>
        <v>1310.23414063207</v>
      </c>
      <c r="AP25" s="60" t="n">
        <f aca="false">SUM(G25:L25)</f>
        <v>10484.9937377984</v>
      </c>
      <c r="AQ25" s="60" t="n">
        <f aca="false">SUM(M25:N25)</f>
        <v>2543.81127016828</v>
      </c>
      <c r="AR25" s="60" t="n">
        <f aca="false">SUM(Q25:R25)</f>
        <v>1583.96331042577</v>
      </c>
      <c r="AS25" s="60" t="n">
        <f aca="false">SUM(S25:X25)</f>
        <v>11227.6603000589</v>
      </c>
      <c r="AT25" s="60" t="n">
        <f aca="false">SUM(Y25:Z25)</f>
        <v>2529.22815255927</v>
      </c>
      <c r="AU25" s="60" t="n">
        <f aca="false">AO25+AR25</f>
        <v>2894.19745105785</v>
      </c>
      <c r="AV25" s="60" t="n">
        <f aca="false">AP25+AS25</f>
        <v>21712.6540378574</v>
      </c>
      <c r="AW25" s="60" t="n">
        <f aca="false">AQ25+AT25</f>
        <v>5073.03942272755</v>
      </c>
    </row>
    <row r="26" customFormat="false" ht="15" hidden="false" customHeight="false" outlineLevel="0" collapsed="false">
      <c r="A26" s="61" t="n">
        <v>2023</v>
      </c>
      <c r="B26" s="59" t="n">
        <f aca="false">SUM(E26:AB26)</f>
        <v>30153.1748644078</v>
      </c>
      <c r="C26" s="59" t="n">
        <f aca="false">SUM(E26:P26)</f>
        <v>14531.4504516406</v>
      </c>
      <c r="D26" s="59" t="n">
        <f aca="false">SUM(Q26:AB26)</f>
        <v>15621.7244127672</v>
      </c>
      <c r="E26" s="48" t="n">
        <v>225.386264826027</v>
      </c>
      <c r="F26" s="48" t="n">
        <v>1095.97139305894</v>
      </c>
      <c r="G26" s="48" t="n">
        <v>1485.95690506923</v>
      </c>
      <c r="H26" s="48" t="n">
        <v>1612.8379797895</v>
      </c>
      <c r="I26" s="48" t="n">
        <v>1772.04630491218</v>
      </c>
      <c r="J26" s="48" t="n">
        <v>1860.74548208443</v>
      </c>
      <c r="K26" s="48" t="n">
        <v>1828.62043511598</v>
      </c>
      <c r="L26" s="48" t="n">
        <v>1901.79498373735</v>
      </c>
      <c r="M26" s="48" t="n">
        <v>1656.55700689014</v>
      </c>
      <c r="N26" s="48" t="n">
        <v>914.741052929111</v>
      </c>
      <c r="O26" s="48" t="n">
        <v>136.255233936231</v>
      </c>
      <c r="P26" s="48" t="n">
        <v>40.5374092914741</v>
      </c>
      <c r="Q26" s="48" t="n">
        <v>336.099099039416</v>
      </c>
      <c r="R26" s="48" t="n">
        <v>1261.42548111793</v>
      </c>
      <c r="S26" s="48" t="n">
        <v>1628.2731704395</v>
      </c>
      <c r="T26" s="48" t="n">
        <v>1799.9543538369</v>
      </c>
      <c r="U26" s="48" t="n">
        <v>1902.06677936008</v>
      </c>
      <c r="V26" s="48" t="n">
        <v>1975.17512633482</v>
      </c>
      <c r="W26" s="48" t="n">
        <v>1891.70060059582</v>
      </c>
      <c r="X26" s="48" t="n">
        <v>1995.94584685904</v>
      </c>
      <c r="Y26" s="48" t="n">
        <v>1676.36269138193</v>
      </c>
      <c r="Z26" s="48" t="n">
        <v>870.51423001386</v>
      </c>
      <c r="AA26" s="48" t="n">
        <v>208.7417516719</v>
      </c>
      <c r="AB26" s="48" t="n">
        <v>75.46528211595</v>
      </c>
      <c r="AD26" s="48" t="n">
        <f aca="false">E26+F26</f>
        <v>1321.35765788496</v>
      </c>
      <c r="AE26" s="48" t="n">
        <f aca="false">G26+H26</f>
        <v>3098.79488485873</v>
      </c>
      <c r="AF26" s="48" t="n">
        <f aca="false">I26+J26</f>
        <v>3632.79178699661</v>
      </c>
      <c r="AG26" s="48" t="n">
        <f aca="false">K26+L26</f>
        <v>3730.41541885333</v>
      </c>
      <c r="AH26" s="48" t="n">
        <f aca="false">M26+N26+O26+P26</f>
        <v>2748.09070304696</v>
      </c>
      <c r="AI26" s="48" t="n">
        <f aca="false">Q26+R26</f>
        <v>1597.52458015735</v>
      </c>
      <c r="AJ26" s="48" t="n">
        <f aca="false">S26+T26</f>
        <v>3428.2275242764</v>
      </c>
      <c r="AK26" s="48" t="n">
        <f aca="false">U26+V26</f>
        <v>3877.2419056949</v>
      </c>
      <c r="AL26" s="48" t="n">
        <f aca="false">W26+X26</f>
        <v>3887.64644745487</v>
      </c>
      <c r="AM26" s="48" t="n">
        <f aca="false">Y26+Z26+AA26+AB26</f>
        <v>2831.08395518364</v>
      </c>
      <c r="AO26" s="60" t="n">
        <f aca="false">SUM(E26:F26)</f>
        <v>1321.35765788496</v>
      </c>
      <c r="AP26" s="60" t="n">
        <f aca="false">SUM(G26:L26)</f>
        <v>10462.0020907087</v>
      </c>
      <c r="AQ26" s="60" t="n">
        <f aca="false">SUM(M26:N26)</f>
        <v>2571.29805981925</v>
      </c>
      <c r="AR26" s="60" t="n">
        <f aca="false">SUM(Q26:R26)</f>
        <v>1597.52458015735</v>
      </c>
      <c r="AS26" s="60" t="n">
        <f aca="false">SUM(S26:X26)</f>
        <v>11193.1158774262</v>
      </c>
      <c r="AT26" s="60" t="n">
        <f aca="false">SUM(Y26:Z26)</f>
        <v>2546.87692139579</v>
      </c>
      <c r="AU26" s="60" t="n">
        <f aca="false">AO26+AR26</f>
        <v>2918.88223804231</v>
      </c>
      <c r="AV26" s="60" t="n">
        <f aca="false">AP26+AS26</f>
        <v>21655.1179681348</v>
      </c>
      <c r="AW26" s="60" t="n">
        <f aca="false">AQ26+AT26</f>
        <v>5118.17498121505</v>
      </c>
    </row>
    <row r="27" customFormat="false" ht="15" hidden="false" customHeight="false" outlineLevel="0" collapsed="false">
      <c r="A27" s="61" t="n">
        <v>2024</v>
      </c>
      <c r="B27" s="59" t="n">
        <f aca="false">SUM(E27:AB27)</f>
        <v>30187.9776191736</v>
      </c>
      <c r="C27" s="59" t="n">
        <f aca="false">SUM(E27:P27)</f>
        <v>14549.3974610895</v>
      </c>
      <c r="D27" s="59" t="n">
        <f aca="false">SUM(Q27:AB27)</f>
        <v>15638.5801580841</v>
      </c>
      <c r="E27" s="48" t="n">
        <v>227.091122397899</v>
      </c>
      <c r="F27" s="48" t="n">
        <v>1103.08633713474</v>
      </c>
      <c r="G27" s="48" t="n">
        <v>1505.83125782097</v>
      </c>
      <c r="H27" s="48" t="n">
        <v>1583.14008850654</v>
      </c>
      <c r="I27" s="48" t="n">
        <v>1776.4140235962</v>
      </c>
      <c r="J27" s="48" t="n">
        <v>1867.56865308882</v>
      </c>
      <c r="K27" s="48" t="n">
        <v>1807.48758110927</v>
      </c>
      <c r="L27" s="48" t="n">
        <v>1901.51382448444</v>
      </c>
      <c r="M27" s="48" t="n">
        <v>1646.83180085463</v>
      </c>
      <c r="N27" s="48" t="n">
        <v>950.137707880488</v>
      </c>
      <c r="O27" s="48" t="n">
        <v>138.54588732807</v>
      </c>
      <c r="P27" s="48" t="n">
        <v>41.7491768874589</v>
      </c>
      <c r="Q27" s="48" t="n">
        <v>338.764386142305</v>
      </c>
      <c r="R27" s="48" t="n">
        <v>1269.17990682595</v>
      </c>
      <c r="S27" s="48" t="n">
        <v>1652.24894797806</v>
      </c>
      <c r="T27" s="48" t="n">
        <v>1766.08099335863</v>
      </c>
      <c r="U27" s="48" t="n">
        <v>1907.33427248965</v>
      </c>
      <c r="V27" s="48" t="n">
        <v>1977.42590630629</v>
      </c>
      <c r="W27" s="48" t="n">
        <v>1861.69375683506</v>
      </c>
      <c r="X27" s="48" t="n">
        <v>1997.27620069539</v>
      </c>
      <c r="Y27" s="48" t="n">
        <v>1670.80850991276</v>
      </c>
      <c r="Z27" s="48" t="n">
        <v>907.993823787893</v>
      </c>
      <c r="AA27" s="48" t="n">
        <v>211.971658315094</v>
      </c>
      <c r="AB27" s="48" t="n">
        <v>77.8017954369565</v>
      </c>
      <c r="AD27" s="48" t="n">
        <f aca="false">E27+F27</f>
        <v>1330.17745953264</v>
      </c>
      <c r="AE27" s="48" t="n">
        <f aca="false">G27+H27</f>
        <v>3088.97134632751</v>
      </c>
      <c r="AF27" s="48" t="n">
        <f aca="false">I27+J27</f>
        <v>3643.98267668501</v>
      </c>
      <c r="AG27" s="48" t="n">
        <f aca="false">K27+L27</f>
        <v>3709.00140559371</v>
      </c>
      <c r="AH27" s="48" t="n">
        <f aca="false">M27+N27+O27+P27</f>
        <v>2777.26457295064</v>
      </c>
      <c r="AI27" s="48" t="n">
        <f aca="false">Q27+R27</f>
        <v>1607.94429296826</v>
      </c>
      <c r="AJ27" s="48" t="n">
        <f aca="false">S27+T27</f>
        <v>3418.3299413367</v>
      </c>
      <c r="AK27" s="48" t="n">
        <f aca="false">U27+V27</f>
        <v>3884.76017879594</v>
      </c>
      <c r="AL27" s="48" t="n">
        <f aca="false">W27+X27</f>
        <v>3858.96995753044</v>
      </c>
      <c r="AM27" s="48" t="n">
        <f aca="false">Y27+Z27+AA27+AB27</f>
        <v>2868.57578745271</v>
      </c>
      <c r="AO27" s="60" t="n">
        <f aca="false">SUM(E27:F27)</f>
        <v>1330.17745953264</v>
      </c>
      <c r="AP27" s="60" t="n">
        <f aca="false">SUM(G27:L27)</f>
        <v>10441.9554286062</v>
      </c>
      <c r="AQ27" s="60" t="n">
        <f aca="false">SUM(M27:N27)</f>
        <v>2596.96950873511</v>
      </c>
      <c r="AR27" s="60" t="n">
        <f aca="false">SUM(Q27:R27)</f>
        <v>1607.94429296826</v>
      </c>
      <c r="AS27" s="60" t="n">
        <f aca="false">SUM(S27:X27)</f>
        <v>11162.0600776631</v>
      </c>
      <c r="AT27" s="60" t="n">
        <f aca="false">SUM(Y27:Z27)</f>
        <v>2578.80233370066</v>
      </c>
      <c r="AU27" s="60" t="n">
        <f aca="false">AO27+AR27</f>
        <v>2938.12175250089</v>
      </c>
      <c r="AV27" s="60" t="n">
        <f aca="false">AP27+AS27</f>
        <v>21604.0155062693</v>
      </c>
      <c r="AW27" s="60" t="n">
        <f aca="false">AQ27+AT27</f>
        <v>5175.77184243577</v>
      </c>
    </row>
    <row r="28" customFormat="false" ht="15" hidden="false" customHeight="false" outlineLevel="0" collapsed="false">
      <c r="A28" s="61" t="n">
        <v>2025</v>
      </c>
      <c r="B28" s="59" t="n">
        <f aca="false">SUM(E28:AB28)</f>
        <v>30236.0390347353</v>
      </c>
      <c r="C28" s="59" t="n">
        <f aca="false">SUM(E28:P28)</f>
        <v>14571.8933774391</v>
      </c>
      <c r="D28" s="59" t="n">
        <f aca="false">SUM(Q28:AB28)</f>
        <v>15664.1456572962</v>
      </c>
      <c r="E28" s="48" t="n">
        <v>228.562521754335</v>
      </c>
      <c r="F28" s="48" t="n">
        <v>1105.75693616913</v>
      </c>
      <c r="G28" s="48" t="n">
        <v>1530.18153413081</v>
      </c>
      <c r="H28" s="48" t="n">
        <v>1560.75160242085</v>
      </c>
      <c r="I28" s="48" t="n">
        <v>1774.0753624641</v>
      </c>
      <c r="J28" s="48" t="n">
        <v>1863.87598994011</v>
      </c>
      <c r="K28" s="48" t="n">
        <v>1821.01475923392</v>
      </c>
      <c r="L28" s="48" t="n">
        <v>1880.03444641149</v>
      </c>
      <c r="M28" s="48" t="n">
        <v>1640.56259954186</v>
      </c>
      <c r="N28" s="48" t="n">
        <v>983.27698596324</v>
      </c>
      <c r="O28" s="48" t="n">
        <v>140.851838799042</v>
      </c>
      <c r="P28" s="48" t="n">
        <v>42.948800610244</v>
      </c>
      <c r="Q28" s="48" t="n">
        <v>341.088749044985</v>
      </c>
      <c r="R28" s="48" t="n">
        <v>1271.55120096337</v>
      </c>
      <c r="S28" s="48" t="n">
        <v>1682.66224392512</v>
      </c>
      <c r="T28" s="48" t="n">
        <v>1738.02328587009</v>
      </c>
      <c r="U28" s="48" t="n">
        <v>1906.95004600014</v>
      </c>
      <c r="V28" s="48" t="n">
        <v>1969.76321205292</v>
      </c>
      <c r="W28" s="48" t="n">
        <v>1867.08835598606</v>
      </c>
      <c r="X28" s="48" t="n">
        <v>1973.41352868166</v>
      </c>
      <c r="Y28" s="48" t="n">
        <v>1670.20094359927</v>
      </c>
      <c r="Z28" s="48" t="n">
        <v>949.426678387991</v>
      </c>
      <c r="AA28" s="48" t="n">
        <v>214.229543385885</v>
      </c>
      <c r="AB28" s="48" t="n">
        <v>79.7478693987111</v>
      </c>
      <c r="AD28" s="48" t="n">
        <f aca="false">E28+F28</f>
        <v>1334.31945792346</v>
      </c>
      <c r="AE28" s="48" t="n">
        <f aca="false">G28+H28</f>
        <v>3090.93313655166</v>
      </c>
      <c r="AF28" s="48" t="n">
        <f aca="false">I28+J28</f>
        <v>3637.9513524042</v>
      </c>
      <c r="AG28" s="48" t="n">
        <f aca="false">K28+L28</f>
        <v>3701.04920564542</v>
      </c>
      <c r="AH28" s="48" t="n">
        <f aca="false">M28+N28+O28+P28</f>
        <v>2807.64022491439</v>
      </c>
      <c r="AI28" s="48" t="n">
        <f aca="false">Q28+R28</f>
        <v>1612.63995000836</v>
      </c>
      <c r="AJ28" s="48" t="n">
        <f aca="false">S28+T28</f>
        <v>3420.68552979521</v>
      </c>
      <c r="AK28" s="48" t="n">
        <f aca="false">U28+V28</f>
        <v>3876.71325805306</v>
      </c>
      <c r="AL28" s="48" t="n">
        <f aca="false">W28+X28</f>
        <v>3840.50188466772</v>
      </c>
      <c r="AM28" s="48" t="n">
        <f aca="false">Y28+Z28+AA28+AB28</f>
        <v>2913.60503477185</v>
      </c>
      <c r="AO28" s="60" t="n">
        <f aca="false">SUM(E28:F28)</f>
        <v>1334.31945792346</v>
      </c>
      <c r="AP28" s="60" t="n">
        <f aca="false">SUM(G28:L28)</f>
        <v>10429.9336946013</v>
      </c>
      <c r="AQ28" s="60" t="n">
        <f aca="false">SUM(M28:N28)</f>
        <v>2623.8395855051</v>
      </c>
      <c r="AR28" s="60" t="n">
        <f aca="false">SUM(Q28:R28)</f>
        <v>1612.63995000836</v>
      </c>
      <c r="AS28" s="60" t="n">
        <f aca="false">SUM(S28:X28)</f>
        <v>11137.900672516</v>
      </c>
      <c r="AT28" s="60" t="n">
        <f aca="false">SUM(Y28:Z28)</f>
        <v>2619.62762198726</v>
      </c>
      <c r="AU28" s="60" t="n">
        <f aca="false">AO28+AR28</f>
        <v>2946.95940793182</v>
      </c>
      <c r="AV28" s="60" t="n">
        <f aca="false">AP28+AS28</f>
        <v>21567.8343671173</v>
      </c>
      <c r="AW28" s="60" t="n">
        <f aca="false">AQ28+AT28</f>
        <v>5243.46720749236</v>
      </c>
    </row>
    <row r="29" customFormat="false" ht="15" hidden="false" customHeight="false" outlineLevel="0" collapsed="false">
      <c r="A29" s="61" t="n">
        <v>2026</v>
      </c>
      <c r="B29" s="59" t="n">
        <f aca="false">SUM(E29:AB29)</f>
        <v>30305.5065648028</v>
      </c>
      <c r="C29" s="59" t="n">
        <f aca="false">SUM(E29:P29)</f>
        <v>14598.4670780881</v>
      </c>
      <c r="D29" s="59" t="n">
        <f aca="false">SUM(Q29:AB29)</f>
        <v>15707.0394867147</v>
      </c>
      <c r="E29" s="48" t="n">
        <v>229.182990759052</v>
      </c>
      <c r="F29" s="48" t="n">
        <v>1108.09138609458</v>
      </c>
      <c r="G29" s="48" t="n">
        <v>1554.50799973826</v>
      </c>
      <c r="H29" s="48" t="n">
        <v>1548.45918728624</v>
      </c>
      <c r="I29" s="48" t="n">
        <v>1765.18691566984</v>
      </c>
      <c r="J29" s="48" t="n">
        <v>1852.99674120008</v>
      </c>
      <c r="K29" s="48" t="n">
        <v>1857.50309404097</v>
      </c>
      <c r="L29" s="48" t="n">
        <v>1839.74747345095</v>
      </c>
      <c r="M29" s="48" t="n">
        <v>1642.88202911381</v>
      </c>
      <c r="N29" s="48" t="n">
        <v>1011.42424028797</v>
      </c>
      <c r="O29" s="48" t="n">
        <v>144.123347270685</v>
      </c>
      <c r="P29" s="48" t="n">
        <v>44.3616731756139</v>
      </c>
      <c r="Q29" s="48" t="n">
        <v>341.883950887193</v>
      </c>
      <c r="R29" s="48" t="n">
        <v>1274.65192511218</v>
      </c>
      <c r="S29" s="48" t="n">
        <v>1711.23674686426</v>
      </c>
      <c r="T29" s="48" t="n">
        <v>1721.32602408636</v>
      </c>
      <c r="U29" s="48" t="n">
        <v>1899.65011987727</v>
      </c>
      <c r="V29" s="48" t="n">
        <v>1956.99462704396</v>
      </c>
      <c r="W29" s="48" t="n">
        <v>1896.44926100642</v>
      </c>
      <c r="X29" s="48" t="n">
        <v>1927.39247616488</v>
      </c>
      <c r="Y29" s="48" t="n">
        <v>1678.39696725653</v>
      </c>
      <c r="Z29" s="48" t="n">
        <v>1000.38537692095</v>
      </c>
      <c r="AA29" s="48" t="n">
        <v>216.961203020909</v>
      </c>
      <c r="AB29" s="48" t="n">
        <v>81.7108084738315</v>
      </c>
      <c r="AD29" s="48" t="n">
        <f aca="false">E29+F29</f>
        <v>1337.27437685364</v>
      </c>
      <c r="AE29" s="48" t="n">
        <f aca="false">G29+H29</f>
        <v>3102.9671870245</v>
      </c>
      <c r="AF29" s="48" t="n">
        <f aca="false">I29+J29</f>
        <v>3618.18365686992</v>
      </c>
      <c r="AG29" s="48" t="n">
        <f aca="false">K29+L29</f>
        <v>3697.25056749191</v>
      </c>
      <c r="AH29" s="48" t="n">
        <f aca="false">M29+N29+O29+P29</f>
        <v>2842.79128984808</v>
      </c>
      <c r="AI29" s="48" t="n">
        <f aca="false">Q29+R29</f>
        <v>1616.53587599937</v>
      </c>
      <c r="AJ29" s="48" t="n">
        <f aca="false">S29+T29</f>
        <v>3432.56277095062</v>
      </c>
      <c r="AK29" s="48" t="n">
        <f aca="false">U29+V29</f>
        <v>3856.64474692122</v>
      </c>
      <c r="AL29" s="48" t="n">
        <f aca="false">W29+X29</f>
        <v>3823.8417371713</v>
      </c>
      <c r="AM29" s="48" t="n">
        <f aca="false">Y29+Z29+AA29+AB29</f>
        <v>2977.45435567222</v>
      </c>
      <c r="AO29" s="60" t="n">
        <f aca="false">SUM(E29:F29)</f>
        <v>1337.27437685364</v>
      </c>
      <c r="AP29" s="60" t="n">
        <f aca="false">SUM(G29:L29)</f>
        <v>10418.4014113863</v>
      </c>
      <c r="AQ29" s="60" t="n">
        <f aca="false">SUM(M29:N29)</f>
        <v>2654.30626940178</v>
      </c>
      <c r="AR29" s="60" t="n">
        <f aca="false">SUM(Q29:R29)</f>
        <v>1616.53587599937</v>
      </c>
      <c r="AS29" s="60" t="n">
        <f aca="false">SUM(S29:X29)</f>
        <v>11113.0492550431</v>
      </c>
      <c r="AT29" s="60" t="n">
        <f aca="false">SUM(Y29:Z29)</f>
        <v>2678.78234417748</v>
      </c>
      <c r="AU29" s="60" t="n">
        <f aca="false">AO29+AR29</f>
        <v>2953.81025285301</v>
      </c>
      <c r="AV29" s="60" t="n">
        <f aca="false">AP29+AS29</f>
        <v>21531.4506664295</v>
      </c>
      <c r="AW29" s="60" t="n">
        <f aca="false">AQ29+AT29</f>
        <v>5333.08861357926</v>
      </c>
    </row>
    <row r="30" customFormat="false" ht="15" hidden="false" customHeight="false" outlineLevel="0" collapsed="false">
      <c r="A30" s="61" t="n">
        <v>2027</v>
      </c>
      <c r="B30" s="59" t="n">
        <f aca="false">SUM(E30:AB30)</f>
        <v>30377.3951139223</v>
      </c>
      <c r="C30" s="59" t="n">
        <f aca="false">SUM(E30:P30)</f>
        <v>14623.0613832695</v>
      </c>
      <c r="D30" s="59" t="n">
        <f aca="false">SUM(Q30:AB30)</f>
        <v>15754.3337306528</v>
      </c>
      <c r="E30" s="48" t="n">
        <v>228.643954459688</v>
      </c>
      <c r="F30" s="48" t="n">
        <v>1115.29413154027</v>
      </c>
      <c r="G30" s="48" t="n">
        <v>1573.54351819936</v>
      </c>
      <c r="H30" s="48" t="n">
        <v>1543.37326310834</v>
      </c>
      <c r="I30" s="48" t="n">
        <v>1750.30041801793</v>
      </c>
      <c r="J30" s="48" t="n">
        <v>1843.32915409154</v>
      </c>
      <c r="K30" s="48" t="n">
        <v>1891.58982449941</v>
      </c>
      <c r="L30" s="48" t="n">
        <v>1794.20188070161</v>
      </c>
      <c r="M30" s="48" t="n">
        <v>1654.22336557377</v>
      </c>
      <c r="N30" s="48" t="n">
        <v>1034.52907879789</v>
      </c>
      <c r="O30" s="48" t="n">
        <v>148.061084414361</v>
      </c>
      <c r="P30" s="48" t="n">
        <v>45.9717098653517</v>
      </c>
      <c r="Q30" s="48" t="n">
        <v>341.094795943962</v>
      </c>
      <c r="R30" s="48" t="n">
        <v>1282.99828080873</v>
      </c>
      <c r="S30" s="48" t="n">
        <v>1732.5906634087</v>
      </c>
      <c r="T30" s="48" t="n">
        <v>1713.95647875065</v>
      </c>
      <c r="U30" s="48" t="n">
        <v>1886.06526725981</v>
      </c>
      <c r="V30" s="48" t="n">
        <v>1946.84333901836</v>
      </c>
      <c r="W30" s="48" t="n">
        <v>1922.23644823196</v>
      </c>
      <c r="X30" s="48" t="n">
        <v>1876.73258786334</v>
      </c>
      <c r="Y30" s="48" t="n">
        <v>1696.09291003479</v>
      </c>
      <c r="Z30" s="48" t="n">
        <v>1051.74718284957</v>
      </c>
      <c r="AA30" s="48" t="n">
        <v>220.10396392042</v>
      </c>
      <c r="AB30" s="48" t="n">
        <v>83.871812562511</v>
      </c>
      <c r="AD30" s="48" t="n">
        <f aca="false">E30+F30</f>
        <v>1343.93808599996</v>
      </c>
      <c r="AE30" s="48" t="n">
        <f aca="false">G30+H30</f>
        <v>3116.91678130771</v>
      </c>
      <c r="AF30" s="48" t="n">
        <f aca="false">I30+J30</f>
        <v>3593.62957210947</v>
      </c>
      <c r="AG30" s="48" t="n">
        <f aca="false">K30+L30</f>
        <v>3685.79170520102</v>
      </c>
      <c r="AH30" s="48" t="n">
        <f aca="false">M30+N30+O30+P30</f>
        <v>2882.78523865137</v>
      </c>
      <c r="AI30" s="48" t="n">
        <f aca="false">Q30+R30</f>
        <v>1624.09307675269</v>
      </c>
      <c r="AJ30" s="48" t="n">
        <f aca="false">S30+T30</f>
        <v>3446.54714215935</v>
      </c>
      <c r="AK30" s="48" t="n">
        <f aca="false">U30+V30</f>
        <v>3832.90860627817</v>
      </c>
      <c r="AL30" s="48" t="n">
        <f aca="false">W30+X30</f>
        <v>3798.9690360953</v>
      </c>
      <c r="AM30" s="48" t="n">
        <f aca="false">Y30+Z30+AA30+AB30</f>
        <v>3051.81586936729</v>
      </c>
      <c r="AO30" s="60" t="n">
        <f aca="false">SUM(E30:F30)</f>
        <v>1343.93808599996</v>
      </c>
      <c r="AP30" s="60" t="n">
        <f aca="false">SUM(G30:L30)</f>
        <v>10396.3380586182</v>
      </c>
      <c r="AQ30" s="60" t="n">
        <f aca="false">SUM(M30:N30)</f>
        <v>2688.75244437166</v>
      </c>
      <c r="AR30" s="60" t="n">
        <f aca="false">SUM(Q30:R30)</f>
        <v>1624.09307675269</v>
      </c>
      <c r="AS30" s="60" t="n">
        <f aca="false">SUM(S30:X30)</f>
        <v>11078.4247845328</v>
      </c>
      <c r="AT30" s="60" t="n">
        <f aca="false">SUM(Y30:Z30)</f>
        <v>2747.84009288436</v>
      </c>
      <c r="AU30" s="60" t="n">
        <f aca="false">AO30+AR30</f>
        <v>2968.03116275265</v>
      </c>
      <c r="AV30" s="60" t="n">
        <f aca="false">AP30+AS30</f>
        <v>21474.762843151</v>
      </c>
      <c r="AW30" s="60" t="n">
        <f aca="false">AQ30+AT30</f>
        <v>5436.59253725602</v>
      </c>
    </row>
    <row r="31" customFormat="false" ht="15" hidden="false" customHeight="false" outlineLevel="0" collapsed="false">
      <c r="A31" s="61" t="n">
        <v>2028</v>
      </c>
      <c r="B31" s="59" t="n">
        <f aca="false">SUM(E31:AB31)</f>
        <v>30441.450824267</v>
      </c>
      <c r="C31" s="59" t="n">
        <f aca="false">SUM(E31:P31)</f>
        <v>14639.7317264428</v>
      </c>
      <c r="D31" s="59" t="n">
        <f aca="false">SUM(Q31:AB31)</f>
        <v>15801.7190978242</v>
      </c>
      <c r="E31" s="48" t="n">
        <v>227.599176290565</v>
      </c>
      <c r="F31" s="48" t="n">
        <v>1124.05208406617</v>
      </c>
      <c r="G31" s="48" t="n">
        <v>1587.37911809244</v>
      </c>
      <c r="H31" s="48" t="n">
        <v>1551.76254557771</v>
      </c>
      <c r="I31" s="48" t="n">
        <v>1726.08713965524</v>
      </c>
      <c r="J31" s="48" t="n">
        <v>1842.7182973122</v>
      </c>
      <c r="K31" s="48" t="n">
        <v>1909.97078169965</v>
      </c>
      <c r="L31" s="48" t="n">
        <v>1755.42293573897</v>
      </c>
      <c r="M31" s="48" t="n">
        <v>1665.99141877037</v>
      </c>
      <c r="N31" s="48" t="n">
        <v>1046.24437772112</v>
      </c>
      <c r="O31" s="48" t="n">
        <v>154.430913903967</v>
      </c>
      <c r="P31" s="48" t="n">
        <v>48.0729376143859</v>
      </c>
      <c r="Q31" s="48" t="n">
        <v>339.793417672765</v>
      </c>
      <c r="R31" s="48" t="n">
        <v>1292.97238045972</v>
      </c>
      <c r="S31" s="48" t="n">
        <v>1748.75596929076</v>
      </c>
      <c r="T31" s="48" t="n">
        <v>1722.40893746593</v>
      </c>
      <c r="U31" s="48" t="n">
        <v>1861.18995250205</v>
      </c>
      <c r="V31" s="48" t="n">
        <v>1946.23450395198</v>
      </c>
      <c r="W31" s="48" t="n">
        <v>1934.06880620065</v>
      </c>
      <c r="X31" s="48" t="n">
        <v>1833.23776226082</v>
      </c>
      <c r="Y31" s="48" t="n">
        <v>1713.49501721559</v>
      </c>
      <c r="Z31" s="48" t="n">
        <v>1095.02397485726</v>
      </c>
      <c r="AA31" s="48" t="n">
        <v>227.518152820807</v>
      </c>
      <c r="AB31" s="48" t="n">
        <v>87.0202231258484</v>
      </c>
      <c r="AD31" s="48" t="n">
        <f aca="false">E31+F31</f>
        <v>1351.65126035673</v>
      </c>
      <c r="AE31" s="48" t="n">
        <f aca="false">G31+H31</f>
        <v>3139.14166367014</v>
      </c>
      <c r="AF31" s="48" t="n">
        <f aca="false">I31+J31</f>
        <v>3568.80543696744</v>
      </c>
      <c r="AG31" s="48" t="n">
        <f aca="false">K31+L31</f>
        <v>3665.39371743862</v>
      </c>
      <c r="AH31" s="48" t="n">
        <f aca="false">M31+N31+O31+P31</f>
        <v>2914.73964800984</v>
      </c>
      <c r="AI31" s="48" t="n">
        <f aca="false">Q31+R31</f>
        <v>1632.76579813248</v>
      </c>
      <c r="AJ31" s="48" t="n">
        <f aca="false">S31+T31</f>
        <v>3471.1649067567</v>
      </c>
      <c r="AK31" s="48" t="n">
        <f aca="false">U31+V31</f>
        <v>3807.42445645403</v>
      </c>
      <c r="AL31" s="48" t="n">
        <f aca="false">W31+X31</f>
        <v>3767.30656846147</v>
      </c>
      <c r="AM31" s="48" t="n">
        <f aca="false">Y31+Z31+AA31+AB31</f>
        <v>3123.05736801951</v>
      </c>
      <c r="AO31" s="60" t="n">
        <f aca="false">SUM(E31:F31)</f>
        <v>1351.65126035673</v>
      </c>
      <c r="AP31" s="60" t="n">
        <f aca="false">SUM(G31:L31)</f>
        <v>10373.3408180762</v>
      </c>
      <c r="AQ31" s="60" t="n">
        <f aca="false">SUM(M31:N31)</f>
        <v>2712.23579649149</v>
      </c>
      <c r="AR31" s="60" t="n">
        <f aca="false">SUM(Q31:R31)</f>
        <v>1632.76579813248</v>
      </c>
      <c r="AS31" s="60" t="n">
        <f aca="false">SUM(S31:X31)</f>
        <v>11045.8959316722</v>
      </c>
      <c r="AT31" s="60" t="n">
        <f aca="false">SUM(Y31:Z31)</f>
        <v>2808.51899207285</v>
      </c>
      <c r="AU31" s="60" t="n">
        <f aca="false">AO31+AR31</f>
        <v>2984.41705848922</v>
      </c>
      <c r="AV31" s="60" t="n">
        <f aca="false">AP31+AS31</f>
        <v>21419.2367497484</v>
      </c>
      <c r="AW31" s="60" t="n">
        <f aca="false">AQ31+AT31</f>
        <v>5520.75478856434</v>
      </c>
    </row>
    <row r="32" customFormat="false" ht="15" hidden="false" customHeight="false" outlineLevel="0" collapsed="false">
      <c r="A32" s="61" t="n">
        <v>2029</v>
      </c>
      <c r="B32" s="59" t="n">
        <f aca="false">SUM(E32:AB32)</f>
        <v>30504.6212870061</v>
      </c>
      <c r="C32" s="59" t="n">
        <f aca="false">SUM(E32:P32)</f>
        <v>14656.8723853734</v>
      </c>
      <c r="D32" s="59" t="n">
        <f aca="false">SUM(Q32:AB32)</f>
        <v>15847.7489016327</v>
      </c>
      <c r="E32" s="48" t="n">
        <v>226.477321337034</v>
      </c>
      <c r="F32" s="48" t="n">
        <v>1132.80976326115</v>
      </c>
      <c r="G32" s="48" t="n">
        <v>1597.85191206865</v>
      </c>
      <c r="H32" s="48" t="n">
        <v>1571.78348959432</v>
      </c>
      <c r="I32" s="48" t="n">
        <v>1695.51011097433</v>
      </c>
      <c r="J32" s="48" t="n">
        <v>1847.02660392387</v>
      </c>
      <c r="K32" s="48" t="n">
        <v>1917.97259722822</v>
      </c>
      <c r="L32" s="48" t="n">
        <v>1734.97029105691</v>
      </c>
      <c r="M32" s="48" t="n">
        <v>1665.84788462611</v>
      </c>
      <c r="N32" s="48" t="n">
        <v>1053.91362855206</v>
      </c>
      <c r="O32" s="48" t="n">
        <v>162.246219061368</v>
      </c>
      <c r="P32" s="48" t="n">
        <v>50.4625636894052</v>
      </c>
      <c r="Q32" s="48" t="n">
        <v>338.250089911379</v>
      </c>
      <c r="R32" s="48" t="n">
        <v>1303.81095981557</v>
      </c>
      <c r="S32" s="48" t="n">
        <v>1760.06898003046</v>
      </c>
      <c r="T32" s="48" t="n">
        <v>1746.85558193203</v>
      </c>
      <c r="U32" s="48" t="n">
        <v>1827.93518707878</v>
      </c>
      <c r="V32" s="48" t="n">
        <v>1952.24711731925</v>
      </c>
      <c r="W32" s="48" t="n">
        <v>1936.49839719077</v>
      </c>
      <c r="X32" s="48" t="n">
        <v>1806.07411082854</v>
      </c>
      <c r="Y32" s="48" t="n">
        <v>1715.66128954999</v>
      </c>
      <c r="Z32" s="48" t="n">
        <v>1133.82318735279</v>
      </c>
      <c r="AA32" s="48" t="n">
        <v>237.559113104245</v>
      </c>
      <c r="AB32" s="48" t="n">
        <v>88.9648875189252</v>
      </c>
      <c r="AD32" s="48" t="n">
        <f aca="false">E32+F32</f>
        <v>1359.28708459818</v>
      </c>
      <c r="AE32" s="48" t="n">
        <f aca="false">G32+H32</f>
        <v>3169.63540166297</v>
      </c>
      <c r="AF32" s="48" t="n">
        <f aca="false">I32+J32</f>
        <v>3542.5367148982</v>
      </c>
      <c r="AG32" s="48" t="n">
        <f aca="false">K32+L32</f>
        <v>3652.94288828513</v>
      </c>
      <c r="AH32" s="48" t="n">
        <f aca="false">M32+N32+O32+P32</f>
        <v>2932.47029592895</v>
      </c>
      <c r="AI32" s="48" t="n">
        <f aca="false">Q32+R32</f>
        <v>1642.06104972695</v>
      </c>
      <c r="AJ32" s="48" t="n">
        <f aca="false">S32+T32</f>
        <v>3506.92456196249</v>
      </c>
      <c r="AK32" s="48" t="n">
        <f aca="false">U32+V32</f>
        <v>3780.18230439803</v>
      </c>
      <c r="AL32" s="48" t="n">
        <f aca="false">W32+X32</f>
        <v>3742.57250801931</v>
      </c>
      <c r="AM32" s="48" t="n">
        <f aca="false">Y32+Z32+AA32+AB32</f>
        <v>3176.00847752595</v>
      </c>
      <c r="AO32" s="60" t="n">
        <f aca="false">SUM(E32:F32)</f>
        <v>1359.28708459818</v>
      </c>
      <c r="AP32" s="60" t="n">
        <f aca="false">SUM(G32:L32)</f>
        <v>10365.1150048463</v>
      </c>
      <c r="AQ32" s="60" t="n">
        <f aca="false">SUM(M32:N32)</f>
        <v>2719.76151317817</v>
      </c>
      <c r="AR32" s="60" t="n">
        <f aca="false">SUM(Q32:R32)</f>
        <v>1642.06104972695</v>
      </c>
      <c r="AS32" s="60" t="n">
        <f aca="false">SUM(S32:X32)</f>
        <v>11029.6793743798</v>
      </c>
      <c r="AT32" s="60" t="n">
        <f aca="false">SUM(Y32:Z32)</f>
        <v>2849.48447690278</v>
      </c>
      <c r="AU32" s="60" t="n">
        <f aca="false">AO32+AR32</f>
        <v>3001.34813432513</v>
      </c>
      <c r="AV32" s="60" t="n">
        <f aca="false">AP32+AS32</f>
        <v>21394.7943792261</v>
      </c>
      <c r="AW32" s="60" t="n">
        <f aca="false">AQ32+AT32</f>
        <v>5569.24599008096</v>
      </c>
    </row>
    <row r="33" customFormat="false" ht="15" hidden="false" customHeight="false" outlineLevel="0" collapsed="false">
      <c r="A33" s="61" t="n">
        <v>2030</v>
      </c>
      <c r="B33" s="59" t="n">
        <f aca="false">SUM(E33:AB33)</f>
        <v>30582.6853230609</v>
      </c>
      <c r="C33" s="59" t="n">
        <f aca="false">SUM(E33:P33)</f>
        <v>14691.0414263402</v>
      </c>
      <c r="D33" s="59" t="n">
        <f aca="false">SUM(Q33:AB33)</f>
        <v>15891.6438967206</v>
      </c>
      <c r="E33" s="48" t="n">
        <v>224.800230694738</v>
      </c>
      <c r="F33" s="48" t="n">
        <v>1140.36862595334</v>
      </c>
      <c r="G33" s="48" t="n">
        <v>1601.84346761824</v>
      </c>
      <c r="H33" s="48" t="n">
        <v>1596.30145246044</v>
      </c>
      <c r="I33" s="48" t="n">
        <v>1672.49000065857</v>
      </c>
      <c r="J33" s="48" t="n">
        <v>1844.50955239728</v>
      </c>
      <c r="K33" s="48" t="n">
        <v>1915.19577337033</v>
      </c>
      <c r="L33" s="48" t="n">
        <v>1747.66621065557</v>
      </c>
      <c r="M33" s="48" t="n">
        <v>1659.04082883665</v>
      </c>
      <c r="N33" s="48" t="n">
        <v>1063.12201147489</v>
      </c>
      <c r="O33" s="48" t="n">
        <v>172.173125942273</v>
      </c>
      <c r="P33" s="48" t="n">
        <v>53.5301462779163</v>
      </c>
      <c r="Q33" s="48" t="n">
        <v>335.888319586486</v>
      </c>
      <c r="R33" s="48" t="n">
        <v>1313.27037526047</v>
      </c>
      <c r="S33" s="48" t="n">
        <v>1763.59895395366</v>
      </c>
      <c r="T33" s="48" t="n">
        <v>1777.93075434802</v>
      </c>
      <c r="U33" s="48" t="n">
        <v>1800.45125556486</v>
      </c>
      <c r="V33" s="48" t="n">
        <v>1952.57386896196</v>
      </c>
      <c r="W33" s="48" t="n">
        <v>1929.37559217981</v>
      </c>
      <c r="X33" s="48" t="n">
        <v>1812.76161938402</v>
      </c>
      <c r="Y33" s="48" t="n">
        <v>1696.34389460762</v>
      </c>
      <c r="Z33" s="48" t="n">
        <v>1169.0415946588</v>
      </c>
      <c r="AA33" s="48" t="n">
        <v>249.460380082087</v>
      </c>
      <c r="AB33" s="48" t="n">
        <v>90.9472881328079</v>
      </c>
      <c r="AD33" s="48" t="n">
        <f aca="false">E33+F33</f>
        <v>1365.16885664807</v>
      </c>
      <c r="AE33" s="48" t="n">
        <f aca="false">G33+H33</f>
        <v>3198.14492007867</v>
      </c>
      <c r="AF33" s="48" t="n">
        <f aca="false">I33+J33</f>
        <v>3516.99955305585</v>
      </c>
      <c r="AG33" s="48" t="n">
        <f aca="false">K33+L33</f>
        <v>3662.86198402591</v>
      </c>
      <c r="AH33" s="48" t="n">
        <f aca="false">M33+N33+O33+P33</f>
        <v>2947.86611253173</v>
      </c>
      <c r="AI33" s="48" t="n">
        <f aca="false">Q33+R33</f>
        <v>1649.15869484696</v>
      </c>
      <c r="AJ33" s="48" t="n">
        <f aca="false">S33+T33</f>
        <v>3541.52970830168</v>
      </c>
      <c r="AK33" s="48" t="n">
        <f aca="false">U33+V33</f>
        <v>3753.02512452682</v>
      </c>
      <c r="AL33" s="48" t="n">
        <f aca="false">W33+X33</f>
        <v>3742.13721156384</v>
      </c>
      <c r="AM33" s="48" t="n">
        <f aca="false">Y33+Z33+AA33+AB33</f>
        <v>3205.79315748131</v>
      </c>
      <c r="AO33" s="60" t="n">
        <f aca="false">SUM(E33:F33)</f>
        <v>1365.16885664807</v>
      </c>
      <c r="AP33" s="60" t="n">
        <f aca="false">SUM(G33:L33)</f>
        <v>10378.0064571604</v>
      </c>
      <c r="AQ33" s="60" t="n">
        <f aca="false">SUM(M33:N33)</f>
        <v>2722.16284031154</v>
      </c>
      <c r="AR33" s="60" t="n">
        <f aca="false">SUM(Q33:R33)</f>
        <v>1649.15869484696</v>
      </c>
      <c r="AS33" s="60" t="n">
        <f aca="false">SUM(S33:X33)</f>
        <v>11036.6920443923</v>
      </c>
      <c r="AT33" s="60" t="n">
        <f aca="false">SUM(Y33:Z33)</f>
        <v>2865.38548926642</v>
      </c>
      <c r="AU33" s="60" t="n">
        <f aca="false">AO33+AR33</f>
        <v>3014.32755149503</v>
      </c>
      <c r="AV33" s="60" t="n">
        <f aca="false">AP33+AS33</f>
        <v>21414.6985015528</v>
      </c>
      <c r="AW33" s="60" t="n">
        <f aca="false">AQ33+AT33</f>
        <v>5587.54832957796</v>
      </c>
    </row>
    <row r="34" customFormat="false" ht="15" hidden="false" customHeight="false" outlineLevel="0" collapsed="false">
      <c r="A34" s="61" t="n">
        <v>2031</v>
      </c>
      <c r="B34" s="59" t="n">
        <f aca="false">SUM(E34:AB34)</f>
        <v>30662.5859110545</v>
      </c>
      <c r="C34" s="59" t="n">
        <f aca="false">SUM(E34:P34)</f>
        <v>14728.5194159699</v>
      </c>
      <c r="D34" s="59" t="n">
        <f aca="false">SUM(Q34:AB34)</f>
        <v>15934.0664950846</v>
      </c>
      <c r="E34" s="48" t="n">
        <v>222.577702306255</v>
      </c>
      <c r="F34" s="48" t="n">
        <v>1143.57367560996</v>
      </c>
      <c r="G34" s="48" t="n">
        <v>1605.33696088838</v>
      </c>
      <c r="H34" s="48" t="n">
        <v>1620.79628685981</v>
      </c>
      <c r="I34" s="48" t="n">
        <v>1659.91020470489</v>
      </c>
      <c r="J34" s="48" t="n">
        <v>1835.32576144075</v>
      </c>
      <c r="K34" s="48" t="n">
        <v>1905.02936679922</v>
      </c>
      <c r="L34" s="48" t="n">
        <v>1782.29926873231</v>
      </c>
      <c r="M34" s="48" t="n">
        <v>1631.19472431812</v>
      </c>
      <c r="N34" s="48" t="n">
        <v>1087.41235938203</v>
      </c>
      <c r="O34" s="48" t="n">
        <v>179.069795068184</v>
      </c>
      <c r="P34" s="48" t="n">
        <v>55.9933098599876</v>
      </c>
      <c r="Q34" s="48" t="n">
        <v>332.93614091378</v>
      </c>
      <c r="R34" s="48" t="n">
        <v>1316.55477424911</v>
      </c>
      <c r="S34" s="48" t="n">
        <v>1768.18901782173</v>
      </c>
      <c r="T34" s="48" t="n">
        <v>1807.1171937598</v>
      </c>
      <c r="U34" s="48" t="n">
        <v>1784.27388504465</v>
      </c>
      <c r="V34" s="48" t="n">
        <v>1945.94270036642</v>
      </c>
      <c r="W34" s="48" t="n">
        <v>1917.34751366106</v>
      </c>
      <c r="X34" s="48" t="n">
        <v>1842.3447847095</v>
      </c>
      <c r="Y34" s="48" t="n">
        <v>1658.15483189873</v>
      </c>
      <c r="Z34" s="48" t="n">
        <v>1205.92177275244</v>
      </c>
      <c r="AA34" s="48" t="n">
        <v>262.371279104137</v>
      </c>
      <c r="AB34" s="48" t="n">
        <v>92.9126008032903</v>
      </c>
      <c r="AD34" s="48" t="n">
        <f aca="false">E34+F34</f>
        <v>1366.15137791622</v>
      </c>
      <c r="AE34" s="48" t="n">
        <f aca="false">G34+H34</f>
        <v>3226.13324774819</v>
      </c>
      <c r="AF34" s="48" t="n">
        <f aca="false">I34+J34</f>
        <v>3495.23596614564</v>
      </c>
      <c r="AG34" s="48" t="n">
        <f aca="false">K34+L34</f>
        <v>3687.32863553153</v>
      </c>
      <c r="AH34" s="48" t="n">
        <f aca="false">M34+N34+O34+P34</f>
        <v>2953.67018862832</v>
      </c>
      <c r="AI34" s="48" t="n">
        <f aca="false">Q34+R34</f>
        <v>1649.49091516289</v>
      </c>
      <c r="AJ34" s="48" t="n">
        <f aca="false">S34+T34</f>
        <v>3575.30621158153</v>
      </c>
      <c r="AK34" s="48" t="n">
        <f aca="false">U34+V34</f>
        <v>3730.21658541107</v>
      </c>
      <c r="AL34" s="48" t="n">
        <f aca="false">W34+X34</f>
        <v>3759.69229837056</v>
      </c>
      <c r="AM34" s="48" t="n">
        <f aca="false">Y34+Z34+AA34+AB34</f>
        <v>3219.36048455859</v>
      </c>
      <c r="AO34" s="60" t="n">
        <f aca="false">SUM(E34:F34)</f>
        <v>1366.15137791622</v>
      </c>
      <c r="AP34" s="60" t="n">
        <f aca="false">SUM(G34:L34)</f>
        <v>10408.6978494254</v>
      </c>
      <c r="AQ34" s="60" t="n">
        <f aca="false">SUM(M34:N34)</f>
        <v>2718.60708370015</v>
      </c>
      <c r="AR34" s="60" t="n">
        <f aca="false">SUM(Q34:R34)</f>
        <v>1649.49091516289</v>
      </c>
      <c r="AS34" s="60" t="n">
        <f aca="false">SUM(S34:X34)</f>
        <v>11065.2150953632</v>
      </c>
      <c r="AT34" s="60" t="n">
        <f aca="false">SUM(Y34:Z34)</f>
        <v>2864.07660465116</v>
      </c>
      <c r="AU34" s="60" t="n">
        <f aca="false">AO34+AR34</f>
        <v>3015.64229307911</v>
      </c>
      <c r="AV34" s="60" t="n">
        <f aca="false">AP34+AS34</f>
        <v>21473.9129447885</v>
      </c>
      <c r="AW34" s="60" t="n">
        <f aca="false">AQ34+AT34</f>
        <v>5582.68368835131</v>
      </c>
    </row>
    <row r="35" customFormat="false" ht="15" hidden="false" customHeight="false" outlineLevel="0" collapsed="false">
      <c r="A35" s="61" t="n">
        <v>2032</v>
      </c>
      <c r="B35" s="59" t="n">
        <f aca="false">SUM(E35:AB35)</f>
        <v>30738.0232897976</v>
      </c>
      <c r="C35" s="59" t="n">
        <f aca="false">SUM(E35:P35)</f>
        <v>14762.8623105304</v>
      </c>
      <c r="D35" s="59" t="n">
        <f aca="false">SUM(Q35:AB35)</f>
        <v>15975.1609792672</v>
      </c>
      <c r="E35" s="48" t="n">
        <v>220.97446071506</v>
      </c>
      <c r="F35" s="48" t="n">
        <v>1140.84426853766</v>
      </c>
      <c r="G35" s="48" t="n">
        <v>1615.91415664341</v>
      </c>
      <c r="H35" s="48" t="n">
        <v>1639.97456591353</v>
      </c>
      <c r="I35" s="48" t="n">
        <v>1654.77922081628</v>
      </c>
      <c r="J35" s="48" t="n">
        <v>1820.03385975457</v>
      </c>
      <c r="K35" s="48" t="n">
        <v>1896.02566704154</v>
      </c>
      <c r="L35" s="48" t="n">
        <v>1814.6261677656</v>
      </c>
      <c r="M35" s="48" t="n">
        <v>1596.81473046444</v>
      </c>
      <c r="N35" s="48" t="n">
        <v>1119.60356534901</v>
      </c>
      <c r="O35" s="48" t="n">
        <v>184.93430288174</v>
      </c>
      <c r="P35" s="48" t="n">
        <v>58.3373446474981</v>
      </c>
      <c r="Q35" s="48" t="n">
        <v>330.777989964164</v>
      </c>
      <c r="R35" s="48" t="n">
        <v>1313.43926922739</v>
      </c>
      <c r="S35" s="48" t="n">
        <v>1780.37194885235</v>
      </c>
      <c r="T35" s="48" t="n">
        <v>1828.87540863053</v>
      </c>
      <c r="U35" s="48" t="n">
        <v>1777.37772844959</v>
      </c>
      <c r="V35" s="48" t="n">
        <v>1932.97839979776</v>
      </c>
      <c r="W35" s="48" t="n">
        <v>1907.85388780165</v>
      </c>
      <c r="X35" s="48" t="n">
        <v>1868.41001878604</v>
      </c>
      <c r="Y35" s="48" t="n">
        <v>1616.0479612237</v>
      </c>
      <c r="Z35" s="48" t="n">
        <v>1247.66526580431</v>
      </c>
      <c r="AA35" s="48" t="n">
        <v>276.529720478089</v>
      </c>
      <c r="AB35" s="48" t="n">
        <v>94.8333802516832</v>
      </c>
      <c r="AD35" s="48" t="n">
        <f aca="false">E35+F35</f>
        <v>1361.81872925272</v>
      </c>
      <c r="AE35" s="48" t="n">
        <f aca="false">G35+H35</f>
        <v>3255.88872255695</v>
      </c>
      <c r="AF35" s="48" t="n">
        <f aca="false">I35+J35</f>
        <v>3474.81308057085</v>
      </c>
      <c r="AG35" s="48" t="n">
        <f aca="false">K35+L35</f>
        <v>3710.65183480714</v>
      </c>
      <c r="AH35" s="48" t="n">
        <f aca="false">M35+N35+O35+P35</f>
        <v>2959.68994334269</v>
      </c>
      <c r="AI35" s="48" t="n">
        <f aca="false">Q35+R35</f>
        <v>1644.21725919155</v>
      </c>
      <c r="AJ35" s="48" t="n">
        <f aca="false">S35+T35</f>
        <v>3609.24735748288</v>
      </c>
      <c r="AK35" s="48" t="n">
        <f aca="false">U35+V35</f>
        <v>3710.35612824735</v>
      </c>
      <c r="AL35" s="48" t="n">
        <f aca="false">W35+X35</f>
        <v>3776.26390658769</v>
      </c>
      <c r="AM35" s="48" t="n">
        <f aca="false">Y35+Z35+AA35+AB35</f>
        <v>3235.07632775778</v>
      </c>
      <c r="AO35" s="60" t="n">
        <f aca="false">SUM(E35:F35)</f>
        <v>1361.81872925272</v>
      </c>
      <c r="AP35" s="60" t="n">
        <f aca="false">SUM(G35:L35)</f>
        <v>10441.3536379349</v>
      </c>
      <c r="AQ35" s="60" t="n">
        <f aca="false">SUM(M35:N35)</f>
        <v>2716.41829581346</v>
      </c>
      <c r="AR35" s="60" t="n">
        <f aca="false">SUM(Q35:R35)</f>
        <v>1644.21725919155</v>
      </c>
      <c r="AS35" s="60" t="n">
        <f aca="false">SUM(S35:X35)</f>
        <v>11095.8673923179</v>
      </c>
      <c r="AT35" s="60" t="n">
        <f aca="false">SUM(Y35:Z35)</f>
        <v>2863.71322702801</v>
      </c>
      <c r="AU35" s="60" t="n">
        <f aca="false">AO35+AR35</f>
        <v>3006.03598844427</v>
      </c>
      <c r="AV35" s="60" t="n">
        <f aca="false">AP35+AS35</f>
        <v>21537.2210302529</v>
      </c>
      <c r="AW35" s="60" t="n">
        <f aca="false">AQ35+AT35</f>
        <v>5580.13152284146</v>
      </c>
    </row>
    <row r="36" customFormat="false" ht="15" hidden="false" customHeight="false" outlineLevel="0" collapsed="false">
      <c r="A36" s="61" t="n">
        <v>2033</v>
      </c>
      <c r="B36" s="59" t="n">
        <f aca="false">SUM(E36:AB36)</f>
        <v>30812.9796692479</v>
      </c>
      <c r="C36" s="59" t="n">
        <f aca="false">SUM(E36:P36)</f>
        <v>14792.7272244922</v>
      </c>
      <c r="D36" s="59" t="n">
        <f aca="false">SUM(Q36:AB36)</f>
        <v>16020.2524447558</v>
      </c>
      <c r="E36" s="48" t="n">
        <v>219.765430769982</v>
      </c>
      <c r="F36" s="48" t="n">
        <v>1135.52604122258</v>
      </c>
      <c r="G36" s="48" t="n">
        <v>1628.74878176231</v>
      </c>
      <c r="H36" s="48" t="n">
        <v>1653.92648838447</v>
      </c>
      <c r="I36" s="48" t="n">
        <v>1663.58340902656</v>
      </c>
      <c r="J36" s="48" t="n">
        <v>1795.23628445936</v>
      </c>
      <c r="K36" s="48" t="n">
        <v>1896.19900371275</v>
      </c>
      <c r="L36" s="48" t="n">
        <v>1831.94179654055</v>
      </c>
      <c r="M36" s="48" t="n">
        <v>1561.49981579373</v>
      </c>
      <c r="N36" s="48" t="n">
        <v>1156.72232392984</v>
      </c>
      <c r="O36" s="48" t="n">
        <v>189.064896800311</v>
      </c>
      <c r="P36" s="48" t="n">
        <v>60.5129520897056</v>
      </c>
      <c r="Q36" s="48" t="n">
        <v>328.945915656581</v>
      </c>
      <c r="R36" s="48" t="n">
        <v>1308.25363245826</v>
      </c>
      <c r="S36" s="48" t="n">
        <v>1794.91298117416</v>
      </c>
      <c r="T36" s="48" t="n">
        <v>1845.30031572716</v>
      </c>
      <c r="U36" s="48" t="n">
        <v>1786.24533774166</v>
      </c>
      <c r="V36" s="48" t="n">
        <v>1908.66004138793</v>
      </c>
      <c r="W36" s="48" t="n">
        <v>1907.58883568435</v>
      </c>
      <c r="X36" s="48" t="n">
        <v>1880.96794875955</v>
      </c>
      <c r="Y36" s="48" t="n">
        <v>1580.03397061319</v>
      </c>
      <c r="Z36" s="48" t="n">
        <v>1288.41740184865</v>
      </c>
      <c r="AA36" s="48" t="n">
        <v>294.113096249508</v>
      </c>
      <c r="AB36" s="48" t="n">
        <v>96.8129674547773</v>
      </c>
      <c r="AD36" s="48" t="n">
        <f aca="false">E36+F36</f>
        <v>1355.29147199256</v>
      </c>
      <c r="AE36" s="48" t="n">
        <f aca="false">G36+H36</f>
        <v>3282.67527014678</v>
      </c>
      <c r="AF36" s="48" t="n">
        <f aca="false">I36+J36</f>
        <v>3458.81969348591</v>
      </c>
      <c r="AG36" s="48" t="n">
        <f aca="false">K36+L36</f>
        <v>3728.14080025331</v>
      </c>
      <c r="AH36" s="48" t="n">
        <f aca="false">M36+N36+O36+P36</f>
        <v>2967.79998861359</v>
      </c>
      <c r="AI36" s="48" t="n">
        <f aca="false">Q36+R36</f>
        <v>1637.19954811484</v>
      </c>
      <c r="AJ36" s="48" t="n">
        <f aca="false">S36+T36</f>
        <v>3640.21329690132</v>
      </c>
      <c r="AK36" s="48" t="n">
        <f aca="false">U36+V36</f>
        <v>3694.90537912959</v>
      </c>
      <c r="AL36" s="48" t="n">
        <f aca="false">W36+X36</f>
        <v>3788.5567844439</v>
      </c>
      <c r="AM36" s="48" t="n">
        <f aca="false">Y36+Z36+AA36+AB36</f>
        <v>3259.37743616612</v>
      </c>
      <c r="AO36" s="60" t="n">
        <f aca="false">SUM(E36:F36)</f>
        <v>1355.29147199256</v>
      </c>
      <c r="AP36" s="60" t="n">
        <f aca="false">SUM(G36:L36)</f>
        <v>10469.635763886</v>
      </c>
      <c r="AQ36" s="60" t="n">
        <f aca="false">SUM(M36:N36)</f>
        <v>2718.22213972357</v>
      </c>
      <c r="AR36" s="60" t="n">
        <f aca="false">SUM(Q36:R36)</f>
        <v>1637.19954811484</v>
      </c>
      <c r="AS36" s="60" t="n">
        <f aca="false">SUM(S36:X36)</f>
        <v>11123.6754604748</v>
      </c>
      <c r="AT36" s="60" t="n">
        <f aca="false">SUM(Y36:Z36)</f>
        <v>2868.45137246184</v>
      </c>
      <c r="AU36" s="60" t="n">
        <f aca="false">AO36+AR36</f>
        <v>2992.4910201074</v>
      </c>
      <c r="AV36" s="60" t="n">
        <f aca="false">AP36+AS36</f>
        <v>21593.3112243608</v>
      </c>
      <c r="AW36" s="60" t="n">
        <f aca="false">AQ36+AT36</f>
        <v>5586.67351218541</v>
      </c>
    </row>
    <row r="37" customFormat="false" ht="15" hidden="false" customHeight="false" outlineLevel="0" collapsed="false">
      <c r="A37" s="61" t="n">
        <v>2034</v>
      </c>
      <c r="B37" s="59" t="n">
        <f aca="false">SUM(E37:AB37)</f>
        <v>30889.1791946771</v>
      </c>
      <c r="C37" s="59" t="n">
        <f aca="false">SUM(E37:P37)</f>
        <v>14821.1579554197</v>
      </c>
      <c r="D37" s="59" t="n">
        <f aca="false">SUM(Q37:AB37)</f>
        <v>16068.0212392574</v>
      </c>
      <c r="E37" s="48" t="n">
        <v>218.312638944038</v>
      </c>
      <c r="F37" s="48" t="n">
        <v>1129.81176407983</v>
      </c>
      <c r="G37" s="48" t="n">
        <v>1641.57904124596</v>
      </c>
      <c r="H37" s="48" t="n">
        <v>1664.49699979522</v>
      </c>
      <c r="I37" s="48" t="n">
        <v>1684.417123403</v>
      </c>
      <c r="J37" s="48" t="n">
        <v>1763.96261257723</v>
      </c>
      <c r="K37" s="48" t="n">
        <v>1901.33385652084</v>
      </c>
      <c r="L37" s="48" t="n">
        <v>1839.35499064116</v>
      </c>
      <c r="M37" s="48" t="n">
        <v>1542.60118859022</v>
      </c>
      <c r="N37" s="48" t="n">
        <v>1181.9451583186</v>
      </c>
      <c r="O37" s="48" t="n">
        <v>191.741477942762</v>
      </c>
      <c r="P37" s="48" t="n">
        <v>61.6011033608558</v>
      </c>
      <c r="Q37" s="48" t="n">
        <v>326.78008401215</v>
      </c>
      <c r="R37" s="48" t="n">
        <v>1302.09092062908</v>
      </c>
      <c r="S37" s="48" t="n">
        <v>1810.70463951081</v>
      </c>
      <c r="T37" s="48" t="n">
        <v>1856.74469294118</v>
      </c>
      <c r="U37" s="48" t="n">
        <v>1811.05881945882</v>
      </c>
      <c r="V37" s="48" t="n">
        <v>1875.90582291022</v>
      </c>
      <c r="W37" s="48" t="n">
        <v>1913.71339287047</v>
      </c>
      <c r="X37" s="48" t="n">
        <v>1884.3932796476</v>
      </c>
      <c r="Y37" s="48" t="n">
        <v>1557.87654749381</v>
      </c>
      <c r="Z37" s="48" t="n">
        <v>1317.97245728626</v>
      </c>
      <c r="AA37" s="48" t="n">
        <v>311.909185943836</v>
      </c>
      <c r="AB37" s="48" t="n">
        <v>98.8713965531102</v>
      </c>
      <c r="AD37" s="48" t="n">
        <f aca="false">E37+F37</f>
        <v>1348.12440302387</v>
      </c>
      <c r="AE37" s="48" t="n">
        <f aca="false">G37+H37</f>
        <v>3306.07604104118</v>
      </c>
      <c r="AF37" s="48" t="n">
        <f aca="false">I37+J37</f>
        <v>3448.37973598024</v>
      </c>
      <c r="AG37" s="48" t="n">
        <f aca="false">K37+L37</f>
        <v>3740.68884716199</v>
      </c>
      <c r="AH37" s="48" t="n">
        <f aca="false">M37+N37+O37+P37</f>
        <v>2977.88892821244</v>
      </c>
      <c r="AI37" s="48" t="n">
        <f aca="false">Q37+R37</f>
        <v>1628.87100464123</v>
      </c>
      <c r="AJ37" s="48" t="n">
        <f aca="false">S37+T37</f>
        <v>3667.44933245199</v>
      </c>
      <c r="AK37" s="48" t="n">
        <f aca="false">U37+V37</f>
        <v>3686.96464236904</v>
      </c>
      <c r="AL37" s="48" t="n">
        <f aca="false">W37+X37</f>
        <v>3798.10667251807</v>
      </c>
      <c r="AM37" s="48" t="n">
        <f aca="false">Y37+Z37+AA37+AB37</f>
        <v>3286.62958727702</v>
      </c>
      <c r="AO37" s="60" t="n">
        <f aca="false">SUM(E37:F37)</f>
        <v>1348.12440302387</v>
      </c>
      <c r="AP37" s="60" t="n">
        <f aca="false">SUM(G37:L37)</f>
        <v>10495.1446241834</v>
      </c>
      <c r="AQ37" s="60" t="n">
        <f aca="false">SUM(M37:N37)</f>
        <v>2724.54634690882</v>
      </c>
      <c r="AR37" s="60" t="n">
        <f aca="false">SUM(Q37:R37)</f>
        <v>1628.87100464123</v>
      </c>
      <c r="AS37" s="60" t="n">
        <f aca="false">SUM(S37:X37)</f>
        <v>11152.5206473391</v>
      </c>
      <c r="AT37" s="60" t="n">
        <f aca="false">SUM(Y37:Z37)</f>
        <v>2875.84900478007</v>
      </c>
      <c r="AU37" s="60" t="n">
        <f aca="false">AO37+AR37</f>
        <v>2976.9954076651</v>
      </c>
      <c r="AV37" s="60" t="n">
        <f aca="false">AP37+AS37</f>
        <v>21647.6652715225</v>
      </c>
      <c r="AW37" s="60" t="n">
        <f aca="false">AQ37+AT37</f>
        <v>5600.39535168889</v>
      </c>
    </row>
    <row r="38" customFormat="false" ht="15" hidden="false" customHeight="false" outlineLevel="0" collapsed="false">
      <c r="A38" s="61" t="n">
        <v>2035</v>
      </c>
      <c r="B38" s="59" t="n">
        <f aca="false">SUM(E38:AB38)</f>
        <v>30952.8717912085</v>
      </c>
      <c r="C38" s="59" t="n">
        <f aca="false">SUM(E38:P38)</f>
        <v>14831.7934412407</v>
      </c>
      <c r="D38" s="59" t="n">
        <f aca="false">SUM(Q38:AB38)</f>
        <v>16121.0783499678</v>
      </c>
      <c r="E38" s="48" t="n">
        <v>217.102036172592</v>
      </c>
      <c r="F38" s="48" t="n">
        <v>1121.25402413675</v>
      </c>
      <c r="G38" s="48" t="n">
        <v>1652.65916519557</v>
      </c>
      <c r="H38" s="48" t="n">
        <v>1668.55555150389</v>
      </c>
      <c r="I38" s="48" t="n">
        <v>1709.90494347597</v>
      </c>
      <c r="J38" s="48" t="n">
        <v>1740.42326244494</v>
      </c>
      <c r="K38" s="48" t="n">
        <v>1899.44730801773</v>
      </c>
      <c r="L38" s="48" t="n">
        <v>1836.51649760879</v>
      </c>
      <c r="M38" s="48" t="n">
        <v>1553.16775942697</v>
      </c>
      <c r="N38" s="48" t="n">
        <v>1177.46811929282</v>
      </c>
      <c r="O38" s="48" t="n">
        <v>192.655318302175</v>
      </c>
      <c r="P38" s="48" t="n">
        <v>62.6394556625066</v>
      </c>
      <c r="Q38" s="48" t="n">
        <v>324.980058447351</v>
      </c>
      <c r="R38" s="48" t="n">
        <v>1292.6201200404</v>
      </c>
      <c r="S38" s="48" t="n">
        <v>1824.50218916358</v>
      </c>
      <c r="T38" s="48" t="n">
        <v>1860.19416532663</v>
      </c>
      <c r="U38" s="48" t="n">
        <v>1842.48719709436</v>
      </c>
      <c r="V38" s="48" t="n">
        <v>1848.8946874975</v>
      </c>
      <c r="W38" s="48" t="n">
        <v>1914.33308605708</v>
      </c>
      <c r="X38" s="48" t="n">
        <v>1878.60399398638</v>
      </c>
      <c r="Y38" s="48" t="n">
        <v>1564.52687347694</v>
      </c>
      <c r="Z38" s="48" t="n">
        <v>1338.8983831196</v>
      </c>
      <c r="AA38" s="48" t="n">
        <v>330.166536365486</v>
      </c>
      <c r="AB38" s="48" t="n">
        <v>100.871059392476</v>
      </c>
      <c r="AD38" s="48" t="n">
        <f aca="false">E38+F38</f>
        <v>1338.35606030935</v>
      </c>
      <c r="AE38" s="48" t="n">
        <f aca="false">G38+H38</f>
        <v>3321.21471669945</v>
      </c>
      <c r="AF38" s="48" t="n">
        <f aca="false">I38+J38</f>
        <v>3450.32820592091</v>
      </c>
      <c r="AG38" s="48" t="n">
        <f aca="false">K38+L38</f>
        <v>3735.96380562652</v>
      </c>
      <c r="AH38" s="48" t="n">
        <f aca="false">M38+N38+O38+P38</f>
        <v>2985.93065268447</v>
      </c>
      <c r="AI38" s="48" t="n">
        <f aca="false">Q38+R38</f>
        <v>1617.60017848775</v>
      </c>
      <c r="AJ38" s="48" t="n">
        <f aca="false">S38+T38</f>
        <v>3684.6963544902</v>
      </c>
      <c r="AK38" s="48" t="n">
        <f aca="false">U38+V38</f>
        <v>3691.38188459185</v>
      </c>
      <c r="AL38" s="48" t="n">
        <f aca="false">W38+X38</f>
        <v>3792.93708004346</v>
      </c>
      <c r="AM38" s="48" t="n">
        <f aca="false">Y38+Z38+AA38+AB38</f>
        <v>3334.4628523545</v>
      </c>
      <c r="AO38" s="60" t="n">
        <f aca="false">SUM(E38:F38)</f>
        <v>1338.35606030935</v>
      </c>
      <c r="AP38" s="60" t="n">
        <f aca="false">SUM(G38:L38)</f>
        <v>10507.5067282469</v>
      </c>
      <c r="AQ38" s="60" t="n">
        <f aca="false">SUM(M38:N38)</f>
        <v>2730.63587871979</v>
      </c>
      <c r="AR38" s="60" t="n">
        <f aca="false">SUM(Q38:R38)</f>
        <v>1617.60017848775</v>
      </c>
      <c r="AS38" s="60" t="n">
        <f aca="false">SUM(S38:X38)</f>
        <v>11169.0153191255</v>
      </c>
      <c r="AT38" s="60" t="n">
        <f aca="false">SUM(Y38:Z38)</f>
        <v>2903.42525659653</v>
      </c>
      <c r="AU38" s="60" t="n">
        <f aca="false">AO38+AR38</f>
        <v>2955.95623879709</v>
      </c>
      <c r="AV38" s="60" t="n">
        <f aca="false">AP38+AS38</f>
        <v>21676.5220473724</v>
      </c>
      <c r="AW38" s="60" t="n">
        <f aca="false">AQ38+AT38</f>
        <v>5634.06113531632</v>
      </c>
    </row>
    <row r="39" customFormat="false" ht="15" hidden="false" customHeight="false" outlineLevel="0" collapsed="false">
      <c r="A39" s="61" t="n">
        <v>2036</v>
      </c>
      <c r="B39" s="59" t="n">
        <f aca="false">SUM(E39:AB39)</f>
        <v>31002.5825406624</v>
      </c>
      <c r="C39" s="59" t="n">
        <f aca="false">SUM(E39:P39)</f>
        <v>14837.3061987087</v>
      </c>
      <c r="D39" s="59" t="n">
        <f aca="false">SUM(Q39:AB39)</f>
        <v>16165.2763419537</v>
      </c>
      <c r="E39" s="48" t="n">
        <v>216.411199025853</v>
      </c>
      <c r="F39" s="48" t="n">
        <v>1109.90478925602</v>
      </c>
      <c r="G39" s="48" t="n">
        <v>1657.39092963898</v>
      </c>
      <c r="H39" s="48" t="n">
        <v>1672.11458705001</v>
      </c>
      <c r="I39" s="48" t="n">
        <v>1735.36705024594</v>
      </c>
      <c r="J39" s="48" t="n">
        <v>1727.55797275346</v>
      </c>
      <c r="K39" s="48" t="n">
        <v>1890.69003196572</v>
      </c>
      <c r="L39" s="48" t="n">
        <v>1826.66720506919</v>
      </c>
      <c r="M39" s="48" t="n">
        <v>1583.21146412333</v>
      </c>
      <c r="N39" s="48" t="n">
        <v>1160.05687322236</v>
      </c>
      <c r="O39" s="48" t="n">
        <v>194.329760399226</v>
      </c>
      <c r="P39" s="48" t="n">
        <v>63.6043359586279</v>
      </c>
      <c r="Q39" s="48" t="n">
        <v>323.957082577181</v>
      </c>
      <c r="R39" s="48" t="n">
        <v>1280.76169953345</v>
      </c>
      <c r="S39" s="48" t="n">
        <v>1829.35876455328</v>
      </c>
      <c r="T39" s="48" t="n">
        <v>1864.74989369058</v>
      </c>
      <c r="U39" s="48" t="n">
        <v>1872.02564667107</v>
      </c>
      <c r="V39" s="48" t="n">
        <v>1833.18019504739</v>
      </c>
      <c r="W39" s="48" t="n">
        <v>1908.21372993455</v>
      </c>
      <c r="X39" s="48" t="n">
        <v>1868.068279057</v>
      </c>
      <c r="Y39" s="48" t="n">
        <v>1590.62888645284</v>
      </c>
      <c r="Z39" s="48" t="n">
        <v>1343.33567028728</v>
      </c>
      <c r="AA39" s="48" t="n">
        <v>348.22691362008</v>
      </c>
      <c r="AB39" s="48" t="n">
        <v>102.769580528971</v>
      </c>
      <c r="AD39" s="48" t="n">
        <f aca="false">E39+F39</f>
        <v>1326.31598828188</v>
      </c>
      <c r="AE39" s="48" t="n">
        <f aca="false">G39+H39</f>
        <v>3329.50551668899</v>
      </c>
      <c r="AF39" s="48" t="n">
        <f aca="false">I39+J39</f>
        <v>3462.9250229994</v>
      </c>
      <c r="AG39" s="48" t="n">
        <f aca="false">K39+L39</f>
        <v>3717.35723703491</v>
      </c>
      <c r="AH39" s="48" t="n">
        <f aca="false">M39+N39+O39+P39</f>
        <v>3001.20243370354</v>
      </c>
      <c r="AI39" s="48" t="n">
        <f aca="false">Q39+R39</f>
        <v>1604.71878211063</v>
      </c>
      <c r="AJ39" s="48" t="n">
        <f aca="false">S39+T39</f>
        <v>3694.10865824386</v>
      </c>
      <c r="AK39" s="48" t="n">
        <f aca="false">U39+V39</f>
        <v>3705.20584171847</v>
      </c>
      <c r="AL39" s="48" t="n">
        <f aca="false">W39+X39</f>
        <v>3776.28200899155</v>
      </c>
      <c r="AM39" s="48" t="n">
        <f aca="false">Y39+Z39+AA39+AB39</f>
        <v>3384.96105088916</v>
      </c>
      <c r="AO39" s="60" t="n">
        <f aca="false">SUM(E39:F39)</f>
        <v>1326.31598828188</v>
      </c>
      <c r="AP39" s="60" t="n">
        <f aca="false">SUM(G39:L39)</f>
        <v>10509.7877767233</v>
      </c>
      <c r="AQ39" s="60" t="n">
        <f aca="false">SUM(M39:N39)</f>
        <v>2743.26833734569</v>
      </c>
      <c r="AR39" s="60" t="n">
        <f aca="false">SUM(Q39:R39)</f>
        <v>1604.71878211063</v>
      </c>
      <c r="AS39" s="60" t="n">
        <f aca="false">SUM(S39:X39)</f>
        <v>11175.5965089539</v>
      </c>
      <c r="AT39" s="60" t="n">
        <f aca="false">SUM(Y39:Z39)</f>
        <v>2933.96455674011</v>
      </c>
      <c r="AU39" s="60" t="n">
        <f aca="false">AO39+AR39</f>
        <v>2931.0347703925</v>
      </c>
      <c r="AV39" s="60" t="n">
        <f aca="false">AP39+AS39</f>
        <v>21685.3842856772</v>
      </c>
      <c r="AW39" s="60" t="n">
        <f aca="false">AQ39+AT39</f>
        <v>5677.2328940858</v>
      </c>
    </row>
    <row r="40" customFormat="false" ht="15" hidden="false" customHeight="false" outlineLevel="0" collapsed="false">
      <c r="A40" s="61" t="n">
        <v>2037</v>
      </c>
      <c r="B40" s="59" t="n">
        <f aca="false">SUM(E40:AB40)</f>
        <v>31034.0195952993</v>
      </c>
      <c r="C40" s="59" t="n">
        <f aca="false">SUM(E40:P40)</f>
        <v>14841.9741964711</v>
      </c>
      <c r="D40" s="59" t="n">
        <f aca="false">SUM(Q40:AB40)</f>
        <v>16192.0453988282</v>
      </c>
      <c r="E40" s="48" t="n">
        <v>215.827536067235</v>
      </c>
      <c r="F40" s="48" t="n">
        <v>1101.72258552971</v>
      </c>
      <c r="G40" s="48" t="n">
        <v>1653.47153824763</v>
      </c>
      <c r="H40" s="48" t="n">
        <v>1682.78939882443</v>
      </c>
      <c r="I40" s="48" t="n">
        <v>1755.3193860831</v>
      </c>
      <c r="J40" s="48" t="n">
        <v>1722.30339665962</v>
      </c>
      <c r="K40" s="48" t="n">
        <v>1875.63329934924</v>
      </c>
      <c r="L40" s="48" t="n">
        <v>1817.95327556498</v>
      </c>
      <c r="M40" s="48" t="n">
        <v>1611.27293824146</v>
      </c>
      <c r="N40" s="48" t="n">
        <v>1142.31483359993</v>
      </c>
      <c r="O40" s="48" t="n">
        <v>198.885219199844</v>
      </c>
      <c r="P40" s="48" t="n">
        <v>64.4807891039273</v>
      </c>
      <c r="Q40" s="48" t="n">
        <v>323.096078330622</v>
      </c>
      <c r="R40" s="48" t="n">
        <v>1272.10523101117</v>
      </c>
      <c r="S40" s="48" t="n">
        <v>1824.94748662982</v>
      </c>
      <c r="T40" s="48" t="n">
        <v>1877.12520098553</v>
      </c>
      <c r="U40" s="48" t="n">
        <v>1894.13873600344</v>
      </c>
      <c r="V40" s="48" t="n">
        <v>1826.73151363191</v>
      </c>
      <c r="W40" s="48" t="n">
        <v>1895.94816633155</v>
      </c>
      <c r="X40" s="48" t="n">
        <v>1859.90621974096</v>
      </c>
      <c r="Y40" s="48" t="n">
        <v>1613.68120730979</v>
      </c>
      <c r="Z40" s="48" t="n">
        <v>1338.55728468993</v>
      </c>
      <c r="AA40" s="48" t="n">
        <v>361.290030192971</v>
      </c>
      <c r="AB40" s="48" t="n">
        <v>104.518243970485</v>
      </c>
      <c r="AD40" s="48" t="n">
        <f aca="false">E40+F40</f>
        <v>1317.55012159695</v>
      </c>
      <c r="AE40" s="48" t="n">
        <f aca="false">G40+H40</f>
        <v>3336.26093707206</v>
      </c>
      <c r="AF40" s="48" t="n">
        <f aca="false">I40+J40</f>
        <v>3477.62278274272</v>
      </c>
      <c r="AG40" s="48" t="n">
        <f aca="false">K40+L40</f>
        <v>3693.58657491422</v>
      </c>
      <c r="AH40" s="48" t="n">
        <f aca="false">M40+N40+O40+P40</f>
        <v>3016.95378014516</v>
      </c>
      <c r="AI40" s="48" t="n">
        <f aca="false">Q40+R40</f>
        <v>1595.2013093418</v>
      </c>
      <c r="AJ40" s="48" t="n">
        <f aca="false">S40+T40</f>
        <v>3702.07268761534</v>
      </c>
      <c r="AK40" s="48" t="n">
        <f aca="false">U40+V40</f>
        <v>3720.87024963536</v>
      </c>
      <c r="AL40" s="48" t="n">
        <f aca="false">W40+X40</f>
        <v>3755.85438607251</v>
      </c>
      <c r="AM40" s="48" t="n">
        <f aca="false">Y40+Z40+AA40+AB40</f>
        <v>3418.04676616318</v>
      </c>
      <c r="AO40" s="60" t="n">
        <f aca="false">SUM(E40:F40)</f>
        <v>1317.55012159695</v>
      </c>
      <c r="AP40" s="60" t="n">
        <f aca="false">SUM(G40:L40)</f>
        <v>10507.470294729</v>
      </c>
      <c r="AQ40" s="60" t="n">
        <f aca="false">SUM(M40:N40)</f>
        <v>2753.58777184139</v>
      </c>
      <c r="AR40" s="60" t="n">
        <f aca="false">SUM(Q40:R40)</f>
        <v>1595.2013093418</v>
      </c>
      <c r="AS40" s="60" t="n">
        <f aca="false">SUM(S40:X40)</f>
        <v>11178.7973233232</v>
      </c>
      <c r="AT40" s="60" t="n">
        <f aca="false">SUM(Y40:Z40)</f>
        <v>2952.23849199972</v>
      </c>
      <c r="AU40" s="60" t="n">
        <f aca="false">AO40+AR40</f>
        <v>2912.75143093874</v>
      </c>
      <c r="AV40" s="60" t="n">
        <f aca="false">AP40+AS40</f>
        <v>21686.2676180522</v>
      </c>
      <c r="AW40" s="60" t="n">
        <f aca="false">AQ40+AT40</f>
        <v>5705.82626384111</v>
      </c>
    </row>
    <row r="41" customFormat="false" ht="15" hidden="false" customHeight="false" outlineLevel="0" collapsed="false">
      <c r="A41" s="61" t="n">
        <v>2038</v>
      </c>
      <c r="B41" s="59" t="n">
        <f aca="false">SUM(E41:AB41)</f>
        <v>31063.0378162433</v>
      </c>
      <c r="C41" s="59" t="n">
        <f aca="false">SUM(E41:P41)</f>
        <v>14850.3984837142</v>
      </c>
      <c r="D41" s="59" t="n">
        <f aca="false">SUM(Q41:AB41)</f>
        <v>16212.6393325291</v>
      </c>
      <c r="E41" s="48" t="n">
        <v>215.259760708012</v>
      </c>
      <c r="F41" s="48" t="n">
        <v>1095.5556409401</v>
      </c>
      <c r="G41" s="48" t="n">
        <v>1645.77763816036</v>
      </c>
      <c r="H41" s="48" t="n">
        <v>1695.7340252008</v>
      </c>
      <c r="I41" s="48" t="n">
        <v>1769.8568519877</v>
      </c>
      <c r="J41" s="48" t="n">
        <v>1731.27567200687</v>
      </c>
      <c r="K41" s="48" t="n">
        <v>1850.79255675651</v>
      </c>
      <c r="L41" s="48" t="n">
        <v>1818.01418690405</v>
      </c>
      <c r="M41" s="48" t="n">
        <v>1626.12127574802</v>
      </c>
      <c r="N41" s="48" t="n">
        <v>1132.67844642756</v>
      </c>
      <c r="O41" s="48" t="n">
        <v>204.046399904323</v>
      </c>
      <c r="P41" s="48" t="n">
        <v>65.2860289699337</v>
      </c>
      <c r="Q41" s="48" t="n">
        <v>322.258213396844</v>
      </c>
      <c r="R41" s="48" t="n">
        <v>1264.76393782</v>
      </c>
      <c r="S41" s="48" t="n">
        <v>1817.5348541134</v>
      </c>
      <c r="T41" s="48" t="n">
        <v>1891.93516733972</v>
      </c>
      <c r="U41" s="48" t="n">
        <v>1910.9140778252</v>
      </c>
      <c r="V41" s="48" t="n">
        <v>1836.04747604726</v>
      </c>
      <c r="W41" s="48" t="n">
        <v>1872.65601151445</v>
      </c>
      <c r="X41" s="48" t="n">
        <v>1860.5663279181</v>
      </c>
      <c r="Y41" s="48" t="n">
        <v>1625.15227356374</v>
      </c>
      <c r="Z41" s="48" t="n">
        <v>1332.92748532876</v>
      </c>
      <c r="AA41" s="48" t="n">
        <v>371.727385561166</v>
      </c>
      <c r="AB41" s="48" t="n">
        <v>106.156122100467</v>
      </c>
      <c r="AD41" s="48" t="n">
        <f aca="false">E41+F41</f>
        <v>1310.81540164811</v>
      </c>
      <c r="AE41" s="48" t="n">
        <f aca="false">G41+H41</f>
        <v>3341.51166336116</v>
      </c>
      <c r="AF41" s="48" t="n">
        <f aca="false">I41+J41</f>
        <v>3501.13252399457</v>
      </c>
      <c r="AG41" s="48" t="n">
        <f aca="false">K41+L41</f>
        <v>3668.80674366055</v>
      </c>
      <c r="AH41" s="48" t="n">
        <f aca="false">M41+N41+O41+P41</f>
        <v>3028.13215104983</v>
      </c>
      <c r="AI41" s="48" t="n">
        <f aca="false">Q41+R41</f>
        <v>1587.02215121684</v>
      </c>
      <c r="AJ41" s="48" t="n">
        <f aca="false">S41+T41</f>
        <v>3709.47002145312</v>
      </c>
      <c r="AK41" s="48" t="n">
        <f aca="false">U41+V41</f>
        <v>3746.96155387245</v>
      </c>
      <c r="AL41" s="48" t="n">
        <f aca="false">W41+X41</f>
        <v>3733.22233943255</v>
      </c>
      <c r="AM41" s="48" t="n">
        <f aca="false">Y41+Z41+AA41+AB41</f>
        <v>3435.96326655414</v>
      </c>
      <c r="AO41" s="60" t="n">
        <f aca="false">SUM(E41:F41)</f>
        <v>1310.81540164811</v>
      </c>
      <c r="AP41" s="60" t="n">
        <f aca="false">SUM(G41:L41)</f>
        <v>10511.4509310163</v>
      </c>
      <c r="AQ41" s="60" t="n">
        <f aca="false">SUM(M41:N41)</f>
        <v>2758.79972217558</v>
      </c>
      <c r="AR41" s="60" t="n">
        <f aca="false">SUM(Q41:R41)</f>
        <v>1587.02215121684</v>
      </c>
      <c r="AS41" s="60" t="n">
        <f aca="false">SUM(S41:X41)</f>
        <v>11189.6539147581</v>
      </c>
      <c r="AT41" s="60" t="n">
        <f aca="false">SUM(Y41:Z41)</f>
        <v>2958.0797588925</v>
      </c>
      <c r="AU41" s="60" t="n">
        <f aca="false">AO41+AR41</f>
        <v>2897.83755286495</v>
      </c>
      <c r="AV41" s="60" t="n">
        <f aca="false">AP41+AS41</f>
        <v>21701.1048457744</v>
      </c>
      <c r="AW41" s="60" t="n">
        <f aca="false">AQ41+AT41</f>
        <v>5716.87948106808</v>
      </c>
    </row>
    <row r="42" customFormat="false" ht="15" hidden="false" customHeight="false" outlineLevel="0" collapsed="false">
      <c r="A42" s="61" t="n">
        <v>2039</v>
      </c>
      <c r="B42" s="59" t="n">
        <f aca="false">SUM(E42:AB42)</f>
        <v>31108.1244824404</v>
      </c>
      <c r="C42" s="59" t="n">
        <f aca="false">SUM(E42:P42)</f>
        <v>14884.5444658419</v>
      </c>
      <c r="D42" s="59" t="n">
        <f aca="false">SUM(Q42:AB42)</f>
        <v>16223.5800165984</v>
      </c>
      <c r="E42" s="48" t="n">
        <v>214.741645561542</v>
      </c>
      <c r="F42" s="48" t="n">
        <v>1088.14092054045</v>
      </c>
      <c r="G42" s="48" t="n">
        <v>1637.50197711609</v>
      </c>
      <c r="H42" s="48" t="n">
        <v>1708.67184393332</v>
      </c>
      <c r="I42" s="48" t="n">
        <v>1780.88994294297</v>
      </c>
      <c r="J42" s="48" t="n">
        <v>1752.52633314923</v>
      </c>
      <c r="K42" s="48" t="n">
        <v>1819.27510066893</v>
      </c>
      <c r="L42" s="48" t="n">
        <v>1822.82027027746</v>
      </c>
      <c r="M42" s="48" t="n">
        <v>1632.28978410034</v>
      </c>
      <c r="N42" s="48" t="n">
        <v>1155.97929877476</v>
      </c>
      <c r="O42" s="48" t="n">
        <v>205.644924271228</v>
      </c>
      <c r="P42" s="48" t="n">
        <v>66.0624245056316</v>
      </c>
      <c r="Q42" s="48" t="n">
        <v>321.493951196522</v>
      </c>
      <c r="R42" s="48" t="n">
        <v>1256.07362858161</v>
      </c>
      <c r="S42" s="48" t="n">
        <v>1808.70373791921</v>
      </c>
      <c r="T42" s="48" t="n">
        <v>1908.04315546255</v>
      </c>
      <c r="U42" s="48" t="n">
        <v>1922.70334306453</v>
      </c>
      <c r="V42" s="48" t="n">
        <v>1861.31765801204</v>
      </c>
      <c r="W42" s="48" t="n">
        <v>1841.17770734425</v>
      </c>
      <c r="X42" s="48" t="n">
        <v>1867.31116090321</v>
      </c>
      <c r="Y42" s="48" t="n">
        <v>1628.78695868856</v>
      </c>
      <c r="Z42" s="48" t="n">
        <v>1323.72957293062</v>
      </c>
      <c r="AA42" s="48" t="n">
        <v>376.443067478165</v>
      </c>
      <c r="AB42" s="48" t="n">
        <v>107.796075017167</v>
      </c>
      <c r="AD42" s="48" t="n">
        <f aca="false">E42+F42</f>
        <v>1302.88256610199</v>
      </c>
      <c r="AE42" s="48" t="n">
        <f aca="false">G42+H42</f>
        <v>3346.1738210494</v>
      </c>
      <c r="AF42" s="48" t="n">
        <f aca="false">I42+J42</f>
        <v>3533.41627609219</v>
      </c>
      <c r="AG42" s="48" t="n">
        <f aca="false">K42+L42</f>
        <v>3642.09537094639</v>
      </c>
      <c r="AH42" s="48" t="n">
        <f aca="false">M42+N42+O42+P42</f>
        <v>3059.97643165195</v>
      </c>
      <c r="AI42" s="48" t="n">
        <f aca="false">Q42+R42</f>
        <v>1577.56757977813</v>
      </c>
      <c r="AJ42" s="48" t="n">
        <f aca="false">S42+T42</f>
        <v>3716.74689338176</v>
      </c>
      <c r="AK42" s="48" t="n">
        <f aca="false">U42+V42</f>
        <v>3784.02100107657</v>
      </c>
      <c r="AL42" s="48" t="n">
        <f aca="false">W42+X42</f>
        <v>3708.48886824746</v>
      </c>
      <c r="AM42" s="48" t="n">
        <f aca="false">Y42+Z42+AA42+AB42</f>
        <v>3436.75567411451</v>
      </c>
      <c r="AO42" s="60" t="n">
        <f aca="false">SUM(E42:F42)</f>
        <v>1302.88256610199</v>
      </c>
      <c r="AP42" s="60" t="n">
        <f aca="false">SUM(G42:L42)</f>
        <v>10521.685468088</v>
      </c>
      <c r="AQ42" s="60" t="n">
        <f aca="false">SUM(M42:N42)</f>
        <v>2788.2690828751</v>
      </c>
      <c r="AR42" s="60" t="n">
        <f aca="false">SUM(Q42:R42)</f>
        <v>1577.56757977813</v>
      </c>
      <c r="AS42" s="60" t="n">
        <f aca="false">SUM(S42:X42)</f>
        <v>11209.2567627058</v>
      </c>
      <c r="AT42" s="60" t="n">
        <f aca="false">SUM(Y42:Z42)</f>
        <v>2952.51653161918</v>
      </c>
      <c r="AU42" s="60" t="n">
        <f aca="false">AO42+AR42</f>
        <v>2880.45014588012</v>
      </c>
      <c r="AV42" s="60" t="n">
        <f aca="false">AP42+AS42</f>
        <v>21730.9422307938</v>
      </c>
      <c r="AW42" s="60" t="n">
        <f aca="false">AQ42+AT42</f>
        <v>5740.78561449428</v>
      </c>
    </row>
    <row r="43" customFormat="false" ht="15" hidden="false" customHeight="false" outlineLevel="0" collapsed="false">
      <c r="A43" s="61" t="n">
        <v>2040</v>
      </c>
      <c r="B43" s="59" t="n">
        <f aca="false">SUM(E43:AB43)</f>
        <v>31159.1772348201</v>
      </c>
      <c r="C43" s="59" t="n">
        <f aca="false">SUM(E43:P43)</f>
        <v>14926.7016337884</v>
      </c>
      <c r="D43" s="59" t="n">
        <f aca="false">SUM(Q43:AB43)</f>
        <v>16232.4756010316</v>
      </c>
      <c r="E43" s="48" t="n">
        <v>214.319202716962</v>
      </c>
      <c r="F43" s="48" t="n">
        <v>1081.96385589413</v>
      </c>
      <c r="G43" s="48" t="n">
        <v>1625.07796734666</v>
      </c>
      <c r="H43" s="48" t="n">
        <v>1719.84918168581</v>
      </c>
      <c r="I43" s="48" t="n">
        <v>1785.17977599641</v>
      </c>
      <c r="J43" s="48" t="n">
        <v>1778.53755313231</v>
      </c>
      <c r="K43" s="48" t="n">
        <v>1795.64034112209</v>
      </c>
      <c r="L43" s="48" t="n">
        <v>1820.94102044111</v>
      </c>
      <c r="M43" s="48" t="n">
        <v>1629.49645523678</v>
      </c>
      <c r="N43" s="48" t="n">
        <v>1202.20459968029</v>
      </c>
      <c r="O43" s="48" t="n">
        <v>206.678471279918</v>
      </c>
      <c r="P43" s="48" t="n">
        <v>66.8132092559492</v>
      </c>
      <c r="Q43" s="48" t="n">
        <v>320.872479265366</v>
      </c>
      <c r="R43" s="48" t="n">
        <v>1248.85631569085</v>
      </c>
      <c r="S43" s="48" t="n">
        <v>1795.08178588321</v>
      </c>
      <c r="T43" s="48" t="n">
        <v>1922.10974044447</v>
      </c>
      <c r="U43" s="48" t="n">
        <v>1926.49500293978</v>
      </c>
      <c r="V43" s="48" t="n">
        <v>1893.21383505292</v>
      </c>
      <c r="W43" s="48" t="n">
        <v>1815.27680845047</v>
      </c>
      <c r="X43" s="48" t="n">
        <v>1868.71030806295</v>
      </c>
      <c r="Y43" s="48" t="n">
        <v>1624.58220189679</v>
      </c>
      <c r="Z43" s="48" t="n">
        <v>1332.30365083872</v>
      </c>
      <c r="AA43" s="48" t="n">
        <v>375.491251520776</v>
      </c>
      <c r="AB43" s="48" t="n">
        <v>109.482220985329</v>
      </c>
      <c r="AD43" s="48" t="n">
        <f aca="false">E43+F43</f>
        <v>1296.28305861109</v>
      </c>
      <c r="AE43" s="48" t="n">
        <f aca="false">G43+H43</f>
        <v>3344.92714903247</v>
      </c>
      <c r="AF43" s="48" t="n">
        <f aca="false">I43+J43</f>
        <v>3563.71732912872</v>
      </c>
      <c r="AG43" s="48" t="n">
        <f aca="false">K43+L43</f>
        <v>3616.5813615632</v>
      </c>
      <c r="AH43" s="48" t="n">
        <f aca="false">M43+N43+O43+P43</f>
        <v>3105.19273545294</v>
      </c>
      <c r="AI43" s="48" t="n">
        <f aca="false">Q43+R43</f>
        <v>1569.72879495622</v>
      </c>
      <c r="AJ43" s="48" t="n">
        <f aca="false">S43+T43</f>
        <v>3717.19152632768</v>
      </c>
      <c r="AK43" s="48" t="n">
        <f aca="false">U43+V43</f>
        <v>3819.7088379927</v>
      </c>
      <c r="AL43" s="48" t="n">
        <f aca="false">W43+X43</f>
        <v>3683.98711651342</v>
      </c>
      <c r="AM43" s="48" t="n">
        <f aca="false">Y43+Z43+AA43+AB43</f>
        <v>3441.85932524162</v>
      </c>
      <c r="AO43" s="60" t="n">
        <f aca="false">SUM(E43:F43)</f>
        <v>1296.28305861109</v>
      </c>
      <c r="AP43" s="60" t="n">
        <f aca="false">SUM(G43:L43)</f>
        <v>10525.2258397244</v>
      </c>
      <c r="AQ43" s="60" t="n">
        <f aca="false">SUM(M43:N43)</f>
        <v>2831.70105491707</v>
      </c>
      <c r="AR43" s="60" t="n">
        <f aca="false">SUM(Q43:R43)</f>
        <v>1569.72879495622</v>
      </c>
      <c r="AS43" s="60" t="n">
        <f aca="false">SUM(S43:X43)</f>
        <v>11220.8874808338</v>
      </c>
      <c r="AT43" s="60" t="n">
        <f aca="false">SUM(Y43:Z43)</f>
        <v>2956.88585273551</v>
      </c>
      <c r="AU43" s="60" t="n">
        <f aca="false">AO43+AR43</f>
        <v>2866.0118535673</v>
      </c>
      <c r="AV43" s="60" t="n">
        <f aca="false">AP43+AS43</f>
        <v>21746.1133205582</v>
      </c>
      <c r="AW43" s="60" t="n">
        <f aca="false">AQ43+AT43</f>
        <v>5788.58690765258</v>
      </c>
    </row>
    <row r="44" customFormat="false" ht="15" hidden="false" customHeight="false" outlineLevel="0" collapsed="false">
      <c r="A44" s="61" t="n">
        <v>2041</v>
      </c>
      <c r="B44" s="59" t="n">
        <f aca="false">SUM(E44:AB44)</f>
        <v>31211.7330946215</v>
      </c>
      <c r="C44" s="59" t="n">
        <f aca="false">SUM(E44:P44)</f>
        <v>14967.0888454758</v>
      </c>
      <c r="D44" s="59" t="n">
        <f aca="false">SUM(Q44:AB44)</f>
        <v>16244.6442491458</v>
      </c>
      <c r="E44" s="48" t="n">
        <v>214.040368912652</v>
      </c>
      <c r="F44" s="48" t="n">
        <v>1078.44535785966</v>
      </c>
      <c r="G44" s="48" t="n">
        <v>1608.58355874516</v>
      </c>
      <c r="H44" s="48" t="n">
        <v>1724.64458007692</v>
      </c>
      <c r="I44" s="48" t="n">
        <v>1788.95334316888</v>
      </c>
      <c r="J44" s="48" t="n">
        <v>1804.53118479782</v>
      </c>
      <c r="K44" s="48" t="n">
        <v>1782.90369517702</v>
      </c>
      <c r="L44" s="48" t="n">
        <v>1812.51990737274</v>
      </c>
      <c r="M44" s="48" t="n">
        <v>1620.59963964249</v>
      </c>
      <c r="N44" s="48" t="n">
        <v>1251.42990736673</v>
      </c>
      <c r="O44" s="48" t="n">
        <v>212.865307703318</v>
      </c>
      <c r="P44" s="48" t="n">
        <v>67.5719946523573</v>
      </c>
      <c r="Q44" s="48" t="n">
        <v>320.46496414533</v>
      </c>
      <c r="R44" s="48" t="n">
        <v>1244.77235027507</v>
      </c>
      <c r="S44" s="48" t="n">
        <v>1777.99717326139</v>
      </c>
      <c r="T44" s="48" t="n">
        <v>1926.99181180588</v>
      </c>
      <c r="U44" s="48" t="n">
        <v>1931.3834978014</v>
      </c>
      <c r="V44" s="48" t="n">
        <v>1923.20570840211</v>
      </c>
      <c r="W44" s="48" t="n">
        <v>1800.33845977357</v>
      </c>
      <c r="X44" s="48" t="n">
        <v>1863.55908295803</v>
      </c>
      <c r="Y44" s="48" t="n">
        <v>1616.34524020707</v>
      </c>
      <c r="Z44" s="48" t="n">
        <v>1355.39066927974</v>
      </c>
      <c r="AA44" s="48" t="n">
        <v>372.943277181424</v>
      </c>
      <c r="AB44" s="48" t="n">
        <v>111.252014054767</v>
      </c>
      <c r="AD44" s="48" t="n">
        <f aca="false">E44+F44</f>
        <v>1292.48572677231</v>
      </c>
      <c r="AE44" s="48" t="n">
        <f aca="false">G44+H44</f>
        <v>3333.22813882208</v>
      </c>
      <c r="AF44" s="48" t="n">
        <f aca="false">I44+J44</f>
        <v>3593.4845279667</v>
      </c>
      <c r="AG44" s="48" t="n">
        <f aca="false">K44+L44</f>
        <v>3595.42360254977</v>
      </c>
      <c r="AH44" s="48" t="n">
        <f aca="false">M44+N44+O44+P44</f>
        <v>3152.4668493649</v>
      </c>
      <c r="AI44" s="48" t="n">
        <f aca="false">Q44+R44</f>
        <v>1565.2373144204</v>
      </c>
      <c r="AJ44" s="48" t="n">
        <f aca="false">S44+T44</f>
        <v>3704.98898506727</v>
      </c>
      <c r="AK44" s="48" t="n">
        <f aca="false">U44+V44</f>
        <v>3854.58920620351</v>
      </c>
      <c r="AL44" s="48" t="n">
        <f aca="false">W44+X44</f>
        <v>3663.89754273161</v>
      </c>
      <c r="AM44" s="48" t="n">
        <f aca="false">Y44+Z44+AA44+AB44</f>
        <v>3455.931200723</v>
      </c>
      <c r="AO44" s="60" t="n">
        <f aca="false">SUM(E44:F44)</f>
        <v>1292.48572677231</v>
      </c>
      <c r="AP44" s="60" t="n">
        <f aca="false">SUM(G44:L44)</f>
        <v>10522.1362693385</v>
      </c>
      <c r="AQ44" s="60" t="n">
        <f aca="false">SUM(M44:N44)</f>
        <v>2872.02954700923</v>
      </c>
      <c r="AR44" s="60" t="n">
        <f aca="false">SUM(Q44:R44)</f>
        <v>1565.2373144204</v>
      </c>
      <c r="AS44" s="60" t="n">
        <f aca="false">SUM(S44:X44)</f>
        <v>11223.4757340024</v>
      </c>
      <c r="AT44" s="60" t="n">
        <f aca="false">SUM(Y44:Z44)</f>
        <v>2971.73590948681</v>
      </c>
      <c r="AU44" s="60" t="n">
        <f aca="false">AO44+AR44</f>
        <v>2857.72304119271</v>
      </c>
      <c r="AV44" s="60" t="n">
        <f aca="false">AP44+AS44</f>
        <v>21745.6120033409</v>
      </c>
      <c r="AW44" s="60" t="n">
        <f aca="false">AQ44+AT44</f>
        <v>5843.76545649604</v>
      </c>
    </row>
    <row r="45" customFormat="false" ht="15" hidden="false" customHeight="false" outlineLevel="0" collapsed="false">
      <c r="A45" s="61" t="n">
        <v>2042</v>
      </c>
      <c r="B45" s="59" t="n">
        <f aca="false">SUM(E45:AB45)</f>
        <v>31256.8821629776</v>
      </c>
      <c r="C45" s="59" t="n">
        <f aca="false">SUM(E45:P45)</f>
        <v>15002.2932250837</v>
      </c>
      <c r="D45" s="59" t="n">
        <f aca="false">SUM(Q45:AB45)</f>
        <v>16254.5889378939</v>
      </c>
      <c r="E45" s="48" t="n">
        <v>213.94276680343</v>
      </c>
      <c r="F45" s="48" t="n">
        <v>1075.47388999234</v>
      </c>
      <c r="G45" s="48" t="n">
        <v>1596.70115218176</v>
      </c>
      <c r="H45" s="48" t="n">
        <v>1720.74617510234</v>
      </c>
      <c r="I45" s="48" t="n">
        <v>1800.08957557685</v>
      </c>
      <c r="J45" s="48" t="n">
        <v>1824.90116097868</v>
      </c>
      <c r="K45" s="48" t="n">
        <v>1777.92782743696</v>
      </c>
      <c r="L45" s="48" t="n">
        <v>1798.0970542715</v>
      </c>
      <c r="M45" s="48" t="n">
        <v>1613.66064505732</v>
      </c>
      <c r="N45" s="48" t="n">
        <v>1292.0704180326</v>
      </c>
      <c r="O45" s="48" t="n">
        <v>220.348514354784</v>
      </c>
      <c r="P45" s="48" t="n">
        <v>68.3340452951143</v>
      </c>
      <c r="Q45" s="48" t="n">
        <v>320.328034623459</v>
      </c>
      <c r="R45" s="48" t="n">
        <v>1241.34151168526</v>
      </c>
      <c r="S45" s="48" t="n">
        <v>1765.54760555715</v>
      </c>
      <c r="T45" s="48" t="n">
        <v>1922.35536005847</v>
      </c>
      <c r="U45" s="48" t="n">
        <v>1944.07469280774</v>
      </c>
      <c r="V45" s="48" t="n">
        <v>1945.7314904646</v>
      </c>
      <c r="W45" s="48" t="n">
        <v>1794.37812212975</v>
      </c>
      <c r="X45" s="48" t="n">
        <v>1852.41793817267</v>
      </c>
      <c r="Y45" s="48" t="n">
        <v>1610.107355336</v>
      </c>
      <c r="Z45" s="48" t="n">
        <v>1375.84455590006</v>
      </c>
      <c r="AA45" s="48" t="n">
        <v>369.38476016077</v>
      </c>
      <c r="AB45" s="48" t="n">
        <v>113.077510997977</v>
      </c>
      <c r="AD45" s="48" t="n">
        <f aca="false">E45+F45</f>
        <v>1289.41665679577</v>
      </c>
      <c r="AE45" s="48" t="n">
        <f aca="false">G45+H45</f>
        <v>3317.4473272841</v>
      </c>
      <c r="AF45" s="48" t="n">
        <f aca="false">I45+J45</f>
        <v>3624.99073655553</v>
      </c>
      <c r="AG45" s="48" t="n">
        <f aca="false">K45+L45</f>
        <v>3576.02488170846</v>
      </c>
      <c r="AH45" s="48" t="n">
        <f aca="false">M45+N45+O45+P45</f>
        <v>3194.41362273981</v>
      </c>
      <c r="AI45" s="48" t="n">
        <f aca="false">Q45+R45</f>
        <v>1561.66954630871</v>
      </c>
      <c r="AJ45" s="48" t="n">
        <f aca="false">S45+T45</f>
        <v>3687.90296561561</v>
      </c>
      <c r="AK45" s="48" t="n">
        <f aca="false">U45+V45</f>
        <v>3889.80618327234</v>
      </c>
      <c r="AL45" s="48" t="n">
        <f aca="false">W45+X45</f>
        <v>3646.79606030243</v>
      </c>
      <c r="AM45" s="48" t="n">
        <f aca="false">Y45+Z45+AA45+AB45</f>
        <v>3468.4141823948</v>
      </c>
      <c r="AO45" s="60" t="n">
        <f aca="false">SUM(E45:F45)</f>
        <v>1289.41665679577</v>
      </c>
      <c r="AP45" s="60" t="n">
        <f aca="false">SUM(G45:L45)</f>
        <v>10518.4629455481</v>
      </c>
      <c r="AQ45" s="60" t="n">
        <f aca="false">SUM(M45:N45)</f>
        <v>2905.73106308992</v>
      </c>
      <c r="AR45" s="60" t="n">
        <f aca="false">SUM(Q45:R45)</f>
        <v>1561.66954630871</v>
      </c>
      <c r="AS45" s="60" t="n">
        <f aca="false">SUM(S45:X45)</f>
        <v>11224.5052091904</v>
      </c>
      <c r="AT45" s="60" t="n">
        <f aca="false">SUM(Y45:Z45)</f>
        <v>2985.95191123606</v>
      </c>
      <c r="AU45" s="60" t="n">
        <f aca="false">AO45+AR45</f>
        <v>2851.08620310448</v>
      </c>
      <c r="AV45" s="60" t="n">
        <f aca="false">AP45+AS45</f>
        <v>21742.9681547385</v>
      </c>
      <c r="AW45" s="60" t="n">
        <f aca="false">AQ45+AT45</f>
        <v>5891.68297432597</v>
      </c>
    </row>
    <row r="46" customFormat="false" ht="15" hidden="false" customHeight="false" outlineLevel="0" collapsed="false">
      <c r="A46" s="61" t="n">
        <v>2043</v>
      </c>
      <c r="B46" s="59" t="n">
        <f aca="false">SUM(E46:AB46)</f>
        <v>31288.6161011815</v>
      </c>
      <c r="C46" s="59" t="n">
        <f aca="false">SUM(E46:P46)</f>
        <v>15024.7617177587</v>
      </c>
      <c r="D46" s="59" t="n">
        <f aca="false">SUM(Q46:AB46)</f>
        <v>16263.8543834228</v>
      </c>
      <c r="E46" s="48" t="n">
        <v>214.049856903867</v>
      </c>
      <c r="F46" s="48" t="n">
        <v>1072.58283555967</v>
      </c>
      <c r="G46" s="48" t="n">
        <v>1587.75166881284</v>
      </c>
      <c r="H46" s="48" t="n">
        <v>1713.05093467097</v>
      </c>
      <c r="I46" s="48" t="n">
        <v>1813.56798873552</v>
      </c>
      <c r="J46" s="48" t="n">
        <v>1839.74483934414</v>
      </c>
      <c r="K46" s="48" t="n">
        <v>1787.49714545646</v>
      </c>
      <c r="L46" s="48" t="n">
        <v>1774.34201576647</v>
      </c>
      <c r="M46" s="48" t="n">
        <v>1617.93920393883</v>
      </c>
      <c r="N46" s="48" t="n">
        <v>1305.02070942285</v>
      </c>
      <c r="O46" s="48" t="n">
        <v>230.181283164087</v>
      </c>
      <c r="P46" s="48" t="n">
        <v>69.0332359829761</v>
      </c>
      <c r="Q46" s="48" t="n">
        <v>320.496550888587</v>
      </c>
      <c r="R46" s="48" t="n">
        <v>1238.00265845861</v>
      </c>
      <c r="S46" s="48" t="n">
        <v>1754.99623322383</v>
      </c>
      <c r="T46" s="48" t="n">
        <v>1914.64409545265</v>
      </c>
      <c r="U46" s="48" t="n">
        <v>1959.1863296834</v>
      </c>
      <c r="V46" s="48" t="n">
        <v>1962.88605344128</v>
      </c>
      <c r="W46" s="48" t="n">
        <v>1803.69543885411</v>
      </c>
      <c r="X46" s="48" t="n">
        <v>1830.55499590041</v>
      </c>
      <c r="Y46" s="48" t="n">
        <v>1611.37413875161</v>
      </c>
      <c r="Z46" s="48" t="n">
        <v>1386.42054843847</v>
      </c>
      <c r="AA46" s="48" t="n">
        <v>366.788469611562</v>
      </c>
      <c r="AB46" s="48" t="n">
        <v>114.808870718272</v>
      </c>
      <c r="AD46" s="48" t="n">
        <f aca="false">E46+F46</f>
        <v>1286.63269246354</v>
      </c>
      <c r="AE46" s="48" t="n">
        <f aca="false">G46+H46</f>
        <v>3300.80260348381</v>
      </c>
      <c r="AF46" s="48" t="n">
        <f aca="false">I46+J46</f>
        <v>3653.31282807966</v>
      </c>
      <c r="AG46" s="48" t="n">
        <f aca="false">K46+L46</f>
        <v>3561.83916122293</v>
      </c>
      <c r="AH46" s="48" t="n">
        <f aca="false">M46+N46+O46+P46</f>
        <v>3222.17443250875</v>
      </c>
      <c r="AI46" s="48" t="n">
        <f aca="false">Q46+R46</f>
        <v>1558.4992093472</v>
      </c>
      <c r="AJ46" s="48" t="n">
        <f aca="false">S46+T46</f>
        <v>3669.64032867648</v>
      </c>
      <c r="AK46" s="48" t="n">
        <f aca="false">U46+V46</f>
        <v>3922.07238312468</v>
      </c>
      <c r="AL46" s="48" t="n">
        <f aca="false">W46+X46</f>
        <v>3634.25043475451</v>
      </c>
      <c r="AM46" s="48" t="n">
        <f aca="false">Y46+Z46+AA46+AB46</f>
        <v>3479.39202751991</v>
      </c>
      <c r="AO46" s="60" t="n">
        <f aca="false">SUM(E46:F46)</f>
        <v>1286.63269246354</v>
      </c>
      <c r="AP46" s="60" t="n">
        <f aca="false">SUM(G46:L46)</f>
        <v>10515.9545927864</v>
      </c>
      <c r="AQ46" s="60" t="n">
        <f aca="false">SUM(M46:N46)</f>
        <v>2922.95991336168</v>
      </c>
      <c r="AR46" s="60" t="n">
        <f aca="false">SUM(Q46:R46)</f>
        <v>1558.4992093472</v>
      </c>
      <c r="AS46" s="60" t="n">
        <f aca="false">SUM(S46:X46)</f>
        <v>11225.9631465557</v>
      </c>
      <c r="AT46" s="60" t="n">
        <f aca="false">SUM(Y46:Z46)</f>
        <v>2997.79468719007</v>
      </c>
      <c r="AU46" s="60" t="n">
        <f aca="false">AO46+AR46</f>
        <v>2845.13190181074</v>
      </c>
      <c r="AV46" s="60" t="n">
        <f aca="false">AP46+AS46</f>
        <v>21741.9177393421</v>
      </c>
      <c r="AW46" s="60" t="n">
        <f aca="false">AQ46+AT46</f>
        <v>5920.75460055176</v>
      </c>
    </row>
    <row r="47" customFormat="false" ht="15" hidden="false" customHeight="false" outlineLevel="0" collapsed="false">
      <c r="A47" s="61" t="n">
        <v>2044</v>
      </c>
      <c r="B47" s="59" t="n">
        <f aca="false">SUM(E47:AB47)</f>
        <v>31320.3146301539</v>
      </c>
      <c r="C47" s="59" t="n">
        <f aca="false">SUM(E47:P47)</f>
        <v>15045.7920202194</v>
      </c>
      <c r="D47" s="59" t="n">
        <f aca="false">SUM(Q47:AB47)</f>
        <v>16274.5226099345</v>
      </c>
      <c r="E47" s="48" t="n">
        <v>214.367998100307</v>
      </c>
      <c r="F47" s="48" t="n">
        <v>1069.94478257929</v>
      </c>
      <c r="G47" s="48" t="n">
        <v>1576.9817310306</v>
      </c>
      <c r="H47" s="48" t="n">
        <v>1704.7692488932</v>
      </c>
      <c r="I47" s="48" t="n">
        <v>1827.03808294559</v>
      </c>
      <c r="J47" s="48" t="n">
        <v>1851.0162820292</v>
      </c>
      <c r="K47" s="48" t="n">
        <v>1809.62222181128</v>
      </c>
      <c r="L47" s="48" t="n">
        <v>1744.2325551797</v>
      </c>
      <c r="M47" s="48" t="n">
        <v>1626.71708902092</v>
      </c>
      <c r="N47" s="48" t="n">
        <v>1310.28066484551</v>
      </c>
      <c r="O47" s="48" t="n">
        <v>241.252278683961</v>
      </c>
      <c r="P47" s="48" t="n">
        <v>69.569085099837</v>
      </c>
      <c r="Q47" s="48" t="n">
        <v>320.979722708754</v>
      </c>
      <c r="R47" s="48" t="n">
        <v>1234.95945048828</v>
      </c>
      <c r="S47" s="48" t="n">
        <v>1742.48984855968</v>
      </c>
      <c r="T47" s="48" t="n">
        <v>1905.48602893524</v>
      </c>
      <c r="U47" s="48" t="n">
        <v>1975.58499515104</v>
      </c>
      <c r="V47" s="48" t="n">
        <v>1975.02467689763</v>
      </c>
      <c r="W47" s="48" t="n">
        <v>1828.47324041068</v>
      </c>
      <c r="X47" s="48" t="n">
        <v>1800.7275417544</v>
      </c>
      <c r="Y47" s="48" t="n">
        <v>1617.79643606796</v>
      </c>
      <c r="Z47" s="48" t="n">
        <v>1390.29691928792</v>
      </c>
      <c r="AA47" s="48" t="n">
        <v>366.436635858599</v>
      </c>
      <c r="AB47" s="48" t="n">
        <v>116.267113814313</v>
      </c>
      <c r="AD47" s="48" t="n">
        <f aca="false">E47+F47</f>
        <v>1284.3127806796</v>
      </c>
      <c r="AE47" s="48" t="n">
        <f aca="false">G47+H47</f>
        <v>3281.7509799238</v>
      </c>
      <c r="AF47" s="48" t="n">
        <f aca="false">I47+J47</f>
        <v>3678.05436497479</v>
      </c>
      <c r="AG47" s="48" t="n">
        <f aca="false">K47+L47</f>
        <v>3553.85477699098</v>
      </c>
      <c r="AH47" s="48" t="n">
        <f aca="false">M47+N47+O47+P47</f>
        <v>3247.81911765023</v>
      </c>
      <c r="AI47" s="48" t="n">
        <f aca="false">Q47+R47</f>
        <v>1555.93917319703</v>
      </c>
      <c r="AJ47" s="48" t="n">
        <f aca="false">S47+T47</f>
        <v>3647.97587749492</v>
      </c>
      <c r="AK47" s="48" t="n">
        <f aca="false">U47+V47</f>
        <v>3950.60967204866</v>
      </c>
      <c r="AL47" s="48" t="n">
        <f aca="false">W47+X47</f>
        <v>3629.20078216507</v>
      </c>
      <c r="AM47" s="48" t="n">
        <f aca="false">Y47+Z47+AA47+AB47</f>
        <v>3490.79710502879</v>
      </c>
      <c r="AO47" s="60" t="n">
        <f aca="false">SUM(E47:F47)</f>
        <v>1284.3127806796</v>
      </c>
      <c r="AP47" s="60" t="n">
        <f aca="false">SUM(G47:L47)</f>
        <v>10513.6601218896</v>
      </c>
      <c r="AQ47" s="60" t="n">
        <f aca="false">SUM(M47:N47)</f>
        <v>2936.99775386643</v>
      </c>
      <c r="AR47" s="60" t="n">
        <f aca="false">SUM(Q47:R47)</f>
        <v>1555.93917319703</v>
      </c>
      <c r="AS47" s="60" t="n">
        <f aca="false">SUM(S47:X47)</f>
        <v>11227.7863317087</v>
      </c>
      <c r="AT47" s="60" t="n">
        <f aca="false">SUM(Y47:Z47)</f>
        <v>3008.09335535587</v>
      </c>
      <c r="AU47" s="60" t="n">
        <f aca="false">AO47+AR47</f>
        <v>2840.25195387664</v>
      </c>
      <c r="AV47" s="60" t="n">
        <f aca="false">AP47+AS47</f>
        <v>21741.4464535982</v>
      </c>
      <c r="AW47" s="60" t="n">
        <f aca="false">AQ47+AT47</f>
        <v>5945.09110922231</v>
      </c>
    </row>
    <row r="48" customFormat="false" ht="15" hidden="false" customHeight="false" outlineLevel="0" collapsed="false">
      <c r="A48" s="61" t="n">
        <v>2045</v>
      </c>
      <c r="B48" s="59" t="n">
        <f aca="false">SUM(E48:AB48)</f>
        <v>31335.87043357</v>
      </c>
      <c r="C48" s="59" t="n">
        <f aca="false">SUM(E48:P48)</f>
        <v>15058.0664555485</v>
      </c>
      <c r="D48" s="59" t="n">
        <f aca="false">SUM(Q48:AB48)</f>
        <v>16277.8039780215</v>
      </c>
      <c r="E48" s="48" t="n">
        <v>214.887356118393</v>
      </c>
      <c r="F48" s="48" t="n">
        <v>1067.7963215984</v>
      </c>
      <c r="G48" s="48" t="n">
        <v>1568.01316721221</v>
      </c>
      <c r="H48" s="48" t="n">
        <v>1692.31593698901</v>
      </c>
      <c r="I48" s="48" t="n">
        <v>1838.68415067074</v>
      </c>
      <c r="J48" s="48" t="n">
        <v>1855.41435625369</v>
      </c>
      <c r="K48" s="48" t="n">
        <v>1836.61813812362</v>
      </c>
      <c r="L48" s="48" t="n">
        <v>1721.67568679489</v>
      </c>
      <c r="M48" s="48" t="n">
        <v>1629.37246232451</v>
      </c>
      <c r="N48" s="48" t="n">
        <v>1308.38421833258</v>
      </c>
      <c r="O48" s="48" t="n">
        <v>254.996771057799</v>
      </c>
      <c r="P48" s="48" t="n">
        <v>69.9078900726414</v>
      </c>
      <c r="Q48" s="48" t="n">
        <v>321.763545076562</v>
      </c>
      <c r="R48" s="48" t="n">
        <v>1232.48907442724</v>
      </c>
      <c r="S48" s="48" t="n">
        <v>1732.11340483326</v>
      </c>
      <c r="T48" s="48" t="n">
        <v>1891.41140256294</v>
      </c>
      <c r="U48" s="48" t="n">
        <v>1989.93284820372</v>
      </c>
      <c r="V48" s="48" t="n">
        <v>1979.13121393456</v>
      </c>
      <c r="W48" s="48" t="n">
        <v>1859.6869190918</v>
      </c>
      <c r="X48" s="48" t="n">
        <v>1776.27708117578</v>
      </c>
      <c r="Y48" s="48" t="n">
        <v>1619.63329115051</v>
      </c>
      <c r="Z48" s="48" t="n">
        <v>1387.54268198403</v>
      </c>
      <c r="AA48" s="48" t="n">
        <v>370.447714634373</v>
      </c>
      <c r="AB48" s="48" t="n">
        <v>117.374800946683</v>
      </c>
      <c r="AD48" s="48" t="n">
        <f aca="false">E48+F48</f>
        <v>1282.6836777168</v>
      </c>
      <c r="AE48" s="48" t="n">
        <f aca="false">G48+H48</f>
        <v>3260.32910420122</v>
      </c>
      <c r="AF48" s="48" t="n">
        <f aca="false">I48+J48</f>
        <v>3694.09850692443</v>
      </c>
      <c r="AG48" s="48" t="n">
        <f aca="false">K48+L48</f>
        <v>3558.29382491851</v>
      </c>
      <c r="AH48" s="48" t="n">
        <f aca="false">M48+N48+O48+P48</f>
        <v>3262.66134178753</v>
      </c>
      <c r="AI48" s="48" t="n">
        <f aca="false">Q48+R48</f>
        <v>1554.2526195038</v>
      </c>
      <c r="AJ48" s="48" t="n">
        <f aca="false">S48+T48</f>
        <v>3623.5248073962</v>
      </c>
      <c r="AK48" s="48" t="n">
        <f aca="false">U48+V48</f>
        <v>3969.06406213828</v>
      </c>
      <c r="AL48" s="48" t="n">
        <f aca="false">W48+X48</f>
        <v>3635.96400026759</v>
      </c>
      <c r="AM48" s="48" t="n">
        <f aca="false">Y48+Z48+AA48+AB48</f>
        <v>3494.9984887156</v>
      </c>
      <c r="AO48" s="60" t="n">
        <f aca="false">SUM(E48:F48)</f>
        <v>1282.6836777168</v>
      </c>
      <c r="AP48" s="60" t="n">
        <f aca="false">SUM(G48:L48)</f>
        <v>10512.7214360442</v>
      </c>
      <c r="AQ48" s="60" t="n">
        <f aca="false">SUM(M48:N48)</f>
        <v>2937.75668065709</v>
      </c>
      <c r="AR48" s="60" t="n">
        <f aca="false">SUM(Q48:R48)</f>
        <v>1554.2526195038</v>
      </c>
      <c r="AS48" s="60" t="n">
        <f aca="false">SUM(S48:X48)</f>
        <v>11228.5528698021</v>
      </c>
      <c r="AT48" s="60" t="n">
        <f aca="false">SUM(Y48:Z48)</f>
        <v>3007.17597313455</v>
      </c>
      <c r="AU48" s="60" t="n">
        <f aca="false">AO48+AR48</f>
        <v>2836.9362972206</v>
      </c>
      <c r="AV48" s="60" t="n">
        <f aca="false">AP48+AS48</f>
        <v>21741.2743058462</v>
      </c>
      <c r="AW48" s="60" t="n">
        <f aca="false">AQ48+AT48</f>
        <v>5944.93265379164</v>
      </c>
    </row>
    <row r="49" customFormat="false" ht="15" hidden="false" customHeight="false" outlineLevel="0" collapsed="false">
      <c r="A49" s="61" t="n">
        <v>2046</v>
      </c>
      <c r="B49" s="59" t="n">
        <f aca="false">SUM(E49:AB49)</f>
        <v>31339.7390716394</v>
      </c>
      <c r="C49" s="59" t="n">
        <f aca="false">SUM(E49:P49)</f>
        <v>15053.5019216241</v>
      </c>
      <c r="D49" s="59" t="n">
        <f aca="false">SUM(Q49:AB49)</f>
        <v>16286.2371500153</v>
      </c>
      <c r="E49" s="48" t="n">
        <v>215.584629086911</v>
      </c>
      <c r="F49" s="48" t="n">
        <v>1066.3825221318</v>
      </c>
      <c r="G49" s="48" t="n">
        <v>1562.91559054076</v>
      </c>
      <c r="H49" s="48" t="n">
        <v>1675.77137813164</v>
      </c>
      <c r="I49" s="48" t="n">
        <v>1843.71783527383</v>
      </c>
      <c r="J49" s="48" t="n">
        <v>1859.29585671884</v>
      </c>
      <c r="K49" s="48" t="n">
        <v>1863.58461896671</v>
      </c>
      <c r="L49" s="48" t="n">
        <v>1709.54535867403</v>
      </c>
      <c r="M49" s="48" t="n">
        <v>1624.85383954074</v>
      </c>
      <c r="N49" s="48" t="n">
        <v>1301.61781023356</v>
      </c>
      <c r="O49" s="48" t="n">
        <v>260.121429734334</v>
      </c>
      <c r="P49" s="48" t="n">
        <v>70.1110525909247</v>
      </c>
      <c r="Q49" s="48" t="n">
        <v>322.813614426055</v>
      </c>
      <c r="R49" s="48" t="n">
        <v>1230.88163794921</v>
      </c>
      <c r="S49" s="48" t="n">
        <v>1726.2727580468</v>
      </c>
      <c r="T49" s="48" t="n">
        <v>1873.78695985796</v>
      </c>
      <c r="U49" s="48" t="n">
        <v>1995.0830355432</v>
      </c>
      <c r="V49" s="48" t="n">
        <v>1984.33388755378</v>
      </c>
      <c r="W49" s="48" t="n">
        <v>1889.05770111852</v>
      </c>
      <c r="X49" s="48" t="n">
        <v>1762.41833664417</v>
      </c>
      <c r="Y49" s="48" t="n">
        <v>1615.84288846297</v>
      </c>
      <c r="Z49" s="48" t="n">
        <v>1390.29670034042</v>
      </c>
      <c r="AA49" s="48" t="n">
        <v>377.226598221697</v>
      </c>
      <c r="AB49" s="48" t="n">
        <v>118.223031850542</v>
      </c>
      <c r="AD49" s="48" t="n">
        <f aca="false">E49+F49</f>
        <v>1281.96715121871</v>
      </c>
      <c r="AE49" s="48" t="n">
        <f aca="false">G49+H49</f>
        <v>3238.68696867241</v>
      </c>
      <c r="AF49" s="48" t="n">
        <f aca="false">I49+J49</f>
        <v>3703.01369199266</v>
      </c>
      <c r="AG49" s="48" t="n">
        <f aca="false">K49+L49</f>
        <v>3573.12997764074</v>
      </c>
      <c r="AH49" s="48" t="n">
        <f aca="false">M49+N49+O49+P49</f>
        <v>3256.70413209956</v>
      </c>
      <c r="AI49" s="48" t="n">
        <f aca="false">Q49+R49</f>
        <v>1553.69525237526</v>
      </c>
      <c r="AJ49" s="48" t="n">
        <f aca="false">S49+T49</f>
        <v>3600.05971790476</v>
      </c>
      <c r="AK49" s="48" t="n">
        <f aca="false">U49+V49</f>
        <v>3979.41692309698</v>
      </c>
      <c r="AL49" s="48" t="n">
        <f aca="false">W49+X49</f>
        <v>3651.47603776269</v>
      </c>
      <c r="AM49" s="48" t="n">
        <f aca="false">Y49+Z49+AA49+AB49</f>
        <v>3501.58921887563</v>
      </c>
      <c r="AO49" s="60" t="n">
        <f aca="false">SUM(E49:F49)</f>
        <v>1281.96715121871</v>
      </c>
      <c r="AP49" s="60" t="n">
        <f aca="false">SUM(G49:L49)</f>
        <v>10514.8306383058</v>
      </c>
      <c r="AQ49" s="60" t="n">
        <f aca="false">SUM(M49:N49)</f>
        <v>2926.4716497743</v>
      </c>
      <c r="AR49" s="60" t="n">
        <f aca="false">SUM(Q49:R49)</f>
        <v>1553.69525237526</v>
      </c>
      <c r="AS49" s="60" t="n">
        <f aca="false">SUM(S49:X49)</f>
        <v>11230.9526787644</v>
      </c>
      <c r="AT49" s="60" t="n">
        <f aca="false">SUM(Y49:Z49)</f>
        <v>3006.13958880339</v>
      </c>
      <c r="AU49" s="60" t="n">
        <f aca="false">AO49+AR49</f>
        <v>2835.66240359397</v>
      </c>
      <c r="AV49" s="60" t="n">
        <f aca="false">AP49+AS49</f>
        <v>21745.7833170702</v>
      </c>
      <c r="AW49" s="60" t="n">
        <f aca="false">AQ49+AT49</f>
        <v>5932.6112385777</v>
      </c>
    </row>
    <row r="50" customFormat="false" ht="15" hidden="false" customHeight="false" outlineLevel="0" collapsed="false">
      <c r="A50" s="61" t="n">
        <v>2047</v>
      </c>
      <c r="B50" s="59" t="n">
        <f aca="false">SUM(E50:AB50)</f>
        <v>31347.7732273842</v>
      </c>
      <c r="C50" s="59" t="n">
        <f aca="false">SUM(E50:P50)</f>
        <v>15050.2444985688</v>
      </c>
      <c r="D50" s="59" t="n">
        <f aca="false">SUM(Q50:AB50)</f>
        <v>16297.5287288154</v>
      </c>
      <c r="E50" s="48" t="n">
        <v>216.424437026779</v>
      </c>
      <c r="F50" s="48" t="n">
        <v>1065.89566528316</v>
      </c>
      <c r="G50" s="48" t="n">
        <v>1558.61334897703</v>
      </c>
      <c r="H50" s="48" t="n">
        <v>1663.8595148393</v>
      </c>
      <c r="I50" s="48" t="n">
        <v>1839.74428180848</v>
      </c>
      <c r="J50" s="48" t="n">
        <v>1870.69295643559</v>
      </c>
      <c r="K50" s="48" t="n">
        <v>1884.76299533943</v>
      </c>
      <c r="L50" s="48" t="n">
        <v>1704.83084630004</v>
      </c>
      <c r="M50" s="48" t="n">
        <v>1614.53364201587</v>
      </c>
      <c r="N50" s="48" t="n">
        <v>1295.69092626077</v>
      </c>
      <c r="O50" s="48" t="n">
        <v>264.89520567986</v>
      </c>
      <c r="P50" s="48" t="n">
        <v>70.3006786024992</v>
      </c>
      <c r="Q50" s="48" t="n">
        <v>324.076118113286</v>
      </c>
      <c r="R50" s="48" t="n">
        <v>1230.3663353458</v>
      </c>
      <c r="S50" s="48" t="n">
        <v>1721.37581175503</v>
      </c>
      <c r="T50" s="48" t="n">
        <v>1860.93129840022</v>
      </c>
      <c r="U50" s="48" t="n">
        <v>1990.69855948684</v>
      </c>
      <c r="V50" s="48" t="n">
        <v>1997.35007190898</v>
      </c>
      <c r="W50" s="48" t="n">
        <v>1911.17265480288</v>
      </c>
      <c r="X50" s="48" t="n">
        <v>1757.21243324446</v>
      </c>
      <c r="Y50" s="48" t="n">
        <v>1606.89008510287</v>
      </c>
      <c r="Z50" s="48" t="n">
        <v>1395.12248015249</v>
      </c>
      <c r="AA50" s="48" t="n">
        <v>383.254156815069</v>
      </c>
      <c r="AB50" s="48" t="n">
        <v>119.078723687435</v>
      </c>
      <c r="AD50" s="48" t="n">
        <f aca="false">E50+F50</f>
        <v>1282.32010230994</v>
      </c>
      <c r="AE50" s="48" t="n">
        <f aca="false">G50+H50</f>
        <v>3222.47286381632</v>
      </c>
      <c r="AF50" s="48" t="n">
        <f aca="false">I50+J50</f>
        <v>3710.43723824407</v>
      </c>
      <c r="AG50" s="48" t="n">
        <f aca="false">K50+L50</f>
        <v>3589.59384163946</v>
      </c>
      <c r="AH50" s="48" t="n">
        <f aca="false">M50+N50+O50+P50</f>
        <v>3245.420452559</v>
      </c>
      <c r="AI50" s="48" t="n">
        <f aca="false">Q50+R50</f>
        <v>1554.44245345908</v>
      </c>
      <c r="AJ50" s="48" t="n">
        <f aca="false">S50+T50</f>
        <v>3582.30711015525</v>
      </c>
      <c r="AK50" s="48" t="n">
        <f aca="false">U50+V50</f>
        <v>3988.04863139582</v>
      </c>
      <c r="AL50" s="48" t="n">
        <f aca="false">W50+X50</f>
        <v>3668.38508804734</v>
      </c>
      <c r="AM50" s="48" t="n">
        <f aca="false">Y50+Z50+AA50+AB50</f>
        <v>3504.34544575787</v>
      </c>
      <c r="AO50" s="60" t="n">
        <f aca="false">SUM(E50:F50)</f>
        <v>1282.32010230994</v>
      </c>
      <c r="AP50" s="60" t="n">
        <f aca="false">SUM(G50:L50)</f>
        <v>10522.5039436999</v>
      </c>
      <c r="AQ50" s="60" t="n">
        <f aca="false">SUM(M50:N50)</f>
        <v>2910.22456827664</v>
      </c>
      <c r="AR50" s="60" t="n">
        <f aca="false">SUM(Q50:R50)</f>
        <v>1554.44245345908</v>
      </c>
      <c r="AS50" s="60" t="n">
        <f aca="false">SUM(S50:X50)</f>
        <v>11238.7408295984</v>
      </c>
      <c r="AT50" s="60" t="n">
        <f aca="false">SUM(Y50:Z50)</f>
        <v>3002.01256525537</v>
      </c>
      <c r="AU50" s="60" t="n">
        <f aca="false">AO50+AR50</f>
        <v>2836.76255576903</v>
      </c>
      <c r="AV50" s="60" t="n">
        <f aca="false">AP50+AS50</f>
        <v>21761.2447732983</v>
      </c>
      <c r="AW50" s="60" t="n">
        <f aca="false">AQ50+AT50</f>
        <v>5912.23713353201</v>
      </c>
    </row>
    <row r="51" customFormat="false" ht="15" hidden="false" customHeight="false" outlineLevel="0" collapsed="false">
      <c r="A51" s="61" t="n">
        <v>2048</v>
      </c>
      <c r="B51" s="59" t="n">
        <f aca="false">SUM(E51:AB51)</f>
        <v>31366.8944979419</v>
      </c>
      <c r="C51" s="59" t="n">
        <f aca="false">SUM(E51:P51)</f>
        <v>15053.2132586544</v>
      </c>
      <c r="D51" s="59" t="n">
        <f aca="false">SUM(Q51:AB51)</f>
        <v>16313.6812392875</v>
      </c>
      <c r="E51" s="48" t="n">
        <v>217.366910798286</v>
      </c>
      <c r="F51" s="48" t="n">
        <v>1066.45582417415</v>
      </c>
      <c r="G51" s="48" t="n">
        <v>1554.42712086334</v>
      </c>
      <c r="H51" s="48" t="n">
        <v>1654.89418545064</v>
      </c>
      <c r="I51" s="48" t="n">
        <v>1831.83366965461</v>
      </c>
      <c r="J51" s="48" t="n">
        <v>1884.48113454358</v>
      </c>
      <c r="K51" s="48" t="n">
        <v>1900.25971769151</v>
      </c>
      <c r="L51" s="48" t="n">
        <v>1714.00298441762</v>
      </c>
      <c r="M51" s="48" t="n">
        <v>1595.49878451902</v>
      </c>
      <c r="N51" s="48" t="n">
        <v>1295.98139198639</v>
      </c>
      <c r="O51" s="48" t="n">
        <v>267.490416160074</v>
      </c>
      <c r="P51" s="48" t="n">
        <v>70.5211183951533</v>
      </c>
      <c r="Q51" s="48" t="n">
        <v>325.491382715741</v>
      </c>
      <c r="R51" s="48" t="n">
        <v>1231.08375962542</v>
      </c>
      <c r="S51" s="48" t="n">
        <v>1716.60682244456</v>
      </c>
      <c r="T51" s="48" t="n">
        <v>1850.0391381451</v>
      </c>
      <c r="U51" s="48" t="n">
        <v>1983.22346891391</v>
      </c>
      <c r="V51" s="48" t="n">
        <v>2012.78268923999</v>
      </c>
      <c r="W51" s="48" t="n">
        <v>1928.06220668406</v>
      </c>
      <c r="X51" s="48" t="n">
        <v>1766.76129298535</v>
      </c>
      <c r="Y51" s="48" t="n">
        <v>1588.69867735234</v>
      </c>
      <c r="Z51" s="48" t="n">
        <v>1404.43845491998</v>
      </c>
      <c r="AA51" s="48" t="n">
        <v>386.506214555817</v>
      </c>
      <c r="AB51" s="48" t="n">
        <v>119.987131705229</v>
      </c>
      <c r="AD51" s="48" t="n">
        <f aca="false">E51+F51</f>
        <v>1283.82273497243</v>
      </c>
      <c r="AE51" s="48" t="n">
        <f aca="false">G51+H51</f>
        <v>3209.32130631398</v>
      </c>
      <c r="AF51" s="48" t="n">
        <f aca="false">I51+J51</f>
        <v>3716.31480419819</v>
      </c>
      <c r="AG51" s="48" t="n">
        <f aca="false">K51+L51</f>
        <v>3614.26270210913</v>
      </c>
      <c r="AH51" s="48" t="n">
        <f aca="false">M51+N51+O51+P51</f>
        <v>3229.49171106063</v>
      </c>
      <c r="AI51" s="48" t="n">
        <f aca="false">Q51+R51</f>
        <v>1556.57514234116</v>
      </c>
      <c r="AJ51" s="48" t="n">
        <f aca="false">S51+T51</f>
        <v>3566.64596058965</v>
      </c>
      <c r="AK51" s="48" t="n">
        <f aca="false">U51+V51</f>
        <v>3996.0061581539</v>
      </c>
      <c r="AL51" s="48" t="n">
        <f aca="false">W51+X51</f>
        <v>3694.8234996694</v>
      </c>
      <c r="AM51" s="48" t="n">
        <f aca="false">Y51+Z51+AA51+AB51</f>
        <v>3499.63047853337</v>
      </c>
      <c r="AO51" s="60" t="n">
        <f aca="false">SUM(E51:F51)</f>
        <v>1283.82273497243</v>
      </c>
      <c r="AP51" s="60" t="n">
        <f aca="false">SUM(G51:L51)</f>
        <v>10539.8988126213</v>
      </c>
      <c r="AQ51" s="60" t="n">
        <f aca="false">SUM(M51:N51)</f>
        <v>2891.48017650541</v>
      </c>
      <c r="AR51" s="60" t="n">
        <f aca="false">SUM(Q51:R51)</f>
        <v>1556.57514234116</v>
      </c>
      <c r="AS51" s="60" t="n">
        <f aca="false">SUM(S51:X51)</f>
        <v>11257.475618413</v>
      </c>
      <c r="AT51" s="60" t="n">
        <f aca="false">SUM(Y51:Z51)</f>
        <v>2993.13713227232</v>
      </c>
      <c r="AU51" s="60" t="n">
        <f aca="false">AO51+AR51</f>
        <v>2840.3978773136</v>
      </c>
      <c r="AV51" s="60" t="n">
        <f aca="false">AP51+AS51</f>
        <v>21797.3744310343</v>
      </c>
      <c r="AW51" s="60" t="n">
        <f aca="false">AQ51+AT51</f>
        <v>5884.61730877773</v>
      </c>
    </row>
    <row r="52" customFormat="false" ht="15" hidden="false" customHeight="false" outlineLevel="0" collapsed="false">
      <c r="A52" s="61" t="n">
        <v>2049</v>
      </c>
      <c r="B52" s="59" t="n">
        <f aca="false">SUM(E52:AB52)</f>
        <v>31392.5487619146</v>
      </c>
      <c r="C52" s="59" t="n">
        <f aca="false">SUM(E52:P52)</f>
        <v>15059.8460775191</v>
      </c>
      <c r="D52" s="59" t="n">
        <f aca="false">SUM(Q52:AB52)</f>
        <v>16332.7026843956</v>
      </c>
      <c r="E52" s="48" t="n">
        <v>218.372234775572</v>
      </c>
      <c r="F52" s="48" t="n">
        <v>1068.09500006952</v>
      </c>
      <c r="G52" s="48" t="n">
        <v>1550.60861132017</v>
      </c>
      <c r="H52" s="48" t="n">
        <v>1644.09710269747</v>
      </c>
      <c r="I52" s="48" t="n">
        <v>1823.31417806809</v>
      </c>
      <c r="J52" s="48" t="n">
        <v>1898.25997120347</v>
      </c>
      <c r="K52" s="48" t="n">
        <v>1912.08139385752</v>
      </c>
      <c r="L52" s="48" t="n">
        <v>1735.1635510071</v>
      </c>
      <c r="M52" s="48" t="n">
        <v>1570.79393016577</v>
      </c>
      <c r="N52" s="48" t="n">
        <v>1299.62845077113</v>
      </c>
      <c r="O52" s="48" t="n">
        <v>268.655207981767</v>
      </c>
      <c r="P52" s="48" t="n">
        <v>70.776445601468</v>
      </c>
      <c r="Q52" s="48" t="n">
        <v>327.000952637966</v>
      </c>
      <c r="R52" s="48" t="n">
        <v>1233.07082798935</v>
      </c>
      <c r="S52" s="48" t="n">
        <v>1712.2646935416</v>
      </c>
      <c r="T52" s="48" t="n">
        <v>1837.14381448397</v>
      </c>
      <c r="U52" s="48" t="n">
        <v>1974.28938334896</v>
      </c>
      <c r="V52" s="48" t="n">
        <v>2029.49452359822</v>
      </c>
      <c r="W52" s="48" t="n">
        <v>1940.08069498492</v>
      </c>
      <c r="X52" s="48" t="n">
        <v>1791.24041557478</v>
      </c>
      <c r="Y52" s="48" t="n">
        <v>1563.65034046421</v>
      </c>
      <c r="Z52" s="48" t="n">
        <v>1415.67565989557</v>
      </c>
      <c r="AA52" s="48" t="n">
        <v>387.871671037343</v>
      </c>
      <c r="AB52" s="48" t="n">
        <v>120.9197068387</v>
      </c>
      <c r="AD52" s="48" t="n">
        <f aca="false">E52+F52</f>
        <v>1286.46723484509</v>
      </c>
      <c r="AE52" s="48" t="n">
        <f aca="false">G52+H52</f>
        <v>3194.70571401764</v>
      </c>
      <c r="AF52" s="48" t="n">
        <f aca="false">I52+J52</f>
        <v>3721.57414927156</v>
      </c>
      <c r="AG52" s="48" t="n">
        <f aca="false">K52+L52</f>
        <v>3647.24494486462</v>
      </c>
      <c r="AH52" s="48" t="n">
        <f aca="false">M52+N52+O52+P52</f>
        <v>3209.85403452014</v>
      </c>
      <c r="AI52" s="48" t="n">
        <f aca="false">Q52+R52</f>
        <v>1560.07178062731</v>
      </c>
      <c r="AJ52" s="48" t="n">
        <f aca="false">S52+T52</f>
        <v>3549.40850802557</v>
      </c>
      <c r="AK52" s="48" t="n">
        <f aca="false">U52+V52</f>
        <v>4003.78390694718</v>
      </c>
      <c r="AL52" s="48" t="n">
        <f aca="false">W52+X52</f>
        <v>3731.3211105597</v>
      </c>
      <c r="AM52" s="48" t="n">
        <f aca="false">Y52+Z52+AA52+AB52</f>
        <v>3488.11737823582</v>
      </c>
      <c r="AO52" s="60" t="n">
        <f aca="false">SUM(E52:F52)</f>
        <v>1286.46723484509</v>
      </c>
      <c r="AP52" s="60" t="n">
        <f aca="false">SUM(G52:L52)</f>
        <v>10563.5248081538</v>
      </c>
      <c r="AQ52" s="60" t="n">
        <f aca="false">SUM(M52:N52)</f>
        <v>2870.42238093691</v>
      </c>
      <c r="AR52" s="60" t="n">
        <f aca="false">SUM(Q52:R52)</f>
        <v>1560.07178062731</v>
      </c>
      <c r="AS52" s="60" t="n">
        <f aca="false">SUM(S52:X52)</f>
        <v>11284.5135255324</v>
      </c>
      <c r="AT52" s="60" t="n">
        <f aca="false">SUM(Y52:Z52)</f>
        <v>2979.32600035978</v>
      </c>
      <c r="AU52" s="60" t="n">
        <f aca="false">AO52+AR52</f>
        <v>2846.53901547241</v>
      </c>
      <c r="AV52" s="60" t="n">
        <f aca="false">AP52+AS52</f>
        <v>21848.0383336863</v>
      </c>
      <c r="AW52" s="60" t="n">
        <f aca="false">AQ52+AT52</f>
        <v>5849.74838129668</v>
      </c>
    </row>
    <row r="53" customFormat="false" ht="15" hidden="false" customHeight="false" outlineLevel="0" collapsed="false">
      <c r="A53" s="61" t="n">
        <v>2050</v>
      </c>
      <c r="B53" s="59" t="n">
        <f aca="false">SUM(E53:AB53)</f>
        <v>31404.623985073</v>
      </c>
      <c r="C53" s="59" t="n">
        <f aca="false">SUM(E53:P53)</f>
        <v>15063.0732651209</v>
      </c>
      <c r="D53" s="59" t="n">
        <f aca="false">SUM(Q53:AB53)</f>
        <v>16341.5507199521</v>
      </c>
      <c r="E53" s="48" t="n">
        <v>219.406044623512</v>
      </c>
      <c r="F53" s="48" t="n">
        <v>1070.76259267883</v>
      </c>
      <c r="G53" s="48" t="n">
        <v>1547.50242171254</v>
      </c>
      <c r="H53" s="48" t="n">
        <v>1635.1098191334</v>
      </c>
      <c r="I53" s="48" t="n">
        <v>1810.47221472709</v>
      </c>
      <c r="J53" s="48" t="n">
        <v>1910.18016020859</v>
      </c>
      <c r="K53" s="48" t="n">
        <v>1916.84242316484</v>
      </c>
      <c r="L53" s="48" t="n">
        <v>1760.98992756023</v>
      </c>
      <c r="M53" s="48" t="n">
        <v>1553.71240590538</v>
      </c>
      <c r="N53" s="48" t="n">
        <v>1298.57273114105</v>
      </c>
      <c r="O53" s="48" t="n">
        <v>268.3584891671</v>
      </c>
      <c r="P53" s="48" t="n">
        <v>71.1640350983041</v>
      </c>
      <c r="Q53" s="48" t="n">
        <v>328.552385296019</v>
      </c>
      <c r="R53" s="48" t="n">
        <v>1236.27093406205</v>
      </c>
      <c r="S53" s="48" t="n">
        <v>1708.75230400865</v>
      </c>
      <c r="T53" s="48" t="n">
        <v>1826.44544063353</v>
      </c>
      <c r="U53" s="48" t="n">
        <v>1960.41997245087</v>
      </c>
      <c r="V53" s="48" t="n">
        <v>2044.13651015743</v>
      </c>
      <c r="W53" s="48" t="n">
        <v>1944.30652686277</v>
      </c>
      <c r="X53" s="48" t="n">
        <v>1821.95639210943</v>
      </c>
      <c r="Y53" s="48" t="n">
        <v>1543.2180536846</v>
      </c>
      <c r="Z53" s="48" t="n">
        <v>1418.00397395932</v>
      </c>
      <c r="AA53" s="48" t="n">
        <v>387.396447974975</v>
      </c>
      <c r="AB53" s="48" t="n">
        <v>122.091778752465</v>
      </c>
      <c r="AD53" s="48" t="n">
        <f aca="false">E53+F53</f>
        <v>1290.16863730235</v>
      </c>
      <c r="AE53" s="48" t="n">
        <f aca="false">G53+H53</f>
        <v>3182.61224084594</v>
      </c>
      <c r="AF53" s="48" t="n">
        <f aca="false">I53+J53</f>
        <v>3720.65237493568</v>
      </c>
      <c r="AG53" s="48" t="n">
        <f aca="false">K53+L53</f>
        <v>3677.83235072507</v>
      </c>
      <c r="AH53" s="48" t="n">
        <f aca="false">M53+N53+O53+P53</f>
        <v>3191.80766131183</v>
      </c>
      <c r="AI53" s="48" t="n">
        <f aca="false">Q53+R53</f>
        <v>1564.82331935807</v>
      </c>
      <c r="AJ53" s="48" t="n">
        <f aca="false">S53+T53</f>
        <v>3535.19774464217</v>
      </c>
      <c r="AK53" s="48" t="n">
        <f aca="false">U53+V53</f>
        <v>4004.55648260829</v>
      </c>
      <c r="AL53" s="48" t="n">
        <f aca="false">W53+X53</f>
        <v>3766.2629189722</v>
      </c>
      <c r="AM53" s="48" t="n">
        <f aca="false">Y53+Z53+AA53+AB53</f>
        <v>3470.71025437136</v>
      </c>
      <c r="AO53" s="60" t="n">
        <f aca="false">SUM(E53:F53)</f>
        <v>1290.16863730235</v>
      </c>
      <c r="AP53" s="60" t="n">
        <f aca="false">SUM(G53:L53)</f>
        <v>10581.0969665067</v>
      </c>
      <c r="AQ53" s="60" t="n">
        <f aca="false">SUM(M53:N53)</f>
        <v>2852.28513704643</v>
      </c>
      <c r="AR53" s="60" t="n">
        <f aca="false">SUM(Q53:R53)</f>
        <v>1564.82331935807</v>
      </c>
      <c r="AS53" s="60" t="n">
        <f aca="false">SUM(S53:X53)</f>
        <v>11306.0171462227</v>
      </c>
      <c r="AT53" s="60" t="n">
        <f aca="false">SUM(Y53:Z53)</f>
        <v>2961.22202764392</v>
      </c>
      <c r="AU53" s="60" t="n">
        <f aca="false">AO53+AR53</f>
        <v>2854.99195666042</v>
      </c>
      <c r="AV53" s="60" t="n">
        <f aca="false">AP53+AS53</f>
        <v>21887.1141127294</v>
      </c>
      <c r="AW53" s="60" t="n">
        <f aca="false">AQ53+AT53</f>
        <v>5813.50716469035</v>
      </c>
    </row>
    <row r="54" customFormat="false" ht="15" hidden="false" customHeight="false" outlineLevel="0" collapsed="false">
      <c r="A54" s="61" t="n">
        <v>2051</v>
      </c>
      <c r="B54" s="59" t="n">
        <f aca="false">SUM(E54:AB54)</f>
        <v>31411.548194089</v>
      </c>
      <c r="C54" s="59" t="n">
        <f aca="false">SUM(E54:P54)</f>
        <v>15064.3338359014</v>
      </c>
      <c r="D54" s="59" t="n">
        <f aca="false">SUM(Q54:AB54)</f>
        <v>16347.2143581875</v>
      </c>
      <c r="E54" s="48" t="n">
        <v>220.438465300947</v>
      </c>
      <c r="F54" s="48" t="n">
        <v>1074.34016997093</v>
      </c>
      <c r="G54" s="48" t="n">
        <v>1545.46391117586</v>
      </c>
      <c r="H54" s="48" t="n">
        <v>1630.01369223274</v>
      </c>
      <c r="I54" s="48" t="n">
        <v>1793.38987269675</v>
      </c>
      <c r="J54" s="48" t="n">
        <v>1915.35266166482</v>
      </c>
      <c r="K54" s="48" t="n">
        <v>1921.07065168279</v>
      </c>
      <c r="L54" s="48" t="n">
        <v>1786.79911151654</v>
      </c>
      <c r="M54" s="48" t="n">
        <v>1545.8568847496</v>
      </c>
      <c r="N54" s="48" t="n">
        <v>1292.90113226252</v>
      </c>
      <c r="O54" s="48" t="n">
        <v>267.069204315428</v>
      </c>
      <c r="P54" s="48" t="n">
        <v>71.6380783325135</v>
      </c>
      <c r="Q54" s="48" t="n">
        <v>330.101230082279</v>
      </c>
      <c r="R54" s="48" t="n">
        <v>1240.54286954822</v>
      </c>
      <c r="S54" s="48" t="n">
        <v>1706.48815736661</v>
      </c>
      <c r="T54" s="48" t="n">
        <v>1820.41468967324</v>
      </c>
      <c r="U54" s="48" t="n">
        <v>1942.98539610431</v>
      </c>
      <c r="V54" s="48" t="n">
        <v>2049.53307650361</v>
      </c>
      <c r="W54" s="48" t="n">
        <v>1949.60646118941</v>
      </c>
      <c r="X54" s="48" t="n">
        <v>1850.88297714886</v>
      </c>
      <c r="Y54" s="48" t="n">
        <v>1531.87592310297</v>
      </c>
      <c r="Z54" s="48" t="n">
        <v>1415.40840403508</v>
      </c>
      <c r="AA54" s="48" t="n">
        <v>385.979067562216</v>
      </c>
      <c r="AB54" s="48" t="n">
        <v>123.396105870707</v>
      </c>
      <c r="AD54" s="48" t="n">
        <f aca="false">E54+F54</f>
        <v>1294.77863527188</v>
      </c>
      <c r="AE54" s="48" t="n">
        <f aca="false">G54+H54</f>
        <v>3175.47760340861</v>
      </c>
      <c r="AF54" s="48" t="n">
        <f aca="false">I54+J54</f>
        <v>3708.74253436157</v>
      </c>
      <c r="AG54" s="48" t="n">
        <f aca="false">K54+L54</f>
        <v>3707.86976319933</v>
      </c>
      <c r="AH54" s="48" t="n">
        <f aca="false">M54+N54+O54+P54</f>
        <v>3177.46529966006</v>
      </c>
      <c r="AI54" s="48" t="n">
        <f aca="false">Q54+R54</f>
        <v>1570.6440996305</v>
      </c>
      <c r="AJ54" s="48" t="n">
        <f aca="false">S54+T54</f>
        <v>3526.90284703985</v>
      </c>
      <c r="AK54" s="48" t="n">
        <f aca="false">U54+V54</f>
        <v>3992.51847260793</v>
      </c>
      <c r="AL54" s="48" t="n">
        <f aca="false">W54+X54</f>
        <v>3800.48943833827</v>
      </c>
      <c r="AM54" s="48" t="n">
        <f aca="false">Y54+Z54+AA54+AB54</f>
        <v>3456.65950057098</v>
      </c>
      <c r="AO54" s="60" t="n">
        <f aca="false">SUM(E54:F54)</f>
        <v>1294.77863527188</v>
      </c>
      <c r="AP54" s="60" t="n">
        <f aca="false">SUM(G54:L54)</f>
        <v>10592.0899009695</v>
      </c>
      <c r="AQ54" s="60" t="n">
        <f aca="false">SUM(M54:N54)</f>
        <v>2838.75801701212</v>
      </c>
      <c r="AR54" s="60" t="n">
        <f aca="false">SUM(Q54:R54)</f>
        <v>1570.6440996305</v>
      </c>
      <c r="AS54" s="60" t="n">
        <f aca="false">SUM(S54:X54)</f>
        <v>11319.9107579861</v>
      </c>
      <c r="AT54" s="60" t="n">
        <f aca="false">SUM(Y54:Z54)</f>
        <v>2947.28432713806</v>
      </c>
      <c r="AU54" s="60" t="n">
        <f aca="false">AO54+AR54</f>
        <v>2865.42273490238</v>
      </c>
      <c r="AV54" s="60" t="n">
        <f aca="false">AP54+AS54</f>
        <v>21912.0006589556</v>
      </c>
      <c r="AW54" s="60" t="n">
        <f aca="false">AQ54+AT54</f>
        <v>5786.04234415018</v>
      </c>
    </row>
    <row r="55" customFormat="false" ht="15" hidden="false" customHeight="false" outlineLevel="0" collapsed="false">
      <c r="A55" s="61" t="n">
        <v>2052</v>
      </c>
      <c r="B55" s="59" t="n">
        <f aca="false">SUM(E55:AB55)</f>
        <v>31424.637541777</v>
      </c>
      <c r="C55" s="59" t="n">
        <f aca="false">SUM(E55:P55)</f>
        <v>15069.4299073692</v>
      </c>
      <c r="D55" s="59" t="n">
        <f aca="false">SUM(Q55:AB55)</f>
        <v>16355.2076344078</v>
      </c>
      <c r="E55" s="48" t="n">
        <v>221.444324824865</v>
      </c>
      <c r="F55" s="48" t="n">
        <v>1078.6474855058</v>
      </c>
      <c r="G55" s="48" t="n">
        <v>1544.77546169865</v>
      </c>
      <c r="H55" s="48" t="n">
        <v>1625.71405062195</v>
      </c>
      <c r="I55" s="48" t="n">
        <v>1781.10197332848</v>
      </c>
      <c r="J55" s="48" t="n">
        <v>1911.33078275728</v>
      </c>
      <c r="K55" s="48" t="n">
        <v>1932.99399277908</v>
      </c>
      <c r="L55" s="48" t="n">
        <v>1807.07807042022</v>
      </c>
      <c r="M55" s="48" t="n">
        <v>1545.3153729666</v>
      </c>
      <c r="N55" s="48" t="n">
        <v>1282.9841031769</v>
      </c>
      <c r="O55" s="48" t="n">
        <v>265.949330079426</v>
      </c>
      <c r="P55" s="48" t="n">
        <v>72.0949592100027</v>
      </c>
      <c r="Q55" s="48" t="n">
        <v>331.610419452711</v>
      </c>
      <c r="R55" s="48" t="n">
        <v>1245.67282232315</v>
      </c>
      <c r="S55" s="48" t="n">
        <v>1705.80286016888</v>
      </c>
      <c r="T55" s="48" t="n">
        <v>1815.35730058493</v>
      </c>
      <c r="U55" s="48" t="n">
        <v>1930.31230239213</v>
      </c>
      <c r="V55" s="48" t="n">
        <v>2045.34036124496</v>
      </c>
      <c r="W55" s="48" t="n">
        <v>1962.4855619064</v>
      </c>
      <c r="X55" s="48" t="n">
        <v>1872.74988800413</v>
      </c>
      <c r="Y55" s="48" t="n">
        <v>1527.93822001827</v>
      </c>
      <c r="Z55" s="48" t="n">
        <v>1408.27898088373</v>
      </c>
      <c r="AA55" s="48" t="n">
        <v>385.019665750259</v>
      </c>
      <c r="AB55" s="48" t="n">
        <v>124.639251678243</v>
      </c>
      <c r="AD55" s="48" t="n">
        <f aca="false">E55+F55</f>
        <v>1300.09181033066</v>
      </c>
      <c r="AE55" s="48" t="n">
        <f aca="false">G55+H55</f>
        <v>3170.4895123206</v>
      </c>
      <c r="AF55" s="48" t="n">
        <f aca="false">I55+J55</f>
        <v>3692.43275608575</v>
      </c>
      <c r="AG55" s="48" t="n">
        <f aca="false">K55+L55</f>
        <v>3740.0720631993</v>
      </c>
      <c r="AH55" s="48" t="n">
        <f aca="false">M55+N55+O55+P55</f>
        <v>3166.34376543292</v>
      </c>
      <c r="AI55" s="48" t="n">
        <f aca="false">Q55+R55</f>
        <v>1577.28324177586</v>
      </c>
      <c r="AJ55" s="48" t="n">
        <f aca="false">S55+T55</f>
        <v>3521.16016075381</v>
      </c>
      <c r="AK55" s="48" t="n">
        <f aca="false">U55+V55</f>
        <v>3975.65266363708</v>
      </c>
      <c r="AL55" s="48" t="n">
        <f aca="false">W55+X55</f>
        <v>3835.23544991052</v>
      </c>
      <c r="AM55" s="48" t="n">
        <f aca="false">Y55+Z55+AA55+AB55</f>
        <v>3445.8761183305</v>
      </c>
      <c r="AO55" s="60" t="n">
        <f aca="false">SUM(E55:F55)</f>
        <v>1300.09181033066</v>
      </c>
      <c r="AP55" s="60" t="n">
        <f aca="false">SUM(G55:L55)</f>
        <v>10602.9943316057</v>
      </c>
      <c r="AQ55" s="60" t="n">
        <f aca="false">SUM(M55:N55)</f>
        <v>2828.29947614349</v>
      </c>
      <c r="AR55" s="60" t="n">
        <f aca="false">SUM(Q55:R55)</f>
        <v>1577.28324177586</v>
      </c>
      <c r="AS55" s="60" t="n">
        <f aca="false">SUM(S55:X55)</f>
        <v>11332.0482743014</v>
      </c>
      <c r="AT55" s="60" t="n">
        <f aca="false">SUM(Y55:Z55)</f>
        <v>2936.21720090199</v>
      </c>
      <c r="AU55" s="60" t="n">
        <f aca="false">AO55+AR55</f>
        <v>2877.37505210653</v>
      </c>
      <c r="AV55" s="60" t="n">
        <f aca="false">AP55+AS55</f>
        <v>21935.0426059071</v>
      </c>
      <c r="AW55" s="60" t="n">
        <f aca="false">AQ55+AT55</f>
        <v>5764.51667704549</v>
      </c>
    </row>
    <row r="56" customFormat="false" ht="15" hidden="false" customHeight="false" outlineLevel="0" collapsed="false">
      <c r="A56" s="61" t="n">
        <v>2053</v>
      </c>
      <c r="B56" s="59" t="n">
        <f aca="false">SUM(E56:AB56)</f>
        <v>31446.4836744457</v>
      </c>
      <c r="C56" s="59" t="n">
        <f aca="false">SUM(E56:P56)</f>
        <v>15078.6411150266</v>
      </c>
      <c r="D56" s="59" t="n">
        <f aca="false">SUM(Q56:AB56)</f>
        <v>16367.842559419</v>
      </c>
      <c r="E56" s="48" t="n">
        <v>222.39855812087</v>
      </c>
      <c r="F56" s="48" t="n">
        <v>1083.47803539538</v>
      </c>
      <c r="G56" s="48" t="n">
        <v>1545.61098994368</v>
      </c>
      <c r="H56" s="48" t="n">
        <v>1621.53093967087</v>
      </c>
      <c r="I56" s="48" t="n">
        <v>1771.86316746763</v>
      </c>
      <c r="J56" s="48" t="n">
        <v>1903.29224983725</v>
      </c>
      <c r="K56" s="48" t="n">
        <v>1947.35679822937</v>
      </c>
      <c r="L56" s="48" t="n">
        <v>1821.9299112459</v>
      </c>
      <c r="M56" s="48" t="n">
        <v>1556.17648017373</v>
      </c>
      <c r="N56" s="48" t="n">
        <v>1266.44619954422</v>
      </c>
      <c r="O56" s="48" t="n">
        <v>266.099472427139</v>
      </c>
      <c r="P56" s="48" t="n">
        <v>72.4583129705885</v>
      </c>
      <c r="Q56" s="48" t="n">
        <v>333.042048609264</v>
      </c>
      <c r="R56" s="48" t="n">
        <v>1251.41898471782</v>
      </c>
      <c r="S56" s="48" t="n">
        <v>1706.90119354477</v>
      </c>
      <c r="T56" s="48" t="n">
        <v>1810.436353001</v>
      </c>
      <c r="U56" s="48" t="n">
        <v>1919.59052052526</v>
      </c>
      <c r="V56" s="48" t="n">
        <v>2038.03137896093</v>
      </c>
      <c r="W56" s="48" t="n">
        <v>1977.69927027915</v>
      </c>
      <c r="X56" s="48" t="n">
        <v>1889.52818923509</v>
      </c>
      <c r="Y56" s="48" t="n">
        <v>1536.64156919927</v>
      </c>
      <c r="Z56" s="48" t="n">
        <v>1393.0399703211</v>
      </c>
      <c r="AA56" s="48" t="n">
        <v>385.821771396224</v>
      </c>
      <c r="AB56" s="48" t="n">
        <v>125.691309629162</v>
      </c>
      <c r="AD56" s="48" t="n">
        <f aca="false">E56+F56</f>
        <v>1305.87659351625</v>
      </c>
      <c r="AE56" s="48" t="n">
        <f aca="false">G56+H56</f>
        <v>3167.14192961454</v>
      </c>
      <c r="AF56" s="48" t="n">
        <f aca="false">I56+J56</f>
        <v>3675.15541730487</v>
      </c>
      <c r="AG56" s="48" t="n">
        <f aca="false">K56+L56</f>
        <v>3769.28670947527</v>
      </c>
      <c r="AH56" s="48" t="n">
        <f aca="false">M56+N56+O56+P56</f>
        <v>3161.18046511568</v>
      </c>
      <c r="AI56" s="48" t="n">
        <f aca="false">Q56+R56</f>
        <v>1584.46103332708</v>
      </c>
      <c r="AJ56" s="48" t="n">
        <f aca="false">S56+T56</f>
        <v>3517.33754654577</v>
      </c>
      <c r="AK56" s="48" t="n">
        <f aca="false">U56+V56</f>
        <v>3957.62189948619</v>
      </c>
      <c r="AL56" s="48" t="n">
        <f aca="false">W56+X56</f>
        <v>3867.22745951424</v>
      </c>
      <c r="AM56" s="48" t="n">
        <f aca="false">Y56+Z56+AA56+AB56</f>
        <v>3441.19462054576</v>
      </c>
      <c r="AO56" s="60" t="n">
        <f aca="false">SUM(E56:F56)</f>
        <v>1305.87659351625</v>
      </c>
      <c r="AP56" s="60" t="n">
        <f aca="false">SUM(G56:L56)</f>
        <v>10611.5840563947</v>
      </c>
      <c r="AQ56" s="60" t="n">
        <f aca="false">SUM(M56:N56)</f>
        <v>2822.62267971795</v>
      </c>
      <c r="AR56" s="60" t="n">
        <f aca="false">SUM(Q56:R56)</f>
        <v>1584.46103332708</v>
      </c>
      <c r="AS56" s="60" t="n">
        <f aca="false">SUM(S56:X56)</f>
        <v>11342.1869055462</v>
      </c>
      <c r="AT56" s="60" t="n">
        <f aca="false">SUM(Y56:Z56)</f>
        <v>2929.68153952038</v>
      </c>
      <c r="AU56" s="60" t="n">
        <f aca="false">AO56+AR56</f>
        <v>2890.33762684333</v>
      </c>
      <c r="AV56" s="60" t="n">
        <f aca="false">AP56+AS56</f>
        <v>21953.7709619409</v>
      </c>
      <c r="AW56" s="60" t="n">
        <f aca="false">AQ56+AT56</f>
        <v>5752.30421923833</v>
      </c>
    </row>
    <row r="57" customFormat="false" ht="15" hidden="false" customHeight="false" outlineLevel="0" collapsed="false">
      <c r="A57" s="61" t="n">
        <v>2054</v>
      </c>
      <c r="B57" s="59" t="n">
        <f aca="false">SUM(E57:AB57)</f>
        <v>31472.389840833</v>
      </c>
      <c r="C57" s="59" t="n">
        <f aca="false">SUM(E57:P57)</f>
        <v>15088.5201842982</v>
      </c>
      <c r="D57" s="59" t="n">
        <f aca="false">SUM(Q57:AB57)</f>
        <v>16383.8696565348</v>
      </c>
      <c r="E57" s="48" t="n">
        <v>223.27401583374</v>
      </c>
      <c r="F57" s="48" t="n">
        <v>1088.63215362874</v>
      </c>
      <c r="G57" s="48" t="n">
        <v>1548.01840238496</v>
      </c>
      <c r="H57" s="48" t="n">
        <v>1617.71549551533</v>
      </c>
      <c r="I57" s="48" t="n">
        <v>1760.72529005189</v>
      </c>
      <c r="J57" s="48" t="n">
        <v>1894.63537012951</v>
      </c>
      <c r="K57" s="48" t="n">
        <v>1961.6986842906</v>
      </c>
      <c r="L57" s="48" t="n">
        <v>1833.281867323</v>
      </c>
      <c r="M57" s="48" t="n">
        <v>1575.41617761557</v>
      </c>
      <c r="N57" s="48" t="n">
        <v>1245.41720266323</v>
      </c>
      <c r="O57" s="48" t="n">
        <v>266.931949185894</v>
      </c>
      <c r="P57" s="48" t="n">
        <v>72.7735756757238</v>
      </c>
      <c r="Q57" s="48" t="n">
        <v>334.355396534408</v>
      </c>
      <c r="R57" s="48" t="n">
        <v>1257.54600957339</v>
      </c>
      <c r="S57" s="48" t="n">
        <v>1709.83712488663</v>
      </c>
      <c r="T57" s="48" t="n">
        <v>1805.95794279474</v>
      </c>
      <c r="U57" s="48" t="n">
        <v>1906.85270953628</v>
      </c>
      <c r="V57" s="48" t="n">
        <v>2029.24761986293</v>
      </c>
      <c r="W57" s="48" t="n">
        <v>1994.15098877356</v>
      </c>
      <c r="X57" s="48" t="n">
        <v>1901.57725838452</v>
      </c>
      <c r="Y57" s="48" t="n">
        <v>1558.1405404134</v>
      </c>
      <c r="Z57" s="48" t="n">
        <v>1371.7846504829</v>
      </c>
      <c r="AA57" s="48" t="n">
        <v>387.819556559573</v>
      </c>
      <c r="AB57" s="48" t="n">
        <v>126.599858732452</v>
      </c>
      <c r="AD57" s="48" t="n">
        <f aca="false">E57+F57</f>
        <v>1311.90616946248</v>
      </c>
      <c r="AE57" s="48" t="n">
        <f aca="false">G57+H57</f>
        <v>3165.73389790029</v>
      </c>
      <c r="AF57" s="48" t="n">
        <f aca="false">I57+J57</f>
        <v>3655.3606601814</v>
      </c>
      <c r="AG57" s="48" t="n">
        <f aca="false">K57+L57</f>
        <v>3794.98055161361</v>
      </c>
      <c r="AH57" s="48" t="n">
        <f aca="false">M57+N57+O57+P57</f>
        <v>3160.53890514042</v>
      </c>
      <c r="AI57" s="48" t="n">
        <f aca="false">Q57+R57</f>
        <v>1591.9014061078</v>
      </c>
      <c r="AJ57" s="48" t="n">
        <f aca="false">S57+T57</f>
        <v>3515.79506768137</v>
      </c>
      <c r="AK57" s="48" t="n">
        <f aca="false">U57+V57</f>
        <v>3936.1003293992</v>
      </c>
      <c r="AL57" s="48" t="n">
        <f aca="false">W57+X57</f>
        <v>3895.72824715808</v>
      </c>
      <c r="AM57" s="48" t="n">
        <f aca="false">Y57+Z57+AA57+AB57</f>
        <v>3444.34460618833</v>
      </c>
      <c r="AO57" s="60" t="n">
        <f aca="false">SUM(E57:F57)</f>
        <v>1311.90616946248</v>
      </c>
      <c r="AP57" s="60" t="n">
        <f aca="false">SUM(G57:L57)</f>
        <v>10616.0751096953</v>
      </c>
      <c r="AQ57" s="60" t="n">
        <f aca="false">SUM(M57:N57)</f>
        <v>2820.8333802788</v>
      </c>
      <c r="AR57" s="60" t="n">
        <f aca="false">SUM(Q57:R57)</f>
        <v>1591.9014061078</v>
      </c>
      <c r="AS57" s="60" t="n">
        <f aca="false">SUM(S57:X57)</f>
        <v>11347.6236442387</v>
      </c>
      <c r="AT57" s="60" t="n">
        <f aca="false">SUM(Y57:Z57)</f>
        <v>2929.92519089631</v>
      </c>
      <c r="AU57" s="60" t="n">
        <f aca="false">AO57+AR57</f>
        <v>2903.80757557028</v>
      </c>
      <c r="AV57" s="60" t="n">
        <f aca="false">AP57+AS57</f>
        <v>21963.698753934</v>
      </c>
      <c r="AW57" s="60" t="n">
        <f aca="false">AQ57+AT57</f>
        <v>5750.75857117511</v>
      </c>
    </row>
    <row r="58" customFormat="false" ht="15" hidden="false" customHeight="false" outlineLevel="0" collapsed="false">
      <c r="A58" s="61" t="n">
        <v>2055</v>
      </c>
      <c r="B58" s="59" t="n">
        <f aca="false">SUM(E58:AB58)</f>
        <v>31496.6774893095</v>
      </c>
      <c r="C58" s="59" t="n">
        <f aca="false">SUM(E58:P58)</f>
        <v>15098.1452297424</v>
      </c>
      <c r="D58" s="59" t="n">
        <f aca="false">SUM(Q58:AB58)</f>
        <v>16398.5322595671</v>
      </c>
      <c r="E58" s="48" t="n">
        <v>224.037456059881</v>
      </c>
      <c r="F58" s="48" t="n">
        <v>1093.93068782619</v>
      </c>
      <c r="G58" s="48" t="n">
        <v>1551.92358268626</v>
      </c>
      <c r="H58" s="48" t="n">
        <v>1614.61508498767</v>
      </c>
      <c r="I58" s="48" t="n">
        <v>1751.46062988045</v>
      </c>
      <c r="J58" s="48" t="n">
        <v>1881.56674170393</v>
      </c>
      <c r="K58" s="48" t="n">
        <v>1974.12428487362</v>
      </c>
      <c r="L58" s="48" t="n">
        <v>1837.90261136418</v>
      </c>
      <c r="M58" s="48" t="n">
        <v>1598.88875292253</v>
      </c>
      <c r="N58" s="48" t="n">
        <v>1229.76753480021</v>
      </c>
      <c r="O58" s="48" t="n">
        <v>266.797947140561</v>
      </c>
      <c r="P58" s="48" t="n">
        <v>73.1299154969435</v>
      </c>
      <c r="Q58" s="48" t="n">
        <v>335.500151840593</v>
      </c>
      <c r="R58" s="48" t="n">
        <v>1263.84070005192</v>
      </c>
      <c r="S58" s="48" t="n">
        <v>1714.52808594115</v>
      </c>
      <c r="T58" s="48" t="n">
        <v>1802.33650900509</v>
      </c>
      <c r="U58" s="48" t="n">
        <v>1896.30503084296</v>
      </c>
      <c r="V58" s="48" t="n">
        <v>2015.49661009767</v>
      </c>
      <c r="W58" s="48" t="n">
        <v>2008.58831235101</v>
      </c>
      <c r="X58" s="48" t="n">
        <v>1906.07146196259</v>
      </c>
      <c r="Y58" s="48" t="n">
        <v>1585.00966324985</v>
      </c>
      <c r="Z58" s="48" t="n">
        <v>1354.56055292609</v>
      </c>
      <c r="AA58" s="48" t="n">
        <v>388.716554380782</v>
      </c>
      <c r="AB58" s="48" t="n">
        <v>127.578626917386</v>
      </c>
      <c r="AD58" s="48" t="n">
        <f aca="false">E58+F58</f>
        <v>1317.96814388607</v>
      </c>
      <c r="AE58" s="48" t="n">
        <f aca="false">G58+H58</f>
        <v>3166.53866767393</v>
      </c>
      <c r="AF58" s="48" t="n">
        <f aca="false">I58+J58</f>
        <v>3633.02737158438</v>
      </c>
      <c r="AG58" s="48" t="n">
        <f aca="false">K58+L58</f>
        <v>3812.02689623781</v>
      </c>
      <c r="AH58" s="48" t="n">
        <f aca="false">M58+N58+O58+P58</f>
        <v>3168.58415036025</v>
      </c>
      <c r="AI58" s="48" t="n">
        <f aca="false">Q58+R58</f>
        <v>1599.34085189251</v>
      </c>
      <c r="AJ58" s="48" t="n">
        <f aca="false">S58+T58</f>
        <v>3516.86459494624</v>
      </c>
      <c r="AK58" s="48" t="n">
        <f aca="false">U58+V58</f>
        <v>3911.80164094063</v>
      </c>
      <c r="AL58" s="48" t="n">
        <f aca="false">W58+X58</f>
        <v>3914.6597743136</v>
      </c>
      <c r="AM58" s="48" t="n">
        <f aca="false">Y58+Z58+AA58+AB58</f>
        <v>3455.86539747411</v>
      </c>
      <c r="AO58" s="60" t="n">
        <f aca="false">SUM(E58:F58)</f>
        <v>1317.96814388607</v>
      </c>
      <c r="AP58" s="60" t="n">
        <f aca="false">SUM(G58:L58)</f>
        <v>10611.5929354961</v>
      </c>
      <c r="AQ58" s="60" t="n">
        <f aca="false">SUM(M58:N58)</f>
        <v>2828.65628772275</v>
      </c>
      <c r="AR58" s="60" t="n">
        <f aca="false">SUM(Q58:R58)</f>
        <v>1599.34085189251</v>
      </c>
      <c r="AS58" s="60" t="n">
        <f aca="false">SUM(S58:X58)</f>
        <v>11343.3260102005</v>
      </c>
      <c r="AT58" s="60" t="n">
        <f aca="false">SUM(Y58:Z58)</f>
        <v>2939.57021617594</v>
      </c>
      <c r="AU58" s="60" t="n">
        <f aca="false">AO58+AR58</f>
        <v>2917.30899577858</v>
      </c>
      <c r="AV58" s="60" t="n">
        <f aca="false">AP58+AS58</f>
        <v>21954.9189456966</v>
      </c>
      <c r="AW58" s="60" t="n">
        <f aca="false">AQ58+AT58</f>
        <v>5768.22650389869</v>
      </c>
    </row>
    <row r="59" customFormat="false" ht="15" hidden="false" customHeight="false" outlineLevel="0" collapsed="false">
      <c r="A59" s="61" t="n">
        <v>2056</v>
      </c>
      <c r="B59" s="59" t="n">
        <f aca="false">SUM(E59:AB59)</f>
        <v>31527.6807590011</v>
      </c>
      <c r="C59" s="59" t="n">
        <f aca="false">SUM(E59:P59)</f>
        <v>15113.6788436328</v>
      </c>
      <c r="D59" s="59" t="n">
        <f aca="false">SUM(Q59:AB59)</f>
        <v>16414.0019153682</v>
      </c>
      <c r="E59" s="48" t="n">
        <v>224.641153712633</v>
      </c>
      <c r="F59" s="48" t="n">
        <v>1099.22183711638</v>
      </c>
      <c r="G59" s="48" t="n">
        <v>1557.15551273841</v>
      </c>
      <c r="H59" s="48" t="n">
        <v>1612.58669137997</v>
      </c>
      <c r="I59" s="48" t="n">
        <v>1746.22237733109</v>
      </c>
      <c r="J59" s="48" t="n">
        <v>1864.16930075661</v>
      </c>
      <c r="K59" s="48" t="n">
        <v>1979.61656152185</v>
      </c>
      <c r="L59" s="48" t="n">
        <v>1842.02766977116</v>
      </c>
      <c r="M59" s="48" t="n">
        <v>1622.3552470545</v>
      </c>
      <c r="N59" s="48" t="n">
        <v>1226.46091317818</v>
      </c>
      <c r="O59" s="48" t="n">
        <v>265.713481474894</v>
      </c>
      <c r="P59" s="48" t="n">
        <v>73.5080975971383</v>
      </c>
      <c r="Q59" s="48" t="n">
        <v>336.404995662696</v>
      </c>
      <c r="R59" s="48" t="n">
        <v>1270.12493065672</v>
      </c>
      <c r="S59" s="48" t="n">
        <v>1720.77192815385</v>
      </c>
      <c r="T59" s="48" t="n">
        <v>1800.0011628401</v>
      </c>
      <c r="U59" s="48" t="n">
        <v>1890.41986182643</v>
      </c>
      <c r="V59" s="48" t="n">
        <v>1998.15144729311</v>
      </c>
      <c r="W59" s="48" t="n">
        <v>2014.03797470532</v>
      </c>
      <c r="X59" s="48" t="n">
        <v>1911.61425424835</v>
      </c>
      <c r="Y59" s="48" t="n">
        <v>1610.34035778242</v>
      </c>
      <c r="Z59" s="48" t="n">
        <v>1345.27815997478</v>
      </c>
      <c r="AA59" s="48" t="n">
        <v>388.254955395784</v>
      </c>
      <c r="AB59" s="48" t="n">
        <v>128.601886828675</v>
      </c>
      <c r="AD59" s="48" t="n">
        <f aca="false">E59+F59</f>
        <v>1323.86299082901</v>
      </c>
      <c r="AE59" s="48" t="n">
        <f aca="false">G59+H59</f>
        <v>3169.74220411838</v>
      </c>
      <c r="AF59" s="48" t="n">
        <f aca="false">I59+J59</f>
        <v>3610.3916780877</v>
      </c>
      <c r="AG59" s="48" t="n">
        <f aca="false">K59+L59</f>
        <v>3821.64423129302</v>
      </c>
      <c r="AH59" s="48" t="n">
        <f aca="false">M59+N59+O59+P59</f>
        <v>3188.03773930472</v>
      </c>
      <c r="AI59" s="48" t="n">
        <f aca="false">Q59+R59</f>
        <v>1606.52992631942</v>
      </c>
      <c r="AJ59" s="48" t="n">
        <f aca="false">S59+T59</f>
        <v>3520.77309099395</v>
      </c>
      <c r="AK59" s="48" t="n">
        <f aca="false">U59+V59</f>
        <v>3888.57130911954</v>
      </c>
      <c r="AL59" s="48" t="n">
        <f aca="false">W59+X59</f>
        <v>3925.65222895367</v>
      </c>
      <c r="AM59" s="48" t="n">
        <f aca="false">Y59+Z59+AA59+AB59</f>
        <v>3472.47535998166</v>
      </c>
      <c r="AO59" s="60" t="n">
        <f aca="false">SUM(E59:F59)</f>
        <v>1323.86299082901</v>
      </c>
      <c r="AP59" s="60" t="n">
        <f aca="false">SUM(G59:L59)</f>
        <v>10601.7781134991</v>
      </c>
      <c r="AQ59" s="60" t="n">
        <f aca="false">SUM(M59:N59)</f>
        <v>2848.81616023269</v>
      </c>
      <c r="AR59" s="60" t="n">
        <f aca="false">SUM(Q59:R59)</f>
        <v>1606.52992631942</v>
      </c>
      <c r="AS59" s="60" t="n">
        <f aca="false">SUM(S59:X59)</f>
        <v>11334.9966290672</v>
      </c>
      <c r="AT59" s="60" t="n">
        <f aca="false">SUM(Y59:Z59)</f>
        <v>2955.6185177572</v>
      </c>
      <c r="AU59" s="60" t="n">
        <f aca="false">AO59+AR59</f>
        <v>2930.39291714843</v>
      </c>
      <c r="AV59" s="60" t="n">
        <f aca="false">AP59+AS59</f>
        <v>21936.7747425663</v>
      </c>
      <c r="AW59" s="60" t="n">
        <f aca="false">AQ59+AT59</f>
        <v>5804.43467798988</v>
      </c>
    </row>
    <row r="60" customFormat="false" ht="15" hidden="false" customHeight="false" outlineLevel="0" collapsed="false">
      <c r="A60" s="61" t="n">
        <v>2057</v>
      </c>
      <c r="B60" s="59" t="n">
        <f aca="false">SUM(E60:AB60)</f>
        <v>31569.5806117536</v>
      </c>
      <c r="C60" s="59" t="n">
        <f aca="false">SUM(E60:P60)</f>
        <v>15134.885826985</v>
      </c>
      <c r="D60" s="59" t="n">
        <f aca="false">SUM(Q60:AB60)</f>
        <v>16434.6947847686</v>
      </c>
      <c r="E60" s="48" t="n">
        <v>225.040804097266</v>
      </c>
      <c r="F60" s="48" t="n">
        <v>1104.37677589499</v>
      </c>
      <c r="G60" s="48" t="n">
        <v>1563.45065936198</v>
      </c>
      <c r="H60" s="48" t="n">
        <v>1611.91430831866</v>
      </c>
      <c r="I60" s="48" t="n">
        <v>1741.80812037121</v>
      </c>
      <c r="J60" s="48" t="n">
        <v>1851.66602056445</v>
      </c>
      <c r="K60" s="48" t="n">
        <v>1975.66040722152</v>
      </c>
      <c r="L60" s="48" t="n">
        <v>1853.50189065078</v>
      </c>
      <c r="M60" s="48" t="n">
        <v>1640.82035483225</v>
      </c>
      <c r="N60" s="48" t="n">
        <v>1229.01648905086</v>
      </c>
      <c r="O60" s="48" t="n">
        <v>263.753310566193</v>
      </c>
      <c r="P60" s="48" t="n">
        <v>73.8766860548442</v>
      </c>
      <c r="Q60" s="48" t="n">
        <v>337.003175978709</v>
      </c>
      <c r="R60" s="48" t="n">
        <v>1276.24703321881</v>
      </c>
      <c r="S60" s="48" t="n">
        <v>1728.25763112905</v>
      </c>
      <c r="T60" s="48" t="n">
        <v>1799.2919413886</v>
      </c>
      <c r="U60" s="48" t="n">
        <v>1885.50314730556</v>
      </c>
      <c r="V60" s="48" t="n">
        <v>1985.5784783713</v>
      </c>
      <c r="W60" s="48" t="n">
        <v>2010.16105943585</v>
      </c>
      <c r="X60" s="48" t="n">
        <v>1924.48790745307</v>
      </c>
      <c r="Y60" s="48" t="n">
        <v>1629.58046784108</v>
      </c>
      <c r="Z60" s="48" t="n">
        <v>1342.44484086501</v>
      </c>
      <c r="AA60" s="48" t="n">
        <v>386.536130362068</v>
      </c>
      <c r="AB60" s="48" t="n">
        <v>129.602971419535</v>
      </c>
      <c r="AD60" s="48" t="n">
        <f aca="false">E60+F60</f>
        <v>1329.41757999225</v>
      </c>
      <c r="AE60" s="48" t="n">
        <f aca="false">G60+H60</f>
        <v>3175.36496768064</v>
      </c>
      <c r="AF60" s="48" t="n">
        <f aca="false">I60+J60</f>
        <v>3593.47414093566</v>
      </c>
      <c r="AG60" s="48" t="n">
        <f aca="false">K60+L60</f>
        <v>3829.1622978723</v>
      </c>
      <c r="AH60" s="48" t="n">
        <f aca="false">M60+N60+O60+P60</f>
        <v>3207.46684050414</v>
      </c>
      <c r="AI60" s="48" t="n">
        <f aca="false">Q60+R60</f>
        <v>1613.25020919752</v>
      </c>
      <c r="AJ60" s="48" t="n">
        <f aca="false">S60+T60</f>
        <v>3527.54957251764</v>
      </c>
      <c r="AK60" s="48" t="n">
        <f aca="false">U60+V60</f>
        <v>3871.08162567686</v>
      </c>
      <c r="AL60" s="48" t="n">
        <f aca="false">W60+X60</f>
        <v>3934.64896688892</v>
      </c>
      <c r="AM60" s="48" t="n">
        <f aca="false">Y60+Z60+AA60+AB60</f>
        <v>3488.16441048769</v>
      </c>
      <c r="AO60" s="60" t="n">
        <f aca="false">SUM(E60:F60)</f>
        <v>1329.41757999225</v>
      </c>
      <c r="AP60" s="60" t="n">
        <f aca="false">SUM(G60:L60)</f>
        <v>10598.0014064886</v>
      </c>
      <c r="AQ60" s="60" t="n">
        <f aca="false">SUM(M60:N60)</f>
        <v>2869.83684388311</v>
      </c>
      <c r="AR60" s="60" t="n">
        <f aca="false">SUM(Q60:R60)</f>
        <v>1613.25020919752</v>
      </c>
      <c r="AS60" s="60" t="n">
        <f aca="false">SUM(S60:X60)</f>
        <v>11333.2801650834</v>
      </c>
      <c r="AT60" s="60" t="n">
        <f aca="false">SUM(Y60:Z60)</f>
        <v>2972.02530870609</v>
      </c>
      <c r="AU60" s="60" t="n">
        <f aca="false">AO60+AR60</f>
        <v>2942.66778918977</v>
      </c>
      <c r="AV60" s="60" t="n">
        <f aca="false">AP60+AS60</f>
        <v>21931.281571572</v>
      </c>
      <c r="AW60" s="60" t="n">
        <f aca="false">AQ60+AT60</f>
        <v>5841.86215258919</v>
      </c>
    </row>
    <row r="61" customFormat="false" ht="15" hidden="false" customHeight="false" outlineLevel="0" collapsed="false">
      <c r="A61" s="61" t="n">
        <v>2058</v>
      </c>
      <c r="B61" s="59" t="n">
        <f aca="false">SUM(E61:AB61)</f>
        <v>31625.1117131809</v>
      </c>
      <c r="C61" s="59" t="n">
        <f aca="false">SUM(E61:P61)</f>
        <v>15158.7799313476</v>
      </c>
      <c r="D61" s="59" t="n">
        <f aca="false">SUM(Q61:AB61)</f>
        <v>16466.3317818332</v>
      </c>
      <c r="E61" s="48" t="n">
        <v>225.216045218608</v>
      </c>
      <c r="F61" s="48" t="n">
        <v>1109.26695207277</v>
      </c>
      <c r="G61" s="48" t="n">
        <v>1570.50680530743</v>
      </c>
      <c r="H61" s="48" t="n">
        <v>1612.77605686687</v>
      </c>
      <c r="I61" s="48" t="n">
        <v>1737.51026825026</v>
      </c>
      <c r="J61" s="48" t="n">
        <v>1842.27326149338</v>
      </c>
      <c r="K61" s="48" t="n">
        <v>1967.56754412325</v>
      </c>
      <c r="L61" s="48" t="n">
        <v>1867.3040315133</v>
      </c>
      <c r="M61" s="48" t="n">
        <v>1654.38099498214</v>
      </c>
      <c r="N61" s="48" t="n">
        <v>1237.32359116944</v>
      </c>
      <c r="O61" s="48" t="n">
        <v>260.42578078501</v>
      </c>
      <c r="P61" s="48" t="n">
        <v>74.2285995651757</v>
      </c>
      <c r="Q61" s="48" t="n">
        <v>337.263790484185</v>
      </c>
      <c r="R61" s="48" t="n">
        <v>1282.05626249921</v>
      </c>
      <c r="S61" s="48" t="n">
        <v>1736.63580305103</v>
      </c>
      <c r="T61" s="48" t="n">
        <v>1800.41897376672</v>
      </c>
      <c r="U61" s="48" t="n">
        <v>1880.71382081552</v>
      </c>
      <c r="V61" s="48" t="n">
        <v>1974.95740929862</v>
      </c>
      <c r="W61" s="48" t="n">
        <v>2003.246192381</v>
      </c>
      <c r="X61" s="48" t="n">
        <v>1939.60866244683</v>
      </c>
      <c r="Y61" s="48" t="n">
        <v>1644.42834787521</v>
      </c>
      <c r="Z61" s="48" t="n">
        <v>1353.86474593013</v>
      </c>
      <c r="AA61" s="48" t="n">
        <v>382.569046742598</v>
      </c>
      <c r="AB61" s="48" t="n">
        <v>130.568726542181</v>
      </c>
      <c r="AD61" s="48" t="n">
        <f aca="false">E61+F61</f>
        <v>1334.48299729138</v>
      </c>
      <c r="AE61" s="48" t="n">
        <f aca="false">G61+H61</f>
        <v>3183.28286217429</v>
      </c>
      <c r="AF61" s="48" t="n">
        <f aca="false">I61+J61</f>
        <v>3579.78352974364</v>
      </c>
      <c r="AG61" s="48" t="n">
        <f aca="false">K61+L61</f>
        <v>3834.87157563655</v>
      </c>
      <c r="AH61" s="48" t="n">
        <f aca="false">M61+N61+O61+P61</f>
        <v>3226.35896650177</v>
      </c>
      <c r="AI61" s="48" t="n">
        <f aca="false">Q61+R61</f>
        <v>1619.32005298339</v>
      </c>
      <c r="AJ61" s="48" t="n">
        <f aca="false">S61+T61</f>
        <v>3537.05477681775</v>
      </c>
      <c r="AK61" s="48" t="n">
        <f aca="false">U61+V61</f>
        <v>3855.67123011413</v>
      </c>
      <c r="AL61" s="48" t="n">
        <f aca="false">W61+X61</f>
        <v>3942.85485482783</v>
      </c>
      <c r="AM61" s="48" t="n">
        <f aca="false">Y61+Z61+AA61+AB61</f>
        <v>3511.43086709012</v>
      </c>
      <c r="AO61" s="60" t="n">
        <f aca="false">SUM(E61:F61)</f>
        <v>1334.48299729138</v>
      </c>
      <c r="AP61" s="60" t="n">
        <f aca="false">SUM(G61:L61)</f>
        <v>10597.9379675545</v>
      </c>
      <c r="AQ61" s="60" t="n">
        <f aca="false">SUM(M61:N61)</f>
        <v>2891.70458615159</v>
      </c>
      <c r="AR61" s="60" t="n">
        <f aca="false">SUM(Q61:R61)</f>
        <v>1619.32005298339</v>
      </c>
      <c r="AS61" s="60" t="n">
        <f aca="false">SUM(S61:X61)</f>
        <v>11335.5808617597</v>
      </c>
      <c r="AT61" s="60" t="n">
        <f aca="false">SUM(Y61:Z61)</f>
        <v>2998.29309380534</v>
      </c>
      <c r="AU61" s="60" t="n">
        <f aca="false">AO61+AR61</f>
        <v>2953.80305027477</v>
      </c>
      <c r="AV61" s="60" t="n">
        <f aca="false">AP61+AS61</f>
        <v>21933.5188293142</v>
      </c>
      <c r="AW61" s="60" t="n">
        <f aca="false">AQ61+AT61</f>
        <v>5889.99767995693</v>
      </c>
    </row>
    <row r="62" customFormat="false" ht="15" hidden="false" customHeight="false" outlineLevel="0" collapsed="false">
      <c r="A62" s="61" t="n">
        <v>2059</v>
      </c>
      <c r="B62" s="59" t="n">
        <f aca="false">SUM(E62:AB62)</f>
        <v>31698.3176422772</v>
      </c>
      <c r="C62" s="59" t="n">
        <f aca="false">SUM(E62:P62)</f>
        <v>15184.9663501426</v>
      </c>
      <c r="D62" s="59" t="n">
        <f aca="false">SUM(Q62:AB62)</f>
        <v>16513.3512921346</v>
      </c>
      <c r="E62" s="48" t="n">
        <v>225.163884227465</v>
      </c>
      <c r="F62" s="48" t="n">
        <v>1113.75451404766</v>
      </c>
      <c r="G62" s="48" t="n">
        <v>1578.03329183951</v>
      </c>
      <c r="H62" s="48" t="n">
        <v>1615.21611462157</v>
      </c>
      <c r="I62" s="48" t="n">
        <v>1733.59249760873</v>
      </c>
      <c r="J62" s="48" t="n">
        <v>1830.94203483238</v>
      </c>
      <c r="K62" s="48" t="n">
        <v>1958.83350490241</v>
      </c>
      <c r="L62" s="48" t="n">
        <v>1881.08861920952</v>
      </c>
      <c r="M62" s="48" t="n">
        <v>1664.78284479918</v>
      </c>
      <c r="N62" s="48" t="n">
        <v>1252.81389799359</v>
      </c>
      <c r="O62" s="48" t="n">
        <v>256.172748548801</v>
      </c>
      <c r="P62" s="48" t="n">
        <v>74.5723975117661</v>
      </c>
      <c r="Q62" s="48" t="n">
        <v>337.18288124839</v>
      </c>
      <c r="R62" s="48" t="n">
        <v>1287.38649109171</v>
      </c>
      <c r="S62" s="48" t="n">
        <v>1745.56463966693</v>
      </c>
      <c r="T62" s="48" t="n">
        <v>1803.43542173869</v>
      </c>
      <c r="U62" s="48" t="n">
        <v>1876.36098108824</v>
      </c>
      <c r="V62" s="48" t="n">
        <v>1962.30537742211</v>
      </c>
      <c r="W62" s="48" t="n">
        <v>1994.89716105308</v>
      </c>
      <c r="X62" s="48" t="n">
        <v>1955.91646571693</v>
      </c>
      <c r="Y62" s="48" t="n">
        <v>1655.20193718363</v>
      </c>
      <c r="Z62" s="48" t="n">
        <v>1386.6634364611</v>
      </c>
      <c r="AA62" s="48" t="n">
        <v>376.935728933523</v>
      </c>
      <c r="AB62" s="48" t="n">
        <v>131.500770530253</v>
      </c>
      <c r="AD62" s="48" t="n">
        <f aca="false">E62+F62</f>
        <v>1338.91839827512</v>
      </c>
      <c r="AE62" s="48" t="n">
        <f aca="false">G62+H62</f>
        <v>3193.24940646108</v>
      </c>
      <c r="AF62" s="48" t="n">
        <f aca="false">I62+J62</f>
        <v>3564.53453244111</v>
      </c>
      <c r="AG62" s="48" t="n">
        <f aca="false">K62+L62</f>
        <v>3839.92212411193</v>
      </c>
      <c r="AH62" s="48" t="n">
        <f aca="false">M62+N62+O62+P62</f>
        <v>3248.34188885334</v>
      </c>
      <c r="AI62" s="48" t="n">
        <f aca="false">Q62+R62</f>
        <v>1624.5693723401</v>
      </c>
      <c r="AJ62" s="48" t="n">
        <f aca="false">S62+T62</f>
        <v>3549.00006140563</v>
      </c>
      <c r="AK62" s="48" t="n">
        <f aca="false">U62+V62</f>
        <v>3838.66635851034</v>
      </c>
      <c r="AL62" s="48" t="n">
        <f aca="false">W62+X62</f>
        <v>3950.81362677001</v>
      </c>
      <c r="AM62" s="48" t="n">
        <f aca="false">Y62+Z62+AA62+AB62</f>
        <v>3550.30187310851</v>
      </c>
      <c r="AO62" s="60" t="n">
        <f aca="false">SUM(E62:F62)</f>
        <v>1338.91839827512</v>
      </c>
      <c r="AP62" s="60" t="n">
        <f aca="false">SUM(G62:L62)</f>
        <v>10597.7060630141</v>
      </c>
      <c r="AQ62" s="60" t="n">
        <f aca="false">SUM(M62:N62)</f>
        <v>2917.59674279278</v>
      </c>
      <c r="AR62" s="60" t="n">
        <f aca="false">SUM(Q62:R62)</f>
        <v>1624.5693723401</v>
      </c>
      <c r="AS62" s="60" t="n">
        <f aca="false">SUM(S62:X62)</f>
        <v>11338.480046686</v>
      </c>
      <c r="AT62" s="60" t="n">
        <f aca="false">SUM(Y62:Z62)</f>
        <v>3041.86537364473</v>
      </c>
      <c r="AU62" s="60" t="n">
        <f aca="false">AO62+AR62</f>
        <v>2963.48777061522</v>
      </c>
      <c r="AV62" s="60" t="n">
        <f aca="false">AP62+AS62</f>
        <v>21936.1861097001</v>
      </c>
      <c r="AW62" s="60" t="n">
        <f aca="false">AQ62+AT62</f>
        <v>5959.46211643751</v>
      </c>
    </row>
    <row r="63" customFormat="false" ht="15" hidden="false" customHeight="false" outlineLevel="0" collapsed="false">
      <c r="A63" s="61" t="n">
        <v>2060</v>
      </c>
      <c r="B63" s="59" t="n">
        <f aca="false">SUM(E63:AB63)</f>
        <v>31766.169807092</v>
      </c>
      <c r="C63" s="59" t="n">
        <f aca="false">SUM(E63:P63)</f>
        <v>15206.7375002139</v>
      </c>
      <c r="D63" s="59" t="n">
        <f aca="false">SUM(Q63:AB63)</f>
        <v>16559.4323068781</v>
      </c>
      <c r="E63" s="48" t="n">
        <v>224.894315051494</v>
      </c>
      <c r="F63" s="48" t="n">
        <v>1117.66824137737</v>
      </c>
      <c r="G63" s="48" t="n">
        <v>1585.77095686552</v>
      </c>
      <c r="H63" s="48" t="n">
        <v>1619.16075541607</v>
      </c>
      <c r="I63" s="48" t="n">
        <v>1730.41448337749</v>
      </c>
      <c r="J63" s="48" t="n">
        <v>1821.52215845534</v>
      </c>
      <c r="K63" s="48" t="n">
        <v>1945.56048830116</v>
      </c>
      <c r="L63" s="48" t="n">
        <v>1893.04562838548</v>
      </c>
      <c r="M63" s="48" t="n">
        <v>1669.10998087661</v>
      </c>
      <c r="N63" s="48" t="n">
        <v>1271.66860023746</v>
      </c>
      <c r="O63" s="48" t="n">
        <v>253.02764172009</v>
      </c>
      <c r="P63" s="48" t="n">
        <v>74.8942501497635</v>
      </c>
      <c r="Q63" s="48" t="n">
        <v>336.776736677882</v>
      </c>
      <c r="R63" s="48" t="n">
        <v>1292.03498203207</v>
      </c>
      <c r="S63" s="48" t="n">
        <v>1754.73625016687</v>
      </c>
      <c r="T63" s="48" t="n">
        <v>1808.26045466256</v>
      </c>
      <c r="U63" s="48" t="n">
        <v>1872.85824767874</v>
      </c>
      <c r="V63" s="48" t="n">
        <v>1951.84506777358</v>
      </c>
      <c r="W63" s="48" t="n">
        <v>1981.71503522782</v>
      </c>
      <c r="X63" s="48" t="n">
        <v>1970.25937778372</v>
      </c>
      <c r="Y63" s="48" t="n">
        <v>1659.48359626068</v>
      </c>
      <c r="Z63" s="48" t="n">
        <v>1426.63342306853</v>
      </c>
      <c r="AA63" s="48" t="n">
        <v>372.413583252835</v>
      </c>
      <c r="AB63" s="48" t="n">
        <v>132.41555229284</v>
      </c>
      <c r="AD63" s="48" t="n">
        <f aca="false">E63+F63</f>
        <v>1342.56255642887</v>
      </c>
      <c r="AE63" s="48" t="n">
        <f aca="false">G63+H63</f>
        <v>3204.93171228159</v>
      </c>
      <c r="AF63" s="48" t="n">
        <f aca="false">I63+J63</f>
        <v>3551.93664183283</v>
      </c>
      <c r="AG63" s="48" t="n">
        <f aca="false">K63+L63</f>
        <v>3838.60611668664</v>
      </c>
      <c r="AH63" s="48" t="n">
        <f aca="false">M63+N63+O63+P63</f>
        <v>3268.70047298392</v>
      </c>
      <c r="AI63" s="48" t="n">
        <f aca="false">Q63+R63</f>
        <v>1628.81171870995</v>
      </c>
      <c r="AJ63" s="48" t="n">
        <f aca="false">S63+T63</f>
        <v>3562.99670482943</v>
      </c>
      <c r="AK63" s="48" t="n">
        <f aca="false">U63+V63</f>
        <v>3824.70331545233</v>
      </c>
      <c r="AL63" s="48" t="n">
        <f aca="false">W63+X63</f>
        <v>3951.97441301155</v>
      </c>
      <c r="AM63" s="48" t="n">
        <f aca="false">Y63+Z63+AA63+AB63</f>
        <v>3590.94615487488</v>
      </c>
      <c r="AO63" s="60" t="n">
        <f aca="false">SUM(E63:F63)</f>
        <v>1342.56255642887</v>
      </c>
      <c r="AP63" s="60" t="n">
        <f aca="false">SUM(G63:L63)</f>
        <v>10595.4744708011</v>
      </c>
      <c r="AQ63" s="60" t="n">
        <f aca="false">SUM(M63:N63)</f>
        <v>2940.77858111407</v>
      </c>
      <c r="AR63" s="60" t="n">
        <f aca="false">SUM(Q63:R63)</f>
        <v>1628.81171870995</v>
      </c>
      <c r="AS63" s="60" t="n">
        <f aca="false">SUM(S63:X63)</f>
        <v>11339.6744332933</v>
      </c>
      <c r="AT63" s="60" t="n">
        <f aca="false">SUM(Y63:Z63)</f>
        <v>3086.1170193292</v>
      </c>
      <c r="AU63" s="60" t="n">
        <f aca="false">AO63+AR63</f>
        <v>2971.37427513882</v>
      </c>
      <c r="AV63" s="60" t="n">
        <f aca="false">AP63+AS63</f>
        <v>21935.1489040944</v>
      </c>
      <c r="AW63" s="60" t="n">
        <f aca="false">AQ63+AT63</f>
        <v>6026.89560044327</v>
      </c>
    </row>
    <row r="64" customFormat="false" ht="15" hidden="false" customHeight="false" outlineLevel="0" collapsed="false">
      <c r="A64" s="61" t="n">
        <f aca="false">A63+1</f>
        <v>2061</v>
      </c>
      <c r="B64" s="59" t="n">
        <f aca="false">SUM(E64:AB64)</f>
        <v>31812.7907021608</v>
      </c>
      <c r="C64" s="59" t="n">
        <f aca="false">SUM(E64:P64)</f>
        <v>15224.0266048019</v>
      </c>
      <c r="D64" s="59" t="n">
        <f aca="false">SUM(Q64:AB64)</f>
        <v>16588.7640973589</v>
      </c>
      <c r="E64" s="48" t="n">
        <v>224.439457235377</v>
      </c>
      <c r="F64" s="48" t="n">
        <v>1120.76443212253</v>
      </c>
      <c r="G64" s="48" t="n">
        <v>1593.49731942142</v>
      </c>
      <c r="H64" s="48" t="n">
        <v>1624.43799861361</v>
      </c>
      <c r="I64" s="48" t="n">
        <v>1728.34503542673</v>
      </c>
      <c r="J64" s="48" t="n">
        <v>1816.21425975641</v>
      </c>
      <c r="K64" s="48" t="n">
        <v>1927.83532837892</v>
      </c>
      <c r="L64" s="48" t="n">
        <v>1898.38251689893</v>
      </c>
      <c r="M64" s="48" t="n">
        <v>1673.00421330958</v>
      </c>
      <c r="N64" s="48" t="n">
        <v>1290.52087353417</v>
      </c>
      <c r="O64" s="48" t="n">
        <v>251.407418110335</v>
      </c>
      <c r="P64" s="48" t="n">
        <v>75.177751993871</v>
      </c>
      <c r="Q64" s="48" t="n">
        <v>336.093765308287</v>
      </c>
      <c r="R64" s="48" t="n">
        <v>1295.71255057615</v>
      </c>
      <c r="S64" s="48" t="n">
        <v>1763.88915068174</v>
      </c>
      <c r="T64" s="48" t="n">
        <v>1814.6833951678</v>
      </c>
      <c r="U64" s="48" t="n">
        <v>1870.63720282935</v>
      </c>
      <c r="V64" s="48" t="n">
        <v>1946.0615814474</v>
      </c>
      <c r="W64" s="48" t="n">
        <v>1965.03021875272</v>
      </c>
      <c r="X64" s="48" t="n">
        <v>1975.86743126746</v>
      </c>
      <c r="Y64" s="48" t="n">
        <v>1664.68119598918</v>
      </c>
      <c r="Z64" s="48" t="n">
        <v>1451.80948495819</v>
      </c>
      <c r="AA64" s="48" t="n">
        <v>371.029805849778</v>
      </c>
      <c r="AB64" s="48" t="n">
        <v>133.268314530889</v>
      </c>
      <c r="AD64" s="48" t="n">
        <f aca="false">E64+F64</f>
        <v>1345.2038893579</v>
      </c>
      <c r="AE64" s="48" t="n">
        <f aca="false">G64+H64</f>
        <v>3217.93531803502</v>
      </c>
      <c r="AF64" s="48" t="n">
        <f aca="false">I64+J64</f>
        <v>3544.55929518314</v>
      </c>
      <c r="AG64" s="48" t="n">
        <f aca="false">K64+L64</f>
        <v>3826.21784527785</v>
      </c>
      <c r="AH64" s="48" t="n">
        <f aca="false">M64+N64+O64+P64</f>
        <v>3290.11025694795</v>
      </c>
      <c r="AI64" s="48" t="n">
        <f aca="false">Q64+R64</f>
        <v>1631.80631588444</v>
      </c>
      <c r="AJ64" s="48" t="n">
        <f aca="false">S64+T64</f>
        <v>3578.57254584954</v>
      </c>
      <c r="AK64" s="48" t="n">
        <f aca="false">U64+V64</f>
        <v>3816.69878427674</v>
      </c>
      <c r="AL64" s="48" t="n">
        <f aca="false">W64+X64</f>
        <v>3940.89765002018</v>
      </c>
      <c r="AM64" s="48" t="n">
        <f aca="false">Y64+Z64+AA64+AB64</f>
        <v>3620.78880132804</v>
      </c>
      <c r="AO64" s="60" t="n">
        <f aca="false">SUM(E64:F64)</f>
        <v>1345.2038893579</v>
      </c>
      <c r="AP64" s="60" t="n">
        <f aca="false">SUM(G64:L64)</f>
        <v>10588.712458496</v>
      </c>
      <c r="AQ64" s="60" t="n">
        <f aca="false">SUM(M64:N64)</f>
        <v>2963.52508684375</v>
      </c>
      <c r="AR64" s="60" t="n">
        <f aca="false">SUM(Q64:R64)</f>
        <v>1631.80631588444</v>
      </c>
      <c r="AS64" s="60" t="n">
        <f aca="false">SUM(S64:X64)</f>
        <v>11336.1689801465</v>
      </c>
      <c r="AT64" s="60" t="n">
        <f aca="false">SUM(Y64:Z64)</f>
        <v>3116.49068094737</v>
      </c>
      <c r="AU64" s="60" t="n">
        <f aca="false">AO64+AR64</f>
        <v>2977.01020524234</v>
      </c>
      <c r="AV64" s="60" t="n">
        <f aca="false">AP64+AS64</f>
        <v>21924.8814386425</v>
      </c>
      <c r="AW64" s="60" t="n">
        <f aca="false">AQ64+AT64</f>
        <v>6080.01576779112</v>
      </c>
    </row>
    <row r="65" customFormat="false" ht="15" hidden="false" customHeight="false" outlineLevel="0" collapsed="false">
      <c r="A65" s="61" t="n">
        <f aca="false">A64+1</f>
        <v>2062</v>
      </c>
      <c r="B65" s="59" t="n">
        <f aca="false">SUM(E65:AB65)</f>
        <v>31859.2023861081</v>
      </c>
      <c r="C65" s="59" t="n">
        <f aca="false">SUM(E65:P65)</f>
        <v>15242.9054289921</v>
      </c>
      <c r="D65" s="59" t="n">
        <f aca="false">SUM(Q65:AB65)</f>
        <v>16616.296957116</v>
      </c>
      <c r="E65" s="48" t="n">
        <v>223.845913517773</v>
      </c>
      <c r="F65" s="48" t="n">
        <v>1122.8163422789</v>
      </c>
      <c r="G65" s="48" t="n">
        <v>1601.02339037059</v>
      </c>
      <c r="H65" s="48" t="n">
        <v>1630.78402559208</v>
      </c>
      <c r="I65" s="48" t="n">
        <v>1727.67897250528</v>
      </c>
      <c r="J65" s="48" t="n">
        <v>1811.74590822865</v>
      </c>
      <c r="K65" s="48" t="n">
        <v>1915.12617044314</v>
      </c>
      <c r="L65" s="48" t="n">
        <v>1894.69037692663</v>
      </c>
      <c r="M65" s="48" t="n">
        <v>1683.53946890292</v>
      </c>
      <c r="N65" s="48" t="n">
        <v>1305.39149521694</v>
      </c>
      <c r="O65" s="48" t="n">
        <v>250.864903760599</v>
      </c>
      <c r="P65" s="48" t="n">
        <v>75.3984612486024</v>
      </c>
      <c r="Q65" s="48" t="n">
        <v>335.20406817945</v>
      </c>
      <c r="R65" s="48" t="n">
        <v>1298.14970115389</v>
      </c>
      <c r="S65" s="48" t="n">
        <v>1772.80603298074</v>
      </c>
      <c r="T65" s="48" t="n">
        <v>1822.38392583423</v>
      </c>
      <c r="U65" s="48" t="n">
        <v>1870.04104351433</v>
      </c>
      <c r="V65" s="48" t="n">
        <v>1941.2433259186</v>
      </c>
      <c r="W65" s="48" t="n">
        <v>1952.97531908438</v>
      </c>
      <c r="X65" s="48" t="n">
        <v>1972.40638300563</v>
      </c>
      <c r="Y65" s="48" t="n">
        <v>1676.17024436954</v>
      </c>
      <c r="Z65" s="48" t="n">
        <v>1469.90404919685</v>
      </c>
      <c r="AA65" s="48" t="n">
        <v>371.007817481807</v>
      </c>
      <c r="AB65" s="48" t="n">
        <v>134.005046396587</v>
      </c>
      <c r="AD65" s="48" t="n">
        <f aca="false">E65+F65</f>
        <v>1346.66225579667</v>
      </c>
      <c r="AE65" s="48" t="n">
        <f aca="false">G65+H65</f>
        <v>3231.80741596267</v>
      </c>
      <c r="AF65" s="48" t="n">
        <f aca="false">I65+J65</f>
        <v>3539.42488073393</v>
      </c>
      <c r="AG65" s="48" t="n">
        <f aca="false">K65+L65</f>
        <v>3809.81654736977</v>
      </c>
      <c r="AH65" s="48" t="n">
        <f aca="false">M65+N65+O65+P65</f>
        <v>3315.19432912906</v>
      </c>
      <c r="AI65" s="48" t="n">
        <f aca="false">Q65+R65</f>
        <v>1633.35376933334</v>
      </c>
      <c r="AJ65" s="48" t="n">
        <f aca="false">S65+T65</f>
        <v>3595.18995881497</v>
      </c>
      <c r="AK65" s="48" t="n">
        <f aca="false">U65+V65</f>
        <v>3811.28436943293</v>
      </c>
      <c r="AL65" s="48" t="n">
        <f aca="false">W65+X65</f>
        <v>3925.38170209001</v>
      </c>
      <c r="AM65" s="48" t="n">
        <f aca="false">Y65+Z65+AA65+AB65</f>
        <v>3651.08715744477</v>
      </c>
      <c r="AO65" s="60" t="n">
        <f aca="false">SUM(E65:F65)</f>
        <v>1346.66225579667</v>
      </c>
      <c r="AP65" s="60" t="n">
        <f aca="false">SUM(G65:L65)</f>
        <v>10581.0488440664</v>
      </c>
      <c r="AQ65" s="60" t="n">
        <f aca="false">SUM(M65:N65)</f>
        <v>2988.93096411986</v>
      </c>
      <c r="AR65" s="60" t="n">
        <f aca="false">SUM(Q65:R65)</f>
        <v>1633.35376933334</v>
      </c>
      <c r="AS65" s="60" t="n">
        <f aca="false">SUM(S65:X65)</f>
        <v>11331.8560303379</v>
      </c>
      <c r="AT65" s="60" t="n">
        <f aca="false">SUM(Y65:Z65)</f>
        <v>3146.07429356638</v>
      </c>
      <c r="AU65" s="60" t="n">
        <f aca="false">AO65+AR65</f>
        <v>2980.01602513001</v>
      </c>
      <c r="AV65" s="60" t="n">
        <f aca="false">AP65+AS65</f>
        <v>21912.9048744043</v>
      </c>
      <c r="AW65" s="60" t="n">
        <f aca="false">AQ65+AT65</f>
        <v>6135.00525768624</v>
      </c>
    </row>
    <row r="66" customFormat="false" ht="15" hidden="false" customHeight="false" outlineLevel="0" collapsed="false">
      <c r="A66" s="61" t="n">
        <f aca="false">A65+1</f>
        <v>2063</v>
      </c>
      <c r="B66" s="59" t="n">
        <f aca="false">SUM(E66:AB66)</f>
        <v>31909.6921408407</v>
      </c>
      <c r="C66" s="59" t="n">
        <f aca="false">SUM(E66:P66)</f>
        <v>15264.694785631</v>
      </c>
      <c r="D66" s="59" t="n">
        <f aca="false">SUM(Q66:AB66)</f>
        <v>16644.9973552098</v>
      </c>
      <c r="E66" s="48" t="n">
        <v>223.15804201105</v>
      </c>
      <c r="F66" s="48" t="n">
        <v>1123.72003611476</v>
      </c>
      <c r="G66" s="48" t="n">
        <v>1608.16576075525</v>
      </c>
      <c r="H66" s="48" t="n">
        <v>1637.8961131563</v>
      </c>
      <c r="I66" s="48" t="n">
        <v>1728.60054483064</v>
      </c>
      <c r="J66" s="48" t="n">
        <v>1807.39556066103</v>
      </c>
      <c r="K66" s="48" t="n">
        <v>1905.60102324869</v>
      </c>
      <c r="L66" s="48" t="n">
        <v>1887.047263062</v>
      </c>
      <c r="M66" s="48" t="n">
        <v>1698.88491563311</v>
      </c>
      <c r="N66" s="48" t="n">
        <v>1316.36122777846</v>
      </c>
      <c r="O66" s="48" t="n">
        <v>252.344056122816</v>
      </c>
      <c r="P66" s="48" t="n">
        <v>75.5202422568508</v>
      </c>
      <c r="Q66" s="48" t="n">
        <v>334.1738645147</v>
      </c>
      <c r="R66" s="48" t="n">
        <v>1299.2224534973</v>
      </c>
      <c r="S66" s="48" t="n">
        <v>1781.26914346451</v>
      </c>
      <c r="T66" s="48" t="n">
        <v>1831.00507531022</v>
      </c>
      <c r="U66" s="48" t="n">
        <v>1871.27762833996</v>
      </c>
      <c r="V66" s="48" t="n">
        <v>1936.54926573299</v>
      </c>
      <c r="W66" s="48" t="n">
        <v>1942.81124587033</v>
      </c>
      <c r="X66" s="48" t="n">
        <v>1965.97947786917</v>
      </c>
      <c r="Y66" s="48" t="n">
        <v>1689.57687610206</v>
      </c>
      <c r="Z66" s="48" t="n">
        <v>1483.73042609516</v>
      </c>
      <c r="AA66" s="48" t="n">
        <v>374.872287840736</v>
      </c>
      <c r="AB66" s="48" t="n">
        <v>134.529610572624</v>
      </c>
      <c r="AD66" s="48" t="n">
        <f aca="false">E66+F66</f>
        <v>1346.87807812581</v>
      </c>
      <c r="AE66" s="48" t="n">
        <f aca="false">G66+H66</f>
        <v>3246.06187391155</v>
      </c>
      <c r="AF66" s="48" t="n">
        <f aca="false">I66+J66</f>
        <v>3535.99610549167</v>
      </c>
      <c r="AG66" s="48" t="n">
        <f aca="false">K66+L66</f>
        <v>3792.64828631069</v>
      </c>
      <c r="AH66" s="48" t="n">
        <f aca="false">M66+N66+O66+P66</f>
        <v>3343.11044179124</v>
      </c>
      <c r="AI66" s="48" t="n">
        <f aca="false">Q66+R66</f>
        <v>1633.396318012</v>
      </c>
      <c r="AJ66" s="48" t="n">
        <f aca="false">S66+T66</f>
        <v>3612.27421877473</v>
      </c>
      <c r="AK66" s="48" t="n">
        <f aca="false">U66+V66</f>
        <v>3807.82689407296</v>
      </c>
      <c r="AL66" s="48" t="n">
        <f aca="false">W66+X66</f>
        <v>3908.7907237395</v>
      </c>
      <c r="AM66" s="48" t="n">
        <f aca="false">Y66+Z66+AA66+AB66</f>
        <v>3682.70920061058</v>
      </c>
      <c r="AO66" s="60" t="n">
        <f aca="false">SUM(E66:F66)</f>
        <v>1346.87807812581</v>
      </c>
      <c r="AP66" s="60" t="n">
        <f aca="false">SUM(G66:L66)</f>
        <v>10574.7062657139</v>
      </c>
      <c r="AQ66" s="60" t="n">
        <f aca="false">SUM(M66:N66)</f>
        <v>3015.24614341158</v>
      </c>
      <c r="AR66" s="60" t="n">
        <f aca="false">SUM(Q66:R66)</f>
        <v>1633.396318012</v>
      </c>
      <c r="AS66" s="60" t="n">
        <f aca="false">SUM(S66:X66)</f>
        <v>11328.8918365872</v>
      </c>
      <c r="AT66" s="60" t="n">
        <f aca="false">SUM(Y66:Z66)</f>
        <v>3173.30730219722</v>
      </c>
      <c r="AU66" s="60" t="n">
        <f aca="false">AO66+AR66</f>
        <v>2980.27439613782</v>
      </c>
      <c r="AV66" s="60" t="n">
        <f aca="false">AP66+AS66</f>
        <v>21903.5981023011</v>
      </c>
      <c r="AW66" s="60" t="n">
        <f aca="false">AQ66+AT66</f>
        <v>6188.5534456088</v>
      </c>
    </row>
    <row r="67" customFormat="false" ht="15" hidden="false" customHeight="false" outlineLevel="0" collapsed="false">
      <c r="A67" s="61" t="n">
        <f aca="false">A66+1</f>
        <v>2064</v>
      </c>
      <c r="B67" s="59" t="n">
        <f aca="false">SUM(E67:AB67)</f>
        <v>31957.8720360236</v>
      </c>
      <c r="C67" s="59" t="n">
        <f aca="false">SUM(E67:P67)</f>
        <v>15284.5764425257</v>
      </c>
      <c r="D67" s="59" t="n">
        <f aca="false">SUM(Q67:AB67)</f>
        <v>16673.2955934979</v>
      </c>
      <c r="E67" s="48" t="n">
        <v>222.416620113148</v>
      </c>
      <c r="F67" s="48" t="n">
        <v>1123.45992327036</v>
      </c>
      <c r="G67" s="48" t="n">
        <v>1614.71829122146</v>
      </c>
      <c r="H67" s="48" t="n">
        <v>1645.48075528225</v>
      </c>
      <c r="I67" s="48" t="n">
        <v>1731.15766294775</v>
      </c>
      <c r="J67" s="48" t="n">
        <v>1803.43255666545</v>
      </c>
      <c r="K67" s="48" t="n">
        <v>1894.08103567665</v>
      </c>
      <c r="L67" s="48" t="n">
        <v>1878.79581331661</v>
      </c>
      <c r="M67" s="48" t="n">
        <v>1715.06048254563</v>
      </c>
      <c r="N67" s="48" t="n">
        <v>1324.82580497422</v>
      </c>
      <c r="O67" s="48" t="n">
        <v>255.567049294404</v>
      </c>
      <c r="P67" s="48" t="n">
        <v>75.5804472177487</v>
      </c>
      <c r="Q67" s="48" t="n">
        <v>333.063360527427</v>
      </c>
      <c r="R67" s="48" t="n">
        <v>1298.91542543917</v>
      </c>
      <c r="S67" s="48" t="n">
        <v>1789.03618778498</v>
      </c>
      <c r="T67" s="48" t="n">
        <v>1840.19314559502</v>
      </c>
      <c r="U67" s="48" t="n">
        <v>1874.40152895024</v>
      </c>
      <c r="V67" s="48" t="n">
        <v>1932.28805710474</v>
      </c>
      <c r="W67" s="48" t="n">
        <v>1930.66961902873</v>
      </c>
      <c r="X67" s="48" t="n">
        <v>1958.15651224132</v>
      </c>
      <c r="Y67" s="48" t="n">
        <v>1706.61782829274</v>
      </c>
      <c r="Z67" s="48" t="n">
        <v>1493.89424184798</v>
      </c>
      <c r="AA67" s="48" t="n">
        <v>381.165751864589</v>
      </c>
      <c r="AB67" s="48" t="n">
        <v>134.893934820949</v>
      </c>
      <c r="AD67" s="48" t="n">
        <f aca="false">E67+F67</f>
        <v>1345.87654338351</v>
      </c>
      <c r="AE67" s="48" t="n">
        <f aca="false">G67+H67</f>
        <v>3260.19904650372</v>
      </c>
      <c r="AF67" s="48" t="n">
        <f aca="false">I67+J67</f>
        <v>3534.5902196132</v>
      </c>
      <c r="AG67" s="48" t="n">
        <f aca="false">K67+L67</f>
        <v>3772.87684899326</v>
      </c>
      <c r="AH67" s="48" t="n">
        <f aca="false">M67+N67+O67+P67</f>
        <v>3371.033784032</v>
      </c>
      <c r="AI67" s="48" t="n">
        <f aca="false">Q67+R67</f>
        <v>1631.97878596659</v>
      </c>
      <c r="AJ67" s="48" t="n">
        <f aca="false">S67+T67</f>
        <v>3629.22933338</v>
      </c>
      <c r="AK67" s="48" t="n">
        <f aca="false">U67+V67</f>
        <v>3806.68958605498</v>
      </c>
      <c r="AL67" s="48" t="n">
        <f aca="false">W67+X67</f>
        <v>3888.82613127004</v>
      </c>
      <c r="AM67" s="48" t="n">
        <f aca="false">Y67+Z67+AA67+AB67</f>
        <v>3716.57175682626</v>
      </c>
      <c r="AO67" s="60" t="n">
        <f aca="false">SUM(E67:F67)</f>
        <v>1345.87654338351</v>
      </c>
      <c r="AP67" s="60" t="n">
        <f aca="false">SUM(G67:L67)</f>
        <v>10567.6661151102</v>
      </c>
      <c r="AQ67" s="60" t="n">
        <f aca="false">SUM(M67:N67)</f>
        <v>3039.88628751985</v>
      </c>
      <c r="AR67" s="60" t="n">
        <f aca="false">SUM(Q67:R67)</f>
        <v>1631.97878596659</v>
      </c>
      <c r="AS67" s="60" t="n">
        <f aca="false">SUM(S67:X67)</f>
        <v>11324.745050705</v>
      </c>
      <c r="AT67" s="60" t="n">
        <f aca="false">SUM(Y67:Z67)</f>
        <v>3200.51207014072</v>
      </c>
      <c r="AU67" s="60" t="n">
        <f aca="false">AO67+AR67</f>
        <v>2977.8553293501</v>
      </c>
      <c r="AV67" s="60" t="n">
        <f aca="false">AP67+AS67</f>
        <v>21892.4111658152</v>
      </c>
      <c r="AW67" s="60" t="n">
        <f aca="false">AQ67+AT67</f>
        <v>6240.39835766057</v>
      </c>
    </row>
    <row r="68" customFormat="false" ht="15" hidden="false" customHeight="false" outlineLevel="0" collapsed="false">
      <c r="A68" s="61" t="n">
        <f aca="false">A67+1</f>
        <v>2065</v>
      </c>
      <c r="B68" s="59" t="n">
        <f aca="false">SUM(E68:AB68)</f>
        <v>31988.2009749321</v>
      </c>
      <c r="C68" s="59" t="n">
        <f aca="false">SUM(E68:P68)</f>
        <v>15297.4051607086</v>
      </c>
      <c r="D68" s="59" t="n">
        <f aca="false">SUM(Q68:AB68)</f>
        <v>16690.7958142235</v>
      </c>
      <c r="E68" s="48" t="n">
        <v>221.656225775155</v>
      </c>
      <c r="F68" s="48" t="n">
        <v>1122.08633052105</v>
      </c>
      <c r="G68" s="48" t="n">
        <v>1620.43576368314</v>
      </c>
      <c r="H68" s="48" t="n">
        <v>1653.27612057819</v>
      </c>
      <c r="I68" s="48" t="n">
        <v>1735.27187143061</v>
      </c>
      <c r="J68" s="48" t="n">
        <v>1800.22476791968</v>
      </c>
      <c r="K68" s="48" t="n">
        <v>1884.52056749923</v>
      </c>
      <c r="L68" s="48" t="n">
        <v>1866.2063439276</v>
      </c>
      <c r="M68" s="48" t="n">
        <v>1730.0819270975</v>
      </c>
      <c r="N68" s="48" t="n">
        <v>1328.47317273679</v>
      </c>
      <c r="O68" s="48" t="n">
        <v>259.478507689566</v>
      </c>
      <c r="P68" s="48" t="n">
        <v>75.6935618500684</v>
      </c>
      <c r="Q68" s="48" t="n">
        <v>331.924313771508</v>
      </c>
      <c r="R68" s="48" t="n">
        <v>1297.29322208188</v>
      </c>
      <c r="S68" s="48" t="n">
        <v>1795.81578929138</v>
      </c>
      <c r="T68" s="48" t="n">
        <v>1849.63075003853</v>
      </c>
      <c r="U68" s="48" t="n">
        <v>1879.33291021219</v>
      </c>
      <c r="V68" s="48" t="n">
        <v>1928.87590928444</v>
      </c>
      <c r="W68" s="48" t="n">
        <v>1920.65254752073</v>
      </c>
      <c r="X68" s="48" t="n">
        <v>1945.62503937181</v>
      </c>
      <c r="Y68" s="48" t="n">
        <v>1719.99072776862</v>
      </c>
      <c r="Z68" s="48" t="n">
        <v>1498.23362593863</v>
      </c>
      <c r="AA68" s="48" t="n">
        <v>388.070665737477</v>
      </c>
      <c r="AB68" s="48" t="n">
        <v>135.350313206325</v>
      </c>
      <c r="AD68" s="48" t="n">
        <f aca="false">E68+F68</f>
        <v>1343.74255629621</v>
      </c>
      <c r="AE68" s="48" t="n">
        <f aca="false">G68+H68</f>
        <v>3273.71188426134</v>
      </c>
      <c r="AF68" s="48" t="n">
        <f aca="false">I68+J68</f>
        <v>3535.49663935029</v>
      </c>
      <c r="AG68" s="48" t="n">
        <f aca="false">K68+L68</f>
        <v>3750.72691142683</v>
      </c>
      <c r="AH68" s="48" t="n">
        <f aca="false">M68+N68+O68+P68</f>
        <v>3393.72716937393</v>
      </c>
      <c r="AI68" s="48" t="n">
        <f aca="false">Q68+R68</f>
        <v>1629.21753585339</v>
      </c>
      <c r="AJ68" s="48" t="n">
        <f aca="false">S68+T68</f>
        <v>3645.4465393299</v>
      </c>
      <c r="AK68" s="48" t="n">
        <f aca="false">U68+V68</f>
        <v>3808.20881949663</v>
      </c>
      <c r="AL68" s="48" t="n">
        <f aca="false">W68+X68</f>
        <v>3866.27758689254</v>
      </c>
      <c r="AM68" s="48" t="n">
        <f aca="false">Y68+Z68+AA68+AB68</f>
        <v>3741.64533265105</v>
      </c>
      <c r="AO68" s="60" t="n">
        <f aca="false">SUM(E68:F68)</f>
        <v>1343.74255629621</v>
      </c>
      <c r="AP68" s="60" t="n">
        <f aca="false">SUM(G68:L68)</f>
        <v>10559.9354350385</v>
      </c>
      <c r="AQ68" s="60" t="n">
        <f aca="false">SUM(M68:N68)</f>
        <v>3058.55509983429</v>
      </c>
      <c r="AR68" s="60" t="n">
        <f aca="false">SUM(Q68:R68)</f>
        <v>1629.21753585339</v>
      </c>
      <c r="AS68" s="60" t="n">
        <f aca="false">SUM(S68:X68)</f>
        <v>11319.9329457191</v>
      </c>
      <c r="AT68" s="60" t="n">
        <f aca="false">SUM(Y68:Z68)</f>
        <v>3218.22435370725</v>
      </c>
      <c r="AU68" s="60" t="n">
        <f aca="false">AO68+AR68</f>
        <v>2972.9600921496</v>
      </c>
      <c r="AV68" s="60" t="n">
        <f aca="false">AP68+AS68</f>
        <v>21879.8683807575</v>
      </c>
      <c r="AW68" s="60" t="n">
        <f aca="false">AQ68+AT68</f>
        <v>6276.77945354154</v>
      </c>
    </row>
    <row r="69" customFormat="false" ht="15" hidden="false" customHeight="false" outlineLevel="0" collapsed="false">
      <c r="A69" s="61" t="n">
        <f aca="false">A68+1</f>
        <v>2066</v>
      </c>
      <c r="B69" s="59" t="n">
        <f aca="false">SUM(E69:AB69)</f>
        <v>32005.7450101201</v>
      </c>
      <c r="C69" s="59" t="n">
        <f aca="false">SUM(E69:P69)</f>
        <v>15303.5466500402</v>
      </c>
      <c r="D69" s="59" t="n">
        <f aca="false">SUM(Q69:AB69)</f>
        <v>16702.1983600799</v>
      </c>
      <c r="E69" s="48" t="n">
        <v>220.905611605732</v>
      </c>
      <c r="F69" s="48" t="n">
        <v>1119.76364043202</v>
      </c>
      <c r="G69" s="48" t="n">
        <v>1624.95971479674</v>
      </c>
      <c r="H69" s="48" t="n">
        <v>1661.05927138668</v>
      </c>
      <c r="I69" s="48" t="n">
        <v>1740.76827407924</v>
      </c>
      <c r="J69" s="48" t="n">
        <v>1798.14728182289</v>
      </c>
      <c r="K69" s="48" t="n">
        <v>1879.17486665036</v>
      </c>
      <c r="L69" s="48" t="n">
        <v>1849.36316930112</v>
      </c>
      <c r="M69" s="48" t="n">
        <v>1738.35615070222</v>
      </c>
      <c r="N69" s="48" t="n">
        <v>1331.78807835835</v>
      </c>
      <c r="O69" s="48" t="n">
        <v>263.390654237155</v>
      </c>
      <c r="P69" s="48" t="n">
        <v>75.8699366677218</v>
      </c>
      <c r="Q69" s="48" t="n">
        <v>330.799957027238</v>
      </c>
      <c r="R69" s="48" t="n">
        <v>1294.55150459277</v>
      </c>
      <c r="S69" s="48" t="n">
        <v>1801.18672529753</v>
      </c>
      <c r="T69" s="48" t="n">
        <v>1859.0519488304</v>
      </c>
      <c r="U69" s="48" t="n">
        <v>1885.86305722515</v>
      </c>
      <c r="V69" s="48" t="n">
        <v>1926.74896786349</v>
      </c>
      <c r="W69" s="48" t="n">
        <v>1915.17409308056</v>
      </c>
      <c r="X69" s="48" t="n">
        <v>1929.67793650662</v>
      </c>
      <c r="Y69" s="48" t="n">
        <v>1725.18635173016</v>
      </c>
      <c r="Z69" s="48" t="n">
        <v>1503.41008740574</v>
      </c>
      <c r="AA69" s="48" t="n">
        <v>394.601480474777</v>
      </c>
      <c r="AB69" s="48" t="n">
        <v>135.94625004542</v>
      </c>
      <c r="AD69" s="48" t="n">
        <f aca="false">E69+F69</f>
        <v>1340.66925203775</v>
      </c>
      <c r="AE69" s="48" t="n">
        <f aca="false">G69+H69</f>
        <v>3286.01898618341</v>
      </c>
      <c r="AF69" s="48" t="n">
        <f aca="false">I69+J69</f>
        <v>3538.91555590213</v>
      </c>
      <c r="AG69" s="48" t="n">
        <f aca="false">K69+L69</f>
        <v>3728.53803595147</v>
      </c>
      <c r="AH69" s="48" t="n">
        <f aca="false">M69+N69+O69+P69</f>
        <v>3409.40481996545</v>
      </c>
      <c r="AI69" s="48" t="n">
        <f aca="false">Q69+R69</f>
        <v>1625.35146162001</v>
      </c>
      <c r="AJ69" s="48" t="n">
        <f aca="false">S69+T69</f>
        <v>3660.23867412793</v>
      </c>
      <c r="AK69" s="48" t="n">
        <f aca="false">U69+V69</f>
        <v>3812.61202508864</v>
      </c>
      <c r="AL69" s="48" t="n">
        <f aca="false">W69+X69</f>
        <v>3844.85202958718</v>
      </c>
      <c r="AM69" s="48" t="n">
        <f aca="false">Y69+Z69+AA69+AB69</f>
        <v>3759.14416965609</v>
      </c>
      <c r="AO69" s="60" t="n">
        <f aca="false">SUM(E69:F69)</f>
        <v>1340.66925203775</v>
      </c>
      <c r="AP69" s="60" t="n">
        <f aca="false">SUM(G69:L69)</f>
        <v>10553.472578037</v>
      </c>
      <c r="AQ69" s="60" t="n">
        <f aca="false">SUM(M69:N69)</f>
        <v>3070.14422906057</v>
      </c>
      <c r="AR69" s="60" t="n">
        <f aca="false">SUM(Q69:R69)</f>
        <v>1625.35146162001</v>
      </c>
      <c r="AS69" s="60" t="n">
        <f aca="false">SUM(S69:X69)</f>
        <v>11317.7027288038</v>
      </c>
      <c r="AT69" s="60" t="n">
        <f aca="false">SUM(Y69:Z69)</f>
        <v>3228.5964391359</v>
      </c>
      <c r="AU69" s="60" t="n">
        <f aca="false">AO69+AR69</f>
        <v>2966.02071365776</v>
      </c>
      <c r="AV69" s="60" t="n">
        <f aca="false">AP69+AS69</f>
        <v>21871.1753068408</v>
      </c>
      <c r="AW69" s="60" t="n">
        <f aca="false">AQ69+AT69</f>
        <v>6298.74066819647</v>
      </c>
    </row>
    <row r="70" customFormat="false" ht="15" hidden="false" customHeight="false" outlineLevel="0" collapsed="false">
      <c r="A70" s="61" t="n">
        <f aca="false">A69+1</f>
        <v>2067</v>
      </c>
      <c r="B70" s="59" t="n">
        <f aca="false">SUM(E70:AB70)</f>
        <v>32029.1461993421</v>
      </c>
      <c r="C70" s="59" t="n">
        <f aca="false">SUM(E70:P70)</f>
        <v>15313.7139803251</v>
      </c>
      <c r="D70" s="59" t="n">
        <f aca="false">SUM(Q70:AB70)</f>
        <v>16715.4322190169</v>
      </c>
      <c r="E70" s="48" t="n">
        <v>220.190804594776</v>
      </c>
      <c r="F70" s="48" t="n">
        <v>1116.73281979182</v>
      </c>
      <c r="G70" s="48" t="n">
        <v>1627.96238324965</v>
      </c>
      <c r="H70" s="48" t="n">
        <v>1668.64095147652</v>
      </c>
      <c r="I70" s="48" t="n">
        <v>1747.36971525433</v>
      </c>
      <c r="J70" s="48" t="n">
        <v>1797.50297678498</v>
      </c>
      <c r="K70" s="48" t="n">
        <v>1874.68594680949</v>
      </c>
      <c r="L70" s="48" t="n">
        <v>1837.30991802215</v>
      </c>
      <c r="M70" s="48" t="n">
        <v>1736.51715995632</v>
      </c>
      <c r="N70" s="48" t="n">
        <v>1344.2568080695</v>
      </c>
      <c r="O70" s="48" t="n">
        <v>266.486839684238</v>
      </c>
      <c r="P70" s="48" t="n">
        <v>76.0576566313668</v>
      </c>
      <c r="Q70" s="48" t="n">
        <v>329.728575661673</v>
      </c>
      <c r="R70" s="48" t="n">
        <v>1290.97361249241</v>
      </c>
      <c r="S70" s="48" t="n">
        <v>1804.75722325673</v>
      </c>
      <c r="T70" s="48" t="n">
        <v>1868.23030559633</v>
      </c>
      <c r="U70" s="48" t="n">
        <v>1893.67094979383</v>
      </c>
      <c r="V70" s="48" t="n">
        <v>1926.24973995888</v>
      </c>
      <c r="W70" s="48" t="n">
        <v>1910.62853895594</v>
      </c>
      <c r="X70" s="48" t="n">
        <v>1918.21313146045</v>
      </c>
      <c r="Y70" s="48" t="n">
        <v>1722.53755716219</v>
      </c>
      <c r="Z70" s="48" t="n">
        <v>1514.22152573013</v>
      </c>
      <c r="AA70" s="48" t="n">
        <v>399.629068883499</v>
      </c>
      <c r="AB70" s="48" t="n">
        <v>136.591990064866</v>
      </c>
      <c r="AD70" s="48" t="n">
        <f aca="false">E70+F70</f>
        <v>1336.9236243866</v>
      </c>
      <c r="AE70" s="48" t="n">
        <f aca="false">G70+H70</f>
        <v>3296.60333472617</v>
      </c>
      <c r="AF70" s="48" t="n">
        <f aca="false">I70+J70</f>
        <v>3544.87269203931</v>
      </c>
      <c r="AG70" s="48" t="n">
        <f aca="false">K70+L70</f>
        <v>3711.99586483163</v>
      </c>
      <c r="AH70" s="48" t="n">
        <f aca="false">M70+N70+O70+P70</f>
        <v>3423.31846434143</v>
      </c>
      <c r="AI70" s="48" t="n">
        <f aca="false">Q70+R70</f>
        <v>1620.70218815408</v>
      </c>
      <c r="AJ70" s="48" t="n">
        <f aca="false">S70+T70</f>
        <v>3672.98752885306</v>
      </c>
      <c r="AK70" s="48" t="n">
        <f aca="false">U70+V70</f>
        <v>3819.92068975271</v>
      </c>
      <c r="AL70" s="48" t="n">
        <f aca="false">W70+X70</f>
        <v>3828.84167041639</v>
      </c>
      <c r="AM70" s="48" t="n">
        <f aca="false">Y70+Z70+AA70+AB70</f>
        <v>3772.98014184068</v>
      </c>
      <c r="AO70" s="60" t="n">
        <f aca="false">SUM(E70:F70)</f>
        <v>1336.9236243866</v>
      </c>
      <c r="AP70" s="60" t="n">
        <f aca="false">SUM(G70:L70)</f>
        <v>10553.4718915971</v>
      </c>
      <c r="AQ70" s="60" t="n">
        <f aca="false">SUM(M70:N70)</f>
        <v>3080.77396802582</v>
      </c>
      <c r="AR70" s="60" t="n">
        <f aca="false">SUM(Q70:R70)</f>
        <v>1620.70218815408</v>
      </c>
      <c r="AS70" s="60" t="n">
        <f aca="false">SUM(S70:X70)</f>
        <v>11321.7498890222</v>
      </c>
      <c r="AT70" s="60" t="n">
        <f aca="false">SUM(Y70:Z70)</f>
        <v>3236.75908289232</v>
      </c>
      <c r="AU70" s="60" t="n">
        <f aca="false">AO70+AR70</f>
        <v>2957.62581254068</v>
      </c>
      <c r="AV70" s="60" t="n">
        <f aca="false">AP70+AS70</f>
        <v>21875.2217806193</v>
      </c>
      <c r="AW70" s="60" t="n">
        <f aca="false">AQ70+AT70</f>
        <v>6317.53305091814</v>
      </c>
    </row>
    <row r="71" customFormat="false" ht="15" hidden="false" customHeight="false" outlineLevel="0" collapsed="false">
      <c r="A71" s="61" t="n">
        <f aca="false">A70+1</f>
        <v>2068</v>
      </c>
      <c r="B71" s="59" t="n">
        <f aca="false">SUM(E71:AB71)</f>
        <v>32051.9719857124</v>
      </c>
      <c r="C71" s="59" t="n">
        <f aca="false">SUM(E71:P71)</f>
        <v>15323.4239069678</v>
      </c>
      <c r="D71" s="59" t="n">
        <f aca="false">SUM(Q71:AB71)</f>
        <v>16728.5480787446</v>
      </c>
      <c r="E71" s="48" t="n">
        <v>219.532914929246</v>
      </c>
      <c r="F71" s="48" t="n">
        <v>1113.21787745384</v>
      </c>
      <c r="G71" s="48" t="n">
        <v>1629.28985982332</v>
      </c>
      <c r="H71" s="48" t="n">
        <v>1675.83671403576</v>
      </c>
      <c r="I71" s="48" t="n">
        <v>1754.76120437819</v>
      </c>
      <c r="J71" s="48" t="n">
        <v>1798.48089827968</v>
      </c>
      <c r="K71" s="48" t="n">
        <v>1870.31173698111</v>
      </c>
      <c r="L71" s="48" t="n">
        <v>1828.29949797532</v>
      </c>
      <c r="M71" s="48" t="n">
        <v>1730.09410495712</v>
      </c>
      <c r="N71" s="48" t="n">
        <v>1358.53505261493</v>
      </c>
      <c r="O71" s="48" t="n">
        <v>268.783892485619</v>
      </c>
      <c r="P71" s="48" t="n">
        <v>76.2801530536995</v>
      </c>
      <c r="Q71" s="48" t="n">
        <v>328.742746488139</v>
      </c>
      <c r="R71" s="48" t="n">
        <v>1286.8271954908</v>
      </c>
      <c r="S71" s="48" t="n">
        <v>1806.34879835318</v>
      </c>
      <c r="T71" s="48" t="n">
        <v>1876.94262201496</v>
      </c>
      <c r="U71" s="48" t="n">
        <v>1902.39599983723</v>
      </c>
      <c r="V71" s="48" t="n">
        <v>1927.59001015787</v>
      </c>
      <c r="W71" s="48" t="n">
        <v>1906.19867156132</v>
      </c>
      <c r="X71" s="48" t="n">
        <v>1908.5743170949</v>
      </c>
      <c r="Y71" s="48" t="n">
        <v>1717.31548358775</v>
      </c>
      <c r="Z71" s="48" t="n">
        <v>1526.74083828646</v>
      </c>
      <c r="AA71" s="48" t="n">
        <v>403.570144117506</v>
      </c>
      <c r="AB71" s="48" t="n">
        <v>137.301251754433</v>
      </c>
      <c r="AD71" s="48" t="n">
        <f aca="false">E71+F71</f>
        <v>1332.75079238309</v>
      </c>
      <c r="AE71" s="48" t="n">
        <f aca="false">G71+H71</f>
        <v>3305.12657385908</v>
      </c>
      <c r="AF71" s="48" t="n">
        <f aca="false">I71+J71</f>
        <v>3553.24210265787</v>
      </c>
      <c r="AG71" s="48" t="n">
        <f aca="false">K71+L71</f>
        <v>3698.61123495643</v>
      </c>
      <c r="AH71" s="48" t="n">
        <f aca="false">M71+N71+O71+P71</f>
        <v>3433.69320311137</v>
      </c>
      <c r="AI71" s="48" t="n">
        <f aca="false">Q71+R71</f>
        <v>1615.56994197894</v>
      </c>
      <c r="AJ71" s="48" t="n">
        <f aca="false">S71+T71</f>
        <v>3683.29142036814</v>
      </c>
      <c r="AK71" s="48" t="n">
        <f aca="false">U71+V71</f>
        <v>3829.9860099951</v>
      </c>
      <c r="AL71" s="48" t="n">
        <f aca="false">W71+X71</f>
        <v>3814.77298865622</v>
      </c>
      <c r="AM71" s="48" t="n">
        <f aca="false">Y71+Z71+AA71+AB71</f>
        <v>3784.92771774615</v>
      </c>
      <c r="AO71" s="60" t="n">
        <f aca="false">SUM(E71:F71)</f>
        <v>1332.75079238309</v>
      </c>
      <c r="AP71" s="60" t="n">
        <f aca="false">SUM(G71:L71)</f>
        <v>10556.9799114734</v>
      </c>
      <c r="AQ71" s="60" t="n">
        <f aca="false">SUM(M71:N71)</f>
        <v>3088.62915757205</v>
      </c>
      <c r="AR71" s="60" t="n">
        <f aca="false">SUM(Q71:R71)</f>
        <v>1615.56994197894</v>
      </c>
      <c r="AS71" s="60" t="n">
        <f aca="false">SUM(S71:X71)</f>
        <v>11328.0504190195</v>
      </c>
      <c r="AT71" s="60" t="n">
        <f aca="false">SUM(Y71:Z71)</f>
        <v>3244.05632187421</v>
      </c>
      <c r="AU71" s="60" t="n">
        <f aca="false">AO71+AR71</f>
        <v>2948.32073436203</v>
      </c>
      <c r="AV71" s="60" t="n">
        <f aca="false">AP71+AS71</f>
        <v>21885.0303304928</v>
      </c>
      <c r="AW71" s="60" t="n">
        <f aca="false">AQ71+AT71</f>
        <v>6332.68547944626</v>
      </c>
    </row>
    <row r="72" customFormat="false" ht="15" hidden="false" customHeight="false" outlineLevel="0" collapsed="false">
      <c r="A72" s="61" t="n">
        <f aca="false">A71+1</f>
        <v>2069</v>
      </c>
      <c r="B72" s="59" t="n">
        <f aca="false">SUM(E72:AB72)</f>
        <v>32068.1060057957</v>
      </c>
      <c r="C72" s="59" t="n">
        <f aca="false">SUM(E72:P72)</f>
        <v>15329.6177687797</v>
      </c>
      <c r="D72" s="59" t="n">
        <f aca="false">SUM(Q72:AB72)</f>
        <v>16738.488237016</v>
      </c>
      <c r="E72" s="48" t="n">
        <v>218.949311750381</v>
      </c>
      <c r="F72" s="48" t="n">
        <v>1109.42969354745</v>
      </c>
      <c r="G72" s="48" t="n">
        <v>1628.92101694037</v>
      </c>
      <c r="H72" s="48" t="n">
        <v>1682.43885144397</v>
      </c>
      <c r="I72" s="48" t="n">
        <v>1762.6443661707</v>
      </c>
      <c r="J72" s="48" t="n">
        <v>1801.1278015591</v>
      </c>
      <c r="K72" s="48" t="n">
        <v>1866.33350033287</v>
      </c>
      <c r="L72" s="48" t="n">
        <v>1817.38283976457</v>
      </c>
      <c r="M72" s="48" t="n">
        <v>1722.70927332194</v>
      </c>
      <c r="N72" s="48" t="n">
        <v>1372.55512021491</v>
      </c>
      <c r="O72" s="48" t="n">
        <v>270.569210118546</v>
      </c>
      <c r="P72" s="48" t="n">
        <v>76.5567836148347</v>
      </c>
      <c r="Q72" s="48" t="n">
        <v>327.86834828358</v>
      </c>
      <c r="R72" s="48" t="n">
        <v>1282.35744533378</v>
      </c>
      <c r="S72" s="48" t="n">
        <v>1805.93780017961</v>
      </c>
      <c r="T72" s="48" t="n">
        <v>1884.942314913</v>
      </c>
      <c r="U72" s="48" t="n">
        <v>1911.68454541777</v>
      </c>
      <c r="V72" s="48" t="n">
        <v>1930.82488217497</v>
      </c>
      <c r="W72" s="48" t="n">
        <v>1902.18583095701</v>
      </c>
      <c r="X72" s="48" t="n">
        <v>1897.00721071139</v>
      </c>
      <c r="Y72" s="48" t="n">
        <v>1710.88132775224</v>
      </c>
      <c r="Z72" s="48" t="n">
        <v>1540.15771470742</v>
      </c>
      <c r="AA72" s="48" t="n">
        <v>406.512339067648</v>
      </c>
      <c r="AB72" s="48" t="n">
        <v>138.128477517571</v>
      </c>
      <c r="AD72" s="48" t="n">
        <f aca="false">E72+F72</f>
        <v>1328.37900529783</v>
      </c>
      <c r="AE72" s="48" t="n">
        <f aca="false">G72+H72</f>
        <v>3311.35986838434</v>
      </c>
      <c r="AF72" s="48" t="n">
        <f aca="false">I72+J72</f>
        <v>3563.7721677298</v>
      </c>
      <c r="AG72" s="48" t="n">
        <f aca="false">K72+L72</f>
        <v>3683.71634009743</v>
      </c>
      <c r="AH72" s="48" t="n">
        <f aca="false">M72+N72+O72+P72</f>
        <v>3442.39038727023</v>
      </c>
      <c r="AI72" s="48" t="n">
        <f aca="false">Q72+R72</f>
        <v>1610.22579361736</v>
      </c>
      <c r="AJ72" s="48" t="n">
        <f aca="false">S72+T72</f>
        <v>3690.88011509261</v>
      </c>
      <c r="AK72" s="48" t="n">
        <f aca="false">U72+V72</f>
        <v>3842.50942759275</v>
      </c>
      <c r="AL72" s="48" t="n">
        <f aca="false">W72+X72</f>
        <v>3799.19304166841</v>
      </c>
      <c r="AM72" s="48" t="n">
        <f aca="false">Y72+Z72+AA72+AB72</f>
        <v>3795.67985904488</v>
      </c>
      <c r="AO72" s="60" t="n">
        <f aca="false">SUM(E72:F72)</f>
        <v>1328.37900529783</v>
      </c>
      <c r="AP72" s="60" t="n">
        <f aca="false">SUM(G72:L72)</f>
        <v>10558.8483762116</v>
      </c>
      <c r="AQ72" s="60" t="n">
        <f aca="false">SUM(M72:N72)</f>
        <v>3095.26439353685</v>
      </c>
      <c r="AR72" s="60" t="n">
        <f aca="false">SUM(Q72:R72)</f>
        <v>1610.22579361736</v>
      </c>
      <c r="AS72" s="60" t="n">
        <f aca="false">SUM(S72:X72)</f>
        <v>11332.5825843538</v>
      </c>
      <c r="AT72" s="60" t="n">
        <f aca="false">SUM(Y72:Z72)</f>
        <v>3251.03904245966</v>
      </c>
      <c r="AU72" s="60" t="n">
        <f aca="false">AO72+AR72</f>
        <v>2938.6047989152</v>
      </c>
      <c r="AV72" s="60" t="n">
        <f aca="false">AP72+AS72</f>
        <v>21891.4309605653</v>
      </c>
      <c r="AW72" s="60" t="n">
        <f aca="false">AQ72+AT72</f>
        <v>6346.30343599651</v>
      </c>
    </row>
    <row r="73" customFormat="false" ht="15" hidden="false" customHeight="false" outlineLevel="0" collapsed="false">
      <c r="A73" s="61" t="n">
        <f aca="false">A72+1</f>
        <v>2070</v>
      </c>
      <c r="B73" s="59" t="n">
        <f aca="false">SUM(E73:AB73)</f>
        <v>32074.9356160628</v>
      </c>
      <c r="C73" s="59" t="n">
        <f aca="false">SUM(E73:P73)</f>
        <v>15331.4553682999</v>
      </c>
      <c r="D73" s="59" t="n">
        <f aca="false">SUM(Q73:AB73)</f>
        <v>16743.4802477629</v>
      </c>
      <c r="E73" s="48" t="n">
        <v>218.455066128519</v>
      </c>
      <c r="F73" s="48" t="n">
        <v>1105.54331772609</v>
      </c>
      <c r="G73" s="48" t="n">
        <v>1626.92803303594</v>
      </c>
      <c r="H73" s="48" t="n">
        <v>1688.20035515556</v>
      </c>
      <c r="I73" s="48" t="n">
        <v>1770.74450835446</v>
      </c>
      <c r="J73" s="48" t="n">
        <v>1805.36429145514</v>
      </c>
      <c r="K73" s="48" t="n">
        <v>1863.12599870497</v>
      </c>
      <c r="L73" s="48" t="n">
        <v>1808.33749849836</v>
      </c>
      <c r="M73" s="48" t="n">
        <v>1711.36359809139</v>
      </c>
      <c r="N73" s="48" t="n">
        <v>1385.08614431364</v>
      </c>
      <c r="O73" s="48" t="n">
        <v>271.372534238121</v>
      </c>
      <c r="P73" s="48" t="n">
        <v>76.9340225977588</v>
      </c>
      <c r="Q73" s="48" t="n">
        <v>327.127530236491</v>
      </c>
      <c r="R73" s="48" t="n">
        <v>1277.77017541904</v>
      </c>
      <c r="S73" s="48" t="n">
        <v>1803.62016225683</v>
      </c>
      <c r="T73" s="48" t="n">
        <v>1891.92637075201</v>
      </c>
      <c r="U73" s="48" t="n">
        <v>1921.2202310682</v>
      </c>
      <c r="V73" s="48" t="n">
        <v>1935.87364071439</v>
      </c>
      <c r="W73" s="48" t="n">
        <v>1898.99575984041</v>
      </c>
      <c r="X73" s="48" t="n">
        <v>1887.49671397155</v>
      </c>
      <c r="Y73" s="48" t="n">
        <v>1700.36856494088</v>
      </c>
      <c r="Z73" s="48" t="n">
        <v>1552.03983339704</v>
      </c>
      <c r="AA73" s="48" t="n">
        <v>407.87069697293</v>
      </c>
      <c r="AB73" s="48" t="n">
        <v>139.170568193102</v>
      </c>
      <c r="AD73" s="48" t="n">
        <f aca="false">E73+F73</f>
        <v>1323.99838385461</v>
      </c>
      <c r="AE73" s="48" t="n">
        <f aca="false">G73+H73</f>
        <v>3315.1283881915</v>
      </c>
      <c r="AF73" s="48" t="n">
        <f aca="false">I73+J73</f>
        <v>3576.1087998096</v>
      </c>
      <c r="AG73" s="48" t="n">
        <f aca="false">K73+L73</f>
        <v>3671.46349720332</v>
      </c>
      <c r="AH73" s="48" t="n">
        <f aca="false">M73+N73+O73+P73</f>
        <v>3444.75629924091</v>
      </c>
      <c r="AI73" s="48" t="n">
        <f aca="false">Q73+R73</f>
        <v>1604.89770565553</v>
      </c>
      <c r="AJ73" s="48" t="n">
        <f aca="false">S73+T73</f>
        <v>3695.54653300884</v>
      </c>
      <c r="AK73" s="48" t="n">
        <f aca="false">U73+V73</f>
        <v>3857.09387178259</v>
      </c>
      <c r="AL73" s="48" t="n">
        <f aca="false">W73+X73</f>
        <v>3786.49247381196</v>
      </c>
      <c r="AM73" s="48" t="n">
        <f aca="false">Y73+Z73+AA73+AB73</f>
        <v>3799.44966350396</v>
      </c>
      <c r="AO73" s="60" t="n">
        <f aca="false">SUM(E73:F73)</f>
        <v>1323.99838385461</v>
      </c>
      <c r="AP73" s="60" t="n">
        <f aca="false">SUM(G73:L73)</f>
        <v>10562.7006852044</v>
      </c>
      <c r="AQ73" s="60" t="n">
        <f aca="false">SUM(M73:N73)</f>
        <v>3096.44974240503</v>
      </c>
      <c r="AR73" s="60" t="n">
        <f aca="false">SUM(Q73:R73)</f>
        <v>1604.89770565553</v>
      </c>
      <c r="AS73" s="60" t="n">
        <f aca="false">SUM(S73:X73)</f>
        <v>11339.1328786034</v>
      </c>
      <c r="AT73" s="60" t="n">
        <f aca="false">SUM(Y73:Z73)</f>
        <v>3252.40839833793</v>
      </c>
      <c r="AU73" s="60" t="n">
        <f aca="false">AO73+AR73</f>
        <v>2928.89608951014</v>
      </c>
      <c r="AV73" s="60" t="n">
        <f aca="false">AP73+AS73</f>
        <v>21901.8335638078</v>
      </c>
      <c r="AW73" s="60" t="n">
        <f aca="false">AQ73+AT73</f>
        <v>6348.85814074295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Y98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Y50" activeCellId="1" sqref="A1:N6 Y50"/>
    </sheetView>
  </sheetViews>
  <sheetFormatPr defaultRowHeight="15" outlineLevelRow="0" outlineLevelCol="0"/>
  <cols>
    <col collapsed="false" customWidth="false" hidden="false" outlineLevel="0" max="1025" min="1" style="35" width="11.42"/>
  </cols>
  <sheetData>
    <row r="1" customFormat="false" ht="15" hidden="false" customHeight="false" outlineLevel="0" collapsed="false">
      <c r="A1" s="30" t="s">
        <v>117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42</v>
      </c>
      <c r="S1" s="30" t="s">
        <v>43</v>
      </c>
      <c r="T1" s="30" t="s">
        <v>44</v>
      </c>
      <c r="U1" s="30" t="s">
        <v>45</v>
      </c>
      <c r="V1" s="30" t="s">
        <v>46</v>
      </c>
      <c r="W1" s="30" t="s">
        <v>47</v>
      </c>
      <c r="X1" s="30" t="s">
        <v>48</v>
      </c>
      <c r="Y1" s="30" t="s">
        <v>49</v>
      </c>
    </row>
    <row r="2" customFormat="false" ht="15" hidden="false" customHeight="false" outlineLevel="0" collapsed="false">
      <c r="A2" s="62" t="n">
        <v>1975</v>
      </c>
      <c r="B2" s="63" t="n">
        <v>31.3659219359317</v>
      </c>
      <c r="C2" s="63" t="n">
        <v>72.8246199337772</v>
      </c>
      <c r="D2" s="63" t="n">
        <v>64.0681571649428</v>
      </c>
      <c r="E2" s="63" t="n">
        <v>59.6760698602903</v>
      </c>
      <c r="F2" s="63" t="n">
        <v>57.443832251727</v>
      </c>
      <c r="G2" s="63" t="n">
        <v>56.235498530282</v>
      </c>
      <c r="H2" s="63" t="n">
        <v>54.7127260720116</v>
      </c>
      <c r="I2" s="63" t="n">
        <v>51.4105191275939</v>
      </c>
      <c r="J2" s="63" t="n">
        <v>43.7433333333333</v>
      </c>
      <c r="K2" s="63" t="n">
        <v>26.6173333333333</v>
      </c>
      <c r="L2" s="63" t="n">
        <v>9.17133333333334</v>
      </c>
      <c r="M2" s="63" t="n">
        <v>2.70366666666667</v>
      </c>
      <c r="N2" s="63" t="n">
        <v>37.3436497238102</v>
      </c>
      <c r="O2" s="63" t="n">
        <v>86.4083564062321</v>
      </c>
      <c r="P2" s="63" t="n">
        <v>96.5288717182849</v>
      </c>
      <c r="Q2" s="63" t="n">
        <v>98.1126167348393</v>
      </c>
      <c r="R2" s="63" t="n">
        <v>98.2424116709477</v>
      </c>
      <c r="S2" s="63" t="n">
        <v>97.367550531035</v>
      </c>
      <c r="T2" s="63" t="n">
        <v>96.2344982856681</v>
      </c>
      <c r="U2" s="63" t="n">
        <v>93.2752104653806</v>
      </c>
      <c r="V2" s="63" t="n">
        <v>81.8423333333333</v>
      </c>
      <c r="W2" s="63" t="n">
        <v>47.8376666666667</v>
      </c>
      <c r="X2" s="63" t="n">
        <v>19.236</v>
      </c>
      <c r="Y2" s="63" t="n">
        <v>7.386</v>
      </c>
    </row>
    <row r="3" customFormat="false" ht="15" hidden="false" customHeight="false" outlineLevel="0" collapsed="false">
      <c r="A3" s="62" t="n">
        <f aca="false">A2+1</f>
        <v>1976</v>
      </c>
      <c r="B3" s="63" t="n">
        <v>31.1538756824725</v>
      </c>
      <c r="C3" s="63" t="n">
        <v>72.8222180276239</v>
      </c>
      <c r="D3" s="63" t="n">
        <v>65.454890050525</v>
      </c>
      <c r="E3" s="63" t="n">
        <v>61.4497701026558</v>
      </c>
      <c r="F3" s="63" t="n">
        <v>59.2438068207303</v>
      </c>
      <c r="G3" s="63" t="n">
        <v>57.6466158193708</v>
      </c>
      <c r="H3" s="63" t="n">
        <v>55.5480126892662</v>
      </c>
      <c r="I3" s="63" t="n">
        <v>51.7428846990644</v>
      </c>
      <c r="J3" s="63" t="n">
        <v>43.882</v>
      </c>
      <c r="K3" s="63" t="n">
        <v>25.52925</v>
      </c>
      <c r="L3" s="63" t="n">
        <v>8.9055</v>
      </c>
      <c r="M3" s="63" t="n">
        <v>2.5965</v>
      </c>
      <c r="N3" s="63" t="n">
        <v>37.4695079665518</v>
      </c>
      <c r="O3" s="63" t="n">
        <v>86.3939147948069</v>
      </c>
      <c r="P3" s="63" t="n">
        <v>96.5114057135258</v>
      </c>
      <c r="Q3" s="63" t="n">
        <v>98.0585154218591</v>
      </c>
      <c r="R3" s="63" t="n">
        <v>98.2041474990644</v>
      </c>
      <c r="S3" s="63" t="n">
        <v>97.3259717553949</v>
      </c>
      <c r="T3" s="63" t="n">
        <v>96.2165583242187</v>
      </c>
      <c r="U3" s="63" t="n">
        <v>93.1861248543074</v>
      </c>
      <c r="V3" s="63" t="n">
        <v>81.61375</v>
      </c>
      <c r="W3" s="63" t="n">
        <v>45.50175</v>
      </c>
      <c r="X3" s="63" t="n">
        <v>18.581</v>
      </c>
      <c r="Y3" s="63" t="n">
        <v>7.047</v>
      </c>
    </row>
    <row r="4" customFormat="false" ht="15" hidden="false" customHeight="false" outlineLevel="0" collapsed="false">
      <c r="A4" s="62" t="n">
        <f aca="false">A3+1</f>
        <v>1977</v>
      </c>
      <c r="B4" s="63" t="n">
        <v>29.3137543162071</v>
      </c>
      <c r="C4" s="63" t="n">
        <v>72.8181061079387</v>
      </c>
      <c r="D4" s="63" t="n">
        <v>66.780200227046</v>
      </c>
      <c r="E4" s="63" t="n">
        <v>63.1263909443452</v>
      </c>
      <c r="F4" s="63" t="n">
        <v>60.9831137458555</v>
      </c>
      <c r="G4" s="63" t="n">
        <v>59.0928851634634</v>
      </c>
      <c r="H4" s="63" t="n">
        <v>56.4263059979231</v>
      </c>
      <c r="I4" s="63" t="n">
        <v>52.1115855611901</v>
      </c>
      <c r="J4" s="63" t="n">
        <v>44.044</v>
      </c>
      <c r="K4" s="63" t="n">
        <v>24.5916</v>
      </c>
      <c r="L4" s="63" t="n">
        <v>8.5898</v>
      </c>
      <c r="M4" s="63" t="n">
        <v>2.5564</v>
      </c>
      <c r="N4" s="63" t="n">
        <v>38.001792941087</v>
      </c>
      <c r="O4" s="63" t="n">
        <v>86.3710855886226</v>
      </c>
      <c r="P4" s="63" t="n">
        <v>96.4906838570528</v>
      </c>
      <c r="Q4" s="63" t="n">
        <v>98.0014833761287</v>
      </c>
      <c r="R4" s="63" t="n">
        <v>98.1628599356977</v>
      </c>
      <c r="S4" s="63" t="n">
        <v>97.2814699397068</v>
      </c>
      <c r="T4" s="63" t="n">
        <v>96.1966858332701</v>
      </c>
      <c r="U4" s="63" t="n">
        <v>93.0648375606023</v>
      </c>
      <c r="V4" s="63" t="n">
        <v>81.3814</v>
      </c>
      <c r="W4" s="63" t="n">
        <v>43.8028</v>
      </c>
      <c r="X4" s="63" t="n">
        <v>17.7808</v>
      </c>
      <c r="Y4" s="63" t="n">
        <v>6.6346</v>
      </c>
    </row>
    <row r="5" customFormat="false" ht="15" hidden="false" customHeight="false" outlineLevel="0" collapsed="false">
      <c r="A5" s="62" t="n">
        <f aca="false">A4+1</f>
        <v>1978</v>
      </c>
      <c r="B5" s="63" t="n">
        <v>30.7751550809369</v>
      </c>
      <c r="C5" s="63" t="n">
        <v>72.8110687660132</v>
      </c>
      <c r="D5" s="63" t="n">
        <v>68.0378303424648</v>
      </c>
      <c r="E5" s="63" t="n">
        <v>64.7028771049992</v>
      </c>
      <c r="F5" s="63" t="n">
        <v>62.6553474919398</v>
      </c>
      <c r="G5" s="63" t="n">
        <v>60.5638541376029</v>
      </c>
      <c r="H5" s="63" t="n">
        <v>57.3461080596548</v>
      </c>
      <c r="I5" s="63" t="n">
        <v>52.5195455867894</v>
      </c>
      <c r="J5" s="63" t="n">
        <v>44.5596</v>
      </c>
      <c r="K5" s="63" t="n">
        <v>23.3222</v>
      </c>
      <c r="L5" s="63" t="n">
        <v>7.9372</v>
      </c>
      <c r="M5" s="63" t="n">
        <v>2.3806</v>
      </c>
      <c r="N5" s="63" t="n">
        <v>37.5132288237648</v>
      </c>
      <c r="O5" s="63" t="n">
        <v>86.3350347572478</v>
      </c>
      <c r="P5" s="63" t="n">
        <v>96.4661394939622</v>
      </c>
      <c r="Q5" s="63" t="n">
        <v>97.9414678462089</v>
      </c>
      <c r="R5" s="63" t="n">
        <v>98.11838963778</v>
      </c>
      <c r="S5" s="63" t="n">
        <v>97.2339605808283</v>
      </c>
      <c r="T5" s="63" t="n">
        <v>96.1746969118508</v>
      </c>
      <c r="U5" s="63" t="n">
        <v>92.8520529027564</v>
      </c>
      <c r="V5" s="63" t="n">
        <v>80.809</v>
      </c>
      <c r="W5" s="63" t="n">
        <v>40.9048</v>
      </c>
      <c r="X5" s="63" t="n">
        <v>16.553</v>
      </c>
      <c r="Y5" s="63" t="n">
        <v>6.0202</v>
      </c>
    </row>
    <row r="6" customFormat="false" ht="15" hidden="false" customHeight="false" outlineLevel="0" collapsed="false">
      <c r="A6" s="62" t="n">
        <f aca="false">A5+1</f>
        <v>1979</v>
      </c>
      <c r="B6" s="63" t="n">
        <v>29.8917040560423</v>
      </c>
      <c r="C6" s="63" t="n">
        <v>72.7990306222053</v>
      </c>
      <c r="D6" s="63" t="n">
        <v>69.2232066267833</v>
      </c>
      <c r="E6" s="63" t="n">
        <v>66.1778468637387</v>
      </c>
      <c r="F6" s="63" t="n">
        <v>64.2553212338831</v>
      </c>
      <c r="G6" s="63" t="n">
        <v>62.0483173174468</v>
      </c>
      <c r="H6" s="63" t="n">
        <v>58.3053263267705</v>
      </c>
      <c r="I6" s="63" t="n">
        <v>52.969665142302</v>
      </c>
      <c r="J6" s="63" t="n">
        <v>44.8594</v>
      </c>
      <c r="K6" s="63" t="n">
        <v>22.3888</v>
      </c>
      <c r="L6" s="63" t="n">
        <v>7.2298</v>
      </c>
      <c r="M6" s="63" t="n">
        <v>2.2034</v>
      </c>
      <c r="N6" s="63" t="n">
        <v>37.0905969360339</v>
      </c>
      <c r="O6" s="63" t="n">
        <v>86.2781981327483</v>
      </c>
      <c r="P6" s="63" t="n">
        <v>96.4371238855728</v>
      </c>
      <c r="Q6" s="63" t="n">
        <v>97.8784299322537</v>
      </c>
      <c r="R6" s="63" t="n">
        <v>98.0705833631207</v>
      </c>
      <c r="S6" s="63" t="n">
        <v>97.1833779441192</v>
      </c>
      <c r="T6" s="63" t="n">
        <v>96.1503958437985</v>
      </c>
      <c r="U6" s="63" t="n">
        <v>92.5934223263196</v>
      </c>
      <c r="V6" s="63" t="n">
        <v>80.0092</v>
      </c>
      <c r="W6" s="63" t="n">
        <v>38.3556</v>
      </c>
      <c r="X6" s="63" t="n">
        <v>15.2572</v>
      </c>
      <c r="Y6" s="63" t="n">
        <v>5.3966</v>
      </c>
    </row>
    <row r="7" customFormat="false" ht="15" hidden="false" customHeight="false" outlineLevel="0" collapsed="false">
      <c r="A7" s="62" t="n">
        <f aca="false">A6+1</f>
        <v>1980</v>
      </c>
      <c r="B7" s="63" t="n">
        <v>27.7286528013131</v>
      </c>
      <c r="C7" s="63" t="n">
        <v>72.7784553381308</v>
      </c>
      <c r="D7" s="63" t="n">
        <v>70.3333916651543</v>
      </c>
      <c r="E7" s="63" t="n">
        <v>67.5514226916493</v>
      </c>
      <c r="F7" s="63" t="n">
        <v>65.7790742802116</v>
      </c>
      <c r="G7" s="63" t="n">
        <v>63.5346498051972</v>
      </c>
      <c r="H7" s="63" t="n">
        <v>59.3012600473674</v>
      </c>
      <c r="I7" s="63" t="n">
        <v>53.4647478130768</v>
      </c>
      <c r="J7" s="63" t="n">
        <v>44.387</v>
      </c>
      <c r="K7" s="63" t="n">
        <v>21.2998</v>
      </c>
      <c r="L7" s="63" t="n">
        <v>6.3858</v>
      </c>
      <c r="M7" s="63" t="n">
        <v>2.0082</v>
      </c>
      <c r="N7" s="63" t="n">
        <v>36.8418509328732</v>
      </c>
      <c r="O7" s="63" t="n">
        <v>86.1888223001546</v>
      </c>
      <c r="P7" s="63" t="n">
        <v>96.4029011299674</v>
      </c>
      <c r="Q7" s="63" t="n">
        <v>97.8123464473141</v>
      </c>
      <c r="R7" s="63" t="n">
        <v>98.0192970829198</v>
      </c>
      <c r="S7" s="63" t="n">
        <v>97.1296786660703</v>
      </c>
      <c r="T7" s="63" t="n">
        <v>96.1235757125209</v>
      </c>
      <c r="U7" s="63" t="n">
        <v>92.2947167498606</v>
      </c>
      <c r="V7" s="63" t="n">
        <v>77.953</v>
      </c>
      <c r="W7" s="63" t="n">
        <v>36.3628</v>
      </c>
      <c r="X7" s="63" t="n">
        <v>13.804</v>
      </c>
      <c r="Y7" s="63" t="n">
        <v>4.8544</v>
      </c>
    </row>
    <row r="8" customFormat="false" ht="15" hidden="false" customHeight="false" outlineLevel="0" collapsed="false">
      <c r="A8" s="62" t="n">
        <f aca="false">A7+1</f>
        <v>1981</v>
      </c>
      <c r="B8" s="63" t="n">
        <v>26.6913932805023</v>
      </c>
      <c r="C8" s="63" t="n">
        <v>72.7433389986076</v>
      </c>
      <c r="D8" s="63" t="n">
        <v>71.3669741781269</v>
      </c>
      <c r="E8" s="63" t="n">
        <v>68.8250358237556</v>
      </c>
      <c r="F8" s="63" t="n">
        <v>67.2238416272303</v>
      </c>
      <c r="G8" s="63" t="n">
        <v>65.0111681443258</v>
      </c>
      <c r="H8" s="63" t="n">
        <v>60.3306037781958</v>
      </c>
      <c r="I8" s="63" t="n">
        <v>54.0074123987599</v>
      </c>
      <c r="J8" s="63" t="n">
        <v>43.5108</v>
      </c>
      <c r="K8" s="63" t="n">
        <v>20.3328</v>
      </c>
      <c r="L8" s="63" t="n">
        <v>5.5524</v>
      </c>
      <c r="M8" s="63" t="n">
        <v>1.8554</v>
      </c>
      <c r="N8" s="63" t="n">
        <v>35.9369639118773</v>
      </c>
      <c r="O8" s="63" t="n">
        <v>86.048847395694</v>
      </c>
      <c r="P8" s="63" t="n">
        <v>96.3626458325765</v>
      </c>
      <c r="Q8" s="63" t="n">
        <v>97.7432117485086</v>
      </c>
      <c r="R8" s="63" t="n">
        <v>97.9643994527824</v>
      </c>
      <c r="S8" s="63" t="n">
        <v>97.0728453637693</v>
      </c>
      <c r="T8" s="63" t="n">
        <v>96.0940194271549</v>
      </c>
      <c r="U8" s="63" t="n">
        <v>91.5231366342222</v>
      </c>
      <c r="V8" s="63" t="n">
        <v>75.0412</v>
      </c>
      <c r="W8" s="63" t="n">
        <v>34.5496</v>
      </c>
      <c r="X8" s="63" t="n">
        <v>12.3634</v>
      </c>
      <c r="Y8" s="63" t="n">
        <v>4.357</v>
      </c>
    </row>
    <row r="9" customFormat="false" ht="15" hidden="false" customHeight="false" outlineLevel="0" collapsed="false">
      <c r="A9" s="62" t="n">
        <f aca="false">A8+1</f>
        <v>1982</v>
      </c>
      <c r="B9" s="63" t="n">
        <v>25.0819153112265</v>
      </c>
      <c r="C9" s="63" t="n">
        <v>72.6835515480154</v>
      </c>
      <c r="D9" s="63" t="n">
        <v>72.3239120711778</v>
      </c>
      <c r="E9" s="63" t="n">
        <v>70.00121818535</v>
      </c>
      <c r="F9" s="63" t="n">
        <v>68.5879914859836</v>
      </c>
      <c r="G9" s="63" t="n">
        <v>66.4664950975416</v>
      </c>
      <c r="H9" s="63" t="n">
        <v>61.3894698547474</v>
      </c>
      <c r="I9" s="63" t="n">
        <v>54.5999905445777</v>
      </c>
      <c r="J9" s="63" t="n">
        <v>42.5222</v>
      </c>
      <c r="K9" s="63" t="n">
        <v>19.363</v>
      </c>
      <c r="L9" s="63" t="n">
        <v>4.917</v>
      </c>
      <c r="M9" s="63" t="n">
        <v>1.6728</v>
      </c>
      <c r="N9" s="63" t="n">
        <v>34.5940923240904</v>
      </c>
      <c r="O9" s="63" t="n">
        <v>85.8310140892033</v>
      </c>
      <c r="P9" s="63" t="n">
        <v>96.3154450673344</v>
      </c>
      <c r="Q9" s="63" t="n">
        <v>97.6710394909801</v>
      </c>
      <c r="R9" s="63" t="n">
        <v>97.9057756080372</v>
      </c>
      <c r="S9" s="63" t="n">
        <v>97.0128901227161</v>
      </c>
      <c r="T9" s="63" t="n">
        <v>96.0615012414356</v>
      </c>
      <c r="U9" s="63" t="n">
        <v>90.9491790253586</v>
      </c>
      <c r="V9" s="63" t="n">
        <v>71.5926</v>
      </c>
      <c r="W9" s="63" t="n">
        <v>32.5198</v>
      </c>
      <c r="X9" s="63" t="n">
        <v>11.5192</v>
      </c>
      <c r="Y9" s="63" t="n">
        <v>4.0624</v>
      </c>
    </row>
    <row r="10" customFormat="false" ht="15" hidden="false" customHeight="false" outlineLevel="0" collapsed="false">
      <c r="A10" s="62" t="n">
        <f aca="false">A9+1</f>
        <v>1983</v>
      </c>
      <c r="B10" s="63" t="n">
        <v>24.185329558431</v>
      </c>
      <c r="C10" s="63" t="n">
        <v>72.5821829960417</v>
      </c>
      <c r="D10" s="63" t="n">
        <v>73.2053454828214</v>
      </c>
      <c r="E10" s="63" t="n">
        <v>71.0833931820465</v>
      </c>
      <c r="F10" s="63" t="n">
        <v>69.8709375224745</v>
      </c>
      <c r="G10" s="63" t="n">
        <v>67.8899043302649</v>
      </c>
      <c r="H10" s="63" t="n">
        <v>62.4734307996467</v>
      </c>
      <c r="I10" s="63" t="n">
        <v>55.2444115345925</v>
      </c>
      <c r="J10" s="63" t="n">
        <v>41.284</v>
      </c>
      <c r="K10" s="63" t="n">
        <v>18.153</v>
      </c>
      <c r="L10" s="63" t="n">
        <v>4.5522</v>
      </c>
      <c r="M10" s="63" t="n">
        <v>1.532</v>
      </c>
      <c r="N10" s="63" t="n">
        <v>32.5938087578195</v>
      </c>
      <c r="O10" s="63" t="n">
        <v>85.4953406417444</v>
      </c>
      <c r="P10" s="63" t="n">
        <v>96.2603065649544</v>
      </c>
      <c r="Q10" s="63" t="n">
        <v>97.5958642525437</v>
      </c>
      <c r="R10" s="63" t="n">
        <v>97.8433312271228</v>
      </c>
      <c r="S10" s="63" t="n">
        <v>96.9498577142456</v>
      </c>
      <c r="T10" s="63" t="n">
        <v>96.0257888501661</v>
      </c>
      <c r="U10" s="63" t="n">
        <v>90.7123867724655</v>
      </c>
      <c r="V10" s="63" t="n">
        <v>68.4098</v>
      </c>
      <c r="W10" s="63" t="n">
        <v>29.9586</v>
      </c>
      <c r="X10" s="63" t="n">
        <v>10.5536</v>
      </c>
      <c r="Y10" s="63" t="n">
        <v>3.6824</v>
      </c>
    </row>
    <row r="11" customFormat="false" ht="15" hidden="false" customHeight="false" outlineLevel="0" collapsed="false">
      <c r="A11" s="62" t="n">
        <f aca="false">A10+1</f>
        <v>1984</v>
      </c>
      <c r="B11" s="63" t="n">
        <v>22.1062869687503</v>
      </c>
      <c r="C11" s="63" t="n">
        <v>72.4115212680335</v>
      </c>
      <c r="D11" s="63" t="n">
        <v>74.013395385854</v>
      </c>
      <c r="E11" s="63" t="n">
        <v>72.0756745389963</v>
      </c>
      <c r="F11" s="63" t="n">
        <v>71.07303284614</v>
      </c>
      <c r="G11" s="63" t="n">
        <v>69.271623274956</v>
      </c>
      <c r="H11" s="63" t="n">
        <v>63.5775815922312</v>
      </c>
      <c r="I11" s="63" t="n">
        <v>55.9420772176745</v>
      </c>
      <c r="J11" s="63" t="n">
        <v>40.1646</v>
      </c>
      <c r="K11" s="63" t="n">
        <v>16.8104</v>
      </c>
      <c r="L11" s="63" t="n">
        <v>4.0332</v>
      </c>
      <c r="M11" s="63" t="n">
        <v>1.3916</v>
      </c>
      <c r="N11" s="63" t="n">
        <v>30.6406038773122</v>
      </c>
      <c r="O11" s="63" t="n">
        <v>84.9858576594922</v>
      </c>
      <c r="P11" s="63" t="n">
        <v>96.1961754244045</v>
      </c>
      <c r="Q11" s="63" t="n">
        <v>97.5177429731786</v>
      </c>
      <c r="R11" s="63" t="n">
        <v>97.7769967820601</v>
      </c>
      <c r="S11" s="63" t="n">
        <v>96.8838283785022</v>
      </c>
      <c r="T11" s="63" t="n">
        <v>95.9866461478555</v>
      </c>
      <c r="U11" s="63" t="n">
        <v>90.4381703115647</v>
      </c>
      <c r="V11" s="63" t="n">
        <v>65.763</v>
      </c>
      <c r="W11" s="63" t="n">
        <v>27.5348</v>
      </c>
      <c r="X11" s="63" t="n">
        <v>9.7038</v>
      </c>
      <c r="Y11" s="63" t="n">
        <v>3.379</v>
      </c>
    </row>
    <row r="12" customFormat="false" ht="15" hidden="false" customHeight="false" outlineLevel="0" collapsed="false">
      <c r="A12" s="62" t="n">
        <f aca="false">A11+1</f>
        <v>1985</v>
      </c>
      <c r="B12" s="63" t="n">
        <v>20.3100807732684</v>
      </c>
      <c r="C12" s="63" t="n">
        <v>72.1275796155234</v>
      </c>
      <c r="D12" s="63" t="n">
        <v>74.7509610038268</v>
      </c>
      <c r="E12" s="63" t="n">
        <v>72.9826799432941</v>
      </c>
      <c r="F12" s="63" t="n">
        <v>72.1954525610073</v>
      </c>
      <c r="G12" s="63" t="n">
        <v>70.6030769769113</v>
      </c>
      <c r="H12" s="63" t="n">
        <v>64.6966205479248</v>
      </c>
      <c r="I12" s="63" t="n">
        <v>56.6937317048026</v>
      </c>
      <c r="J12" s="63" t="n">
        <v>39.6056</v>
      </c>
      <c r="K12" s="63" t="n">
        <v>15.8242</v>
      </c>
      <c r="L12" s="63" t="n">
        <v>3.8806</v>
      </c>
      <c r="M12" s="63" t="n">
        <v>1.2766</v>
      </c>
      <c r="N12" s="63" t="n">
        <v>28.6680679419882</v>
      </c>
      <c r="O12" s="63" t="n">
        <v>84.2300799955541</v>
      </c>
      <c r="P12" s="63" t="n">
        <v>96.1219618661207</v>
      </c>
      <c r="Q12" s="63" t="n">
        <v>97.4367561514834</v>
      </c>
      <c r="R12" s="63" t="n">
        <v>97.7067318685614</v>
      </c>
      <c r="S12" s="63" t="n">
        <v>96.8149200009909</v>
      </c>
      <c r="T12" s="63" t="n">
        <v>95.9438367282517</v>
      </c>
      <c r="U12" s="63" t="n">
        <v>90.0413752090833</v>
      </c>
      <c r="V12" s="63" t="n">
        <v>63.7556</v>
      </c>
      <c r="W12" s="63" t="n">
        <v>25.076</v>
      </c>
      <c r="X12" s="63" t="n">
        <v>9.1622</v>
      </c>
      <c r="Y12" s="63" t="n">
        <v>3.1802</v>
      </c>
    </row>
    <row r="13" customFormat="false" ht="15" hidden="false" customHeight="false" outlineLevel="0" collapsed="false">
      <c r="A13" s="62" t="n">
        <f aca="false">A12+1</f>
        <v>1986</v>
      </c>
      <c r="B13" s="63" t="n">
        <v>19.7512316513239</v>
      </c>
      <c r="C13" s="63" t="n">
        <v>71.6643421216338</v>
      </c>
      <c r="D13" s="63" t="n">
        <v>75.4215264252641</v>
      </c>
      <c r="E13" s="63" t="n">
        <v>73.8093639410083</v>
      </c>
      <c r="F13" s="63" t="n">
        <v>73.2400710785852</v>
      </c>
      <c r="G13" s="63" t="n">
        <v>71.8770618074063</v>
      </c>
      <c r="H13" s="63" t="n">
        <v>65.8249463631426</v>
      </c>
      <c r="I13" s="63" t="n">
        <v>57.4993322442929</v>
      </c>
      <c r="J13" s="63" t="n">
        <v>39.7866</v>
      </c>
      <c r="K13" s="63" t="n">
        <v>15.3326</v>
      </c>
      <c r="L13" s="63" t="n">
        <v>3.764</v>
      </c>
      <c r="M13" s="63" t="n">
        <v>1.1308</v>
      </c>
      <c r="N13" s="63" t="n">
        <v>26.6479047412417</v>
      </c>
      <c r="O13" s="63" t="n">
        <v>83.1461995645246</v>
      </c>
      <c r="P13" s="63" t="n">
        <v>96.0365824810028</v>
      </c>
      <c r="Q13" s="63" t="n">
        <v>97.3530087403084</v>
      </c>
      <c r="R13" s="63" t="n">
        <v>97.6325294815953</v>
      </c>
      <c r="S13" s="63" t="n">
        <v>96.7432895125634</v>
      </c>
      <c r="T13" s="63" t="n">
        <v>95.8971281903528</v>
      </c>
      <c r="U13" s="63" t="n">
        <v>89.4927551261102</v>
      </c>
      <c r="V13" s="63" t="n">
        <v>63.016</v>
      </c>
      <c r="W13" s="63" t="n">
        <v>23.2378</v>
      </c>
      <c r="X13" s="63" t="n">
        <v>8.791</v>
      </c>
      <c r="Y13" s="63" t="n">
        <v>2.9744</v>
      </c>
    </row>
    <row r="14" customFormat="false" ht="15" hidden="false" customHeight="false" outlineLevel="0" collapsed="false">
      <c r="A14" s="62" t="n">
        <f aca="false">A13+1</f>
        <v>1987</v>
      </c>
      <c r="B14" s="63" t="n">
        <v>17.1128864983653</v>
      </c>
      <c r="C14" s="63" t="n">
        <v>70.9322499036392</v>
      </c>
      <c r="D14" s="63" t="n">
        <v>76.0289837862025</v>
      </c>
      <c r="E14" s="63" t="n">
        <v>74.5608725219561</v>
      </c>
      <c r="F14" s="63" t="n">
        <v>74.2093395124646</v>
      </c>
      <c r="G14" s="63" t="n">
        <v>73.0878446479883</v>
      </c>
      <c r="H14" s="63" t="n">
        <v>66.9567677811719</v>
      </c>
      <c r="I14" s="63" t="n">
        <v>58.3579293581327</v>
      </c>
      <c r="J14" s="63" t="n">
        <v>39.9374</v>
      </c>
      <c r="K14" s="63" t="n">
        <v>14.9342</v>
      </c>
      <c r="L14" s="63" t="n">
        <v>3.6746</v>
      </c>
      <c r="M14" s="63" t="n">
        <v>0.992</v>
      </c>
      <c r="N14" s="63" t="n">
        <v>24.8387946366008</v>
      </c>
      <c r="O14" s="63" t="n">
        <v>81.6648034998203</v>
      </c>
      <c r="P14" s="63" t="n">
        <v>95.9390168816201</v>
      </c>
      <c r="Q14" s="63" t="n">
        <v>97.2666306863712</v>
      </c>
      <c r="R14" s="63" t="n">
        <v>97.5544200771584</v>
      </c>
      <c r="S14" s="63" t="n">
        <v>96.6691333562311</v>
      </c>
      <c r="T14" s="63" t="n">
        <v>95.8462972941743</v>
      </c>
      <c r="U14" s="63" t="n">
        <v>89.1869128196985</v>
      </c>
      <c r="V14" s="63" t="n">
        <v>62.993</v>
      </c>
      <c r="W14" s="63" t="n">
        <v>21.756</v>
      </c>
      <c r="X14" s="63" t="n">
        <v>8.2142</v>
      </c>
      <c r="Y14" s="63" t="n">
        <v>2.7384</v>
      </c>
    </row>
    <row r="15" customFormat="false" ht="15" hidden="false" customHeight="false" outlineLevel="0" collapsed="false">
      <c r="A15" s="62" t="n">
        <f aca="false">A14+1</f>
        <v>1988</v>
      </c>
      <c r="B15" s="63" t="n">
        <v>15.6154774412813</v>
      </c>
      <c r="C15" s="63" t="n">
        <v>69.8314819077329</v>
      </c>
      <c r="D15" s="63" t="n">
        <v>76.5774775835517</v>
      </c>
      <c r="E15" s="63" t="n">
        <v>75.242420173104</v>
      </c>
      <c r="F15" s="63" t="n">
        <v>75.1061674564537</v>
      </c>
      <c r="G15" s="63" t="n">
        <v>74.2311895709298</v>
      </c>
      <c r="H15" s="63" t="n">
        <v>68.0862214377471</v>
      </c>
      <c r="I15" s="63" t="n">
        <v>59.2675656535935</v>
      </c>
      <c r="J15" s="63" t="n">
        <v>40.2324</v>
      </c>
      <c r="K15" s="63" t="n">
        <v>14.5102</v>
      </c>
      <c r="L15" s="63" t="n">
        <v>3.3852</v>
      </c>
      <c r="M15" s="63" t="n">
        <v>0.846</v>
      </c>
      <c r="N15" s="63" t="n">
        <v>22.6275820944659</v>
      </c>
      <c r="O15" s="63" t="n">
        <v>79.7679033109912</v>
      </c>
      <c r="P15" s="63" t="n">
        <v>95.828380413926</v>
      </c>
      <c r="Q15" s="63" t="n">
        <v>97.1777770640167</v>
      </c>
      <c r="R15" s="63" t="n">
        <v>97.4724752399576</v>
      </c>
      <c r="S15" s="63" t="n">
        <v>96.5926868906097</v>
      </c>
      <c r="T15" s="63" t="n">
        <v>95.7911359763721</v>
      </c>
      <c r="U15" s="63" t="n">
        <v>88.8558527409564</v>
      </c>
      <c r="V15" s="63" t="n">
        <v>62.8616</v>
      </c>
      <c r="W15" s="63" t="n">
        <v>20.2446</v>
      </c>
      <c r="X15" s="63" t="n">
        <v>7.7074</v>
      </c>
      <c r="Y15" s="63" t="n">
        <v>2.485</v>
      </c>
    </row>
    <row r="16" customFormat="false" ht="15" hidden="false" customHeight="false" outlineLevel="0" collapsed="false">
      <c r="A16" s="62" t="n">
        <f aca="false">A15+1</f>
        <v>1989</v>
      </c>
      <c r="B16" s="63" t="n">
        <v>14.4132659565527</v>
      </c>
      <c r="C16" s="63" t="n">
        <v>68.2944079562221</v>
      </c>
      <c r="D16" s="63" t="n">
        <v>77.0712722864365</v>
      </c>
      <c r="E16" s="63" t="n">
        <v>75.8591889178468</v>
      </c>
      <c r="F16" s="63" t="n">
        <v>75.9338123973944</v>
      </c>
      <c r="G16" s="63" t="n">
        <v>75.3043194042126</v>
      </c>
      <c r="H16" s="63" t="n">
        <v>69.2074928473323</v>
      </c>
      <c r="I16" s="63" t="n">
        <v>60.225203416139</v>
      </c>
      <c r="J16" s="63" t="n">
        <v>40.7226</v>
      </c>
      <c r="K16" s="63" t="n">
        <v>13.9056</v>
      </c>
      <c r="L16" s="63" t="n">
        <v>3.3134</v>
      </c>
      <c r="M16" s="63" t="n">
        <v>0.7416</v>
      </c>
      <c r="N16" s="63" t="n">
        <v>20.9288691783933</v>
      </c>
      <c r="O16" s="63" t="n">
        <v>77.531862878366</v>
      </c>
      <c r="P16" s="63" t="n">
        <v>95.7040114600458</v>
      </c>
      <c r="Q16" s="63" t="n">
        <v>97.0866277615249</v>
      </c>
      <c r="R16" s="63" t="n">
        <v>97.3868107623087</v>
      </c>
      <c r="S16" s="63" t="n">
        <v>96.5142226391937</v>
      </c>
      <c r="T16" s="63" t="n">
        <v>95.7314581904952</v>
      </c>
      <c r="U16" s="63" t="n">
        <v>88.6889811874266</v>
      </c>
      <c r="V16" s="63" t="n">
        <v>62.5704</v>
      </c>
      <c r="W16" s="63" t="n">
        <v>18.6186</v>
      </c>
      <c r="X16" s="63" t="n">
        <v>7.3104</v>
      </c>
      <c r="Y16" s="63" t="n">
        <v>2.2638</v>
      </c>
    </row>
    <row r="17" customFormat="false" ht="15" hidden="false" customHeight="false" outlineLevel="0" collapsed="false">
      <c r="A17" s="62" t="n">
        <f aca="false">A16+1</f>
        <v>1990</v>
      </c>
      <c r="B17" s="63" t="n">
        <v>12.3384842973446</v>
      </c>
      <c r="C17" s="63" t="n">
        <v>66.3559468823076</v>
      </c>
      <c r="D17" s="63" t="n">
        <v>77.5146435261988</v>
      </c>
      <c r="E17" s="63" t="n">
        <v>76.4162479637981</v>
      </c>
      <c r="F17" s="63" t="n">
        <v>76.6957790128039</v>
      </c>
      <c r="G17" s="63" t="n">
        <v>76.3058233910608</v>
      </c>
      <c r="H17" s="63" t="n">
        <v>70.31493525832</v>
      </c>
      <c r="I17" s="63" t="n">
        <v>61.2266908525541</v>
      </c>
      <c r="J17" s="63" t="n">
        <v>40.9882</v>
      </c>
      <c r="K17" s="63" t="n">
        <v>13.2862</v>
      </c>
      <c r="L17" s="63" t="n">
        <v>3.1218</v>
      </c>
      <c r="M17" s="63" t="n">
        <v>0.6528</v>
      </c>
      <c r="N17" s="63" t="n">
        <v>19.5233504799484</v>
      </c>
      <c r="O17" s="63" t="n">
        <v>75.1393544055817</v>
      </c>
      <c r="P17" s="63" t="n">
        <v>95.5655688150116</v>
      </c>
      <c r="Q17" s="63" t="n">
        <v>96.9933866894599</v>
      </c>
      <c r="R17" s="63" t="n">
        <v>97.2975889345176</v>
      </c>
      <c r="S17" s="63" t="n">
        <v>96.4340473457716</v>
      </c>
      <c r="T17" s="63" t="n">
        <v>95.6671074787328</v>
      </c>
      <c r="U17" s="63" t="n">
        <v>88.7692059069318</v>
      </c>
      <c r="V17" s="63" t="n">
        <v>62.8418</v>
      </c>
      <c r="W17" s="63" t="n">
        <v>17.1674</v>
      </c>
      <c r="X17" s="63" t="n">
        <v>6.981</v>
      </c>
      <c r="Y17" s="63" t="n">
        <v>2.0662</v>
      </c>
    </row>
    <row r="18" customFormat="false" ht="15" hidden="false" customHeight="false" outlineLevel="0" collapsed="false">
      <c r="A18" s="62" t="n">
        <f aca="false">A17+1</f>
        <v>1991</v>
      </c>
      <c r="B18" s="63" t="n">
        <v>11.0330277152364</v>
      </c>
      <c r="C18" s="63" t="n">
        <v>63.9759605995982</v>
      </c>
      <c r="D18" s="63" t="n">
        <v>77.5528049986266</v>
      </c>
      <c r="E18" s="63" t="n">
        <v>76.6025759094029</v>
      </c>
      <c r="F18" s="63" t="n">
        <v>76.9877415179675</v>
      </c>
      <c r="G18" s="63" t="n">
        <v>76.9001283271689</v>
      </c>
      <c r="H18" s="63" t="n">
        <v>71.0783882841027</v>
      </c>
      <c r="I18" s="63" t="n">
        <v>62.0371902768441</v>
      </c>
      <c r="J18" s="63" t="n">
        <v>40.8669830621765</v>
      </c>
      <c r="K18" s="63" t="n">
        <v>12.6585424780939</v>
      </c>
      <c r="L18" s="63" t="n">
        <v>3.06947272182325</v>
      </c>
      <c r="M18" s="63" t="n">
        <v>0.613024016273523</v>
      </c>
      <c r="N18" s="63" t="n">
        <v>18.0775353107128</v>
      </c>
      <c r="O18" s="63" t="n">
        <v>72.823108255662</v>
      </c>
      <c r="P18" s="63" t="n">
        <v>95.2298507444431</v>
      </c>
      <c r="Q18" s="63" t="n">
        <v>96.6543069732051</v>
      </c>
      <c r="R18" s="63" t="n">
        <v>97.026616326999</v>
      </c>
      <c r="S18" s="63" t="n">
        <v>96.1190049060099</v>
      </c>
      <c r="T18" s="63" t="n">
        <v>95.3106087242846</v>
      </c>
      <c r="U18" s="63" t="n">
        <v>88.4546311093584</v>
      </c>
      <c r="V18" s="63" t="n">
        <v>62.6831410308195</v>
      </c>
      <c r="W18" s="63" t="n">
        <v>15.9386071580048</v>
      </c>
      <c r="X18" s="63" t="n">
        <v>6.75892958199095</v>
      </c>
      <c r="Y18" s="63" t="n">
        <v>1.93188897617136</v>
      </c>
    </row>
    <row r="19" customFormat="false" ht="15" hidden="false" customHeight="false" outlineLevel="0" collapsed="false">
      <c r="A19" s="62" t="n">
        <f aca="false">A18+1</f>
        <v>1992</v>
      </c>
      <c r="B19" s="63" t="n">
        <v>10.7772966292588</v>
      </c>
      <c r="C19" s="63" t="n">
        <v>61.9034472397893</v>
      </c>
      <c r="D19" s="63" t="n">
        <v>77.906154141587</v>
      </c>
      <c r="E19" s="63" t="n">
        <v>77.0528230016585</v>
      </c>
      <c r="F19" s="63" t="n">
        <v>77.626036231187</v>
      </c>
      <c r="G19" s="63" t="n">
        <v>77.7551932589256</v>
      </c>
      <c r="H19" s="63" t="n">
        <v>72.1376094887411</v>
      </c>
      <c r="I19" s="63" t="n">
        <v>63.1056311367879</v>
      </c>
      <c r="J19" s="63" t="n">
        <v>41.020597391342</v>
      </c>
      <c r="K19" s="63" t="n">
        <v>12.1725023477069</v>
      </c>
      <c r="L19" s="63" t="n">
        <v>2.91877561454444</v>
      </c>
      <c r="M19" s="63" t="n">
        <v>0.535810290062933</v>
      </c>
      <c r="N19" s="63" t="n">
        <v>16.9698801208346</v>
      </c>
      <c r="O19" s="63" t="n">
        <v>70.8071624778143</v>
      </c>
      <c r="P19" s="63" t="n">
        <v>95.0643230564321</v>
      </c>
      <c r="Q19" s="63" t="n">
        <v>96.5578267888374</v>
      </c>
      <c r="R19" s="63" t="n">
        <v>96.9311336171426</v>
      </c>
      <c r="S19" s="63" t="n">
        <v>96.0366430372617</v>
      </c>
      <c r="T19" s="63" t="n">
        <v>95.2368246262978</v>
      </c>
      <c r="U19" s="63" t="n">
        <v>88.5988510092462</v>
      </c>
      <c r="V19" s="63" t="n">
        <v>62.3022800262518</v>
      </c>
      <c r="W19" s="63" t="n">
        <v>14.6241639997891</v>
      </c>
      <c r="X19" s="63" t="n">
        <v>6.34114578547191</v>
      </c>
      <c r="Y19" s="63" t="n">
        <v>1.76549358701519</v>
      </c>
    </row>
    <row r="20" customFormat="false" ht="15" hidden="false" customHeight="false" outlineLevel="0" collapsed="false">
      <c r="A20" s="62" t="n">
        <f aca="false">A19+1</f>
        <v>1993</v>
      </c>
      <c r="B20" s="63" t="n">
        <v>10.5450061523316</v>
      </c>
      <c r="C20" s="63" t="n">
        <v>60.1553997251127</v>
      </c>
      <c r="D20" s="63" t="n">
        <v>78.2213869985562</v>
      </c>
      <c r="E20" s="63" t="n">
        <v>77.4575416390091</v>
      </c>
      <c r="F20" s="63" t="n">
        <v>78.210101741928</v>
      </c>
      <c r="G20" s="63" t="n">
        <v>78.5414484454767</v>
      </c>
      <c r="H20" s="63" t="n">
        <v>73.1682516692141</v>
      </c>
      <c r="I20" s="63" t="n">
        <v>64.1990898270338</v>
      </c>
      <c r="J20" s="63" t="n">
        <v>41.7301682434197</v>
      </c>
      <c r="K20" s="63" t="n">
        <v>11.5833871503962</v>
      </c>
      <c r="L20" s="63" t="n">
        <v>2.83950370497454</v>
      </c>
      <c r="M20" s="63" t="n">
        <v>0.507288069299127</v>
      </c>
      <c r="N20" s="63" t="n">
        <v>16.763281245352</v>
      </c>
      <c r="O20" s="63" t="n">
        <v>69.1945436401607</v>
      </c>
      <c r="P20" s="63" t="n">
        <v>94.8865698551671</v>
      </c>
      <c r="Q20" s="63" t="n">
        <v>96.4599987753803</v>
      </c>
      <c r="R20" s="63" t="n">
        <v>96.8328717081809</v>
      </c>
      <c r="S20" s="63" t="n">
        <v>95.9536507421117</v>
      </c>
      <c r="T20" s="63" t="n">
        <v>95.1581731507081</v>
      </c>
      <c r="U20" s="63" t="n">
        <v>88.9061987453991</v>
      </c>
      <c r="V20" s="63" t="n">
        <v>62.007362002296</v>
      </c>
      <c r="W20" s="63" t="n">
        <v>13.3230408551527</v>
      </c>
      <c r="X20" s="63" t="n">
        <v>6.0556534894868</v>
      </c>
      <c r="Y20" s="63" t="n">
        <v>1.6536175153779</v>
      </c>
    </row>
    <row r="21" customFormat="false" ht="15" hidden="false" customHeight="false" outlineLevel="0" collapsed="false">
      <c r="A21" s="62" t="n">
        <f aca="false">A20+1</f>
        <v>1994</v>
      </c>
      <c r="B21" s="63" t="n">
        <v>10.3468185513753</v>
      </c>
      <c r="C21" s="63" t="n">
        <v>58.8417770858897</v>
      </c>
      <c r="D21" s="63" t="n">
        <v>78.5021363089276</v>
      </c>
      <c r="E21" s="63" t="n">
        <v>77.8208681170686</v>
      </c>
      <c r="F21" s="63" t="n">
        <v>78.7436351744973</v>
      </c>
      <c r="G21" s="63" t="n">
        <v>79.2614038680434</v>
      </c>
      <c r="H21" s="63" t="n">
        <v>74.1663374072047</v>
      </c>
      <c r="I21" s="63" t="n">
        <v>65.3096565325051</v>
      </c>
      <c r="J21" s="63" t="n">
        <v>42.1733018069579</v>
      </c>
      <c r="K21" s="63" t="n">
        <v>11.4507759531844</v>
      </c>
      <c r="L21" s="63" t="n">
        <v>2.85318515129625</v>
      </c>
      <c r="M21" s="63" t="n">
        <v>0.449428707178263</v>
      </c>
      <c r="N21" s="63" t="n">
        <v>16.7050762616434</v>
      </c>
      <c r="O21" s="63" t="n">
        <v>67.9927123191495</v>
      </c>
      <c r="P21" s="63" t="n">
        <v>94.6983424729074</v>
      </c>
      <c r="Q21" s="63" t="n">
        <v>96.3611044987848</v>
      </c>
      <c r="R21" s="63" t="n">
        <v>96.7321791538041</v>
      </c>
      <c r="S21" s="63" t="n">
        <v>95.870419447147</v>
      </c>
      <c r="T21" s="63" t="n">
        <v>95.0746990296972</v>
      </c>
      <c r="U21" s="63" t="n">
        <v>89.265351718208</v>
      </c>
      <c r="V21" s="63" t="n">
        <v>61.9024756732894</v>
      </c>
      <c r="W21" s="63" t="n">
        <v>12.6568383577982</v>
      </c>
      <c r="X21" s="63" t="n">
        <v>5.84253952206131</v>
      </c>
      <c r="Y21" s="63" t="n">
        <v>1.57883079357689</v>
      </c>
    </row>
    <row r="22" customFormat="false" ht="15" hidden="false" customHeight="false" outlineLevel="0" collapsed="false">
      <c r="A22" s="62" t="n">
        <f aca="false">A21+1</f>
        <v>1995</v>
      </c>
      <c r="B22" s="63" t="n">
        <v>9.4497745023797</v>
      </c>
      <c r="C22" s="63" t="n">
        <v>57.937753111907</v>
      </c>
      <c r="D22" s="63" t="n">
        <v>78.7517949566873</v>
      </c>
      <c r="E22" s="63" t="n">
        <v>78.1466594543955</v>
      </c>
      <c r="F22" s="63" t="n">
        <v>79.2302501518417</v>
      </c>
      <c r="G22" s="63" t="n">
        <v>79.9181215628494</v>
      </c>
      <c r="H22" s="63" t="n">
        <v>75.1284622804035</v>
      </c>
      <c r="I22" s="63" t="n">
        <v>66.4289029497174</v>
      </c>
      <c r="J22" s="63" t="n">
        <v>42.7634832840365</v>
      </c>
      <c r="K22" s="63" t="n">
        <v>11.2558776784943</v>
      </c>
      <c r="L22" s="63" t="n">
        <v>2.77451683494643</v>
      </c>
      <c r="M22" s="63" t="n">
        <v>0.412349820185314</v>
      </c>
      <c r="N22" s="63" t="n">
        <v>17.1997710326408</v>
      </c>
      <c r="O22" s="63" t="n">
        <v>67.1434519766548</v>
      </c>
      <c r="P22" s="63" t="n">
        <v>94.5019562321515</v>
      </c>
      <c r="Q22" s="63" t="n">
        <v>96.2614383767762</v>
      </c>
      <c r="R22" s="63" t="n">
        <v>96.6294448224105</v>
      </c>
      <c r="S22" s="63" t="n">
        <v>95.7873451079143</v>
      </c>
      <c r="T22" s="63" t="n">
        <v>94.9865167070822</v>
      </c>
      <c r="U22" s="63" t="n">
        <v>89.5657582078722</v>
      </c>
      <c r="V22" s="63" t="n">
        <v>61.4691715042184</v>
      </c>
      <c r="W22" s="63" t="n">
        <v>12.1535032992092</v>
      </c>
      <c r="X22" s="63" t="n">
        <v>5.51362022894044</v>
      </c>
      <c r="Y22" s="63" t="n">
        <v>1.44243116275825</v>
      </c>
    </row>
    <row r="23" customFormat="false" ht="15" hidden="false" customHeight="false" outlineLevel="0" collapsed="false">
      <c r="A23" s="62" t="n">
        <f aca="false">A22+1</f>
        <v>1996</v>
      </c>
      <c r="B23" s="63" t="n">
        <v>10.7941734496655</v>
      </c>
      <c r="C23" s="63" t="n">
        <v>57.3526422080681</v>
      </c>
      <c r="D23" s="63" t="n">
        <v>78.9735064405085</v>
      </c>
      <c r="E23" s="63" t="n">
        <v>78.43849112619</v>
      </c>
      <c r="F23" s="63" t="n">
        <v>79.6734427385725</v>
      </c>
      <c r="G23" s="63" t="n">
        <v>80.5150595203564</v>
      </c>
      <c r="H23" s="63" t="n">
        <v>76.0518210088581</v>
      </c>
      <c r="I23" s="63" t="n">
        <v>67.5481331071623</v>
      </c>
      <c r="J23" s="63" t="n">
        <v>43.0036549100763</v>
      </c>
      <c r="K23" s="63" t="n">
        <v>11.0891090516976</v>
      </c>
      <c r="L23" s="63" t="n">
        <v>2.61657660902671</v>
      </c>
      <c r="M23" s="63" t="n">
        <v>0.380160456751876</v>
      </c>
      <c r="N23" s="63" t="n">
        <v>17.4113753620102</v>
      </c>
      <c r="O23" s="63" t="n">
        <v>66.5656513216763</v>
      </c>
      <c r="P23" s="63" t="n">
        <v>94.3002007619111</v>
      </c>
      <c r="Q23" s="63" t="n">
        <v>96.1613042614258</v>
      </c>
      <c r="R23" s="63" t="n">
        <v>96.5250926245583</v>
      </c>
      <c r="S23" s="63" t="n">
        <v>95.7048207035144</v>
      </c>
      <c r="T23" s="63" t="n">
        <v>94.8938161123885</v>
      </c>
      <c r="U23" s="63" t="n">
        <v>89.8564013802662</v>
      </c>
      <c r="V23" s="63" t="n">
        <v>61.0516202248651</v>
      </c>
      <c r="W23" s="63" t="n">
        <v>11.6499664222327</v>
      </c>
      <c r="X23" s="63" t="n">
        <v>5.15494540074508</v>
      </c>
      <c r="Y23" s="63" t="n">
        <v>1.36379363414363</v>
      </c>
    </row>
    <row r="24" customFormat="false" ht="15" hidden="false" customHeight="false" outlineLevel="0" collapsed="false">
      <c r="A24" s="62" t="n">
        <f aca="false">A23+1</f>
        <v>1997</v>
      </c>
      <c r="B24" s="63" t="n">
        <v>9.99588369462027</v>
      </c>
      <c r="C24" s="63" t="n">
        <v>56.9888432010302</v>
      </c>
      <c r="D24" s="63" t="n">
        <v>79.1701632634012</v>
      </c>
      <c r="E24" s="63" t="n">
        <v>78.6996606899716</v>
      </c>
      <c r="F24" s="63" t="n">
        <v>80.0765658436559</v>
      </c>
      <c r="G24" s="63" t="n">
        <v>81.0559326669537</v>
      </c>
      <c r="H24" s="63" t="n">
        <v>76.9342144682819</v>
      </c>
      <c r="I24" s="63" t="n">
        <v>68.6586515376592</v>
      </c>
      <c r="J24" s="63" t="n">
        <v>43.7454608934038</v>
      </c>
      <c r="K24" s="63" t="n">
        <v>10.9205320903935</v>
      </c>
      <c r="L24" s="63" t="n">
        <v>2.40873934358075</v>
      </c>
      <c r="M24" s="63" t="n">
        <v>0.371603790522734</v>
      </c>
      <c r="N24" s="63" t="n">
        <v>17.2581022684949</v>
      </c>
      <c r="O24" s="63" t="n">
        <v>66.1826071039238</v>
      </c>
      <c r="P24" s="63" t="n">
        <v>94.0961945104497</v>
      </c>
      <c r="Q24" s="63" t="n">
        <v>96.0610117787971</v>
      </c>
      <c r="R24" s="63" t="n">
        <v>96.4195750006566</v>
      </c>
      <c r="S24" s="63" t="n">
        <v>95.6232288504674</v>
      </c>
      <c r="T24" s="63" t="n">
        <v>94.7968665114152</v>
      </c>
      <c r="U24" s="63" t="n">
        <v>89.878029259236</v>
      </c>
      <c r="V24" s="63" t="n">
        <v>60.9046597220555</v>
      </c>
      <c r="W24" s="63" t="n">
        <v>11.4376534785135</v>
      </c>
      <c r="X24" s="63" t="n">
        <v>4.92956732764698</v>
      </c>
      <c r="Y24" s="63" t="n">
        <v>1.26205126464741</v>
      </c>
    </row>
    <row r="25" customFormat="false" ht="15" hidden="false" customHeight="false" outlineLevel="0" collapsed="false">
      <c r="A25" s="62" t="n">
        <f aca="false">A24+1</f>
        <v>1998</v>
      </c>
      <c r="B25" s="63" t="n">
        <v>9.68600920410985</v>
      </c>
      <c r="C25" s="63" t="n">
        <v>56.7682650743877</v>
      </c>
      <c r="D25" s="63" t="n">
        <v>79.3444113107192</v>
      </c>
      <c r="E25" s="63" t="n">
        <v>78.9331958378746</v>
      </c>
      <c r="F25" s="63" t="n">
        <v>80.4428109626682</v>
      </c>
      <c r="G25" s="63" t="n">
        <v>81.5445931441997</v>
      </c>
      <c r="H25" s="63" t="n">
        <v>77.7740392620434</v>
      </c>
      <c r="I25" s="63" t="n">
        <v>69.7520314177594</v>
      </c>
      <c r="J25" s="63" t="n">
        <v>44.0005561913184</v>
      </c>
      <c r="K25" s="63" t="n">
        <v>10.915508938984</v>
      </c>
      <c r="L25" s="63" t="n">
        <v>2.2312829368786</v>
      </c>
      <c r="M25" s="63" t="n">
        <v>0.357138949992518</v>
      </c>
      <c r="N25" s="63" t="n">
        <v>17.6832928937155</v>
      </c>
      <c r="O25" s="63" t="n">
        <v>65.9330221478059</v>
      </c>
      <c r="P25" s="63" t="n">
        <v>93.8931977019151</v>
      </c>
      <c r="Q25" s="63" t="n">
        <v>95.9608725180255</v>
      </c>
      <c r="R25" s="63" t="n">
        <v>96.3133653604932</v>
      </c>
      <c r="S25" s="63" t="n">
        <v>95.5429348282833</v>
      </c>
      <c r="T25" s="63" t="n">
        <v>94.6960179355817</v>
      </c>
      <c r="U25" s="63" t="n">
        <v>89.8742877342063</v>
      </c>
      <c r="V25" s="63" t="n">
        <v>60.590200138703</v>
      </c>
      <c r="W25" s="63" t="n">
        <v>11.4142425455559</v>
      </c>
      <c r="X25" s="63" t="n">
        <v>4.69293040343961</v>
      </c>
      <c r="Y25" s="63" t="n">
        <v>1.19983033350131</v>
      </c>
    </row>
    <row r="26" customFormat="false" ht="15" hidden="false" customHeight="false" outlineLevel="0" collapsed="false">
      <c r="A26" s="62" t="n">
        <f aca="false">A25+1</f>
        <v>1999</v>
      </c>
      <c r="B26" s="63" t="n">
        <v>9.55252605066801</v>
      </c>
      <c r="C26" s="63" t="n">
        <v>56.636558271189</v>
      </c>
      <c r="D26" s="63" t="n">
        <v>79.4986585869904</v>
      </c>
      <c r="E26" s="63" t="n">
        <v>79.1418656454617</v>
      </c>
      <c r="F26" s="63" t="n">
        <v>80.7751961630218</v>
      </c>
      <c r="G26" s="63" t="n">
        <v>81.9849304865677</v>
      </c>
      <c r="H26" s="63" t="n">
        <v>78.570262221814</v>
      </c>
      <c r="I26" s="63" t="n">
        <v>70.8203652929394</v>
      </c>
      <c r="J26" s="63" t="n">
        <v>44.3000245402744</v>
      </c>
      <c r="K26" s="63" t="n">
        <v>10.4708595762116</v>
      </c>
      <c r="L26" s="63" t="n">
        <v>2.09668164880179</v>
      </c>
      <c r="M26" s="63" t="n">
        <v>0.361417283107089</v>
      </c>
      <c r="N26" s="63" t="n">
        <v>17.8606563240931</v>
      </c>
      <c r="O26" s="63" t="n">
        <v>65.7722223705946</v>
      </c>
      <c r="P26" s="63" t="n">
        <v>93.6944066886821</v>
      </c>
      <c r="Q26" s="63" t="n">
        <v>95.861196168883</v>
      </c>
      <c r="R26" s="63" t="n">
        <v>96.20694973083</v>
      </c>
      <c r="S26" s="63" t="n">
        <v>95.4642802813713</v>
      </c>
      <c r="T26" s="63" t="n">
        <v>94.5916997758318</v>
      </c>
      <c r="U26" s="63" t="n">
        <v>89.8717193245027</v>
      </c>
      <c r="V26" s="63" t="n">
        <v>60.2268866568589</v>
      </c>
      <c r="W26" s="63" t="n">
        <v>11.3480461144344</v>
      </c>
      <c r="X26" s="63" t="n">
        <v>4.35536592107412</v>
      </c>
      <c r="Y26" s="63" t="n">
        <v>1.11227514700256</v>
      </c>
    </row>
    <row r="27" customFormat="false" ht="15" hidden="false" customHeight="false" outlineLevel="0" collapsed="false">
      <c r="A27" s="62" t="n">
        <f aca="false">A26+1</f>
        <v>2000</v>
      </c>
      <c r="B27" s="63" t="n">
        <v>10.8040597411666</v>
      </c>
      <c r="C27" s="63" t="n">
        <v>56.5586348649808</v>
      </c>
      <c r="D27" s="63" t="n">
        <v>79.6350869706112</v>
      </c>
      <c r="E27" s="63" t="n">
        <v>79.3281940048635</v>
      </c>
      <c r="F27" s="63" t="n">
        <v>81.0765592774719</v>
      </c>
      <c r="G27" s="63" t="n">
        <v>82.3807910920626</v>
      </c>
      <c r="H27" s="63" t="n">
        <v>79.3223826378636</v>
      </c>
      <c r="I27" s="63" t="n">
        <v>71.8564829181378</v>
      </c>
      <c r="J27" s="63" t="n">
        <v>44.8639403548532</v>
      </c>
      <c r="K27" s="63" t="n">
        <v>10.5843827980672</v>
      </c>
      <c r="L27" s="63" t="n">
        <v>2.05966126463717</v>
      </c>
      <c r="M27" s="63" t="n">
        <v>0.382401488383318</v>
      </c>
      <c r="N27" s="63" t="n">
        <v>17.2949274224622</v>
      </c>
      <c r="O27" s="63" t="n">
        <v>65.6693763132061</v>
      </c>
      <c r="P27" s="63" t="n">
        <v>93.5027567352575</v>
      </c>
      <c r="Q27" s="63" t="n">
        <v>95.7622867091876</v>
      </c>
      <c r="R27" s="63" t="n">
        <v>96.1008179178993</v>
      </c>
      <c r="S27" s="63" t="n">
        <v>95.3875778172908</v>
      </c>
      <c r="T27" s="63" t="n">
        <v>94.4844162628997</v>
      </c>
      <c r="U27" s="63" t="n">
        <v>89.869957263299</v>
      </c>
      <c r="V27" s="63" t="n">
        <v>60.5064505984316</v>
      </c>
      <c r="W27" s="63" t="n">
        <v>11.5763027107712</v>
      </c>
      <c r="X27" s="63" t="n">
        <v>4.14365931003729</v>
      </c>
      <c r="Y27" s="63" t="n">
        <v>1.11774734615874</v>
      </c>
    </row>
    <row r="28" customFormat="false" ht="15" hidden="false" customHeight="false" outlineLevel="0" collapsed="false">
      <c r="A28" s="62" t="n">
        <f aca="false">A27+1</f>
        <v>2001</v>
      </c>
      <c r="B28" s="63" t="n">
        <v>11.1504913355678</v>
      </c>
      <c r="C28" s="63" t="n">
        <v>56.512782164821</v>
      </c>
      <c r="D28" s="63" t="n">
        <v>79.7556659083768</v>
      </c>
      <c r="E28" s="63" t="n">
        <v>79.4944744253447</v>
      </c>
      <c r="F28" s="63" t="n">
        <v>81.3495553575233</v>
      </c>
      <c r="G28" s="63" t="n">
        <v>82.7359155550296</v>
      </c>
      <c r="H28" s="63" t="n">
        <v>80.0303852104088</v>
      </c>
      <c r="I28" s="63" t="n">
        <v>72.854124246101</v>
      </c>
      <c r="J28" s="63" t="n">
        <v>46.6275204058809</v>
      </c>
      <c r="K28" s="63" t="n">
        <v>11.0041173298482</v>
      </c>
      <c r="L28" s="63" t="n">
        <v>1.95886119688458</v>
      </c>
      <c r="M28" s="63" t="n">
        <v>0.369973949336231</v>
      </c>
      <c r="N28" s="63" t="n">
        <v>17.1164383066686</v>
      </c>
      <c r="O28" s="63" t="n">
        <v>65.6039031990812</v>
      </c>
      <c r="P28" s="63" t="n">
        <v>93.320758405104</v>
      </c>
      <c r="Q28" s="63" t="n">
        <v>95.6644387411869</v>
      </c>
      <c r="R28" s="63" t="n">
        <v>95.9954545233438</v>
      </c>
      <c r="S28" s="63" t="n">
        <v>95.3131066643227</v>
      </c>
      <c r="T28" s="63" t="n">
        <v>94.3747387389036</v>
      </c>
      <c r="U28" s="63" t="n">
        <v>89.8687488931176</v>
      </c>
      <c r="V28" s="63" t="n">
        <v>60.9700641249341</v>
      </c>
      <c r="W28" s="63" t="n">
        <v>12.3730817048808</v>
      </c>
      <c r="X28" s="63" t="n">
        <v>3.97879756165152</v>
      </c>
      <c r="Y28" s="63" t="n">
        <v>1.00607394856427</v>
      </c>
    </row>
    <row r="29" customFormat="false" ht="15" hidden="false" customHeight="false" outlineLevel="0" collapsed="false">
      <c r="A29" s="62" t="n">
        <f aca="false">A28+1</f>
        <v>2002</v>
      </c>
      <c r="B29" s="63" t="n">
        <v>9.29229006323079</v>
      </c>
      <c r="C29" s="63" t="n">
        <v>56.4858872584491</v>
      </c>
      <c r="D29" s="63" t="n">
        <v>79.8621672028659</v>
      </c>
      <c r="E29" s="63" t="n">
        <v>79.6427855549007</v>
      </c>
      <c r="F29" s="63" t="n">
        <v>81.5966575379715</v>
      </c>
      <c r="G29" s="63" t="n">
        <v>83.0538919329965</v>
      </c>
      <c r="H29" s="63" t="n">
        <v>80.6946866909858</v>
      </c>
      <c r="I29" s="63" t="n">
        <v>73.8080601337011</v>
      </c>
      <c r="J29" s="63" t="n">
        <v>48.0806880819111</v>
      </c>
      <c r="K29" s="63" t="n">
        <v>11.4722750412172</v>
      </c>
      <c r="L29" s="63" t="n">
        <v>1.96630551326551</v>
      </c>
      <c r="M29" s="63" t="n">
        <v>0.360602362513837</v>
      </c>
      <c r="N29" s="63" t="n">
        <v>17.3372003183334</v>
      </c>
      <c r="O29" s="63" t="n">
        <v>65.5623459364429</v>
      </c>
      <c r="P29" s="63" t="n">
        <v>93.1503855202581</v>
      </c>
      <c r="Q29" s="63" t="n">
        <v>95.5679340694145</v>
      </c>
      <c r="R29" s="63" t="n">
        <v>95.8913301618268</v>
      </c>
      <c r="S29" s="63" t="n">
        <v>95.2411094873204</v>
      </c>
      <c r="T29" s="63" t="n">
        <v>94.2632948424455</v>
      </c>
      <c r="U29" s="63" t="n">
        <v>89.8679204605626</v>
      </c>
      <c r="V29" s="63" t="n">
        <v>61.5648852645286</v>
      </c>
      <c r="W29" s="63" t="n">
        <v>13.0174878163782</v>
      </c>
      <c r="X29" s="63" t="n">
        <v>3.91285286229722</v>
      </c>
      <c r="Y29" s="63" t="n">
        <v>0.930071182506335</v>
      </c>
    </row>
    <row r="30" customFormat="false" ht="15" hidden="false" customHeight="false" outlineLevel="0" collapsed="false">
      <c r="A30" s="62" t="n">
        <f aca="false">A29+1</f>
        <v>2003</v>
      </c>
      <c r="B30" s="63" t="n">
        <v>9.87515420921875</v>
      </c>
      <c r="C30" s="63" t="n">
        <v>56.4701416945646</v>
      </c>
      <c r="D30" s="63" t="n">
        <v>79.9561802429634</v>
      </c>
      <c r="E30" s="63" t="n">
        <v>79.7750069221346</v>
      </c>
      <c r="F30" s="63" t="n">
        <v>81.8201605683737</v>
      </c>
      <c r="G30" s="63" t="n">
        <v>83.3381227835627</v>
      </c>
      <c r="H30" s="63" t="n">
        <v>81.316078988998</v>
      </c>
      <c r="I30" s="63" t="n">
        <v>74.7141582319902</v>
      </c>
      <c r="J30" s="63" t="n">
        <v>49.6596125662736</v>
      </c>
      <c r="K30" s="63" t="n">
        <v>12.1361347315019</v>
      </c>
      <c r="L30" s="63" t="n">
        <v>2.06851396519827</v>
      </c>
      <c r="M30" s="63" t="n">
        <v>0.352045696284695</v>
      </c>
      <c r="N30" s="63" t="n">
        <v>16.8887276670183</v>
      </c>
      <c r="O30" s="63" t="n">
        <v>65.5360183690805</v>
      </c>
      <c r="P30" s="63" t="n">
        <v>92.993022401684</v>
      </c>
      <c r="Q30" s="63" t="n">
        <v>95.4730386019569</v>
      </c>
      <c r="R30" s="63" t="n">
        <v>95.7888932152248</v>
      </c>
      <c r="S30" s="63" t="n">
        <v>95.1717903954579</v>
      </c>
      <c r="T30" s="63" t="n">
        <v>94.1507549606198</v>
      </c>
      <c r="U30" s="63" t="n">
        <v>89.867352614301</v>
      </c>
      <c r="V30" s="63" t="n">
        <v>62.1553195234422</v>
      </c>
      <c r="W30" s="63" t="n">
        <v>13.8861141564612</v>
      </c>
      <c r="X30" s="63" t="n">
        <v>3.74276379018215</v>
      </c>
      <c r="Y30" s="63" t="n">
        <v>0.919329458236813</v>
      </c>
    </row>
    <row r="31" customFormat="false" ht="15" hidden="false" customHeight="false" outlineLevel="0" collapsed="false">
      <c r="A31" s="62" t="n">
        <f aca="false">A30+1</f>
        <v>2004</v>
      </c>
      <c r="B31" s="63" t="n">
        <v>10.0121657048526</v>
      </c>
      <c r="C31" s="63" t="n">
        <v>56.4609336388614</v>
      </c>
      <c r="D31" s="63" t="n">
        <v>80.0391271922293</v>
      </c>
      <c r="E31" s="63" t="n">
        <v>79.8928345197343</v>
      </c>
      <c r="F31" s="63" t="n">
        <v>82.0221863706812</v>
      </c>
      <c r="G31" s="63" t="n">
        <v>83.5918037666479</v>
      </c>
      <c r="H31" s="63" t="n">
        <v>81.8956712012336</v>
      </c>
      <c r="I31" s="63" t="n">
        <v>75.5693961202718</v>
      </c>
      <c r="J31" s="63" t="n">
        <v>51.4044882818848</v>
      </c>
      <c r="K31" s="63" t="n">
        <v>13.0507501401507</v>
      </c>
      <c r="L31" s="63" t="n">
        <v>2.0270672307531</v>
      </c>
      <c r="M31" s="63" t="n">
        <v>0.349804664653253</v>
      </c>
      <c r="N31" s="63" t="n">
        <v>17.06802795376</v>
      </c>
      <c r="O31" s="63" t="n">
        <v>65.5193591447584</v>
      </c>
      <c r="P31" s="63" t="n">
        <v>92.8494677365343</v>
      </c>
      <c r="Q31" s="63" t="n">
        <v>95.3799996432479</v>
      </c>
      <c r="R31" s="63" t="n">
        <v>95.6885624233418</v>
      </c>
      <c r="S31" s="63" t="n">
        <v>95.1053141141076</v>
      </c>
      <c r="T31" s="63" t="n">
        <v>94.0378165217073</v>
      </c>
      <c r="U31" s="63" t="n">
        <v>89.8669634373439</v>
      </c>
      <c r="V31" s="63" t="n">
        <v>62.3860295665232</v>
      </c>
      <c r="W31" s="63" t="n">
        <v>14.8643278809924</v>
      </c>
      <c r="X31" s="63" t="n">
        <v>3.59016614746899</v>
      </c>
      <c r="Y31" s="63" t="n">
        <v>0.901696816511372</v>
      </c>
    </row>
    <row r="32" customFormat="false" ht="15" hidden="false" customHeight="false" outlineLevel="0" collapsed="false">
      <c r="A32" s="62" t="n">
        <f aca="false">A31+1</f>
        <v>2005</v>
      </c>
      <c r="B32" s="63" t="n">
        <v>10.9320061075785</v>
      </c>
      <c r="C32" s="63" t="n">
        <v>56.455552207724</v>
      </c>
      <c r="D32" s="63" t="n">
        <v>80.1122777840066</v>
      </c>
      <c r="E32" s="63" t="n">
        <v>79.9977959514578</v>
      </c>
      <c r="F32" s="63" t="n">
        <v>82.2046910804805</v>
      </c>
      <c r="G32" s="63" t="n">
        <v>83.817911701756</v>
      </c>
      <c r="H32" s="63" t="n">
        <v>82.4348326291213</v>
      </c>
      <c r="I32" s="63" t="n">
        <v>76.371827513537</v>
      </c>
      <c r="J32" s="63" t="n">
        <v>52.9436163079143</v>
      </c>
      <c r="K32" s="63" t="n">
        <v>13.8196941579229</v>
      </c>
      <c r="L32" s="63" t="n">
        <v>2.09829123072199</v>
      </c>
      <c r="M32" s="63" t="n">
        <v>0.355764709920332</v>
      </c>
      <c r="N32" s="63" t="n">
        <v>17.5932691548505</v>
      </c>
      <c r="O32" s="63" t="n">
        <v>65.5088257135642</v>
      </c>
      <c r="P32" s="63" t="n">
        <v>92.71998445925</v>
      </c>
      <c r="Q32" s="63" t="n">
        <v>95.2890436303439</v>
      </c>
      <c r="R32" s="63" t="n">
        <v>95.5907205578834</v>
      </c>
      <c r="S32" s="63" t="n">
        <v>95.0418062399536</v>
      </c>
      <c r="T32" s="63" t="n">
        <v>93.9251868857002</v>
      </c>
      <c r="U32" s="63" t="n">
        <v>89.8666967366063</v>
      </c>
      <c r="V32" s="63" t="n">
        <v>62.1379714043859</v>
      </c>
      <c r="W32" s="63" t="n">
        <v>15.840927058423</v>
      </c>
      <c r="X32" s="63" t="n">
        <v>3.65731715229928</v>
      </c>
      <c r="Y32" s="63" t="n">
        <v>0.908985892562915</v>
      </c>
    </row>
    <row r="33" customFormat="false" ht="15" hidden="false" customHeight="false" outlineLevel="0" collapsed="false">
      <c r="A33" s="62" t="n">
        <f aca="false">A32+1</f>
        <v>2006</v>
      </c>
      <c r="B33" s="63" t="n">
        <v>10.7880904586893</v>
      </c>
      <c r="C33" s="63" t="n">
        <v>56.4524083415479</v>
      </c>
      <c r="D33" s="63" t="n">
        <v>80.1767634795841</v>
      </c>
      <c r="E33" s="63" t="n">
        <v>80.091264946094</v>
      </c>
      <c r="F33" s="63" t="n">
        <v>82.3694731197111</v>
      </c>
      <c r="G33" s="63" t="n">
        <v>84.0192001491197</v>
      </c>
      <c r="H33" s="63" t="n">
        <v>82.9351384228812</v>
      </c>
      <c r="I33" s="63" t="n">
        <v>77.1205099969618</v>
      </c>
      <c r="J33" s="63" t="n">
        <v>53.8674910881153</v>
      </c>
      <c r="K33" s="63" t="n">
        <v>14.2293823868848</v>
      </c>
      <c r="L33" s="63" t="n">
        <v>2.32765665435063</v>
      </c>
      <c r="M33" s="63" t="n">
        <v>0.374958076034656</v>
      </c>
      <c r="N33" s="63" t="n">
        <v>17.356345897862</v>
      </c>
      <c r="O33" s="63" t="n">
        <v>65.5021687385834</v>
      </c>
      <c r="P33" s="63" t="n">
        <v>92.6043807728346</v>
      </c>
      <c r="Q33" s="63" t="n">
        <v>95.200374347088</v>
      </c>
      <c r="R33" s="63" t="n">
        <v>95.4957093600928</v>
      </c>
      <c r="S33" s="63" t="n">
        <v>94.9813544565713</v>
      </c>
      <c r="T33" s="63" t="n">
        <v>93.8135657129131</v>
      </c>
      <c r="U33" s="63" t="n">
        <v>89.866513979439</v>
      </c>
      <c r="V33" s="63" t="n">
        <v>61.8859251689024</v>
      </c>
      <c r="W33" s="63" t="n">
        <v>16.6655569900166</v>
      </c>
      <c r="X33" s="63" t="n">
        <v>3.88912885460268</v>
      </c>
      <c r="Y33" s="63" t="n">
        <v>0.934148481447434</v>
      </c>
    </row>
    <row r="34" customFormat="false" ht="15" hidden="false" customHeight="false" outlineLevel="0" collapsed="false">
      <c r="A34" s="62" t="n">
        <f aca="false">A33+1</f>
        <v>2007</v>
      </c>
      <c r="B34" s="63" t="n">
        <v>10.5126774663389</v>
      </c>
      <c r="C34" s="63" t="n">
        <v>56.4505720791535</v>
      </c>
      <c r="D34" s="63" t="n">
        <v>80.2335908301369</v>
      </c>
      <c r="E34" s="63" t="n">
        <v>80.1744751069773</v>
      </c>
      <c r="F34" s="63" t="n">
        <v>82.5181819299679</v>
      </c>
      <c r="G34" s="63" t="n">
        <v>84.1982008084553</v>
      </c>
      <c r="H34" s="63" t="n">
        <v>83.3983190689149</v>
      </c>
      <c r="I34" s="63" t="n">
        <v>77.8154041229067</v>
      </c>
      <c r="J34" s="63" t="n">
        <v>55.1702281516466</v>
      </c>
      <c r="K34" s="63" t="n">
        <v>14.7453604996727</v>
      </c>
      <c r="L34" s="63" t="n">
        <v>2.53368314013636</v>
      </c>
      <c r="M34" s="63" t="n">
        <v>0.392198432965417</v>
      </c>
      <c r="N34" s="63" t="n">
        <v>18.0792649159547</v>
      </c>
      <c r="O34" s="63" t="n">
        <v>65.4979629009118</v>
      </c>
      <c r="P34" s="63" t="n">
        <v>92.5021068521383</v>
      </c>
      <c r="Q34" s="63" t="n">
        <v>95.1141716326982</v>
      </c>
      <c r="R34" s="63" t="n">
        <v>95.4038258490168</v>
      </c>
      <c r="S34" s="63" t="n">
        <v>94.924010558635</v>
      </c>
      <c r="T34" s="63" t="n">
        <v>93.7036277375355</v>
      </c>
      <c r="U34" s="63" t="n">
        <v>89.8663887500713</v>
      </c>
      <c r="V34" s="63" t="n">
        <v>62.2446523663984</v>
      </c>
      <c r="W34" s="63" t="n">
        <v>17.6768689301086</v>
      </c>
      <c r="X34" s="63" t="n">
        <v>4.03187500259523</v>
      </c>
      <c r="Y34" s="63" t="n">
        <v>0.949643223952211</v>
      </c>
    </row>
    <row r="35" customFormat="false" ht="15" hidden="false" customHeight="false" outlineLevel="0" collapsed="false">
      <c r="A35" s="62" t="n">
        <f aca="false">A34+1</f>
        <v>2008</v>
      </c>
      <c r="B35" s="63" t="n">
        <v>11.6123870356339</v>
      </c>
      <c r="C35" s="63" t="n">
        <v>56.4494996969374</v>
      </c>
      <c r="D35" s="63" t="n">
        <v>80.283653948257</v>
      </c>
      <c r="E35" s="63" t="n">
        <v>80.2485328167739</v>
      </c>
      <c r="F35" s="63" t="n">
        <v>82.6523270670279</v>
      </c>
      <c r="G35" s="63" t="n">
        <v>84.3572292707322</v>
      </c>
      <c r="H35" s="63" t="n">
        <v>83.8262145431377</v>
      </c>
      <c r="I35" s="63" t="n">
        <v>78.4572539381557</v>
      </c>
      <c r="J35" s="63" t="n">
        <v>56.5788237943438</v>
      </c>
      <c r="K35" s="63" t="n">
        <v>15.4942119118067</v>
      </c>
      <c r="L35" s="63" t="n">
        <v>2.67411916267389</v>
      </c>
      <c r="M35" s="63" t="n">
        <v>0.403950160638923</v>
      </c>
      <c r="N35" s="63" t="n">
        <v>17.7848419693316</v>
      </c>
      <c r="O35" s="63" t="n">
        <v>65.4953061856194</v>
      </c>
      <c r="P35" s="63" t="n">
        <v>92.41235391529</v>
      </c>
      <c r="Q35" s="63" t="n">
        <v>95.0305905840465</v>
      </c>
      <c r="R35" s="63" t="n">
        <v>95.3153200330834</v>
      </c>
      <c r="S35" s="63" t="n">
        <v>94.8697931168131</v>
      </c>
      <c r="T35" s="63" t="n">
        <v>93.5960068367903</v>
      </c>
      <c r="U35" s="63" t="n">
        <v>89.8663029425558</v>
      </c>
      <c r="V35" s="63" t="n">
        <v>63.5555320753135</v>
      </c>
      <c r="W35" s="63" t="n">
        <v>18.6161317058396</v>
      </c>
      <c r="X35" s="63" t="n">
        <v>4.43498208248969</v>
      </c>
      <c r="Y35" s="63" t="n">
        <v>0.993399503842463</v>
      </c>
    </row>
    <row r="36" s="66" customFormat="true" ht="15" hidden="false" customHeight="false" outlineLevel="0" collapsed="false">
      <c r="A36" s="64" t="s">
        <v>137</v>
      </c>
      <c r="B36" s="65" t="n">
        <f aca="false">AVERAGE(B27:B35)</f>
        <v>10.5532580135864</v>
      </c>
      <c r="C36" s="65" t="n">
        <f aca="false">AVERAGE(C27:C35)</f>
        <v>56.4773791052266</v>
      </c>
      <c r="D36" s="65" t="n">
        <f aca="false">AVERAGE(D27:D35)</f>
        <v>80.0060570621146</v>
      </c>
      <c r="E36" s="65" t="n">
        <f aca="false">AVERAGE(E27:E35)</f>
        <v>79.8494849164757</v>
      </c>
      <c r="F36" s="65" t="n">
        <f aca="false">AVERAGE(F27:F35)</f>
        <v>81.9566435899121</v>
      </c>
      <c r="G36" s="65" t="n">
        <f aca="false">AVERAGE(G27:G35)</f>
        <v>83.4992296733736</v>
      </c>
      <c r="H36" s="65" t="n">
        <f aca="false">AVERAGE(H27:H35)</f>
        <v>81.7615232659495</v>
      </c>
      <c r="I36" s="65" t="n">
        <f aca="false">AVERAGE(I27:I35)</f>
        <v>75.3963574690848</v>
      </c>
      <c r="J36" s="65" t="n">
        <f aca="false">AVERAGE(J27:J35)</f>
        <v>51.0218232258693</v>
      </c>
      <c r="K36" s="65" t="n">
        <f aca="false">AVERAGE(K27:K35)</f>
        <v>12.9484787774525</v>
      </c>
      <c r="L36" s="65" t="n">
        <f aca="false">AVERAGE(L27:L35)</f>
        <v>2.19046215095795</v>
      </c>
      <c r="M36" s="65" t="n">
        <f aca="false">AVERAGE(M27:M35)</f>
        <v>0.371299948970074</v>
      </c>
      <c r="N36" s="65" t="n">
        <f aca="false">AVERAGE(N27:N35)</f>
        <v>17.3910048451379</v>
      </c>
      <c r="O36" s="65" t="n">
        <f aca="false">AVERAGE(O27:O35)</f>
        <v>65.5439185001387</v>
      </c>
      <c r="P36" s="65" t="n">
        <f aca="false">AVERAGE(P27:P35)</f>
        <v>92.8950240887056</v>
      </c>
      <c r="Q36" s="65" t="n">
        <f aca="false">AVERAGE(Q27:Q35)</f>
        <v>95.3868753287967</v>
      </c>
      <c r="R36" s="65" t="n">
        <f aca="false">AVERAGE(R27:R35)</f>
        <v>95.6967371157459</v>
      </c>
      <c r="S36" s="65" t="n">
        <f aca="false">AVERAGE(S27:S35)</f>
        <v>95.1150958722747</v>
      </c>
      <c r="T36" s="65" t="n">
        <f aca="false">AVERAGE(T27:T35)</f>
        <v>94.0388231666128</v>
      </c>
      <c r="U36" s="65" t="n">
        <f aca="false">AVERAGE(U27:U35)</f>
        <v>89.8674272308107</v>
      </c>
      <c r="V36" s="65" t="n">
        <f aca="false">AVERAGE(V27:V35)</f>
        <v>61.93409223254</v>
      </c>
      <c r="W36" s="65" t="n">
        <f aca="false">AVERAGE(W27:W35)</f>
        <v>14.9463109948746</v>
      </c>
      <c r="X36" s="65" t="n">
        <f aca="false">AVERAGE(X27:X35)</f>
        <v>3.93128252929156</v>
      </c>
      <c r="Y36" s="65" t="n">
        <f aca="false">AVERAGE(Y27:Y35)</f>
        <v>0.962343983753617</v>
      </c>
    </row>
    <row r="37" customFormat="false" ht="15" hidden="false" customHeight="false" outlineLevel="0" collapsed="false">
      <c r="A37" s="62" t="n">
        <f aca="false">A35+1</f>
        <v>2009</v>
      </c>
      <c r="B37" s="63" t="n">
        <v>12.3201893423915</v>
      </c>
      <c r="C37" s="63" t="n">
        <v>56.4488734698299</v>
      </c>
      <c r="D37" s="63" t="n">
        <v>80.3277460440667</v>
      </c>
      <c r="E37" s="63" t="n">
        <v>80.3144292567563</v>
      </c>
      <c r="F37" s="63" t="n">
        <v>82.7732874191552</v>
      </c>
      <c r="G37" s="63" t="n">
        <v>84.4983938969632</v>
      </c>
      <c r="H37" s="63" t="n">
        <v>84.2207336058871</v>
      </c>
      <c r="I37" s="63" t="n">
        <v>79.0474583169149</v>
      </c>
      <c r="J37" s="63" t="n">
        <v>58.6233668412026</v>
      </c>
      <c r="K37" s="63" t="n">
        <v>16.2673753767629</v>
      </c>
      <c r="L37" s="63" t="n">
        <v>3.13707516247169</v>
      </c>
      <c r="M37" s="63" t="n">
        <v>0.442690454874939</v>
      </c>
      <c r="N37" s="63" t="n">
        <v>17.70836824418</v>
      </c>
      <c r="O37" s="63" t="n">
        <v>65.4936282123129</v>
      </c>
      <c r="P37" s="63" t="n">
        <v>92.3341459294354</v>
      </c>
      <c r="Q37" s="63" t="n">
        <v>94.9497612350891</v>
      </c>
      <c r="R37" s="63" t="n">
        <v>95.2303939882854</v>
      </c>
      <c r="S37" s="63" t="n">
        <v>94.8186906112998</v>
      </c>
      <c r="T37" s="63" t="n">
        <v>93.4912821722614</v>
      </c>
      <c r="U37" s="63" t="n">
        <v>89.866244148176</v>
      </c>
      <c r="V37" s="63" t="n">
        <v>65.7051036089468</v>
      </c>
      <c r="W37" s="63" t="n">
        <v>19.6637709556934</v>
      </c>
      <c r="X37" s="63" t="n">
        <v>5.08095866488415</v>
      </c>
      <c r="Y37" s="63" t="n">
        <v>1.06351866957183</v>
      </c>
    </row>
    <row r="38" customFormat="false" ht="15" hidden="false" customHeight="false" outlineLevel="0" collapsed="false">
      <c r="A38" s="61" t="n">
        <v>2010</v>
      </c>
      <c r="B38" s="63" t="n">
        <v>10.8071299934207</v>
      </c>
      <c r="C38" s="63" t="n">
        <v>56.4485077949871</v>
      </c>
      <c r="D38" s="63" t="n">
        <v>80.3665700172444</v>
      </c>
      <c r="E38" s="63" t="n">
        <v>80.3730515296869</v>
      </c>
      <c r="F38" s="63" t="n">
        <v>82.8823203645037</v>
      </c>
      <c r="G38" s="63" t="n">
        <v>84.623606820944</v>
      </c>
      <c r="H38" s="63" t="n">
        <v>84.583818422962</v>
      </c>
      <c r="I38" s="63" t="n">
        <v>79.5879411472008</v>
      </c>
      <c r="J38" s="63" t="n">
        <v>61.1818811474324</v>
      </c>
      <c r="K38" s="63" t="n">
        <v>17.4060233382771</v>
      </c>
      <c r="L38" s="63" t="n">
        <v>3.63584435999397</v>
      </c>
      <c r="M38" s="63" t="n">
        <v>0.48442760803056</v>
      </c>
      <c r="N38" s="63" t="n">
        <v>17.6987632907359</v>
      </c>
      <c r="O38" s="63" t="n">
        <v>65.4925684903508</v>
      </c>
      <c r="P38" s="63" t="n">
        <v>92.2664180724841</v>
      </c>
      <c r="Q38" s="63" t="n">
        <v>94.8717886832215</v>
      </c>
      <c r="R38" s="63" t="n">
        <v>95.1492022064124</v>
      </c>
      <c r="S38" s="63" t="n">
        <v>94.770664867998</v>
      </c>
      <c r="T38" s="63" t="n">
        <v>93.3899670030675</v>
      </c>
      <c r="U38" s="63" t="n">
        <v>89.8662038634542</v>
      </c>
      <c r="V38" s="63" t="n">
        <v>68.7033371506639</v>
      </c>
      <c r="W38" s="63" t="n">
        <v>21.1489524697897</v>
      </c>
      <c r="X38" s="63" t="n">
        <v>5.69014293026081</v>
      </c>
      <c r="Y38" s="63" t="n">
        <v>1.12964411997954</v>
      </c>
    </row>
    <row r="39" customFormat="false" ht="15" hidden="false" customHeight="false" outlineLevel="0" collapsed="false">
      <c r="A39" s="61" t="n">
        <v>2011</v>
      </c>
      <c r="B39" s="63" t="n">
        <v>11.0563618390202</v>
      </c>
      <c r="C39" s="63" t="n">
        <v>56.4482942707464</v>
      </c>
      <c r="D39" s="63" t="n">
        <v>80.4007481223679</v>
      </c>
      <c r="E39" s="63" t="n">
        <v>80.4251928975653</v>
      </c>
      <c r="F39" s="63" t="n">
        <v>82.9805707273024</v>
      </c>
      <c r="G39" s="63" t="n">
        <v>84.7345962729819</v>
      </c>
      <c r="H39" s="63" t="n">
        <v>84.9174144651524</v>
      </c>
      <c r="I39" s="63" t="n">
        <v>80.0810267470635</v>
      </c>
      <c r="J39" s="63" t="n">
        <v>63.6880631109542</v>
      </c>
      <c r="K39" s="63" t="n">
        <v>19.0719012717365</v>
      </c>
      <c r="L39" s="63" t="n">
        <v>3.96238829205474</v>
      </c>
      <c r="M39" s="63" t="n">
        <v>0.511752900314372</v>
      </c>
      <c r="N39" s="63" t="n">
        <v>17.2809180334474</v>
      </c>
      <c r="O39" s="63" t="n">
        <v>65.4918992565168</v>
      </c>
      <c r="P39" s="63" t="n">
        <v>92.2080794241018</v>
      </c>
      <c r="Q39" s="63" t="n">
        <v>94.7967536212291</v>
      </c>
      <c r="R39" s="63" t="n">
        <v>95.0718530696721</v>
      </c>
      <c r="S39" s="63" t="n">
        <v>94.7256546453168</v>
      </c>
      <c r="T39" s="63" t="n">
        <v>93.2925005534559</v>
      </c>
      <c r="U39" s="63" t="n">
        <v>89.8661762614343</v>
      </c>
      <c r="V39" s="63" t="n">
        <v>71.8549121125447</v>
      </c>
      <c r="W39" s="63" t="n">
        <v>22.6851940359402</v>
      </c>
      <c r="X39" s="63" t="n">
        <v>6.16140626954889</v>
      </c>
      <c r="Y39" s="63" t="n">
        <v>1.1807985938263</v>
      </c>
    </row>
    <row r="40" customFormat="false" ht="15" hidden="false" customHeight="false" outlineLevel="0" collapsed="false">
      <c r="A40" s="61" t="n">
        <v>2012</v>
      </c>
      <c r="B40" s="63" t="n">
        <v>11.6360109158142</v>
      </c>
      <c r="C40" s="63" t="n">
        <v>56.4481695918938</v>
      </c>
      <c r="D40" s="63" t="n">
        <v>80.4308307430542</v>
      </c>
      <c r="E40" s="63" t="n">
        <v>80.4715621613934</v>
      </c>
      <c r="F40" s="63" t="n">
        <v>83.0690794293113</v>
      </c>
      <c r="G40" s="63" t="n">
        <v>84.8329195958427</v>
      </c>
      <c r="H40" s="63" t="n">
        <v>85.2234454633337</v>
      </c>
      <c r="I40" s="63" t="n">
        <v>80.5293251256977</v>
      </c>
      <c r="J40" s="63" t="n">
        <v>65.9385528296864</v>
      </c>
      <c r="K40" s="63" t="n">
        <v>21.2664156595358</v>
      </c>
      <c r="L40" s="63" t="n">
        <v>4.25432621283119</v>
      </c>
      <c r="M40" s="63" t="n">
        <v>0.536182351394973</v>
      </c>
      <c r="N40" s="63" t="n">
        <v>16.9550115951447</v>
      </c>
      <c r="O40" s="63" t="n">
        <v>65.4914766359542</v>
      </c>
      <c r="P40" s="63" t="n">
        <v>92.1580598409014</v>
      </c>
      <c r="Q40" s="63" t="n">
        <v>94.7247132252306</v>
      </c>
      <c r="R40" s="63" t="n">
        <v>94.998411275331</v>
      </c>
      <c r="S40" s="63" t="n">
        <v>94.6835792389238</v>
      </c>
      <c r="T40" s="63" t="n">
        <v>93.1992430861017</v>
      </c>
      <c r="U40" s="63" t="n">
        <v>89.8661573493859</v>
      </c>
      <c r="V40" s="63" t="n">
        <v>74.3538388713103</v>
      </c>
      <c r="W40" s="63" t="n">
        <v>24.1407082470643</v>
      </c>
      <c r="X40" s="63" t="n">
        <v>6.68554599886802</v>
      </c>
      <c r="Y40" s="63" t="n">
        <v>1.23769266947412</v>
      </c>
    </row>
    <row r="41" customFormat="false" ht="15" hidden="false" customHeight="false" outlineLevel="0" collapsed="false">
      <c r="A41" s="61" t="n">
        <v>2013</v>
      </c>
      <c r="B41" s="63" t="n">
        <v>11.5406466480807</v>
      </c>
      <c r="C41" s="63" t="n">
        <v>56.4480967913511</v>
      </c>
      <c r="D41" s="63" t="n">
        <v>80.4573043222292</v>
      </c>
      <c r="E41" s="63" t="n">
        <v>80.5127922210847</v>
      </c>
      <c r="F41" s="63" t="n">
        <v>83.1487917631852</v>
      </c>
      <c r="G41" s="63" t="n">
        <v>84.9199764719917</v>
      </c>
      <c r="H41" s="63" t="n">
        <v>85.5037930726377</v>
      </c>
      <c r="I41" s="63" t="n">
        <v>80.9356300434044</v>
      </c>
      <c r="J41" s="63" t="n">
        <v>68.0268719807116</v>
      </c>
      <c r="K41" s="63" t="n">
        <v>23.5983634699</v>
      </c>
      <c r="L41" s="63" t="n">
        <v>4.61507376069624</v>
      </c>
      <c r="M41" s="63" t="n">
        <v>0.566369812309869</v>
      </c>
      <c r="N41" s="63" t="n">
        <v>16.7734459289234</v>
      </c>
      <c r="O41" s="63" t="n">
        <v>65.4912097565803</v>
      </c>
      <c r="P41" s="63" t="n">
        <v>92.1153425361145</v>
      </c>
      <c r="Q41" s="63" t="n">
        <v>94.6557023436258</v>
      </c>
      <c r="R41" s="63" t="n">
        <v>94.9289010158229</v>
      </c>
      <c r="S41" s="63" t="n">
        <v>94.6443419942608</v>
      </c>
      <c r="T41" s="63" t="n">
        <v>93.1104741121597</v>
      </c>
      <c r="U41" s="63" t="n">
        <v>89.8661443914934</v>
      </c>
      <c r="V41" s="63" t="n">
        <v>76.3133787099944</v>
      </c>
      <c r="W41" s="63" t="n">
        <v>26.196430342809</v>
      </c>
      <c r="X41" s="63" t="n">
        <v>7.10413399903772</v>
      </c>
      <c r="Y41" s="63" t="n">
        <v>1.28312936510081</v>
      </c>
    </row>
    <row r="42" customFormat="false" ht="15" hidden="false" customHeight="false" outlineLevel="0" collapsed="false">
      <c r="A42" s="61" t="n">
        <v>2014</v>
      </c>
      <c r="B42" s="63" t="n">
        <v>11.1090242361146</v>
      </c>
      <c r="C42" s="63" t="n">
        <v>56.290534541941</v>
      </c>
      <c r="D42" s="63" t="n">
        <v>80.3417639461062</v>
      </c>
      <c r="E42" s="63" t="n">
        <v>80.4908236691717</v>
      </c>
      <c r="F42" s="63" t="n">
        <v>83.1305393718366</v>
      </c>
      <c r="G42" s="63" t="n">
        <v>84.8679401750248</v>
      </c>
      <c r="H42" s="63" t="n">
        <v>85.6817816668694</v>
      </c>
      <c r="I42" s="63" t="n">
        <v>81.2512950157281</v>
      </c>
      <c r="J42" s="63" t="n">
        <v>69.7484500166535</v>
      </c>
      <c r="K42" s="63" t="n">
        <v>26.9794895229865</v>
      </c>
      <c r="L42" s="63" t="n">
        <v>4.5876</v>
      </c>
      <c r="M42" s="63" t="n">
        <v>0.556094196408027</v>
      </c>
      <c r="N42" s="63" t="n">
        <v>16.0253249848217</v>
      </c>
      <c r="O42" s="63" t="n">
        <v>65.3726093894335</v>
      </c>
      <c r="P42" s="63" t="n">
        <v>91.9505172773028</v>
      </c>
      <c r="Q42" s="63" t="n">
        <v>94.5560103906557</v>
      </c>
      <c r="R42" s="63" t="n">
        <v>94.7881309963878</v>
      </c>
      <c r="S42" s="63" t="n">
        <v>94.5865760380308</v>
      </c>
      <c r="T42" s="63" t="n">
        <v>92.9843669807417</v>
      </c>
      <c r="U42" s="63" t="n">
        <v>89.8672926407546</v>
      </c>
      <c r="V42" s="63" t="n">
        <v>77.5</v>
      </c>
      <c r="W42" s="63" t="n">
        <v>28.1500536475346</v>
      </c>
      <c r="X42" s="63" t="n">
        <v>7.067</v>
      </c>
      <c r="Y42" s="63" t="n">
        <v>1.2663366054375</v>
      </c>
    </row>
    <row r="43" customFormat="false" ht="15" hidden="false" customHeight="false" outlineLevel="0" collapsed="false">
      <c r="A43" s="61" t="n">
        <v>2015</v>
      </c>
      <c r="B43" s="63" t="n">
        <v>11.1090242361146</v>
      </c>
      <c r="C43" s="63" t="n">
        <v>56.2905096334402</v>
      </c>
      <c r="D43" s="63" t="n">
        <v>80.3623528469789</v>
      </c>
      <c r="E43" s="63" t="n">
        <v>80.5235430006407</v>
      </c>
      <c r="F43" s="63" t="n">
        <v>83.1954935087295</v>
      </c>
      <c r="G43" s="63" t="n">
        <v>84.9363948260884</v>
      </c>
      <c r="H43" s="63" t="n">
        <v>85.9172337210938</v>
      </c>
      <c r="I43" s="63" t="n">
        <v>81.5835308381026</v>
      </c>
      <c r="J43" s="63" t="n">
        <v>70.5456074160838</v>
      </c>
      <c r="K43" s="63" t="n">
        <v>30.6564912828517</v>
      </c>
      <c r="L43" s="63" t="n">
        <v>4.5876</v>
      </c>
      <c r="M43" s="63" t="n">
        <v>0.556094196408027</v>
      </c>
      <c r="N43" s="63" t="n">
        <v>16.0077894993479</v>
      </c>
      <c r="O43" s="63" t="n">
        <v>65.3725029567925</v>
      </c>
      <c r="P43" s="63" t="n">
        <v>91.9196017213828</v>
      </c>
      <c r="Q43" s="63" t="n">
        <v>94.4929222742231</v>
      </c>
      <c r="R43" s="63" t="n">
        <v>94.7262999288916</v>
      </c>
      <c r="S43" s="63" t="n">
        <v>94.5525954315822</v>
      </c>
      <c r="T43" s="63" t="n">
        <v>92.9048594576592</v>
      </c>
      <c r="U43" s="63" t="n">
        <v>89.8672865389082</v>
      </c>
      <c r="V43" s="63" t="n">
        <v>78</v>
      </c>
      <c r="W43" s="63" t="n">
        <v>30.6283427962476</v>
      </c>
      <c r="X43" s="63" t="n">
        <v>7.067</v>
      </c>
      <c r="Y43" s="63" t="n">
        <v>1.2663366054375</v>
      </c>
    </row>
    <row r="44" customFormat="false" ht="15" hidden="false" customHeight="false" outlineLevel="0" collapsed="false">
      <c r="A44" s="61" t="n">
        <v>2016</v>
      </c>
      <c r="B44" s="63" t="n">
        <v>11.107860195384</v>
      </c>
      <c r="C44" s="63" t="n">
        <v>56.2904950893973</v>
      </c>
      <c r="D44" s="63" t="n">
        <v>80.3804647898766</v>
      </c>
      <c r="E44" s="63" t="n">
        <v>80.5526257636553</v>
      </c>
      <c r="F44" s="63" t="n">
        <v>83.2539553225358</v>
      </c>
      <c r="G44" s="63" t="n">
        <v>84.9969303289592</v>
      </c>
      <c r="H44" s="63" t="n">
        <v>86.1321596072096</v>
      </c>
      <c r="I44" s="63" t="n">
        <v>81.8823303248438</v>
      </c>
      <c r="J44" s="63" t="n">
        <v>70.8887050076696</v>
      </c>
      <c r="K44" s="63" t="n">
        <v>33.6971259509946</v>
      </c>
      <c r="L44" s="63" t="n">
        <v>4.5876</v>
      </c>
      <c r="M44" s="63" t="n">
        <v>0.556094196408027</v>
      </c>
      <c r="N44" s="63" t="n">
        <v>16.0075953510617</v>
      </c>
      <c r="O44" s="63" t="n">
        <v>65.3724357476241</v>
      </c>
      <c r="P44" s="63" t="n">
        <v>91.8934283947251</v>
      </c>
      <c r="Q44" s="63" t="n">
        <v>94.4328570579544</v>
      </c>
      <c r="R44" s="63" t="n">
        <v>94.6682759353515</v>
      </c>
      <c r="S44" s="63" t="n">
        <v>94.5211054369476</v>
      </c>
      <c r="T44" s="63" t="n">
        <v>92.8302319239483</v>
      </c>
      <c r="U44" s="63" t="n">
        <v>89.8672823581576</v>
      </c>
      <c r="V44" s="63" t="n">
        <v>78</v>
      </c>
      <c r="W44" s="63" t="n">
        <v>33.0873002458645</v>
      </c>
      <c r="X44" s="63" t="n">
        <v>7.21790603813544</v>
      </c>
      <c r="Y44" s="63" t="n">
        <v>1.28258589962281</v>
      </c>
    </row>
    <row r="45" customFormat="false" ht="15" hidden="false" customHeight="false" outlineLevel="0" collapsed="false">
      <c r="A45" s="61" t="n">
        <v>2017</v>
      </c>
      <c r="B45" s="63" t="n">
        <v>11.1069831800089</v>
      </c>
      <c r="C45" s="63" t="n">
        <v>56.2904865971571</v>
      </c>
      <c r="D45" s="63" t="n">
        <v>80.3963962121918</v>
      </c>
      <c r="E45" s="63" t="n">
        <v>80.5784737621097</v>
      </c>
      <c r="F45" s="63" t="n">
        <v>83.306564800792</v>
      </c>
      <c r="G45" s="63" t="n">
        <v>85.0504455569458</v>
      </c>
      <c r="H45" s="63" t="n">
        <v>86.3281551798017</v>
      </c>
      <c r="I45" s="63" t="n">
        <v>82.1505000084267</v>
      </c>
      <c r="J45" s="63" t="n">
        <v>71.0206868919828</v>
      </c>
      <c r="K45" s="63" t="n">
        <v>36.3459267716098</v>
      </c>
      <c r="L45" s="63" t="n">
        <v>4.5876</v>
      </c>
      <c r="M45" s="63" t="n">
        <v>0.556094196408027</v>
      </c>
      <c r="N45" s="63" t="n">
        <v>16.0074597249411</v>
      </c>
      <c r="O45" s="63" t="n">
        <v>65.3723933070863</v>
      </c>
      <c r="P45" s="63" t="n">
        <v>91.8713156986968</v>
      </c>
      <c r="Q45" s="63" t="n">
        <v>94.3757760866401</v>
      </c>
      <c r="R45" s="63" t="n">
        <v>94.6139611444615</v>
      </c>
      <c r="S45" s="63" t="n">
        <v>94.4919759971025</v>
      </c>
      <c r="T45" s="63" t="n">
        <v>92.7604740559658</v>
      </c>
      <c r="U45" s="63" t="n">
        <v>89.8672794936708</v>
      </c>
      <c r="V45" s="63" t="n">
        <v>78</v>
      </c>
      <c r="W45" s="63" t="n">
        <v>35.541712723387</v>
      </c>
      <c r="X45" s="63" t="n">
        <v>7.69452701650363</v>
      </c>
      <c r="Y45" s="63" t="n">
        <v>1.33390760011994</v>
      </c>
    </row>
    <row r="46" customFormat="false" ht="15" hidden="false" customHeight="false" outlineLevel="0" collapsed="false">
      <c r="A46" s="61" t="n">
        <v>2018</v>
      </c>
      <c r="B46" s="63" t="n">
        <v>11.1063224280192</v>
      </c>
      <c r="C46" s="63" t="n">
        <v>56.2904816385565</v>
      </c>
      <c r="D46" s="63" t="n">
        <v>80.4104084272066</v>
      </c>
      <c r="E46" s="63" t="n">
        <v>80.6014449065675</v>
      </c>
      <c r="F46" s="63" t="n">
        <v>83.3539005578718</v>
      </c>
      <c r="G46" s="63" t="n">
        <v>85.0977411708704</v>
      </c>
      <c r="H46" s="63" t="n">
        <v>86.5067269615372</v>
      </c>
      <c r="I46" s="63" t="n">
        <v>82.3907306998889</v>
      </c>
      <c r="J46" s="63" t="n">
        <v>71.5339727699148</v>
      </c>
      <c r="K46" s="63" t="n">
        <v>37.8015386272407</v>
      </c>
      <c r="L46" s="63" t="n">
        <v>5.04390632662461</v>
      </c>
      <c r="M46" s="63" t="n">
        <v>0.593803410837162</v>
      </c>
      <c r="N46" s="63" t="n">
        <v>16.0073649810505</v>
      </c>
      <c r="O46" s="63" t="n">
        <v>65.3723665072344</v>
      </c>
      <c r="P46" s="63" t="n">
        <v>91.8526663040674</v>
      </c>
      <c r="Q46" s="63" t="n">
        <v>94.3216268226948</v>
      </c>
      <c r="R46" s="63" t="n">
        <v>94.5632378033401</v>
      </c>
      <c r="S46" s="63" t="n">
        <v>94.4650750029235</v>
      </c>
      <c r="T46" s="63" t="n">
        <v>92.6955198064243</v>
      </c>
      <c r="U46" s="63" t="n">
        <v>89.8672775310378</v>
      </c>
      <c r="V46" s="63" t="n">
        <v>78</v>
      </c>
      <c r="W46" s="63" t="n">
        <v>37.948526705354</v>
      </c>
      <c r="X46" s="63" t="n">
        <v>8.37177970302738</v>
      </c>
      <c r="Y46" s="63" t="n">
        <v>1.40683296664001</v>
      </c>
    </row>
    <row r="47" customFormat="false" ht="15" hidden="false" customHeight="false" outlineLevel="0" collapsed="false">
      <c r="A47" s="61" t="n">
        <v>2019</v>
      </c>
      <c r="B47" s="63" t="n">
        <v>11.1058246176859</v>
      </c>
      <c r="C47" s="63" t="n">
        <v>56.2904787432414</v>
      </c>
      <c r="D47" s="63" t="n">
        <v>80.4227317055409</v>
      </c>
      <c r="E47" s="63" t="n">
        <v>80.6218579030926</v>
      </c>
      <c r="F47" s="63" t="n">
        <v>83.3964853897461</v>
      </c>
      <c r="G47" s="63" t="n">
        <v>85.1395294989336</v>
      </c>
      <c r="H47" s="63" t="n">
        <v>86.6692905137505</v>
      </c>
      <c r="I47" s="63" t="n">
        <v>82.6055734520854</v>
      </c>
      <c r="J47" s="63" t="n">
        <v>72.0544222781668</v>
      </c>
      <c r="K47" s="63" t="n">
        <v>38.7939789900169</v>
      </c>
      <c r="L47" s="63" t="n">
        <v>5.63651799535017</v>
      </c>
      <c r="M47" s="63" t="n">
        <v>0.642776916539973</v>
      </c>
      <c r="N47" s="63" t="n">
        <v>16.0072987963267</v>
      </c>
      <c r="O47" s="63" t="n">
        <v>65.3723495839994</v>
      </c>
      <c r="P47" s="63" t="n">
        <v>91.8369609780707</v>
      </c>
      <c r="Q47" s="63" t="n">
        <v>94.2703446968621</v>
      </c>
      <c r="R47" s="63" t="n">
        <v>94.5159723030094</v>
      </c>
      <c r="S47" s="63" t="n">
        <v>94.440270160466</v>
      </c>
      <c r="T47" s="63" t="n">
        <v>92.6352558469454</v>
      </c>
      <c r="U47" s="63" t="n">
        <v>89.8672761863199</v>
      </c>
      <c r="V47" s="63" t="n">
        <v>78</v>
      </c>
      <c r="W47" s="63" t="n">
        <v>40.0631191524209</v>
      </c>
      <c r="X47" s="63" t="n">
        <v>9.13167308703163</v>
      </c>
      <c r="Y47" s="63" t="n">
        <v>1.48865693669928</v>
      </c>
    </row>
    <row r="48" customFormat="false" ht="15" hidden="false" customHeight="false" outlineLevel="0" collapsed="false">
      <c r="A48" s="61" t="n">
        <v>2020</v>
      </c>
      <c r="B48" s="63" t="n">
        <v>11.1054495713461</v>
      </c>
      <c r="C48" s="63" t="n">
        <v>56.2904770526741</v>
      </c>
      <c r="D48" s="63" t="n">
        <v>80.4335689007187</v>
      </c>
      <c r="E48" s="63" t="n">
        <v>80.6399964637813</v>
      </c>
      <c r="F48" s="63" t="n">
        <v>83.434791390862</v>
      </c>
      <c r="G48" s="63" t="n">
        <v>85.1764436170539</v>
      </c>
      <c r="H48" s="63" t="n">
        <v>86.8171704412561</v>
      </c>
      <c r="I48" s="63" t="n">
        <v>82.797424005991</v>
      </c>
      <c r="J48" s="63" t="n">
        <v>72.6172908833978</v>
      </c>
      <c r="K48" s="63" t="n">
        <v>39.5122720626743</v>
      </c>
      <c r="L48" s="63" t="n">
        <v>6.04584688126499</v>
      </c>
      <c r="M48" s="63" t="n">
        <v>0.67660390913326</v>
      </c>
      <c r="N48" s="63" t="n">
        <v>16.0072525621233</v>
      </c>
      <c r="O48" s="63" t="n">
        <v>65.3723388975352</v>
      </c>
      <c r="P48" s="63" t="n">
        <v>91.8237513847804</v>
      </c>
      <c r="Q48" s="63" t="n">
        <v>94.2218549134564</v>
      </c>
      <c r="R48" s="63" t="n">
        <v>94.4720189252637</v>
      </c>
      <c r="S48" s="63" t="n">
        <v>94.4174305559501</v>
      </c>
      <c r="T48" s="63" t="n">
        <v>92.5795300556358</v>
      </c>
      <c r="U48" s="63" t="n">
        <v>89.8672752649731</v>
      </c>
      <c r="V48" s="63" t="n">
        <v>78</v>
      </c>
      <c r="W48" s="63" t="n">
        <v>41.3919999979941</v>
      </c>
      <c r="X48" s="63" t="n">
        <v>9.91991637205231</v>
      </c>
      <c r="Y48" s="63" t="n">
        <v>1.57353357375209</v>
      </c>
    </row>
    <row r="49" customFormat="false" ht="15" hidden="false" customHeight="false" outlineLevel="0" collapsed="false">
      <c r="A49" s="61" t="n">
        <v>2021</v>
      </c>
      <c r="B49" s="63" t="n">
        <v>11.1051670165794</v>
      </c>
      <c r="C49" s="63" t="n">
        <v>56.2904760655562</v>
      </c>
      <c r="D49" s="63" t="n">
        <v>80.4430986655057</v>
      </c>
      <c r="E49" s="63" t="n">
        <v>80.6561130829057</v>
      </c>
      <c r="F49" s="63" t="n">
        <v>83.4692446543763</v>
      </c>
      <c r="G49" s="63" t="n">
        <v>85.2090456470619</v>
      </c>
      <c r="H49" s="63" t="n">
        <v>86.9516016983396</v>
      </c>
      <c r="I49" s="63" t="n">
        <v>82.9685141703091</v>
      </c>
      <c r="J49" s="63" t="n">
        <v>73.0974374876428</v>
      </c>
      <c r="K49" s="63" t="n">
        <v>40.143307120257</v>
      </c>
      <c r="L49" s="63" t="n">
        <v>6.38042939913267</v>
      </c>
      <c r="M49" s="63" t="n">
        <v>0.704253852108721</v>
      </c>
      <c r="N49" s="63" t="n">
        <v>16.0072202646648</v>
      </c>
      <c r="O49" s="63" t="n">
        <v>65.372332149389</v>
      </c>
      <c r="P49" s="63" t="n">
        <v>91.8126525359964</v>
      </c>
      <c r="Q49" s="63" t="n">
        <v>94.1760741815484</v>
      </c>
      <c r="R49" s="63" t="n">
        <v>94.4312232583964</v>
      </c>
      <c r="S49" s="63" t="n">
        <v>94.3964279383405</v>
      </c>
      <c r="T49" s="63" t="n">
        <v>92.5281597142447</v>
      </c>
      <c r="U49" s="63" t="n">
        <v>89.8672746337033</v>
      </c>
      <c r="V49" s="63" t="n">
        <v>78</v>
      </c>
      <c r="W49" s="63" t="n">
        <v>42.4045033177563</v>
      </c>
      <c r="X49" s="63" t="n">
        <v>10.6690896658988</v>
      </c>
      <c r="Y49" s="63" t="n">
        <v>1.65420322354149</v>
      </c>
    </row>
    <row r="50" customFormat="false" ht="15" hidden="false" customHeight="false" outlineLevel="0" collapsed="false">
      <c r="A50" s="61" t="n">
        <v>2022</v>
      </c>
      <c r="B50" s="63" t="n">
        <v>11.1049541449201</v>
      </c>
      <c r="C50" s="63" t="n">
        <v>56.2904754891806</v>
      </c>
      <c r="D50" s="63" t="n">
        <v>80.4514783019194</v>
      </c>
      <c r="E50" s="63" t="n">
        <v>80.6704324196437</v>
      </c>
      <c r="F50" s="63" t="n">
        <v>83.5002295790276</v>
      </c>
      <c r="G50" s="63" t="n">
        <v>85.2378343037903</v>
      </c>
      <c r="H50" s="63" t="n">
        <v>87.0737319057122</v>
      </c>
      <c r="I50" s="63" t="n">
        <v>83.1209087181432</v>
      </c>
      <c r="J50" s="63" t="n">
        <v>73.37261096183</v>
      </c>
      <c r="K50" s="63" t="n">
        <v>41.0936681765461</v>
      </c>
      <c r="L50" s="63" t="n">
        <v>6.55218045933215</v>
      </c>
      <c r="M50" s="63" t="n">
        <v>0.718447382155525</v>
      </c>
      <c r="N50" s="63" t="n">
        <v>16.0071977029105</v>
      </c>
      <c r="O50" s="63" t="n">
        <v>65.3723278881609</v>
      </c>
      <c r="P50" s="63" t="n">
        <v>91.8033353464155</v>
      </c>
      <c r="Q50" s="63" t="n">
        <v>94.1329123497632</v>
      </c>
      <c r="R50" s="63" t="n">
        <v>94.3934252508054</v>
      </c>
      <c r="S50" s="63" t="n">
        <v>94.3771377437858</v>
      </c>
      <c r="T50" s="63" t="n">
        <v>92.4809391628224</v>
      </c>
      <c r="U50" s="63" t="n">
        <v>89.8672742011827</v>
      </c>
      <c r="V50" s="63" t="n">
        <v>78</v>
      </c>
      <c r="W50" s="63" t="n">
        <v>42.8407346485087</v>
      </c>
      <c r="X50" s="63" t="n">
        <v>11.2208243743889</v>
      </c>
      <c r="Y50" s="63" t="n">
        <v>1.71361303710015</v>
      </c>
    </row>
    <row r="51" customFormat="false" ht="15" hidden="false" customHeight="false" outlineLevel="0" collapsed="false">
      <c r="A51" s="61" t="n">
        <v>2023</v>
      </c>
      <c r="B51" s="63" t="n">
        <v>11.104793771951</v>
      </c>
      <c r="C51" s="63" t="n">
        <v>56.2904751526364</v>
      </c>
      <c r="D51" s="63" t="n">
        <v>80.4588462840996</v>
      </c>
      <c r="E51" s="63" t="n">
        <v>80.6831543253569</v>
      </c>
      <c r="F51" s="63" t="n">
        <v>83.52809280701</v>
      </c>
      <c r="G51" s="63" t="n">
        <v>85.263251731091</v>
      </c>
      <c r="H51" s="63" t="n">
        <v>87.18462442944</v>
      </c>
      <c r="I51" s="63" t="n">
        <v>83.2565065502226</v>
      </c>
      <c r="J51" s="63" t="n">
        <v>73.5293546249582</v>
      </c>
      <c r="K51" s="63" t="n">
        <v>42.0763466209201</v>
      </c>
      <c r="L51" s="63" t="n">
        <v>6.66063997790655</v>
      </c>
      <c r="M51" s="63" t="n">
        <v>0.727410490936104</v>
      </c>
      <c r="N51" s="63" t="n">
        <v>16.0071819421538</v>
      </c>
      <c r="O51" s="63" t="n">
        <v>65.3723251973386</v>
      </c>
      <c r="P51" s="63" t="n">
        <v>91.7955195784617</v>
      </c>
      <c r="Q51" s="63" t="n">
        <v>94.0922739282311</v>
      </c>
      <c r="R51" s="63" t="n">
        <v>94.3584618897213</v>
      </c>
      <c r="S51" s="63" t="n">
        <v>94.3594398886168</v>
      </c>
      <c r="T51" s="63" t="n">
        <v>92.4376467394929</v>
      </c>
      <c r="U51" s="63" t="n">
        <v>89.8672739048371</v>
      </c>
      <c r="V51" s="63" t="n">
        <v>78</v>
      </c>
      <c r="W51" s="63" t="n">
        <v>43.3088973143827</v>
      </c>
      <c r="X51" s="63" t="n">
        <v>11.6263033298332</v>
      </c>
      <c r="Y51" s="63" t="n">
        <v>1.7572742909133</v>
      </c>
    </row>
    <row r="52" customFormat="false" ht="15" hidden="false" customHeight="false" outlineLevel="0" collapsed="false">
      <c r="A52" s="61" t="n">
        <v>2024</v>
      </c>
      <c r="B52" s="63" t="n">
        <v>11.1046729507703</v>
      </c>
      <c r="C52" s="63" t="n">
        <v>56.2904749561291</v>
      </c>
      <c r="D52" s="63" t="n">
        <v>80.4653244896303</v>
      </c>
      <c r="E52" s="63" t="n">
        <v>80.6944565503884</v>
      </c>
      <c r="F52" s="63" t="n">
        <v>83.5531468175978</v>
      </c>
      <c r="G52" s="63" t="n">
        <v>85.2856896722149</v>
      </c>
      <c r="H52" s="63" t="n">
        <v>87.2852620113267</v>
      </c>
      <c r="I52" s="63" t="n">
        <v>83.3770450514812</v>
      </c>
      <c r="J52" s="63" t="n">
        <v>73.5293546249582</v>
      </c>
      <c r="K52" s="63" t="n">
        <v>43.2499463762354</v>
      </c>
      <c r="L52" s="63" t="n">
        <v>6.73728763430725</v>
      </c>
      <c r="M52" s="63" t="n">
        <v>0.733744663271792</v>
      </c>
      <c r="N52" s="63" t="n">
        <v>16.0071709323129</v>
      </c>
      <c r="O52" s="63" t="n">
        <v>65.372323498175</v>
      </c>
      <c r="P52" s="63" t="n">
        <v>91.7889673398801</v>
      </c>
      <c r="Q52" s="63" t="n">
        <v>94.0540594865835</v>
      </c>
      <c r="R52" s="63" t="n">
        <v>94.3261695070485</v>
      </c>
      <c r="S52" s="63" t="n">
        <v>94.3432193584684</v>
      </c>
      <c r="T52" s="63" t="n">
        <v>92.3980509039663</v>
      </c>
      <c r="U52" s="63" t="n">
        <v>89.8672737017931</v>
      </c>
      <c r="V52" s="63" t="n">
        <v>78</v>
      </c>
      <c r="W52" s="63" t="n">
        <v>44.5608847441171</v>
      </c>
      <c r="X52" s="63" t="n">
        <v>11.707352090277</v>
      </c>
      <c r="Y52" s="63" t="n">
        <v>1.76600147749959</v>
      </c>
    </row>
    <row r="53" customFormat="false" ht="15" hidden="false" customHeight="false" outlineLevel="0" collapsed="false">
      <c r="A53" s="61" t="n">
        <v>2025</v>
      </c>
      <c r="B53" s="63" t="n">
        <v>11.1045819271903</v>
      </c>
      <c r="C53" s="63" t="n">
        <v>56.2904748413891</v>
      </c>
      <c r="D53" s="63" t="n">
        <v>80.4710201714989</v>
      </c>
      <c r="E53" s="63" t="n">
        <v>80.7044971624291</v>
      </c>
      <c r="F53" s="63" t="n">
        <v>83.5756732010858</v>
      </c>
      <c r="G53" s="63" t="n">
        <v>85.305495022721</v>
      </c>
      <c r="H53" s="63" t="n">
        <v>87.3765507752867</v>
      </c>
      <c r="I53" s="63" t="n">
        <v>83.484106742481</v>
      </c>
      <c r="J53" s="63" t="n">
        <v>73.5293546249582</v>
      </c>
      <c r="K53" s="63" t="n">
        <v>44.4275306235488</v>
      </c>
      <c r="L53" s="63" t="n">
        <v>6.80703845950803</v>
      </c>
      <c r="M53" s="63" t="n">
        <v>0.739508880576341</v>
      </c>
      <c r="N53" s="63" t="n">
        <v>16.0071632412765</v>
      </c>
      <c r="O53" s="63" t="n">
        <v>65.3723224252106</v>
      </c>
      <c r="P53" s="63" t="n">
        <v>91.7834772115749</v>
      </c>
      <c r="Q53" s="63" t="n">
        <v>94.0181669215926</v>
      </c>
      <c r="R53" s="63" t="n">
        <v>94.2963857256821</v>
      </c>
      <c r="S53" s="63" t="n">
        <v>94.3283666207694</v>
      </c>
      <c r="T53" s="63" t="n">
        <v>92.3619155028964</v>
      </c>
      <c r="U53" s="63" t="n">
        <v>89.8672735626755</v>
      </c>
      <c r="V53" s="63" t="n">
        <v>78</v>
      </c>
      <c r="W53" s="63" t="n">
        <v>46.0922608450334</v>
      </c>
      <c r="X53" s="63" t="n">
        <v>11.7077979108805</v>
      </c>
      <c r="Y53" s="63" t="n">
        <v>1.76604948267042</v>
      </c>
    </row>
    <row r="54" customFormat="false" ht="15" hidden="false" customHeight="false" outlineLevel="0" collapsed="false">
      <c r="A54" s="61" t="n">
        <v>2026</v>
      </c>
      <c r="B54" s="63" t="n">
        <v>11.1045133524859</v>
      </c>
      <c r="C54" s="63" t="n">
        <v>56.2904747743926</v>
      </c>
      <c r="D54" s="63" t="n">
        <v>80.4760276996713</v>
      </c>
      <c r="E54" s="63" t="n">
        <v>80.7134167057118</v>
      </c>
      <c r="F54" s="63" t="n">
        <v>83.5959256370388</v>
      </c>
      <c r="G54" s="63" t="n">
        <v>85.3229748148328</v>
      </c>
      <c r="H54" s="63" t="n">
        <v>87.459324465551</v>
      </c>
      <c r="I54" s="63" t="n">
        <v>83.5791274902105</v>
      </c>
      <c r="J54" s="63" t="n">
        <v>73.5293546249582</v>
      </c>
      <c r="K54" s="63" t="n">
        <v>45.4796032628149</v>
      </c>
      <c r="L54" s="63" t="n">
        <v>6.91940346090222</v>
      </c>
      <c r="M54" s="63" t="n">
        <v>0.748794738967232</v>
      </c>
      <c r="N54" s="63" t="n">
        <v>16.0071578686261</v>
      </c>
      <c r="O54" s="63" t="n">
        <v>65.3723217476698</v>
      </c>
      <c r="P54" s="63" t="n">
        <v>91.7788790255548</v>
      </c>
      <c r="Q54" s="63" t="n">
        <v>93.9844925921009</v>
      </c>
      <c r="R54" s="63" t="n">
        <v>94.268951067915</v>
      </c>
      <c r="S54" s="63" t="n">
        <v>94.3147778866573</v>
      </c>
      <c r="T54" s="63" t="n">
        <v>92.329004182114</v>
      </c>
      <c r="U54" s="63" t="n">
        <v>89.8672734673579</v>
      </c>
      <c r="V54" s="63" t="n">
        <v>78</v>
      </c>
      <c r="W54" s="63" t="n">
        <v>48.1623382607476</v>
      </c>
      <c r="X54" s="63" t="n">
        <v>11.7200655580958</v>
      </c>
      <c r="Y54" s="63" t="n">
        <v>1.76737044113588</v>
      </c>
    </row>
    <row r="55" customFormat="false" ht="15" hidden="false" customHeight="false" outlineLevel="0" collapsed="false">
      <c r="A55" s="61" t="n">
        <v>2027</v>
      </c>
      <c r="B55" s="63" t="n">
        <v>11.1044616902296</v>
      </c>
      <c r="C55" s="63" t="n">
        <v>56.2904747352736</v>
      </c>
      <c r="D55" s="63" t="n">
        <v>80.4804300983014</v>
      </c>
      <c r="E55" s="63" t="n">
        <v>80.7213401276441</v>
      </c>
      <c r="F55" s="63" t="n">
        <v>83.6141325999777</v>
      </c>
      <c r="G55" s="63" t="n">
        <v>85.3384006814904</v>
      </c>
      <c r="H55" s="63" t="n">
        <v>87.5343488000563</v>
      </c>
      <c r="I55" s="63" t="n">
        <v>83.6634056891178</v>
      </c>
      <c r="J55" s="63" t="n">
        <v>73.5293546249582</v>
      </c>
      <c r="K55" s="63" t="n">
        <v>46.421391324659</v>
      </c>
      <c r="L55" s="63" t="n">
        <v>7.06718614746743</v>
      </c>
      <c r="M55" s="63" t="n">
        <v>0.761007519486459</v>
      </c>
      <c r="N55" s="63" t="n">
        <v>16.007154115508</v>
      </c>
      <c r="O55" s="63" t="n">
        <v>65.3723213198257</v>
      </c>
      <c r="P55" s="63" t="n">
        <v>91.7750292758918</v>
      </c>
      <c r="Q55" s="63" t="n">
        <v>93.9529323222365</v>
      </c>
      <c r="R55" s="63" t="n">
        <v>94.2437102530909</v>
      </c>
      <c r="S55" s="63" t="n">
        <v>94.3023552466011</v>
      </c>
      <c r="T55" s="63" t="n">
        <v>92.2990839854304</v>
      </c>
      <c r="U55" s="63" t="n">
        <v>89.86727340205</v>
      </c>
      <c r="V55" s="63" t="n">
        <v>78</v>
      </c>
      <c r="W55" s="63" t="n">
        <v>50.3734088321148</v>
      </c>
      <c r="X55" s="63" t="n">
        <v>11.7692610930593</v>
      </c>
      <c r="Y55" s="63" t="n">
        <v>1.77266772897209</v>
      </c>
    </row>
    <row r="56" customFormat="false" ht="15" hidden="false" customHeight="false" outlineLevel="0" collapsed="false">
      <c r="A56" s="61" t="n">
        <v>2028</v>
      </c>
      <c r="B56" s="63" t="n">
        <v>11.1044227693777</v>
      </c>
      <c r="C56" s="63" t="n">
        <v>56.2904747124321</v>
      </c>
      <c r="D56" s="63" t="n">
        <v>80.4843004018619</v>
      </c>
      <c r="E56" s="63" t="n">
        <v>80.7283784970089</v>
      </c>
      <c r="F56" s="63" t="n">
        <v>83.6304998145627</v>
      </c>
      <c r="G56" s="63" t="n">
        <v>85.3520128466956</v>
      </c>
      <c r="H56" s="63" t="n">
        <v>87.6023258461704</v>
      </c>
      <c r="I56" s="63" t="n">
        <v>83.7381119506295</v>
      </c>
      <c r="J56" s="63" t="n">
        <v>73.5293546249582</v>
      </c>
      <c r="K56" s="63" t="n">
        <v>47.0563064440644</v>
      </c>
      <c r="L56" s="63" t="n">
        <v>7.30800001099287</v>
      </c>
      <c r="M56" s="63" t="n">
        <v>0.780908408620218</v>
      </c>
      <c r="N56" s="63" t="n">
        <v>16.0071514937306</v>
      </c>
      <c r="O56" s="63" t="n">
        <v>65.3723210496566</v>
      </c>
      <c r="P56" s="63" t="n">
        <v>91.7718071234681</v>
      </c>
      <c r="Q56" s="63" t="n">
        <v>93.9233822766079</v>
      </c>
      <c r="R56" s="63" t="n">
        <v>94.2205132149065</v>
      </c>
      <c r="S56" s="63" t="n">
        <v>94.2910067018854</v>
      </c>
      <c r="T56" s="63" t="n">
        <v>92.2719282033035</v>
      </c>
      <c r="U56" s="63" t="n">
        <v>89.8672733573037</v>
      </c>
      <c r="V56" s="63" t="n">
        <v>78</v>
      </c>
      <c r="W56" s="63" t="n">
        <v>52.4430579955179</v>
      </c>
      <c r="X56" s="63" t="n">
        <v>12.0090924769756</v>
      </c>
      <c r="Y56" s="63" t="n">
        <v>1.79849234646439</v>
      </c>
    </row>
    <row r="57" customFormat="false" ht="15" hidden="false" customHeight="false" outlineLevel="0" collapsed="false">
      <c r="A57" s="61" t="n">
        <v>2029</v>
      </c>
      <c r="B57" s="63" t="n">
        <v>11.1043934475551</v>
      </c>
      <c r="C57" s="63" t="n">
        <v>56.290474699095</v>
      </c>
      <c r="D57" s="63" t="n">
        <v>80.4877028509896</v>
      </c>
      <c r="E57" s="63" t="n">
        <v>80.7346305355616</v>
      </c>
      <c r="F57" s="63" t="n">
        <v>83.6452124811451</v>
      </c>
      <c r="G57" s="63" t="n">
        <v>85.3640236864339</v>
      </c>
      <c r="H57" s="63" t="n">
        <v>87.6638983462476</v>
      </c>
      <c r="I57" s="63" t="n">
        <v>83.8042989475915</v>
      </c>
      <c r="J57" s="63" t="n">
        <v>73.620797934657</v>
      </c>
      <c r="K57" s="63" t="n">
        <v>47.6607352452704</v>
      </c>
      <c r="L57" s="63" t="n">
        <v>7.59329345291486</v>
      </c>
      <c r="M57" s="63" t="n">
        <v>0.80448509592202</v>
      </c>
      <c r="N57" s="63" t="n">
        <v>16.0071496622625</v>
      </c>
      <c r="O57" s="63" t="n">
        <v>65.372320879054</v>
      </c>
      <c r="P57" s="63" t="n">
        <v>91.7691109434511</v>
      </c>
      <c r="Q57" s="63" t="n">
        <v>93.8957397132494</v>
      </c>
      <c r="R57" s="63" t="n">
        <v>94.1992158701478</v>
      </c>
      <c r="S57" s="63" t="n">
        <v>94.2806461117952</v>
      </c>
      <c r="T57" s="63" t="n">
        <v>92.2473185488705</v>
      </c>
      <c r="U57" s="63" t="n">
        <v>89.8672733266454</v>
      </c>
      <c r="V57" s="63" t="n">
        <v>78</v>
      </c>
      <c r="W57" s="63" t="n">
        <v>54.4268583656251</v>
      </c>
      <c r="X57" s="63" t="n">
        <v>12.3503772003796</v>
      </c>
      <c r="Y57" s="63" t="n">
        <v>1.79849234646439</v>
      </c>
    </row>
    <row r="58" customFormat="false" ht="15" hidden="false" customHeight="false" outlineLevel="0" collapsed="false">
      <c r="A58" s="61" t="n">
        <v>2030</v>
      </c>
      <c r="B58" s="63" t="n">
        <v>11.1043713573715</v>
      </c>
      <c r="C58" s="63" t="n">
        <v>56.2904746913075</v>
      </c>
      <c r="D58" s="63" t="n">
        <v>80.4906939465769</v>
      </c>
      <c r="E58" s="63" t="n">
        <v>80.7401839827184</v>
      </c>
      <c r="F58" s="63" t="n">
        <v>83.6584372912932</v>
      </c>
      <c r="G58" s="63" t="n">
        <v>85.3746209017487</v>
      </c>
      <c r="H58" s="63" t="n">
        <v>87.7196539376607</v>
      </c>
      <c r="I58" s="63" t="n">
        <v>83.8629111500015</v>
      </c>
      <c r="J58" s="63" t="n">
        <v>74.230977436716</v>
      </c>
      <c r="K58" s="63" t="n">
        <v>48.2404392183012</v>
      </c>
      <c r="L58" s="63" t="n">
        <v>7.99355897483114</v>
      </c>
      <c r="M58" s="63" t="n">
        <v>0.837563090930727</v>
      </c>
      <c r="N58" s="63" t="n">
        <v>16.0071483828727</v>
      </c>
      <c r="O58" s="63" t="n">
        <v>65.3723207713242</v>
      </c>
      <c r="P58" s="63" t="n">
        <v>91.7668553595498</v>
      </c>
      <c r="Q58" s="63" t="n">
        <v>93.869903621616</v>
      </c>
      <c r="R58" s="63" t="n">
        <v>94.179680670618</v>
      </c>
      <c r="S58" s="63" t="n">
        <v>94.2711930739859</v>
      </c>
      <c r="T58" s="63" t="n">
        <v>92.2250467455075</v>
      </c>
      <c r="U58" s="63" t="n">
        <v>89.8672733056395</v>
      </c>
      <c r="V58" s="63" t="n">
        <v>78</v>
      </c>
      <c r="W58" s="63" t="n">
        <v>56.082036377257</v>
      </c>
      <c r="X58" s="63" t="n">
        <v>12.8108555546754</v>
      </c>
      <c r="Y58" s="63" t="n">
        <v>1.7984923464644</v>
      </c>
    </row>
    <row r="59" customFormat="false" ht="15" hidden="false" customHeight="false" outlineLevel="0" collapsed="false">
      <c r="A59" s="61" t="n">
        <v>2031</v>
      </c>
      <c r="B59" s="63" t="n">
        <v>11.1043547152957</v>
      </c>
      <c r="C59" s="63" t="n">
        <v>56.2904746867604</v>
      </c>
      <c r="D59" s="63" t="n">
        <v>80.4933233785932</v>
      </c>
      <c r="E59" s="63" t="n">
        <v>80.7451168110742</v>
      </c>
      <c r="F59" s="63" t="n">
        <v>83.6703242516037</v>
      </c>
      <c r="G59" s="63" t="n">
        <v>85.3839703426119</v>
      </c>
      <c r="H59" s="63" t="n">
        <v>87.7701292262711</v>
      </c>
      <c r="I59" s="63" t="n">
        <v>83.9147942617545</v>
      </c>
      <c r="J59" s="63" t="n">
        <v>74.6428018476274</v>
      </c>
      <c r="K59" s="63" t="n">
        <v>49.2530848785201</v>
      </c>
      <c r="L59" s="63" t="n">
        <v>8.2691323070713</v>
      </c>
      <c r="M59" s="63" t="n">
        <v>0.860336507098906</v>
      </c>
      <c r="N59" s="63" t="n">
        <v>16.0071474891425</v>
      </c>
      <c r="O59" s="63" t="n">
        <v>65.3723207032965</v>
      </c>
      <c r="P59" s="63" t="n">
        <v>91.7649687087207</v>
      </c>
      <c r="Q59" s="63" t="n">
        <v>93.8457752539668</v>
      </c>
      <c r="R59" s="63" t="n">
        <v>94.161776968887</v>
      </c>
      <c r="S59" s="63" t="n">
        <v>94.2625727532247</v>
      </c>
      <c r="T59" s="63" t="n">
        <v>92.2049156110192</v>
      </c>
      <c r="U59" s="63" t="n">
        <v>89.8672732912472</v>
      </c>
      <c r="V59" s="63" t="n">
        <v>78</v>
      </c>
      <c r="W59" s="63" t="n">
        <v>57.5139039807216</v>
      </c>
      <c r="X59" s="63" t="n">
        <v>13.3435699184397</v>
      </c>
      <c r="Y59" s="63" t="n">
        <v>1.7984923464644</v>
      </c>
    </row>
    <row r="60" customFormat="false" ht="15" hidden="false" customHeight="false" outlineLevel="0" collapsed="false">
      <c r="A60" s="61" t="n">
        <v>2032</v>
      </c>
      <c r="B60" s="63" t="n">
        <v>11.1043421776638</v>
      </c>
      <c r="C60" s="63" t="n">
        <v>56.2904746841054</v>
      </c>
      <c r="D60" s="63" t="n">
        <v>80.4956348442763</v>
      </c>
      <c r="E60" s="63" t="n">
        <v>80.7494983087053</v>
      </c>
      <c r="F60" s="63" t="n">
        <v>83.6810083328185</v>
      </c>
      <c r="G60" s="63" t="n">
        <v>85.3922185182275</v>
      </c>
      <c r="H60" s="63" t="n">
        <v>87.8158136840912</v>
      </c>
      <c r="I60" s="63" t="n">
        <v>83.960704226894</v>
      </c>
      <c r="J60" s="63" t="n">
        <v>74.9717623309945</v>
      </c>
      <c r="K60" s="63" t="n">
        <v>50.3445229583913</v>
      </c>
      <c r="L60" s="63" t="n">
        <v>8.51761964063763</v>
      </c>
      <c r="M60" s="63" t="n">
        <v>0.880871532799055</v>
      </c>
      <c r="N60" s="63" t="n">
        <v>16.0071468648187</v>
      </c>
      <c r="O60" s="63" t="n">
        <v>65.3723206603393</v>
      </c>
      <c r="P60" s="63" t="n">
        <v>91.7633908823742</v>
      </c>
      <c r="Q60" s="63" t="n">
        <v>93.823258559095</v>
      </c>
      <c r="R60" s="63" t="n">
        <v>94.1453812266641</v>
      </c>
      <c r="S60" s="63" t="n">
        <v>94.2547156715093</v>
      </c>
      <c r="T60" s="63" t="n">
        <v>92.1867397203909</v>
      </c>
      <c r="U60" s="63" t="n">
        <v>89.8672732813861</v>
      </c>
      <c r="V60" s="63" t="n">
        <v>78</v>
      </c>
      <c r="W60" s="63" t="n">
        <v>58.8317733520208</v>
      </c>
      <c r="X60" s="63" t="n">
        <v>13.9731034565034</v>
      </c>
      <c r="Y60" s="63" t="n">
        <v>1.7984923464644</v>
      </c>
    </row>
    <row r="61" customFormat="false" ht="15" hidden="false" customHeight="false" outlineLevel="0" collapsed="false">
      <c r="A61" s="61" t="n">
        <v>2033</v>
      </c>
      <c r="B61" s="63" t="n">
        <v>11.1043327321969</v>
      </c>
      <c r="C61" s="63" t="n">
        <v>56.2904746825551</v>
      </c>
      <c r="D61" s="63" t="n">
        <v>80.4976667686802</v>
      </c>
      <c r="E61" s="63" t="n">
        <v>80.7533900425733</v>
      </c>
      <c r="F61" s="63" t="n">
        <v>83.6906109600004</v>
      </c>
      <c r="G61" s="63" t="n">
        <v>85.3994948264186</v>
      </c>
      <c r="H61" s="63" t="n">
        <v>87.8571533515068</v>
      </c>
      <c r="I61" s="63" t="n">
        <v>84.0013157201323</v>
      </c>
      <c r="J61" s="63" t="n">
        <v>74.9717623309945</v>
      </c>
      <c r="K61" s="63" t="n">
        <v>51.6283571713698</v>
      </c>
      <c r="L61" s="63" t="n">
        <v>8.72359693743644</v>
      </c>
      <c r="M61" s="63" t="n">
        <v>0.89789352350862</v>
      </c>
      <c r="N61" s="63" t="n">
        <v>16.0071464286913</v>
      </c>
      <c r="O61" s="63" t="n">
        <v>65.3723206332133</v>
      </c>
      <c r="P61" s="63" t="n">
        <v>91.7620714940914</v>
      </c>
      <c r="Q61" s="63" t="n">
        <v>93.8022605276515</v>
      </c>
      <c r="R61" s="63" t="n">
        <v>94.1303770922551</v>
      </c>
      <c r="S61" s="63" t="n">
        <v>94.2475574705598</v>
      </c>
      <c r="T61" s="63" t="n">
        <v>92.1703457231546</v>
      </c>
      <c r="U61" s="63" t="n">
        <v>89.8672732746297</v>
      </c>
      <c r="V61" s="63" t="n">
        <v>78</v>
      </c>
      <c r="W61" s="63" t="n">
        <v>60.0876551680073</v>
      </c>
      <c r="X61" s="63" t="n">
        <v>14.8423330195881</v>
      </c>
      <c r="Y61" s="63" t="n">
        <v>1.7984923464644</v>
      </c>
    </row>
    <row r="62" customFormat="false" ht="15" hidden="false" customHeight="false" outlineLevel="0" collapsed="false">
      <c r="A62" s="61" t="n">
        <v>2034</v>
      </c>
      <c r="B62" s="63" t="n">
        <v>11.1043256162737</v>
      </c>
      <c r="C62" s="63" t="n">
        <v>56.2904746816499</v>
      </c>
      <c r="D62" s="63" t="n">
        <v>80.4994529390851</v>
      </c>
      <c r="E62" s="63" t="n">
        <v>80.7568467158741</v>
      </c>
      <c r="F62" s="63" t="n">
        <v>83.699241358293</v>
      </c>
      <c r="G62" s="63" t="n">
        <v>85.4059135318513</v>
      </c>
      <c r="H62" s="63" t="n">
        <v>87.8945543321593</v>
      </c>
      <c r="I62" s="63" t="n">
        <v>84.0372300721943</v>
      </c>
      <c r="J62" s="63" t="n">
        <v>74.9717623309945</v>
      </c>
      <c r="K62" s="63" t="n">
        <v>52.806630247243</v>
      </c>
      <c r="L62" s="63" t="n">
        <v>8.89070479743758</v>
      </c>
      <c r="M62" s="63" t="n">
        <v>0.89789352350862</v>
      </c>
      <c r="N62" s="63" t="n">
        <v>16.0071461240303</v>
      </c>
      <c r="O62" s="63" t="n">
        <v>65.3723206160841</v>
      </c>
      <c r="P62" s="63" t="n">
        <v>91.7609683285833</v>
      </c>
      <c r="Q62" s="63" t="n">
        <v>93.7826914582989</v>
      </c>
      <c r="R62" s="63" t="n">
        <v>94.1166553709945</v>
      </c>
      <c r="S62" s="63" t="n">
        <v>94.2410386558603</v>
      </c>
      <c r="T62" s="63" t="n">
        <v>92.1555723839455</v>
      </c>
      <c r="U62" s="63" t="n">
        <v>89.8672732700005</v>
      </c>
      <c r="V62" s="63" t="n">
        <v>78</v>
      </c>
      <c r="W62" s="63" t="n">
        <v>61.340625534682</v>
      </c>
      <c r="X62" s="63" t="n">
        <v>15.7568848743833</v>
      </c>
      <c r="Y62" s="63" t="n">
        <v>1.7984923464644</v>
      </c>
    </row>
    <row r="63" customFormat="false" ht="15" hidden="false" customHeight="false" outlineLevel="0" collapsed="false">
      <c r="A63" s="61" t="n">
        <v>2035</v>
      </c>
      <c r="B63" s="63" t="n">
        <v>11.1043202553575</v>
      </c>
      <c r="C63" s="63" t="n">
        <v>56.2904746811214</v>
      </c>
      <c r="D63" s="63" t="n">
        <v>80.5010230634528</v>
      </c>
      <c r="E63" s="63" t="n">
        <v>80.7599169308338</v>
      </c>
      <c r="F63" s="63" t="n">
        <v>83.7069977676269</v>
      </c>
      <c r="G63" s="63" t="n">
        <v>85.4115755200816</v>
      </c>
      <c r="H63" s="63" t="n">
        <v>87.9283860747302</v>
      </c>
      <c r="I63" s="63" t="n">
        <v>84.0689826076767</v>
      </c>
      <c r="J63" s="63" t="n">
        <v>74.9717623309945</v>
      </c>
      <c r="K63" s="63" t="n">
        <v>53.2423074888575</v>
      </c>
      <c r="L63" s="63" t="n">
        <v>8.95853511661846</v>
      </c>
      <c r="M63" s="63" t="n">
        <v>0.89789352350862</v>
      </c>
      <c r="N63" s="63" t="n">
        <v>16.0071459112065</v>
      </c>
      <c r="O63" s="63" t="n">
        <v>65.3723206052676</v>
      </c>
      <c r="P63" s="63" t="n">
        <v>91.7600460315893</v>
      </c>
      <c r="Q63" s="63" t="n">
        <v>93.7644651537302</v>
      </c>
      <c r="R63" s="63" t="n">
        <v>94.1041139098585</v>
      </c>
      <c r="S63" s="63" t="n">
        <v>94.2351043297996</v>
      </c>
      <c r="T63" s="63" t="n">
        <v>92.1422704066025</v>
      </c>
      <c r="U63" s="63" t="n">
        <v>89.8672732668288</v>
      </c>
      <c r="V63" s="63" t="n">
        <v>78</v>
      </c>
      <c r="W63" s="63" t="n">
        <v>62.9748804951414</v>
      </c>
      <c r="X63" s="63" t="n">
        <v>16.6474800552725</v>
      </c>
      <c r="Y63" s="63" t="n">
        <v>1.7984923464644</v>
      </c>
    </row>
    <row r="64" customFormat="false" ht="15" hidden="false" customHeight="false" outlineLevel="0" collapsed="false">
      <c r="A64" s="61" t="n">
        <v>2036</v>
      </c>
      <c r="B64" s="63" t="n">
        <v>11.1043162166096</v>
      </c>
      <c r="C64" s="63" t="n">
        <v>56.2904746808128</v>
      </c>
      <c r="D64" s="63" t="n">
        <v>80.5024032619342</v>
      </c>
      <c r="E64" s="63" t="n">
        <v>80.7626438672402</v>
      </c>
      <c r="F64" s="63" t="n">
        <v>83.7139685386139</v>
      </c>
      <c r="G64" s="63" t="n">
        <v>85.4165698518149</v>
      </c>
      <c r="H64" s="63" t="n">
        <v>87.9589844406682</v>
      </c>
      <c r="I64" s="63" t="n">
        <v>84.097049393248</v>
      </c>
      <c r="J64" s="63" t="n">
        <v>74.9717623309945</v>
      </c>
      <c r="K64" s="63" t="n">
        <v>53.6269729748457</v>
      </c>
      <c r="L64" s="63" t="n">
        <v>9.01515397421664</v>
      </c>
      <c r="M64" s="63" t="n">
        <v>0.89789352350862</v>
      </c>
      <c r="N64" s="63" t="n">
        <v>16.0071457625363</v>
      </c>
      <c r="O64" s="63" t="n">
        <v>65.3723205984374</v>
      </c>
      <c r="P64" s="63" t="n">
        <v>91.7592750052794</v>
      </c>
      <c r="Q64" s="63" t="n">
        <v>93.7474990551949</v>
      </c>
      <c r="R64" s="63" t="n">
        <v>94.0926574148121</v>
      </c>
      <c r="S64" s="63" t="n">
        <v>94.2297039200435</v>
      </c>
      <c r="T64" s="63" t="n">
        <v>92.1303020938272</v>
      </c>
      <c r="U64" s="63" t="n">
        <v>89.8672732646556</v>
      </c>
      <c r="V64" s="63" t="n">
        <v>78</v>
      </c>
      <c r="W64" s="63" t="n">
        <v>64.5852002707997</v>
      </c>
      <c r="X64" s="63" t="n">
        <v>17.4336862738948</v>
      </c>
      <c r="Y64" s="63" t="n">
        <v>1.7984923464644</v>
      </c>
    </row>
    <row r="65" customFormat="false" ht="15" hidden="false" customHeight="false" outlineLevel="0" collapsed="false">
      <c r="A65" s="61" t="n">
        <v>2037</v>
      </c>
      <c r="B65" s="63" t="n">
        <v>11.1043131739427</v>
      </c>
      <c r="C65" s="63" t="n">
        <v>56.2904746806326</v>
      </c>
      <c r="D65" s="63" t="n">
        <v>80.5036164993853</v>
      </c>
      <c r="E65" s="63" t="n">
        <v>80.765065885913</v>
      </c>
      <c r="F65" s="63" t="n">
        <v>83.7202331208419</v>
      </c>
      <c r="G65" s="63" t="n">
        <v>85.4209751393439</v>
      </c>
      <c r="H65" s="63" t="n">
        <v>87.9866545605848</v>
      </c>
      <c r="I65" s="63" t="n">
        <v>84.1218534085427</v>
      </c>
      <c r="J65" s="63" t="n">
        <v>74.9717623309945</v>
      </c>
      <c r="K65" s="63" t="n">
        <v>54.1597011293898</v>
      </c>
      <c r="L65" s="63" t="n">
        <v>9.15502422812314</v>
      </c>
      <c r="M65" s="63" t="n">
        <v>0.89789352350862</v>
      </c>
      <c r="N65" s="63" t="n">
        <v>16.0071456586813</v>
      </c>
      <c r="O65" s="63" t="n">
        <v>65.3723205941243</v>
      </c>
      <c r="P65" s="63" t="n">
        <v>91.758630478317</v>
      </c>
      <c r="Q65" s="63" t="n">
        <v>93.7317143236868</v>
      </c>
      <c r="R65" s="63" t="n">
        <v>94.0821972169072</v>
      </c>
      <c r="S65" s="63" t="n">
        <v>94.2247909080293</v>
      </c>
      <c r="T65" s="63" t="n">
        <v>92.1195408863892</v>
      </c>
      <c r="U65" s="63" t="n">
        <v>89.8672732631667</v>
      </c>
      <c r="V65" s="63" t="n">
        <v>78</v>
      </c>
      <c r="W65" s="63" t="n">
        <v>65.973160030224</v>
      </c>
      <c r="X65" s="63" t="n">
        <v>17.8613657167211</v>
      </c>
      <c r="Y65" s="63" t="n">
        <v>1.7984923464644</v>
      </c>
    </row>
    <row r="66" customFormat="false" ht="15" hidden="false" customHeight="false" outlineLevel="0" collapsed="false">
      <c r="A66" s="61" t="n">
        <v>2038</v>
      </c>
      <c r="B66" s="63" t="n">
        <v>11.1043108816922</v>
      </c>
      <c r="C66" s="63" t="n">
        <v>56.2904746805273</v>
      </c>
      <c r="D66" s="63" t="n">
        <v>80.5046829659213</v>
      </c>
      <c r="E66" s="63" t="n">
        <v>80.7672170653293</v>
      </c>
      <c r="F66" s="63" t="n">
        <v>83.7258629537951</v>
      </c>
      <c r="G66" s="63" t="n">
        <v>85.4248607648957</v>
      </c>
      <c r="H66" s="63" t="n">
        <v>88.0116734848085</v>
      </c>
      <c r="I66" s="63" t="n">
        <v>84.1437701622062</v>
      </c>
      <c r="J66" s="63" t="n">
        <v>74.9717623309945</v>
      </c>
      <c r="K66" s="63" t="n">
        <v>54.8943854227211</v>
      </c>
      <c r="L66" s="63" t="n">
        <v>9.31858756478173</v>
      </c>
      <c r="M66" s="63" t="n">
        <v>0.89789352350862</v>
      </c>
      <c r="N66" s="63" t="n">
        <v>16.0071455861324</v>
      </c>
      <c r="O66" s="63" t="n">
        <v>65.3723205914007</v>
      </c>
      <c r="P66" s="63" t="n">
        <v>91.7580917239307</v>
      </c>
      <c r="Q66" s="63" t="n">
        <v>93.7170358753716</v>
      </c>
      <c r="R66" s="63" t="n">
        <v>94.072651000779</v>
      </c>
      <c r="S66" s="63" t="n">
        <v>94.2203225614245</v>
      </c>
      <c r="T66" s="63" t="n">
        <v>92.1098708184217</v>
      </c>
      <c r="U66" s="63" t="n">
        <v>89.8672732621465</v>
      </c>
      <c r="V66" s="63" t="n">
        <v>78</v>
      </c>
      <c r="W66" s="63" t="n">
        <v>67.1316712329161</v>
      </c>
      <c r="X66" s="63" t="n">
        <v>18.155757690523</v>
      </c>
      <c r="Y66" s="63" t="n">
        <v>1.7984923464644</v>
      </c>
    </row>
    <row r="67" customFormat="false" ht="15" hidden="false" customHeight="false" outlineLevel="0" collapsed="false">
      <c r="A67" s="61" t="n">
        <v>2039</v>
      </c>
      <c r="B67" s="63" t="n">
        <v>11.1043091547822</v>
      </c>
      <c r="C67" s="63" t="n">
        <v>56.2904746804659</v>
      </c>
      <c r="D67" s="63" t="n">
        <v>80.5056204117097</v>
      </c>
      <c r="E67" s="63" t="n">
        <v>80.7691276787424</v>
      </c>
      <c r="F67" s="63" t="n">
        <v>83.7309222697256</v>
      </c>
      <c r="G67" s="63" t="n">
        <v>85.4282879585702</v>
      </c>
      <c r="H67" s="63" t="n">
        <v>88.0342926356002</v>
      </c>
      <c r="I67" s="63" t="n">
        <v>84.1631327822331</v>
      </c>
      <c r="J67" s="63" t="n">
        <v>74.9717623309945</v>
      </c>
      <c r="K67" s="63" t="n">
        <v>56.6877748826315</v>
      </c>
      <c r="L67" s="63" t="n">
        <v>9.39685392369887</v>
      </c>
      <c r="M67" s="63" t="n">
        <v>0.89789352350862</v>
      </c>
      <c r="N67" s="63" t="n">
        <v>16.0071455354527</v>
      </c>
      <c r="O67" s="63" t="n">
        <v>65.3723205896809</v>
      </c>
      <c r="P67" s="63" t="n">
        <v>91.757641403115</v>
      </c>
      <c r="Q67" s="63" t="n">
        <v>93.7033923782098</v>
      </c>
      <c r="R67" s="63" t="n">
        <v>94.0639425070187</v>
      </c>
      <c r="S67" s="63" t="n">
        <v>94.2162596734896</v>
      </c>
      <c r="T67" s="63" t="n">
        <v>92.1011859186496</v>
      </c>
      <c r="U67" s="63" t="n">
        <v>89.8672732614475</v>
      </c>
      <c r="V67" s="63" t="n">
        <v>78</v>
      </c>
      <c r="W67" s="63" t="n">
        <v>67.5580878324901</v>
      </c>
      <c r="X67" s="63" t="n">
        <v>18.3301450688794</v>
      </c>
      <c r="Y67" s="63" t="n">
        <v>1.7984923464644</v>
      </c>
    </row>
    <row r="68" customFormat="false" ht="15" hidden="false" customHeight="false" outlineLevel="0" collapsed="false">
      <c r="A68" s="61" t="n">
        <v>2040</v>
      </c>
      <c r="B68" s="63" t="n">
        <v>11.1043078537821</v>
      </c>
      <c r="C68" s="63" t="n">
        <v>56.29047468043</v>
      </c>
      <c r="D68" s="63" t="n">
        <v>80.5064444414745</v>
      </c>
      <c r="E68" s="63" t="n">
        <v>80.7708246183393</v>
      </c>
      <c r="F68" s="63" t="n">
        <v>83.7354688169594</v>
      </c>
      <c r="G68" s="63" t="n">
        <v>85.4313107516779</v>
      </c>
      <c r="H68" s="63" t="n">
        <v>88.0547400699357</v>
      </c>
      <c r="I68" s="63" t="n">
        <v>84.1802366137857</v>
      </c>
      <c r="J68" s="63" t="n">
        <v>74.9717623309945</v>
      </c>
      <c r="K68" s="63" t="n">
        <v>58.5342418169511</v>
      </c>
      <c r="L68" s="63" t="n">
        <v>9.55438971494471</v>
      </c>
      <c r="M68" s="63" t="n">
        <v>0.89789352350862</v>
      </c>
      <c r="N68" s="63" t="n">
        <v>16.0071455000499</v>
      </c>
      <c r="O68" s="63" t="n">
        <v>65.3723205885949</v>
      </c>
      <c r="P68" s="63" t="n">
        <v>91.757265013406</v>
      </c>
      <c r="Q68" s="63" t="n">
        <v>93.6907162160965</v>
      </c>
      <c r="R68" s="63" t="n">
        <v>94.0560012179616</v>
      </c>
      <c r="S68" s="63" t="n">
        <v>94.2125663115404</v>
      </c>
      <c r="T68" s="63" t="n">
        <v>92.0933895814935</v>
      </c>
      <c r="U68" s="63" t="n">
        <v>89.8672732609686</v>
      </c>
      <c r="V68" s="63" t="n">
        <v>78</v>
      </c>
      <c r="W68" s="63" t="n">
        <v>67.6553615901667</v>
      </c>
      <c r="X68" s="63" t="n">
        <v>18.4606976951662</v>
      </c>
      <c r="Y68" s="63" t="n">
        <v>1.7984923464644</v>
      </c>
    </row>
    <row r="69" customFormat="false" ht="15" hidden="false" customHeight="false" outlineLevel="0" collapsed="false">
      <c r="A69" s="61" t="n">
        <v>2041</v>
      </c>
      <c r="B69" s="63" t="n">
        <v>11.1043068736493</v>
      </c>
      <c r="C69" s="63" t="n">
        <v>56.2904746804091</v>
      </c>
      <c r="D69" s="63" t="n">
        <v>80.5071687735347</v>
      </c>
      <c r="E69" s="63" t="n">
        <v>80.7723317722745</v>
      </c>
      <c r="F69" s="63" t="n">
        <v>83.7395545113469</v>
      </c>
      <c r="G69" s="63" t="n">
        <v>85.4339768195957</v>
      </c>
      <c r="H69" s="63" t="n">
        <v>88.0732225626781</v>
      </c>
      <c r="I69" s="63" t="n">
        <v>84.1953433597614</v>
      </c>
      <c r="J69" s="63" t="n">
        <v>74.9717623309945</v>
      </c>
      <c r="K69" s="63" t="n">
        <v>59.7589025723656</v>
      </c>
      <c r="L69" s="63" t="n">
        <v>10.0562167614996</v>
      </c>
      <c r="M69" s="63" t="n">
        <v>0.89789352350862</v>
      </c>
      <c r="N69" s="63" t="n">
        <v>16.007145475319</v>
      </c>
      <c r="O69" s="63" t="n">
        <v>65.3723205879091</v>
      </c>
      <c r="P69" s="63" t="n">
        <v>91.7569504265911</v>
      </c>
      <c r="Q69" s="63" t="n">
        <v>93.6789434261992</v>
      </c>
      <c r="R69" s="63" t="n">
        <v>94.0487620347068</v>
      </c>
      <c r="S69" s="63" t="n">
        <v>94.2092095760805</v>
      </c>
      <c r="T69" s="63" t="n">
        <v>92.0863939269011</v>
      </c>
      <c r="U69" s="63" t="n">
        <v>89.8672732606405</v>
      </c>
      <c r="V69" s="63" t="n">
        <v>78</v>
      </c>
      <c r="W69" s="63" t="n">
        <v>67.6553615901667</v>
      </c>
      <c r="X69" s="63" t="n">
        <v>18.7255850981263</v>
      </c>
      <c r="Y69" s="63" t="n">
        <v>1.7984923464644</v>
      </c>
    </row>
    <row r="70" customFormat="false" ht="15" hidden="false" customHeight="false" outlineLevel="0" collapsed="false">
      <c r="A70" s="61" t="n">
        <v>2042</v>
      </c>
      <c r="B70" s="63" t="n">
        <v>11.1043061352478</v>
      </c>
      <c r="C70" s="63" t="n">
        <v>56.2904746803968</v>
      </c>
      <c r="D70" s="63" t="n">
        <v>80.507805467631</v>
      </c>
      <c r="E70" s="63" t="n">
        <v>80.7736703597818</v>
      </c>
      <c r="F70" s="63" t="n">
        <v>83.7432260228522</v>
      </c>
      <c r="G70" s="63" t="n">
        <v>85.4363282267161</v>
      </c>
      <c r="H70" s="63" t="n">
        <v>88.0899275204954</v>
      </c>
      <c r="I70" s="63" t="n">
        <v>84.2086847999916</v>
      </c>
      <c r="J70" s="63" t="n">
        <v>75.0135144272242</v>
      </c>
      <c r="K70" s="63" t="n">
        <v>60.6105536086428</v>
      </c>
      <c r="L70" s="63" t="n">
        <v>10.6717135346796</v>
      </c>
      <c r="M70" s="63" t="n">
        <v>0.89789352350862</v>
      </c>
      <c r="N70" s="63" t="n">
        <v>16.0071454580429</v>
      </c>
      <c r="O70" s="63" t="n">
        <v>65.372320587476</v>
      </c>
      <c r="P70" s="63" t="n">
        <v>91.7566875012329</v>
      </c>
      <c r="Q70" s="63" t="n">
        <v>93.6680136145546</v>
      </c>
      <c r="R70" s="63" t="n">
        <v>94.0421649516776</v>
      </c>
      <c r="S70" s="63" t="n">
        <v>94.2061593716643</v>
      </c>
      <c r="T70" s="63" t="n">
        <v>92.080119163444</v>
      </c>
      <c r="U70" s="63" t="n">
        <v>89.8672732604156</v>
      </c>
      <c r="V70" s="63" t="n">
        <v>78</v>
      </c>
      <c r="W70" s="63" t="n">
        <v>67.6553615901667</v>
      </c>
      <c r="X70" s="63" t="n">
        <v>18.9950887970382</v>
      </c>
      <c r="Y70" s="63" t="n">
        <v>1.7984923464644</v>
      </c>
    </row>
    <row r="71" customFormat="false" ht="15" hidden="false" customHeight="false" outlineLevel="0" collapsed="false">
      <c r="A71" s="61" t="n">
        <v>2043</v>
      </c>
      <c r="B71" s="63" t="n">
        <v>11.1043055789593</v>
      </c>
      <c r="C71" s="63" t="n">
        <v>56.2904746803897</v>
      </c>
      <c r="D71" s="63" t="n">
        <v>80.5083651252856</v>
      </c>
      <c r="E71" s="63" t="n">
        <v>80.7748592290001</v>
      </c>
      <c r="F71" s="63" t="n">
        <v>83.7465253036267</v>
      </c>
      <c r="G71" s="63" t="n">
        <v>85.4384020846928</v>
      </c>
      <c r="H71" s="63" t="n">
        <v>88.105024737104</v>
      </c>
      <c r="I71" s="63" t="n">
        <v>84.2204661245202</v>
      </c>
      <c r="J71" s="63" t="n">
        <v>75.2147318360862</v>
      </c>
      <c r="K71" s="63" t="n">
        <v>60.6447827575829</v>
      </c>
      <c r="L71" s="63" t="n">
        <v>11.3898318129987</v>
      </c>
      <c r="M71" s="63" t="n">
        <v>0.89789352350862</v>
      </c>
      <c r="N71" s="63" t="n">
        <v>16.0071454459745</v>
      </c>
      <c r="O71" s="63" t="n">
        <v>65.3723205872026</v>
      </c>
      <c r="P71" s="63" t="n">
        <v>91.75646775806</v>
      </c>
      <c r="Q71" s="63" t="n">
        <v>93.657869854393</v>
      </c>
      <c r="R71" s="63" t="n">
        <v>94.0361547337405</v>
      </c>
      <c r="S71" s="63" t="n">
        <v>94.2033881901409</v>
      </c>
      <c r="T71" s="63" t="n">
        <v>92.0744929656081</v>
      </c>
      <c r="U71" s="63" t="n">
        <v>89.8672732602616</v>
      </c>
      <c r="V71" s="63" t="n">
        <v>78</v>
      </c>
      <c r="W71" s="63" t="n">
        <v>67.6553615901667</v>
      </c>
      <c r="X71" s="63" t="n">
        <v>19.2545924540253</v>
      </c>
      <c r="Y71" s="63" t="n">
        <v>1.7984923464644</v>
      </c>
    </row>
    <row r="72" customFormat="false" ht="15" hidden="false" customHeight="false" outlineLevel="0" collapsed="false">
      <c r="A72" s="61" t="n">
        <v>2044</v>
      </c>
      <c r="B72" s="63" t="n">
        <v>11.1043051598689</v>
      </c>
      <c r="C72" s="63" t="n">
        <v>56.2904746803855</v>
      </c>
      <c r="D72" s="63" t="n">
        <v>80.5088570659963</v>
      </c>
      <c r="E72" s="63" t="n">
        <v>80.7759151216409</v>
      </c>
      <c r="F72" s="63" t="n">
        <v>83.7494900633102</v>
      </c>
      <c r="G72" s="63" t="n">
        <v>85.4402311339361</v>
      </c>
      <c r="H72" s="63" t="n">
        <v>88.1186680004218</v>
      </c>
      <c r="I72" s="63" t="n">
        <v>84.2308689152431</v>
      </c>
      <c r="J72" s="63" t="n">
        <v>75.427940657635</v>
      </c>
      <c r="K72" s="63" t="n">
        <v>60.6447827575829</v>
      </c>
      <c r="L72" s="63" t="n">
        <v>12.0733522333485</v>
      </c>
      <c r="M72" s="63" t="n">
        <v>0.89789352350862</v>
      </c>
      <c r="N72" s="63" t="n">
        <v>16.0071454375441</v>
      </c>
      <c r="O72" s="63" t="n">
        <v>65.3723205870299</v>
      </c>
      <c r="P72" s="63" t="n">
        <v>91.7562841081366</v>
      </c>
      <c r="Q72" s="63" t="n">
        <v>93.6484585710996</v>
      </c>
      <c r="R72" s="63" t="n">
        <v>94.030680599787</v>
      </c>
      <c r="S72" s="63" t="n">
        <v>94.2008709065933</v>
      </c>
      <c r="T72" s="63" t="n">
        <v>92.0694498732413</v>
      </c>
      <c r="U72" s="63" t="n">
        <v>89.867273260156</v>
      </c>
      <c r="V72" s="63" t="n">
        <v>78</v>
      </c>
      <c r="W72" s="63" t="n">
        <v>67.6553615901667</v>
      </c>
      <c r="X72" s="63" t="n">
        <v>19.473225432462</v>
      </c>
      <c r="Y72" s="63" t="n">
        <v>1.7984923464644</v>
      </c>
    </row>
    <row r="73" customFormat="false" ht="15" hidden="false" customHeight="false" outlineLevel="0" collapsed="false">
      <c r="A73" s="61" t="n">
        <v>2045</v>
      </c>
      <c r="B73" s="63" t="n">
        <v>11.1043048441393</v>
      </c>
      <c r="C73" s="63" t="n">
        <v>56.2904746803831</v>
      </c>
      <c r="D73" s="63" t="n">
        <v>80.5092894821698</v>
      </c>
      <c r="E73" s="63" t="n">
        <v>80.7768529081729</v>
      </c>
      <c r="F73" s="63" t="n">
        <v>83.7521541967591</v>
      </c>
      <c r="G73" s="63" t="n">
        <v>85.4418442572019</v>
      </c>
      <c r="H73" s="63" t="n">
        <v>88.13099656203</v>
      </c>
      <c r="I73" s="63" t="n">
        <v>84.240053808531</v>
      </c>
      <c r="J73" s="63" t="n">
        <v>75.6304553980992</v>
      </c>
      <c r="K73" s="63" t="n">
        <v>60.6447827575829</v>
      </c>
      <c r="L73" s="63" t="n">
        <v>12.6643190507865</v>
      </c>
      <c r="M73" s="63" t="n">
        <v>0.89789352350862</v>
      </c>
      <c r="N73" s="63" t="n">
        <v>16.0071454316549</v>
      </c>
      <c r="O73" s="63" t="n">
        <v>65.3723205869209</v>
      </c>
      <c r="P73" s="63" t="n">
        <v>91.7561306253071</v>
      </c>
      <c r="Q73" s="63" t="n">
        <v>93.6397294172081</v>
      </c>
      <c r="R73" s="63" t="n">
        <v>94.0256959157525</v>
      </c>
      <c r="S73" s="63" t="n">
        <v>94.1985845880295</v>
      </c>
      <c r="T73" s="63" t="n">
        <v>92.0649307187096</v>
      </c>
      <c r="U73" s="63" t="n">
        <v>89.8672732600837</v>
      </c>
      <c r="V73" s="63" t="n">
        <v>78</v>
      </c>
      <c r="W73" s="63" t="n">
        <v>67.6553615901667</v>
      </c>
      <c r="X73" s="63" t="n">
        <v>19.5679332563007</v>
      </c>
      <c r="Y73" s="63" t="n">
        <v>1.7984923464644</v>
      </c>
    </row>
    <row r="74" customFormat="false" ht="15" hidden="false" customHeight="false" outlineLevel="0" collapsed="false">
      <c r="A74" s="61" t="n">
        <v>2046</v>
      </c>
      <c r="B74" s="63" t="n">
        <v>11.1043046062785</v>
      </c>
      <c r="C74" s="63" t="n">
        <v>56.2904746803817</v>
      </c>
      <c r="D74" s="63" t="n">
        <v>80.509669575355</v>
      </c>
      <c r="E74" s="63" t="n">
        <v>80.777685796797</v>
      </c>
      <c r="F74" s="63" t="n">
        <v>83.7545481689034</v>
      </c>
      <c r="G74" s="63" t="n">
        <v>85.4432669331244</v>
      </c>
      <c r="H74" s="63" t="n">
        <v>88.1421364790395</v>
      </c>
      <c r="I74" s="63" t="n">
        <v>84.2481628694941</v>
      </c>
      <c r="J74" s="63" t="n">
        <v>75.7697830553731</v>
      </c>
      <c r="K74" s="63" t="n">
        <v>60.6447827575829</v>
      </c>
      <c r="L74" s="63" t="n">
        <v>12.665001969235</v>
      </c>
      <c r="M74" s="63" t="n">
        <v>0.89789352350862</v>
      </c>
      <c r="N74" s="63" t="n">
        <v>16.0071454275409</v>
      </c>
      <c r="O74" s="63" t="n">
        <v>65.372320586852</v>
      </c>
      <c r="P74" s="63" t="n">
        <v>91.756002355759</v>
      </c>
      <c r="Q74" s="63" t="n">
        <v>93.6316351403444</v>
      </c>
      <c r="R74" s="63" t="n">
        <v>94.0211578992559</v>
      </c>
      <c r="S74" s="63" t="n">
        <v>94.1965083146782</v>
      </c>
      <c r="T74" s="63" t="n">
        <v>92.0608820853839</v>
      </c>
      <c r="U74" s="63" t="n">
        <v>89.8672732600342</v>
      </c>
      <c r="V74" s="63" t="n">
        <v>78</v>
      </c>
      <c r="W74" s="63" t="n">
        <v>68.0918309899812</v>
      </c>
      <c r="X74" s="63" t="n">
        <v>19.5679332563007</v>
      </c>
      <c r="Y74" s="63" t="n">
        <v>1.7984923464644</v>
      </c>
    </row>
    <row r="75" customFormat="false" ht="15" hidden="false" customHeight="false" outlineLevel="0" collapsed="false">
      <c r="A75" s="61" t="n">
        <v>2047</v>
      </c>
      <c r="B75" s="63" t="n">
        <v>11.1043044270816</v>
      </c>
      <c r="C75" s="63" t="n">
        <v>56.2904746803809</v>
      </c>
      <c r="D75" s="63" t="n">
        <v>80.5100036760257</v>
      </c>
      <c r="E75" s="63" t="n">
        <v>80.7784255191186</v>
      </c>
      <c r="F75" s="63" t="n">
        <v>83.7566993609799</v>
      </c>
      <c r="G75" s="63" t="n">
        <v>85.4445216366493</v>
      </c>
      <c r="H75" s="63" t="n">
        <v>88.1522018380572</v>
      </c>
      <c r="I75" s="63" t="n">
        <v>84.2553217064203</v>
      </c>
      <c r="J75" s="63" t="n">
        <v>75.8887562401052</v>
      </c>
      <c r="K75" s="63" t="n">
        <v>60.6447827575829</v>
      </c>
      <c r="L75" s="63" t="n">
        <v>12.665001969235</v>
      </c>
      <c r="M75" s="63" t="n">
        <v>0.89789352350862</v>
      </c>
      <c r="N75" s="63" t="n">
        <v>16.0071454246671</v>
      </c>
      <c r="O75" s="63" t="n">
        <v>65.3723205868085</v>
      </c>
      <c r="P75" s="63" t="n">
        <v>91.7558951586874</v>
      </c>
      <c r="Q75" s="63" t="n">
        <v>93.6241314466117</v>
      </c>
      <c r="R75" s="63" t="n">
        <v>94.0170273374064</v>
      </c>
      <c r="S75" s="63" t="n">
        <v>94.1946230135878</v>
      </c>
      <c r="T75" s="63" t="n">
        <v>92.0572557995627</v>
      </c>
      <c r="U75" s="63" t="n">
        <v>89.8672732600003</v>
      </c>
      <c r="V75" s="63" t="n">
        <v>78</v>
      </c>
      <c r="W75" s="63" t="n">
        <v>68.5508240873082</v>
      </c>
      <c r="X75" s="63" t="n">
        <v>19.5679332563007</v>
      </c>
      <c r="Y75" s="63" t="n">
        <v>1.7984923464644</v>
      </c>
    </row>
    <row r="76" customFormat="false" ht="15" hidden="false" customHeight="false" outlineLevel="0" collapsed="false">
      <c r="A76" s="61" t="n">
        <v>2048</v>
      </c>
      <c r="B76" s="63" t="n">
        <v>11.1043042920803</v>
      </c>
      <c r="C76" s="63" t="n">
        <v>56.2904746803804</v>
      </c>
      <c r="D76" s="63" t="n">
        <v>80.5102973488977</v>
      </c>
      <c r="E76" s="63" t="n">
        <v>80.7790824951124</v>
      </c>
      <c r="F76" s="63" t="n">
        <v>83.7586323819796</v>
      </c>
      <c r="G76" s="63" t="n">
        <v>85.4456281925365</v>
      </c>
      <c r="H76" s="63" t="n">
        <v>88.1612958704832</v>
      </c>
      <c r="I76" s="63" t="n">
        <v>84.2616413517235</v>
      </c>
      <c r="J76" s="63" t="n">
        <v>75.9918529138237</v>
      </c>
      <c r="K76" s="63" t="n">
        <v>60.6447827575829</v>
      </c>
      <c r="L76" s="63" t="n">
        <v>12.665001969235</v>
      </c>
      <c r="M76" s="63" t="n">
        <v>0.89789352350862</v>
      </c>
      <c r="N76" s="63" t="n">
        <v>16.0071454226596</v>
      </c>
      <c r="O76" s="63" t="n">
        <v>65.3723205867811</v>
      </c>
      <c r="P76" s="63" t="n">
        <v>91.7558055730079</v>
      </c>
      <c r="Q76" s="63" t="n">
        <v>93.6171768615183</v>
      </c>
      <c r="R76" s="63" t="n">
        <v>94.0132683187824</v>
      </c>
      <c r="S76" s="63" t="n">
        <v>94.1929113041123</v>
      </c>
      <c r="T76" s="63" t="n">
        <v>92.054008456748</v>
      </c>
      <c r="U76" s="63" t="n">
        <v>89.867273259977</v>
      </c>
      <c r="V76" s="63" t="n">
        <v>78</v>
      </c>
      <c r="W76" s="63" t="n">
        <v>68.9156093784106</v>
      </c>
      <c r="X76" s="63" t="n">
        <v>19.5679332563007</v>
      </c>
      <c r="Y76" s="63" t="n">
        <v>1.7984923464644</v>
      </c>
    </row>
    <row r="77" customFormat="false" ht="15" hidden="false" customHeight="false" outlineLevel="0" collapsed="false">
      <c r="A77" s="61" t="n">
        <v>2049</v>
      </c>
      <c r="B77" s="63" t="n">
        <v>11.1043041903745</v>
      </c>
      <c r="C77" s="63" t="n">
        <v>56.2904746803801</v>
      </c>
      <c r="D77" s="63" t="n">
        <v>80.5105554855219</v>
      </c>
      <c r="E77" s="63" t="n">
        <v>80.7796659796797</v>
      </c>
      <c r="F77" s="63" t="n">
        <v>83.7603693487717</v>
      </c>
      <c r="G77" s="63" t="n">
        <v>85.4466040873933</v>
      </c>
      <c r="H77" s="63" t="n">
        <v>88.1695119678704</v>
      </c>
      <c r="I77" s="63" t="n">
        <v>84.2672199335546</v>
      </c>
      <c r="J77" s="63" t="n">
        <v>76.0977938838537</v>
      </c>
      <c r="K77" s="63" t="n">
        <v>60.6447827575829</v>
      </c>
      <c r="L77" s="63" t="n">
        <v>12.665001969235</v>
      </c>
      <c r="M77" s="63" t="n">
        <v>0.89789352350862</v>
      </c>
      <c r="N77" s="63" t="n">
        <v>16.0071454212572</v>
      </c>
      <c r="O77" s="63" t="n">
        <v>65.3723205867637</v>
      </c>
      <c r="P77" s="63" t="n">
        <v>91.7557307058784</v>
      </c>
      <c r="Q77" s="63" t="n">
        <v>93.6107325902094</v>
      </c>
      <c r="R77" s="63" t="n">
        <v>94.0098479801669</v>
      </c>
      <c r="S77" s="63" t="n">
        <v>94.1913573547881</v>
      </c>
      <c r="T77" s="63" t="n">
        <v>92.0511009823028</v>
      </c>
      <c r="U77" s="63" t="n">
        <v>89.8672732599611</v>
      </c>
      <c r="V77" s="63" t="n">
        <v>78</v>
      </c>
      <c r="W77" s="63" t="n">
        <v>69.1563871797373</v>
      </c>
      <c r="X77" s="63" t="n">
        <v>19.5679332563007</v>
      </c>
      <c r="Y77" s="63" t="n">
        <v>1.7984923464644</v>
      </c>
    </row>
    <row r="78" customFormat="false" ht="15" hidden="false" customHeight="false" outlineLevel="0" collapsed="false">
      <c r="A78" s="61" t="n">
        <v>2050</v>
      </c>
      <c r="B78" s="63" t="n">
        <v>11.1043041137525</v>
      </c>
      <c r="C78" s="63" t="n">
        <v>56.2904746803799</v>
      </c>
      <c r="D78" s="63" t="n">
        <v>80.5107823856904</v>
      </c>
      <c r="E78" s="63" t="n">
        <v>80.7801841928479</v>
      </c>
      <c r="F78" s="63" t="n">
        <v>83.7619301380295</v>
      </c>
      <c r="G78" s="63" t="n">
        <v>85.4474647450733</v>
      </c>
      <c r="H78" s="63" t="n">
        <v>88.1769346055551</v>
      </c>
      <c r="I78" s="63" t="n">
        <v>84.2721441601082</v>
      </c>
      <c r="J78" s="63" t="n">
        <v>76.2474430887629</v>
      </c>
      <c r="K78" s="63" t="n">
        <v>60.6447827575829</v>
      </c>
      <c r="L78" s="63" t="n">
        <v>12.665001969235</v>
      </c>
      <c r="M78" s="63" t="n">
        <v>0.89789352350862</v>
      </c>
      <c r="N78" s="63" t="n">
        <v>16.0071454202775</v>
      </c>
      <c r="O78" s="63" t="n">
        <v>65.3723205867528</v>
      </c>
      <c r="P78" s="63" t="n">
        <v>91.755668139474</v>
      </c>
      <c r="Q78" s="63" t="n">
        <v>93.6047623784537</v>
      </c>
      <c r="R78" s="63" t="n">
        <v>94.0067362682763</v>
      </c>
      <c r="S78" s="63" t="n">
        <v>94.1899467510494</v>
      </c>
      <c r="T78" s="63" t="n">
        <v>92.0484982258409</v>
      </c>
      <c r="U78" s="63" t="n">
        <v>89.8672732599501</v>
      </c>
      <c r="V78" s="63" t="n">
        <v>78</v>
      </c>
      <c r="W78" s="63" t="n">
        <v>69.1563871797373</v>
      </c>
      <c r="X78" s="63" t="n">
        <v>19.5679332563007</v>
      </c>
      <c r="Y78" s="63" t="n">
        <v>1.7984923464644</v>
      </c>
    </row>
    <row r="79" customFormat="false" ht="15" hidden="false" customHeight="false" outlineLevel="0" collapsed="false">
      <c r="A79" s="61" t="n">
        <v>2051</v>
      </c>
      <c r="B79" s="63" t="n">
        <v>11.104304056028</v>
      </c>
      <c r="C79" s="63" t="n">
        <v>56.2904746803798</v>
      </c>
      <c r="D79" s="63" t="n">
        <v>80.5109818290034</v>
      </c>
      <c r="E79" s="63" t="n">
        <v>80.7806444354356</v>
      </c>
      <c r="F79" s="63" t="n">
        <v>83.7633326127753</v>
      </c>
      <c r="G79" s="63" t="n">
        <v>85.4482237697184</v>
      </c>
      <c r="H79" s="63" t="n">
        <v>88.1836401822358</v>
      </c>
      <c r="I79" s="63" t="n">
        <v>84.2764906366244</v>
      </c>
      <c r="J79" s="63" t="n">
        <v>76.3922432113287</v>
      </c>
      <c r="K79" s="63" t="n">
        <v>60.6447827575829</v>
      </c>
      <c r="L79" s="63" t="n">
        <v>12.665001969235</v>
      </c>
      <c r="M79" s="63" t="n">
        <v>0.89789352350862</v>
      </c>
      <c r="N79" s="63" t="n">
        <v>16.0071454195932</v>
      </c>
      <c r="O79" s="63" t="n">
        <v>65.3723205867459</v>
      </c>
      <c r="P79" s="63" t="n">
        <v>91.7556158530354</v>
      </c>
      <c r="Q79" s="63" t="n">
        <v>93.5992323755719</v>
      </c>
      <c r="R79" s="63" t="n">
        <v>94.0039057164502</v>
      </c>
      <c r="S79" s="63" t="n">
        <v>94.1886663731976</v>
      </c>
      <c r="T79" s="63" t="n">
        <v>92.0461685882232</v>
      </c>
      <c r="U79" s="63" t="n">
        <v>89.8672732599427</v>
      </c>
      <c r="V79" s="63" t="n">
        <v>78</v>
      </c>
      <c r="W79" s="63" t="n">
        <v>69.1563871797373</v>
      </c>
      <c r="X79" s="63" t="n">
        <v>19.5679332563007</v>
      </c>
      <c r="Y79" s="63" t="n">
        <v>1.7984923464644</v>
      </c>
    </row>
    <row r="80" customFormat="false" ht="15" hidden="false" customHeight="false" outlineLevel="0" collapsed="false">
      <c r="A80" s="61" t="n">
        <v>2052</v>
      </c>
      <c r="B80" s="63" t="n">
        <v>11.1043040125401</v>
      </c>
      <c r="C80" s="63" t="n">
        <v>56.2904746803798</v>
      </c>
      <c r="D80" s="63" t="n">
        <v>80.5111571377862</v>
      </c>
      <c r="E80" s="63" t="n">
        <v>80.7810531918005</v>
      </c>
      <c r="F80" s="63" t="n">
        <v>83.7645928260865</v>
      </c>
      <c r="G80" s="63" t="n">
        <v>85.4488931602286</v>
      </c>
      <c r="H80" s="63" t="n">
        <v>88.1896977826551</v>
      </c>
      <c r="I80" s="63" t="n">
        <v>84.2803270331784</v>
      </c>
      <c r="J80" s="63" t="n">
        <v>76.5697541239677</v>
      </c>
      <c r="K80" s="63" t="n">
        <v>60.6447827575829</v>
      </c>
      <c r="L80" s="63" t="n">
        <v>12.665001969235</v>
      </c>
      <c r="M80" s="63" t="n">
        <v>0.89789352350862</v>
      </c>
      <c r="N80" s="63" t="n">
        <v>16.0071454191151</v>
      </c>
      <c r="O80" s="63" t="n">
        <v>65.3723205867415</v>
      </c>
      <c r="P80" s="63" t="n">
        <v>91.7555721576949</v>
      </c>
      <c r="Q80" s="63" t="n">
        <v>93.5941110002623</v>
      </c>
      <c r="R80" s="63" t="n">
        <v>94.0013312360616</v>
      </c>
      <c r="S80" s="63" t="n">
        <v>94.1875042840233</v>
      </c>
      <c r="T80" s="63" t="n">
        <v>92.0440836796947</v>
      </c>
      <c r="U80" s="63" t="n">
        <v>89.8672732599375</v>
      </c>
      <c r="V80" s="63" t="n">
        <v>78</v>
      </c>
      <c r="W80" s="63" t="n">
        <v>69.1563871797373</v>
      </c>
      <c r="X80" s="63" t="n">
        <v>19.5679332563007</v>
      </c>
      <c r="Y80" s="63" t="n">
        <v>1.7984923464644</v>
      </c>
    </row>
    <row r="81" customFormat="false" ht="15" hidden="false" customHeight="false" outlineLevel="0" collapsed="false">
      <c r="A81" s="61" t="n">
        <v>2053</v>
      </c>
      <c r="B81" s="63" t="n">
        <v>11.1043039797777</v>
      </c>
      <c r="C81" s="63" t="n">
        <v>56.2904746803797</v>
      </c>
      <c r="D81" s="63" t="n">
        <v>80.5113112324</v>
      </c>
      <c r="E81" s="63" t="n">
        <v>80.7814162211117</v>
      </c>
      <c r="F81" s="63" t="n">
        <v>83.7657252042482</v>
      </c>
      <c r="G81" s="63" t="n">
        <v>85.4494834995027</v>
      </c>
      <c r="H81" s="63" t="n">
        <v>88.195169870023</v>
      </c>
      <c r="I81" s="63" t="n">
        <v>84.2837131195665</v>
      </c>
      <c r="J81" s="63" t="n">
        <v>76.6911923674691</v>
      </c>
      <c r="K81" s="63" t="n">
        <v>60.6447827575829</v>
      </c>
      <c r="L81" s="63" t="n">
        <v>12.665001969235</v>
      </c>
      <c r="M81" s="63" t="n">
        <v>0.89789352350862</v>
      </c>
      <c r="N81" s="63" t="n">
        <v>16.0071454187812</v>
      </c>
      <c r="O81" s="63" t="n">
        <v>65.3723205867388</v>
      </c>
      <c r="P81" s="63" t="n">
        <v>91.7555356419898</v>
      </c>
      <c r="Q81" s="63" t="n">
        <v>93.5893688100694</v>
      </c>
      <c r="R81" s="63" t="n">
        <v>93.9989899222475</v>
      </c>
      <c r="S81" s="63" t="n">
        <v>94.1864496254739</v>
      </c>
      <c r="T81" s="63" t="n">
        <v>92.0422180074815</v>
      </c>
      <c r="U81" s="63" t="n">
        <v>89.867273259934</v>
      </c>
      <c r="V81" s="63" t="n">
        <v>78</v>
      </c>
      <c r="W81" s="63" t="n">
        <v>69.1563871797373</v>
      </c>
      <c r="X81" s="63" t="n">
        <v>19.5679332563007</v>
      </c>
      <c r="Y81" s="63" t="n">
        <v>1.7984923464644</v>
      </c>
    </row>
    <row r="82" customFormat="false" ht="15" hidden="false" customHeight="false" outlineLevel="0" collapsed="false">
      <c r="A82" s="61" t="n">
        <v>2054</v>
      </c>
      <c r="B82" s="63" t="n">
        <v>11.1043039550955</v>
      </c>
      <c r="C82" s="63" t="n">
        <v>56.2904746803797</v>
      </c>
      <c r="D82" s="63" t="n">
        <v>80.5114466798656</v>
      </c>
      <c r="E82" s="63" t="n">
        <v>80.7817386384258</v>
      </c>
      <c r="F82" s="63" t="n">
        <v>83.7667427114204</v>
      </c>
      <c r="G82" s="63" t="n">
        <v>85.4500041214083</v>
      </c>
      <c r="H82" s="63" t="n">
        <v>88.2001129143258</v>
      </c>
      <c r="I82" s="63" t="n">
        <v>84.2867016819494</v>
      </c>
      <c r="J82" s="63" t="n">
        <v>76.6911923674691</v>
      </c>
      <c r="K82" s="63" t="n">
        <v>60.6447827575829</v>
      </c>
      <c r="L82" s="63" t="n">
        <v>12.665001969235</v>
      </c>
      <c r="M82" s="63" t="n">
        <v>0.89789352350862</v>
      </c>
      <c r="N82" s="63" t="n">
        <v>16.0071454185479</v>
      </c>
      <c r="O82" s="63" t="n">
        <v>65.372320586737</v>
      </c>
      <c r="P82" s="63" t="n">
        <v>91.7555051263135</v>
      </c>
      <c r="Q82" s="63" t="n">
        <v>93.584978375076</v>
      </c>
      <c r="R82" s="63" t="n">
        <v>93.996860873445</v>
      </c>
      <c r="S82" s="63" t="n">
        <v>94.1854925237708</v>
      </c>
      <c r="T82" s="63" t="n">
        <v>92.0405486910374</v>
      </c>
      <c r="U82" s="63" t="n">
        <v>89.8672732599316</v>
      </c>
      <c r="V82" s="63" t="n">
        <v>78</v>
      </c>
      <c r="W82" s="63" t="n">
        <v>69.1563871797373</v>
      </c>
      <c r="X82" s="63" t="n">
        <v>19.5679332563007</v>
      </c>
      <c r="Y82" s="63" t="n">
        <v>1.7984923464644</v>
      </c>
    </row>
    <row r="83" customFormat="false" ht="15" hidden="false" customHeight="false" outlineLevel="0" collapsed="false">
      <c r="A83" s="61" t="n">
        <v>2055</v>
      </c>
      <c r="B83" s="63" t="n">
        <v>11.1043039365007</v>
      </c>
      <c r="C83" s="63" t="n">
        <v>56.2904746803797</v>
      </c>
      <c r="D83" s="63" t="n">
        <v>80.5115657366066</v>
      </c>
      <c r="E83" s="63" t="n">
        <v>80.7820249867043</v>
      </c>
      <c r="F83" s="63" t="n">
        <v>83.7676569976718</v>
      </c>
      <c r="G83" s="63" t="n">
        <v>85.4504632580932</v>
      </c>
      <c r="H83" s="63" t="n">
        <v>88.2045779621874</v>
      </c>
      <c r="I83" s="63" t="n">
        <v>84.2893393344033</v>
      </c>
      <c r="J83" s="63" t="n">
        <v>76.6911923674691</v>
      </c>
      <c r="K83" s="63" t="n">
        <v>60.6447827575829</v>
      </c>
      <c r="L83" s="63" t="n">
        <v>12.665001969235</v>
      </c>
      <c r="M83" s="63" t="n">
        <v>0.89789352350862</v>
      </c>
      <c r="N83" s="63" t="n">
        <v>16.0071454183849</v>
      </c>
      <c r="O83" s="63" t="n">
        <v>65.3723205867359</v>
      </c>
      <c r="P83" s="63" t="n">
        <v>91.755479624841</v>
      </c>
      <c r="Q83" s="63" t="n">
        <v>93.5809141562477</v>
      </c>
      <c r="R83" s="63" t="n">
        <v>93.9949250241326</v>
      </c>
      <c r="S83" s="63" t="n">
        <v>94.1846240023895</v>
      </c>
      <c r="T83" s="63" t="n">
        <v>92.039055203072</v>
      </c>
      <c r="U83" s="63" t="n">
        <v>89.86727325993</v>
      </c>
      <c r="V83" s="63" t="n">
        <v>78</v>
      </c>
      <c r="W83" s="63" t="n">
        <v>69.1563871797373</v>
      </c>
      <c r="X83" s="63" t="n">
        <v>19.5679332563007</v>
      </c>
      <c r="Y83" s="63" t="n">
        <v>1.7984923464644</v>
      </c>
    </row>
    <row r="84" customFormat="false" ht="15" hidden="false" customHeight="false" outlineLevel="0" collapsed="false">
      <c r="A84" s="61" t="n">
        <v>2056</v>
      </c>
      <c r="B84" s="63" t="n">
        <v>11.104303922492</v>
      </c>
      <c r="C84" s="63" t="n">
        <v>56.2904746803797</v>
      </c>
      <c r="D84" s="63" t="n">
        <v>80.511670386025</v>
      </c>
      <c r="E84" s="63" t="n">
        <v>80.7822793007833</v>
      </c>
      <c r="F84" s="63" t="n">
        <v>83.7684785320571</v>
      </c>
      <c r="G84" s="63" t="n">
        <v>85.4508681699451</v>
      </c>
      <c r="H84" s="63" t="n">
        <v>88.2086111535043</v>
      </c>
      <c r="I84" s="63" t="n">
        <v>84.2916672371441</v>
      </c>
      <c r="J84" s="63" t="n">
        <v>76.6911923674691</v>
      </c>
      <c r="K84" s="63" t="n">
        <v>60.8898327776781</v>
      </c>
      <c r="L84" s="63" t="n">
        <v>12.665001969235</v>
      </c>
      <c r="M84" s="63" t="n">
        <v>0.89789352350862</v>
      </c>
      <c r="N84" s="63" t="n">
        <v>16.0071454182711</v>
      </c>
      <c r="O84" s="63" t="n">
        <v>65.3723205867352</v>
      </c>
      <c r="P84" s="63" t="n">
        <v>91.7554583137031</v>
      </c>
      <c r="Q84" s="63" t="n">
        <v>93.5771523887285</v>
      </c>
      <c r="R84" s="63" t="n">
        <v>93.9931649901299</v>
      </c>
      <c r="S84" s="63" t="n">
        <v>94.1838359023397</v>
      </c>
      <c r="T84" s="63" t="n">
        <v>92.0377191344868</v>
      </c>
      <c r="U84" s="63" t="n">
        <v>89.8672732599288</v>
      </c>
      <c r="V84" s="63" t="n">
        <v>78</v>
      </c>
      <c r="W84" s="63" t="n">
        <v>69.1563871797373</v>
      </c>
      <c r="X84" s="63" t="n">
        <v>19.5679332563007</v>
      </c>
      <c r="Y84" s="63" t="n">
        <v>1.7984923464644</v>
      </c>
    </row>
    <row r="85" customFormat="false" ht="15" hidden="false" customHeight="false" outlineLevel="0" collapsed="false">
      <c r="A85" s="61" t="n">
        <v>2057</v>
      </c>
      <c r="B85" s="63" t="n">
        <v>11.1043039119382</v>
      </c>
      <c r="C85" s="63" t="n">
        <v>56.2904746803797</v>
      </c>
      <c r="D85" s="63" t="n">
        <v>80.5117623715313</v>
      </c>
      <c r="E85" s="63" t="n">
        <v>80.7825051641937</v>
      </c>
      <c r="F85" s="63" t="n">
        <v>83.7692167222401</v>
      </c>
      <c r="G85" s="63" t="n">
        <v>85.4512252602403</v>
      </c>
      <c r="H85" s="63" t="n">
        <v>88.2122541896454</v>
      </c>
      <c r="I85" s="63" t="n">
        <v>84.2937217319406</v>
      </c>
      <c r="J85" s="63" t="n">
        <v>76.6911923674691</v>
      </c>
      <c r="K85" s="63" t="n">
        <v>61.1663869970881</v>
      </c>
      <c r="L85" s="63" t="n">
        <v>12.665001969235</v>
      </c>
      <c r="M85" s="63" t="n">
        <v>0.89789352350862</v>
      </c>
      <c r="N85" s="63" t="n">
        <v>16.0071454181916</v>
      </c>
      <c r="O85" s="63" t="n">
        <v>65.3723205867348</v>
      </c>
      <c r="P85" s="63" t="n">
        <v>91.7554405043851</v>
      </c>
      <c r="Q85" s="63" t="n">
        <v>93.5736709702897</v>
      </c>
      <c r="R85" s="63" t="n">
        <v>93.991564925764</v>
      </c>
      <c r="S85" s="63" t="n">
        <v>94.1831208092036</v>
      </c>
      <c r="T85" s="63" t="n">
        <v>92.0365239813801</v>
      </c>
      <c r="U85" s="63" t="n">
        <v>89.8672732599281</v>
      </c>
      <c r="V85" s="63" t="n">
        <v>78</v>
      </c>
      <c r="W85" s="63" t="n">
        <v>69.1563871797373</v>
      </c>
      <c r="X85" s="63" t="n">
        <v>19.5679332563007</v>
      </c>
      <c r="Y85" s="63" t="n">
        <v>1.7984923464644</v>
      </c>
    </row>
    <row r="86" customFormat="false" ht="15" hidden="false" customHeight="false" outlineLevel="0" collapsed="false">
      <c r="A86" s="61" t="n">
        <v>2058</v>
      </c>
      <c r="B86" s="63" t="n">
        <v>11.1043039039874</v>
      </c>
      <c r="C86" s="63" t="n">
        <v>56.2904746803797</v>
      </c>
      <c r="D86" s="63" t="n">
        <v>80.51184322558</v>
      </c>
      <c r="E86" s="63" t="n">
        <v>80.7827057596299</v>
      </c>
      <c r="F86" s="63" t="n">
        <v>83.7698800220208</v>
      </c>
      <c r="G86" s="63" t="n">
        <v>85.4515401762792</v>
      </c>
      <c r="H86" s="63" t="n">
        <v>88.2155447576133</v>
      </c>
      <c r="I86" s="63" t="n">
        <v>84.295534904094</v>
      </c>
      <c r="J86" s="63" t="n">
        <v>76.6911923674691</v>
      </c>
      <c r="K86" s="63" t="n">
        <v>61.2355686804576</v>
      </c>
      <c r="L86" s="63" t="n">
        <v>12.665001969235</v>
      </c>
      <c r="M86" s="63" t="n">
        <v>0.89789352350862</v>
      </c>
      <c r="N86" s="63" t="n">
        <v>16.007145418136</v>
      </c>
      <c r="O86" s="63" t="n">
        <v>65.3723205867345</v>
      </c>
      <c r="P86" s="63" t="n">
        <v>91.7554256214933</v>
      </c>
      <c r="Q86" s="63" t="n">
        <v>93.5704493550367</v>
      </c>
      <c r="R86" s="63" t="n">
        <v>93.9901103922118</v>
      </c>
      <c r="S86" s="63" t="n">
        <v>94.1824719864197</v>
      </c>
      <c r="T86" s="63" t="n">
        <v>92.035454952339</v>
      </c>
      <c r="U86" s="63" t="n">
        <v>89.8672732599275</v>
      </c>
      <c r="V86" s="63" t="n">
        <v>78</v>
      </c>
      <c r="W86" s="63" t="n">
        <v>69.3219085244208</v>
      </c>
      <c r="X86" s="63" t="n">
        <v>19.5679332563007</v>
      </c>
      <c r="Y86" s="63" t="n">
        <v>1.7984923464644</v>
      </c>
    </row>
    <row r="87" customFormat="false" ht="15" hidden="false" customHeight="false" outlineLevel="0" collapsed="false">
      <c r="A87" s="61" t="n">
        <v>2059</v>
      </c>
      <c r="B87" s="63" t="n">
        <v>11.1043038979975</v>
      </c>
      <c r="C87" s="63" t="n">
        <v>56.2904746803797</v>
      </c>
      <c r="D87" s="63" t="n">
        <v>80.5119142951931</v>
      </c>
      <c r="E87" s="63" t="n">
        <v>80.782883913778</v>
      </c>
      <c r="F87" s="63" t="n">
        <v>83.770476027984</v>
      </c>
      <c r="G87" s="63" t="n">
        <v>85.4518178985992</v>
      </c>
      <c r="H87" s="63" t="n">
        <v>88.2185169141907</v>
      </c>
      <c r="I87" s="63" t="n">
        <v>84.2971350793364</v>
      </c>
      <c r="J87" s="63" t="n">
        <v>76.6911923674691</v>
      </c>
      <c r="K87" s="63" t="n">
        <v>61.2355686804576</v>
      </c>
      <c r="L87" s="63" t="n">
        <v>12.665001969235</v>
      </c>
      <c r="M87" s="63" t="n">
        <v>0.89789352350862</v>
      </c>
      <c r="N87" s="63" t="n">
        <v>16.0071454180972</v>
      </c>
      <c r="O87" s="63" t="n">
        <v>65.3723205867343</v>
      </c>
      <c r="P87" s="63" t="n">
        <v>91.7554131841722</v>
      </c>
      <c r="Q87" s="63" t="n">
        <v>93.567468452413</v>
      </c>
      <c r="R87" s="63" t="n">
        <v>93.9887882363122</v>
      </c>
      <c r="S87" s="63" t="n">
        <v>94.181883314324</v>
      </c>
      <c r="T87" s="63" t="n">
        <v>92.0344987943212</v>
      </c>
      <c r="U87" s="63" t="n">
        <v>89.8672732599272</v>
      </c>
      <c r="V87" s="63" t="n">
        <v>78</v>
      </c>
      <c r="W87" s="63" t="n">
        <v>69.9985821564448</v>
      </c>
      <c r="X87" s="63" t="n">
        <v>19.5679332563007</v>
      </c>
      <c r="Y87" s="63" t="n">
        <v>1.7984923464644</v>
      </c>
    </row>
    <row r="88" customFormat="false" ht="15" hidden="false" customHeight="false" outlineLevel="0" collapsed="false">
      <c r="A88" s="61" t="n">
        <v>2060</v>
      </c>
      <c r="B88" s="63" t="n">
        <v>11.1043038934848</v>
      </c>
      <c r="C88" s="63" t="n">
        <v>56.2904746803797</v>
      </c>
      <c r="D88" s="63" t="n">
        <v>80.511976764396</v>
      </c>
      <c r="E88" s="63" t="n">
        <v>80.7830421371314</v>
      </c>
      <c r="F88" s="63" t="n">
        <v>83.771011566369</v>
      </c>
      <c r="G88" s="63" t="n">
        <v>85.4520628196684</v>
      </c>
      <c r="H88" s="63" t="n">
        <v>88.2212014337514</v>
      </c>
      <c r="I88" s="63" t="n">
        <v>84.2985472630846</v>
      </c>
      <c r="J88" s="63" t="n">
        <v>76.6911923674691</v>
      </c>
      <c r="K88" s="63" t="n">
        <v>61.2355686804576</v>
      </c>
      <c r="L88" s="63" t="n">
        <v>12.665001969235</v>
      </c>
      <c r="M88" s="63" t="n">
        <v>0.89789352350862</v>
      </c>
      <c r="N88" s="63" t="n">
        <v>16.0071454180701</v>
      </c>
      <c r="O88" s="63" t="n">
        <v>65.3723205867342</v>
      </c>
      <c r="P88" s="63" t="n">
        <v>91.7554027905734</v>
      </c>
      <c r="Q88" s="63" t="n">
        <v>93.5647105314741</v>
      </c>
      <c r="R88" s="63" t="n">
        <v>93.9875864791626</v>
      </c>
      <c r="S88" s="63" t="n">
        <v>94.181349234493</v>
      </c>
      <c r="T88" s="63" t="n">
        <v>92.0336436355175</v>
      </c>
      <c r="U88" s="63" t="n">
        <v>89.8672732599269</v>
      </c>
      <c r="V88" s="63" t="n">
        <v>78</v>
      </c>
      <c r="W88" s="63" t="n">
        <v>70.7734492176111</v>
      </c>
      <c r="X88" s="63" t="n">
        <v>19.5679332563007</v>
      </c>
      <c r="Y88" s="63" t="n">
        <v>1.7984923464644</v>
      </c>
    </row>
    <row r="89" customFormat="false" ht="15" hidden="false" customHeight="false" outlineLevel="0" collapsed="false">
      <c r="A89" s="61" t="n">
        <f aca="false">A88+1</f>
        <v>2061</v>
      </c>
      <c r="B89" s="63" t="n">
        <v>11.1043038900852</v>
      </c>
      <c r="C89" s="63" t="n">
        <v>56.2904746803797</v>
      </c>
      <c r="D89" s="63" t="n">
        <v>80.5120316739394</v>
      </c>
      <c r="E89" s="63" t="n">
        <v>80.7831826593552</v>
      </c>
      <c r="F89" s="63" t="n">
        <v>83.7714927711439</v>
      </c>
      <c r="G89" s="63" t="n">
        <v>85.452278813298</v>
      </c>
      <c r="H89" s="63" t="n">
        <v>88.2236261230922</v>
      </c>
      <c r="I89" s="63" t="n">
        <v>84.2997935286536</v>
      </c>
      <c r="J89" s="63" t="n">
        <v>76.6911923674691</v>
      </c>
      <c r="K89" s="63" t="n">
        <v>61.2355686804576</v>
      </c>
      <c r="L89" s="63" t="n">
        <v>12.665001969235</v>
      </c>
      <c r="M89" s="63" t="n">
        <v>0.89789352350862</v>
      </c>
      <c r="N89" s="63" t="n">
        <v>16.0071454180512</v>
      </c>
      <c r="O89" s="63" t="n">
        <v>65.3723205867342</v>
      </c>
      <c r="P89" s="63" t="n">
        <v>91.7553941048762</v>
      </c>
      <c r="Q89" s="63" t="n">
        <v>93.5621591303631</v>
      </c>
      <c r="R89" s="63" t="n">
        <v>93.9864942138273</v>
      </c>
      <c r="S89" s="63" t="n">
        <v>94.1808646989589</v>
      </c>
      <c r="T89" s="63" t="n">
        <v>92.0328788436876</v>
      </c>
      <c r="U89" s="63" t="n">
        <v>89.8672732599268</v>
      </c>
      <c r="V89" s="63" t="n">
        <v>78</v>
      </c>
      <c r="W89" s="63" t="n">
        <v>70.8678222758455</v>
      </c>
      <c r="X89" s="63" t="n">
        <v>19.6181208972963</v>
      </c>
      <c r="Y89" s="63" t="n">
        <v>1.7984923464644</v>
      </c>
    </row>
    <row r="90" customFormat="false" ht="15" hidden="false" customHeight="false" outlineLevel="0" collapsed="false">
      <c r="A90" s="61" t="n">
        <f aca="false">A89+1</f>
        <v>2062</v>
      </c>
      <c r="B90" s="63" t="n">
        <v>11.104303887524</v>
      </c>
      <c r="C90" s="63" t="n">
        <v>56.2904746803797</v>
      </c>
      <c r="D90" s="63" t="n">
        <v>80.5120799386349</v>
      </c>
      <c r="E90" s="63" t="n">
        <v>80.7833074606952</v>
      </c>
      <c r="F90" s="63" t="n">
        <v>83.7719251541779</v>
      </c>
      <c r="G90" s="63" t="n">
        <v>85.4524692958666</v>
      </c>
      <c r="H90" s="63" t="n">
        <v>88.225816106351</v>
      </c>
      <c r="I90" s="63" t="n">
        <v>84.3008933602998</v>
      </c>
      <c r="J90" s="63" t="n">
        <v>76.6911923674691</v>
      </c>
      <c r="K90" s="63" t="n">
        <v>61.2355686804576</v>
      </c>
      <c r="L90" s="63" t="n">
        <v>12.665001969235</v>
      </c>
      <c r="M90" s="63" t="n">
        <v>0.89789352350862</v>
      </c>
      <c r="N90" s="63" t="n">
        <v>16.0071454180379</v>
      </c>
      <c r="O90" s="63" t="n">
        <v>65.3723205867341</v>
      </c>
      <c r="P90" s="63" t="n">
        <v>91.755386846439</v>
      </c>
      <c r="Q90" s="63" t="n">
        <v>93.5597989708747</v>
      </c>
      <c r="R90" s="63" t="n">
        <v>93.9855015115085</v>
      </c>
      <c r="S90" s="63" t="n">
        <v>94.1804251238982</v>
      </c>
      <c r="T90" s="63" t="n">
        <v>92.0321948985641</v>
      </c>
      <c r="U90" s="63" t="n">
        <v>89.8672732599266</v>
      </c>
      <c r="V90" s="63" t="n">
        <v>78</v>
      </c>
      <c r="W90" s="63" t="n">
        <v>70.8827240196489</v>
      </c>
      <c r="X90" s="63" t="n">
        <v>19.6468705401339</v>
      </c>
      <c r="Y90" s="63" t="n">
        <v>1.7984923464644</v>
      </c>
    </row>
    <row r="91" customFormat="false" ht="15" hidden="false" customHeight="false" outlineLevel="0" collapsed="false">
      <c r="A91" s="61" t="n">
        <f aca="false">A90+1</f>
        <v>2063</v>
      </c>
      <c r="B91" s="63" t="n">
        <v>11.1043038855944</v>
      </c>
      <c r="C91" s="63" t="n">
        <v>56.2904746803797</v>
      </c>
      <c r="D91" s="63" t="n">
        <v>80.5121223625941</v>
      </c>
      <c r="E91" s="63" t="n">
        <v>80.7834182998773</v>
      </c>
      <c r="F91" s="63" t="n">
        <v>83.7723136683053</v>
      </c>
      <c r="G91" s="63" t="n">
        <v>85.4526372803216</v>
      </c>
      <c r="H91" s="63" t="n">
        <v>88.2277940827993</v>
      </c>
      <c r="I91" s="63" t="n">
        <v>84.3018639563006</v>
      </c>
      <c r="J91" s="63" t="n">
        <v>76.8137529871431</v>
      </c>
      <c r="K91" s="63" t="n">
        <v>61.2355686804576</v>
      </c>
      <c r="L91" s="63" t="n">
        <v>12.665001969235</v>
      </c>
      <c r="M91" s="63" t="n">
        <v>0.89789352350862</v>
      </c>
      <c r="N91" s="63" t="n">
        <v>16.0071454180287</v>
      </c>
      <c r="O91" s="63" t="n">
        <v>65.3723205867341</v>
      </c>
      <c r="P91" s="63" t="n">
        <v>91.7553807807335</v>
      </c>
      <c r="Q91" s="63" t="n">
        <v>93.5576158779717</v>
      </c>
      <c r="R91" s="63" t="n">
        <v>93.9845993355619</v>
      </c>
      <c r="S91" s="63" t="n">
        <v>94.1800263474208</v>
      </c>
      <c r="T91" s="63" t="n">
        <v>92.0315832770207</v>
      </c>
      <c r="U91" s="63" t="n">
        <v>89.8672732599265</v>
      </c>
      <c r="V91" s="63" t="n">
        <v>78</v>
      </c>
      <c r="W91" s="63" t="n">
        <v>70.8827240196489</v>
      </c>
      <c r="X91" s="63" t="n">
        <v>19.7199302407488</v>
      </c>
      <c r="Y91" s="63" t="n">
        <v>1.7984923464644</v>
      </c>
    </row>
    <row r="92" customFormat="false" ht="15" hidden="false" customHeight="false" outlineLevel="0" collapsed="false">
      <c r="A92" s="61" t="n">
        <f aca="false">A91+1</f>
        <v>2064</v>
      </c>
      <c r="B92" s="63" t="n">
        <v>11.1043038841408</v>
      </c>
      <c r="C92" s="63" t="n">
        <v>56.2904746803797</v>
      </c>
      <c r="D92" s="63" t="n">
        <v>80.5121596526233</v>
      </c>
      <c r="E92" s="63" t="n">
        <v>80.7835167388842</v>
      </c>
      <c r="F92" s="63" t="n">
        <v>83.7726627640027</v>
      </c>
      <c r="G92" s="63" t="n">
        <v>85.4527854238082</v>
      </c>
      <c r="H92" s="63" t="n">
        <v>88.2295805600493</v>
      </c>
      <c r="I92" s="63" t="n">
        <v>84.3027204966872</v>
      </c>
      <c r="J92" s="63" t="n">
        <v>76.9725273304086</v>
      </c>
      <c r="K92" s="63" t="n">
        <v>61.2355686804576</v>
      </c>
      <c r="L92" s="63" t="n">
        <v>12.665001969235</v>
      </c>
      <c r="M92" s="63" t="n">
        <v>0.89789352350862</v>
      </c>
      <c r="N92" s="63" t="n">
        <v>16.0071454180222</v>
      </c>
      <c r="O92" s="63" t="n">
        <v>65.3723205867341</v>
      </c>
      <c r="P92" s="63" t="n">
        <v>91.7553757117684</v>
      </c>
      <c r="Q92" s="63" t="n">
        <v>93.555596704086</v>
      </c>
      <c r="R92" s="63" t="n">
        <v>93.9837794627644</v>
      </c>
      <c r="S92" s="63" t="n">
        <v>94.179664591115</v>
      </c>
      <c r="T92" s="63" t="n">
        <v>92.0310363498044</v>
      </c>
      <c r="U92" s="63" t="n">
        <v>89.8672732599265</v>
      </c>
      <c r="V92" s="63" t="n">
        <v>78.1199847354892</v>
      </c>
      <c r="W92" s="63" t="n">
        <v>70.8827240196489</v>
      </c>
      <c r="X92" s="63" t="n">
        <v>19.7570753476409</v>
      </c>
      <c r="Y92" s="63" t="n">
        <v>1.7984923464644</v>
      </c>
    </row>
    <row r="93" customFormat="false" ht="15" hidden="false" customHeight="false" outlineLevel="0" collapsed="false">
      <c r="A93" s="61" t="n">
        <f aca="false">A92+1</f>
        <v>2065</v>
      </c>
      <c r="B93" s="63" t="n">
        <v>11.1043038830457</v>
      </c>
      <c r="C93" s="63" t="n">
        <v>56.2904746803797</v>
      </c>
      <c r="D93" s="63" t="n">
        <v>80.5121924299977</v>
      </c>
      <c r="E93" s="63" t="n">
        <v>80.783604164963</v>
      </c>
      <c r="F93" s="63" t="n">
        <v>83.7729764403242</v>
      </c>
      <c r="G93" s="63" t="n">
        <v>85.4529160696787</v>
      </c>
      <c r="H93" s="63" t="n">
        <v>88.2311940649867</v>
      </c>
      <c r="I93" s="63" t="n">
        <v>84.3034763797253</v>
      </c>
      <c r="J93" s="63" t="n">
        <v>77.1515369080133</v>
      </c>
      <c r="K93" s="63" t="n">
        <v>61.2355686804576</v>
      </c>
      <c r="L93" s="63" t="n">
        <v>12.665001969235</v>
      </c>
      <c r="M93" s="63" t="n">
        <v>0.89789352350862</v>
      </c>
      <c r="N93" s="63" t="n">
        <v>16.0071454180177</v>
      </c>
      <c r="O93" s="63" t="n">
        <v>65.372320586734</v>
      </c>
      <c r="P93" s="63" t="n">
        <v>91.7553714757571</v>
      </c>
      <c r="Q93" s="63" t="n">
        <v>93.5537292580313</v>
      </c>
      <c r="R93" s="63" t="n">
        <v>93.9830344112798</v>
      </c>
      <c r="S93" s="63" t="n">
        <v>94.1793364250295</v>
      </c>
      <c r="T93" s="63" t="n">
        <v>92.0305472887257</v>
      </c>
      <c r="U93" s="63" t="n">
        <v>89.8672732599265</v>
      </c>
      <c r="V93" s="63" t="n">
        <v>78.1486795159679</v>
      </c>
      <c r="W93" s="63" t="n">
        <v>70.8827240196489</v>
      </c>
      <c r="X93" s="63" t="n">
        <v>19.7570753476409</v>
      </c>
      <c r="Y93" s="63" t="n">
        <v>1.7984923464644</v>
      </c>
    </row>
    <row r="94" customFormat="false" ht="15" hidden="false" customHeight="false" outlineLevel="0" collapsed="false">
      <c r="A94" s="61" t="n">
        <f aca="false">A93+1</f>
        <v>2066</v>
      </c>
      <c r="B94" s="63" t="n">
        <v>11.1043038822206</v>
      </c>
      <c r="C94" s="63" t="n">
        <v>56.2904746803797</v>
      </c>
      <c r="D94" s="63" t="n">
        <v>80.5122212408115</v>
      </c>
      <c r="E94" s="63" t="n">
        <v>80.7836818101704</v>
      </c>
      <c r="F94" s="63" t="n">
        <v>83.7732582906758</v>
      </c>
      <c r="G94" s="63" t="n">
        <v>85.4530312845421</v>
      </c>
      <c r="H94" s="63" t="n">
        <v>88.232651334527</v>
      </c>
      <c r="I94" s="63" t="n">
        <v>84.3041434307668</v>
      </c>
      <c r="J94" s="63" t="n">
        <v>77.2967842734438</v>
      </c>
      <c r="K94" s="63" t="n">
        <v>61.2355686804576</v>
      </c>
      <c r="L94" s="63" t="n">
        <v>12.665001969235</v>
      </c>
      <c r="M94" s="63" t="n">
        <v>0.89789352350862</v>
      </c>
      <c r="N94" s="63" t="n">
        <v>16.0071454180146</v>
      </c>
      <c r="O94" s="63" t="n">
        <v>65.3723205867341</v>
      </c>
      <c r="P94" s="63" t="n">
        <v>91.7553679358263</v>
      </c>
      <c r="Q94" s="63" t="n">
        <v>93.5520022383315</v>
      </c>
      <c r="R94" s="63" t="n">
        <v>93.9823573747943</v>
      </c>
      <c r="S94" s="63" t="n">
        <v>94.1790387357961</v>
      </c>
      <c r="T94" s="63" t="n">
        <v>92.0301099832973</v>
      </c>
      <c r="U94" s="63" t="n">
        <v>89.8672732599264</v>
      </c>
      <c r="V94" s="63" t="n">
        <v>78.1486795159679</v>
      </c>
      <c r="W94" s="63" t="n">
        <v>70.8827240196489</v>
      </c>
      <c r="X94" s="63" t="n">
        <v>19.7570753476409</v>
      </c>
      <c r="Y94" s="63" t="n">
        <v>1.7984923464644</v>
      </c>
    </row>
    <row r="95" customFormat="false" ht="15" hidden="false" customHeight="false" outlineLevel="0" collapsed="false">
      <c r="A95" s="61" t="n">
        <f aca="false">A94+1</f>
        <v>2067</v>
      </c>
      <c r="B95" s="63" t="n">
        <v>11.1043038815991</v>
      </c>
      <c r="C95" s="63" t="n">
        <v>56.2904746803797</v>
      </c>
      <c r="D95" s="63" t="n">
        <v>80.5122465650748</v>
      </c>
      <c r="E95" s="63" t="n">
        <v>80.7837507687337</v>
      </c>
      <c r="F95" s="63" t="n">
        <v>83.7735115439503</v>
      </c>
      <c r="G95" s="63" t="n">
        <v>85.4531328909424</v>
      </c>
      <c r="H95" s="63" t="n">
        <v>88.2339674881025</v>
      </c>
      <c r="I95" s="63" t="n">
        <v>84.3047320866841</v>
      </c>
      <c r="J95" s="63" t="n">
        <v>77.3581231681494</v>
      </c>
      <c r="K95" s="63" t="n">
        <v>61.413369075662</v>
      </c>
      <c r="L95" s="63" t="n">
        <v>12.665001969235</v>
      </c>
      <c r="M95" s="63" t="n">
        <v>0.89789352350862</v>
      </c>
      <c r="N95" s="63" t="n">
        <v>16.0071454180124</v>
      </c>
      <c r="O95" s="63" t="n">
        <v>65.3723205867341</v>
      </c>
      <c r="P95" s="63" t="n">
        <v>91.7553649775938</v>
      </c>
      <c r="Q95" s="63" t="n">
        <v>93.5504051707698</v>
      </c>
      <c r="R95" s="63" t="n">
        <v>93.9817421623325</v>
      </c>
      <c r="S95" s="63" t="n">
        <v>94.1787686976236</v>
      </c>
      <c r="T95" s="63" t="n">
        <v>92.029718965896</v>
      </c>
      <c r="U95" s="63" t="n">
        <v>89.8672732599264</v>
      </c>
      <c r="V95" s="63" t="n">
        <v>78.1486795159679</v>
      </c>
      <c r="W95" s="63" t="n">
        <v>70.8827240196489</v>
      </c>
      <c r="X95" s="63" t="n">
        <v>19.7570753476409</v>
      </c>
      <c r="Y95" s="63" t="n">
        <v>1.7984923464644</v>
      </c>
    </row>
    <row r="96" customFormat="false" ht="15" hidden="false" customHeight="false" outlineLevel="0" collapsed="false">
      <c r="A96" s="61" t="n">
        <f aca="false">A95+1</f>
        <v>2068</v>
      </c>
      <c r="B96" s="63" t="n">
        <v>11.1043038811308</v>
      </c>
      <c r="C96" s="63" t="n">
        <v>56.2904746803797</v>
      </c>
      <c r="D96" s="63" t="n">
        <v>80.5122688247107</v>
      </c>
      <c r="E96" s="63" t="n">
        <v>80.7838120124672</v>
      </c>
      <c r="F96" s="63" t="n">
        <v>83.7737391014949</v>
      </c>
      <c r="G96" s="63" t="n">
        <v>85.4532224961781</v>
      </c>
      <c r="H96" s="63" t="n">
        <v>88.2351561836112</v>
      </c>
      <c r="I96" s="63" t="n">
        <v>84.3052515587271</v>
      </c>
      <c r="J96" s="63" t="n">
        <v>77.376198358408</v>
      </c>
      <c r="K96" s="63" t="n">
        <v>61.5953277361331</v>
      </c>
      <c r="L96" s="63" t="n">
        <v>12.665001969235</v>
      </c>
      <c r="M96" s="63" t="n">
        <v>0.89789352350862</v>
      </c>
      <c r="N96" s="63" t="n">
        <v>16.0071454180108</v>
      </c>
      <c r="O96" s="63" t="n">
        <v>65.3723205867341</v>
      </c>
      <c r="P96" s="63" t="n">
        <v>91.7553625054726</v>
      </c>
      <c r="Q96" s="63" t="n">
        <v>93.5489283499551</v>
      </c>
      <c r="R96" s="63" t="n">
        <v>93.981183143294</v>
      </c>
      <c r="S96" s="63" t="n">
        <v>94.1785237459103</v>
      </c>
      <c r="T96" s="63" t="n">
        <v>92.0293693446083</v>
      </c>
      <c r="U96" s="63" t="n">
        <v>89.8672732599264</v>
      </c>
      <c r="V96" s="63" t="n">
        <v>78.1486795159679</v>
      </c>
      <c r="W96" s="63" t="n">
        <v>70.8827240196489</v>
      </c>
      <c r="X96" s="63" t="n">
        <v>19.7570753476409</v>
      </c>
      <c r="Y96" s="63" t="n">
        <v>1.7984923464644</v>
      </c>
    </row>
    <row r="97" customFormat="false" ht="15" hidden="false" customHeight="false" outlineLevel="0" collapsed="false">
      <c r="A97" s="61" t="n">
        <f aca="false">A96+1</f>
        <v>2069</v>
      </c>
      <c r="B97" s="63" t="n">
        <v>11.104303880778</v>
      </c>
      <c r="C97" s="63" t="n">
        <v>56.2904746803797</v>
      </c>
      <c r="D97" s="63" t="n">
        <v>80.5122883905842</v>
      </c>
      <c r="E97" s="63" t="n">
        <v>80.7838664044671</v>
      </c>
      <c r="F97" s="63" t="n">
        <v>83.7739435703292</v>
      </c>
      <c r="G97" s="63" t="n">
        <v>85.4533015177202</v>
      </c>
      <c r="H97" s="63" t="n">
        <v>88.2362297583982</v>
      </c>
      <c r="I97" s="63" t="n">
        <v>84.3057099763159</v>
      </c>
      <c r="J97" s="63" t="n">
        <v>77.376198358408</v>
      </c>
      <c r="K97" s="63" t="n">
        <v>61.7637584939917</v>
      </c>
      <c r="L97" s="63" t="n">
        <v>12.665001969235</v>
      </c>
      <c r="M97" s="63" t="n">
        <v>0.89789352350862</v>
      </c>
      <c r="N97" s="63" t="n">
        <v>16.0071454180098</v>
      </c>
      <c r="O97" s="63" t="n">
        <v>65.372320586734</v>
      </c>
      <c r="P97" s="63" t="n">
        <v>91.755360439583</v>
      </c>
      <c r="Q97" s="63" t="n">
        <v>93.5475627847048</v>
      </c>
      <c r="R97" s="63" t="n">
        <v>93.9806751972806</v>
      </c>
      <c r="S97" s="63" t="n">
        <v>94.1783015532468</v>
      </c>
      <c r="T97" s="63" t="n">
        <v>92.0290567429943</v>
      </c>
      <c r="U97" s="63" t="n">
        <v>89.8672732599264</v>
      </c>
      <c r="V97" s="63" t="n">
        <v>78.1486795159679</v>
      </c>
      <c r="W97" s="63" t="n">
        <v>70.8827240196489</v>
      </c>
      <c r="X97" s="63" t="n">
        <v>19.7570753476409</v>
      </c>
      <c r="Y97" s="63" t="n">
        <v>1.7984923464644</v>
      </c>
    </row>
    <row r="98" customFormat="false" ht="15" hidden="false" customHeight="false" outlineLevel="0" collapsed="false">
      <c r="A98" s="61" t="n">
        <f aca="false">A97+1</f>
        <v>2070</v>
      </c>
      <c r="B98" s="63" t="n">
        <v>11.1043038805123</v>
      </c>
      <c r="C98" s="63" t="n">
        <v>56.2904746803797</v>
      </c>
      <c r="D98" s="63" t="n">
        <v>80.5123055886806</v>
      </c>
      <c r="E98" s="63" t="n">
        <v>80.7839147112732</v>
      </c>
      <c r="F98" s="63" t="n">
        <v>83.7741272929977</v>
      </c>
      <c r="G98" s="63" t="n">
        <v>85.453371205629</v>
      </c>
      <c r="H98" s="63" t="n">
        <v>88.2371993566923</v>
      </c>
      <c r="I98" s="63" t="n">
        <v>84.3061145139945</v>
      </c>
      <c r="J98" s="63" t="n">
        <v>77.376198358408</v>
      </c>
      <c r="K98" s="63" t="n">
        <v>61.9225219332419</v>
      </c>
      <c r="L98" s="63" t="n">
        <v>12.665001969235</v>
      </c>
      <c r="M98" s="63" t="n">
        <v>0.89789352350862</v>
      </c>
      <c r="N98" s="63" t="n">
        <v>16.007145418009</v>
      </c>
      <c r="O98" s="63" t="n">
        <v>65.372320586734</v>
      </c>
      <c r="P98" s="63" t="n">
        <v>91.7553587131712</v>
      </c>
      <c r="Q98" s="63" t="n">
        <v>93.5463001470374</v>
      </c>
      <c r="R98" s="63" t="n">
        <v>93.9802136683219</v>
      </c>
      <c r="S98" s="63" t="n">
        <v>94.178100007598</v>
      </c>
      <c r="T98" s="63" t="n">
        <v>92.028777246077</v>
      </c>
      <c r="U98" s="63" t="n">
        <v>89.8672732599264</v>
      </c>
      <c r="V98" s="63" t="n">
        <v>78.1486795159679</v>
      </c>
      <c r="W98" s="63" t="n">
        <v>70.8827240196489</v>
      </c>
      <c r="X98" s="63" t="n">
        <v>19.7570753476409</v>
      </c>
      <c r="Y98" s="63" t="n">
        <v>1.7984923464644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D54" activeCellId="1" sqref="A1:N6 D54"/>
    </sheetView>
  </sheetViews>
  <sheetFormatPr defaultRowHeight="15" outlineLevelRow="0" outlineLevelCol="0"/>
  <cols>
    <col collapsed="false" customWidth="true" hidden="false" outlineLevel="0" max="1" min="1" style="54" width="9.58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67" t="s">
        <v>138</v>
      </c>
    </row>
    <row r="3" customFormat="false" ht="15" hidden="false" customHeight="false" outlineLevel="0" collapsed="false">
      <c r="B3" s="68" t="n">
        <v>0.07</v>
      </c>
      <c r="C3" s="69" t="n">
        <v>0.045</v>
      </c>
      <c r="D3" s="68" t="n">
        <v>0.1</v>
      </c>
    </row>
    <row r="4" customFormat="false" ht="15" hidden="false" customHeight="false" outlineLevel="0" collapsed="false">
      <c r="A4" s="54" t="n">
        <v>2014</v>
      </c>
      <c r="B4" s="70" t="n">
        <v>10.3</v>
      </c>
      <c r="C4" s="70" t="n">
        <v>10.3</v>
      </c>
      <c r="D4" s="70" t="n">
        <v>10.3</v>
      </c>
    </row>
    <row r="5" customFormat="false" ht="15" hidden="false" customHeight="false" outlineLevel="0" collapsed="false">
      <c r="A5" s="54" t="n">
        <f aca="false">A4+1</f>
        <v>2015</v>
      </c>
      <c r="B5" s="70" t="n">
        <v>10.4</v>
      </c>
      <c r="C5" s="70" t="n">
        <v>10.4</v>
      </c>
      <c r="D5" s="70" t="n">
        <v>10.4</v>
      </c>
    </row>
    <row r="6" customFormat="false" ht="15" hidden="false" customHeight="false" outlineLevel="0" collapsed="false">
      <c r="A6" s="54" t="n">
        <f aca="false">A5+1</f>
        <v>2016</v>
      </c>
      <c r="B6" s="70" t="n">
        <v>10.1</v>
      </c>
      <c r="C6" s="70" t="n">
        <v>10.1</v>
      </c>
      <c r="D6" s="70" t="n">
        <v>10.1</v>
      </c>
    </row>
    <row r="7" customFormat="false" ht="15" hidden="false" customHeight="false" outlineLevel="0" collapsed="false">
      <c r="A7" s="54" t="n">
        <f aca="false">A6+1</f>
        <v>2017</v>
      </c>
      <c r="B7" s="70" t="n">
        <v>9.4</v>
      </c>
      <c r="C7" s="70" t="n">
        <v>9.4</v>
      </c>
      <c r="D7" s="70" t="n">
        <v>9.4</v>
      </c>
    </row>
    <row r="8" customFormat="false" ht="15" hidden="false" customHeight="false" outlineLevel="0" collapsed="false">
      <c r="A8" s="54" t="n">
        <f aca="false">A7+1</f>
        <v>2018</v>
      </c>
      <c r="B8" s="70" t="n">
        <v>8.8</v>
      </c>
      <c r="C8" s="70" t="n">
        <v>8.8</v>
      </c>
      <c r="D8" s="70" t="n">
        <v>8.8</v>
      </c>
    </row>
    <row r="9" customFormat="false" ht="15" hidden="false" customHeight="false" outlineLevel="0" collapsed="false">
      <c r="A9" s="54" t="n">
        <f aca="false">A8+1</f>
        <v>2019</v>
      </c>
      <c r="B9" s="70" t="n">
        <v>8.3</v>
      </c>
      <c r="C9" s="70" t="n">
        <v>8.3</v>
      </c>
      <c r="D9" s="70" t="n">
        <v>8.3</v>
      </c>
    </row>
    <row r="10" customFormat="false" ht="15" hidden="false" customHeight="false" outlineLevel="0" collapsed="false">
      <c r="A10" s="54" t="n">
        <f aca="false">A9+1</f>
        <v>2020</v>
      </c>
      <c r="B10" s="70" t="n">
        <v>7.8</v>
      </c>
      <c r="C10" s="70" t="n">
        <v>7.8</v>
      </c>
      <c r="D10" s="70" t="n">
        <v>7.8</v>
      </c>
    </row>
    <row r="11" customFormat="false" ht="15" hidden="false" customHeight="false" outlineLevel="0" collapsed="false">
      <c r="A11" s="54" t="n">
        <f aca="false">A10+1</f>
        <v>2021</v>
      </c>
      <c r="B11" s="70" t="n">
        <v>7.4</v>
      </c>
      <c r="C11" s="70" t="n">
        <v>7.4</v>
      </c>
      <c r="D11" s="70" t="n">
        <v>7.4</v>
      </c>
    </row>
    <row r="12" customFormat="false" ht="15" hidden="false" customHeight="false" outlineLevel="0" collapsed="false">
      <c r="A12" s="54" t="n">
        <f aca="false">A11+1</f>
        <v>2022</v>
      </c>
      <c r="B12" s="70" t="n">
        <v>7</v>
      </c>
      <c r="C12" s="70" t="n">
        <v>7</v>
      </c>
      <c r="D12" s="70" t="n">
        <v>7</v>
      </c>
    </row>
    <row r="13" customFormat="false" ht="15" hidden="false" customHeight="false" outlineLevel="0" collapsed="false">
      <c r="A13" s="54" t="n">
        <f aca="false">A12+1</f>
        <v>2023</v>
      </c>
      <c r="B13" s="70" t="n">
        <v>7.13</v>
      </c>
      <c r="C13" s="70" t="n">
        <v>6.88</v>
      </c>
      <c r="D13" s="70" t="n">
        <v>7.43</v>
      </c>
    </row>
    <row r="14" customFormat="false" ht="15" hidden="false" customHeight="false" outlineLevel="0" collapsed="false">
      <c r="A14" s="54" t="n">
        <f aca="false">A13+1</f>
        <v>2024</v>
      </c>
      <c r="B14" s="70" t="n">
        <v>7.28</v>
      </c>
      <c r="C14" s="70" t="n">
        <v>6.78</v>
      </c>
      <c r="D14" s="70" t="n">
        <v>7.88</v>
      </c>
    </row>
    <row r="15" customFormat="false" ht="15" hidden="false" customHeight="false" outlineLevel="0" collapsed="false">
      <c r="A15" s="54" t="n">
        <f aca="false">A14+1</f>
        <v>2025</v>
      </c>
      <c r="B15" s="70" t="n">
        <v>7.43</v>
      </c>
      <c r="C15" s="70" t="n">
        <v>6.68</v>
      </c>
      <c r="D15" s="70" t="n">
        <v>8.33</v>
      </c>
    </row>
    <row r="16" customFormat="false" ht="15" hidden="false" customHeight="false" outlineLevel="0" collapsed="false">
      <c r="A16" s="54" t="n">
        <f aca="false">A15+1</f>
        <v>2026</v>
      </c>
      <c r="B16" s="70" t="n">
        <v>7.58</v>
      </c>
      <c r="C16" s="70" t="n">
        <v>6.58</v>
      </c>
      <c r="D16" s="70" t="n">
        <v>8.78</v>
      </c>
    </row>
    <row r="17" customFormat="false" ht="15" hidden="false" customHeight="false" outlineLevel="0" collapsed="false">
      <c r="A17" s="54" t="n">
        <f aca="false">A16+1</f>
        <v>2027</v>
      </c>
      <c r="B17" s="70" t="n">
        <v>7.73</v>
      </c>
      <c r="C17" s="70" t="n">
        <v>6.48</v>
      </c>
      <c r="D17" s="70" t="n">
        <v>9.23</v>
      </c>
    </row>
    <row r="18" customFormat="false" ht="15" hidden="false" customHeight="false" outlineLevel="0" collapsed="false">
      <c r="A18" s="54" t="n">
        <f aca="false">A17+1</f>
        <v>2028</v>
      </c>
      <c r="B18" s="70" t="n">
        <v>7.88</v>
      </c>
      <c r="C18" s="70" t="n">
        <v>6.38</v>
      </c>
      <c r="D18" s="70" t="n">
        <v>9.68</v>
      </c>
    </row>
    <row r="19" customFormat="false" ht="15" hidden="false" customHeight="false" outlineLevel="0" collapsed="false">
      <c r="A19" s="54" t="n">
        <f aca="false">A18+1</f>
        <v>2029</v>
      </c>
      <c r="B19" s="70" t="n">
        <v>7.66</v>
      </c>
      <c r="C19" s="70" t="n">
        <v>5.91</v>
      </c>
      <c r="D19" s="70" t="n">
        <v>9.76</v>
      </c>
    </row>
    <row r="20" customFormat="false" ht="15" hidden="false" customHeight="false" outlineLevel="0" collapsed="false">
      <c r="A20" s="54" t="n">
        <f aca="false">A19+1</f>
        <v>2030</v>
      </c>
      <c r="B20" s="70" t="n">
        <v>7.44</v>
      </c>
      <c r="C20" s="70" t="n">
        <v>5.44</v>
      </c>
      <c r="D20" s="70" t="n">
        <v>9.84</v>
      </c>
    </row>
    <row r="21" customFormat="false" ht="15" hidden="false" customHeight="false" outlineLevel="0" collapsed="false">
      <c r="A21" s="54" t="n">
        <f aca="false">A20+1</f>
        <v>2031</v>
      </c>
      <c r="B21" s="70" t="n">
        <v>7.22</v>
      </c>
      <c r="C21" s="70" t="n">
        <v>4.97</v>
      </c>
      <c r="D21" s="70" t="n">
        <v>9.92</v>
      </c>
    </row>
    <row r="22" customFormat="false" ht="15" hidden="false" customHeight="false" outlineLevel="0" collapsed="false">
      <c r="A22" s="54" t="n">
        <f aca="false">A21+1</f>
        <v>2032</v>
      </c>
      <c r="B22" s="70" t="n">
        <v>7</v>
      </c>
      <c r="C22" s="70" t="n">
        <v>4.5</v>
      </c>
      <c r="D22" s="70" t="n">
        <v>10</v>
      </c>
    </row>
    <row r="23" customFormat="false" ht="15" hidden="false" customHeight="false" outlineLevel="0" collapsed="false">
      <c r="A23" s="54" t="n">
        <f aca="false">A22+1</f>
        <v>2033</v>
      </c>
      <c r="B23" s="70" t="n">
        <v>7</v>
      </c>
      <c r="C23" s="70" t="n">
        <v>4.5</v>
      </c>
      <c r="D23" s="70" t="n">
        <v>10</v>
      </c>
    </row>
    <row r="24" customFormat="false" ht="15" hidden="false" customHeight="false" outlineLevel="0" collapsed="false">
      <c r="A24" s="54" t="n">
        <f aca="false">A23+1</f>
        <v>2034</v>
      </c>
      <c r="B24" s="70" t="n">
        <v>7</v>
      </c>
      <c r="C24" s="70" t="n">
        <v>4.5</v>
      </c>
      <c r="D24" s="70" t="n">
        <v>10</v>
      </c>
    </row>
    <row r="25" customFormat="false" ht="15" hidden="false" customHeight="false" outlineLevel="0" collapsed="false">
      <c r="A25" s="54" t="n">
        <f aca="false">A24+1</f>
        <v>2035</v>
      </c>
      <c r="B25" s="70" t="n">
        <v>7</v>
      </c>
      <c r="C25" s="70" t="n">
        <v>4.5</v>
      </c>
      <c r="D25" s="70" t="n">
        <v>10</v>
      </c>
    </row>
    <row r="26" customFormat="false" ht="15" hidden="false" customHeight="false" outlineLevel="0" collapsed="false">
      <c r="A26" s="54" t="n">
        <f aca="false">A25+1</f>
        <v>2036</v>
      </c>
      <c r="B26" s="70" t="n">
        <v>7</v>
      </c>
      <c r="C26" s="70" t="n">
        <v>4.5</v>
      </c>
      <c r="D26" s="70" t="n">
        <v>10</v>
      </c>
    </row>
    <row r="27" customFormat="false" ht="15" hidden="false" customHeight="false" outlineLevel="0" collapsed="false">
      <c r="A27" s="54" t="n">
        <f aca="false">A26+1</f>
        <v>2037</v>
      </c>
      <c r="B27" s="70" t="n">
        <v>7</v>
      </c>
      <c r="C27" s="70" t="n">
        <v>4.5</v>
      </c>
      <c r="D27" s="70" t="n">
        <v>10</v>
      </c>
    </row>
    <row r="28" customFormat="false" ht="15" hidden="false" customHeight="false" outlineLevel="0" collapsed="false">
      <c r="A28" s="54" t="n">
        <f aca="false">A27+1</f>
        <v>2038</v>
      </c>
      <c r="B28" s="70" t="n">
        <v>7</v>
      </c>
      <c r="C28" s="70" t="n">
        <v>4.5</v>
      </c>
      <c r="D28" s="70" t="n">
        <v>10</v>
      </c>
    </row>
    <row r="29" customFormat="false" ht="15" hidden="false" customHeight="false" outlineLevel="0" collapsed="false">
      <c r="A29" s="54" t="n">
        <f aca="false">A28+1</f>
        <v>2039</v>
      </c>
      <c r="B29" s="70" t="n">
        <v>7</v>
      </c>
      <c r="C29" s="70" t="n">
        <v>4.5</v>
      </c>
      <c r="D29" s="70" t="n">
        <v>10</v>
      </c>
    </row>
    <row r="30" customFormat="false" ht="15" hidden="false" customHeight="false" outlineLevel="0" collapsed="false">
      <c r="A30" s="54" t="n">
        <f aca="false">A29+1</f>
        <v>2040</v>
      </c>
      <c r="B30" s="70" t="n">
        <v>7</v>
      </c>
      <c r="C30" s="70" t="n">
        <v>4.5</v>
      </c>
      <c r="D30" s="70" t="n">
        <v>10</v>
      </c>
    </row>
    <row r="31" customFormat="false" ht="15" hidden="false" customHeight="false" outlineLevel="0" collapsed="false">
      <c r="A31" s="54" t="n">
        <f aca="false">A30+1</f>
        <v>2041</v>
      </c>
      <c r="B31" s="70" t="n">
        <v>7</v>
      </c>
      <c r="C31" s="70" t="n">
        <v>4.5</v>
      </c>
      <c r="D31" s="70" t="n">
        <v>10</v>
      </c>
    </row>
    <row r="32" customFormat="false" ht="15" hidden="false" customHeight="false" outlineLevel="0" collapsed="false">
      <c r="A32" s="54" t="n">
        <f aca="false">A31+1</f>
        <v>2042</v>
      </c>
      <c r="B32" s="70" t="n">
        <v>7</v>
      </c>
      <c r="C32" s="70" t="n">
        <v>4.5</v>
      </c>
      <c r="D32" s="70" t="n">
        <v>10</v>
      </c>
    </row>
    <row r="33" customFormat="false" ht="15" hidden="false" customHeight="false" outlineLevel="0" collapsed="false">
      <c r="A33" s="54" t="n">
        <f aca="false">A32+1</f>
        <v>2043</v>
      </c>
      <c r="B33" s="70" t="n">
        <v>7</v>
      </c>
      <c r="C33" s="70" t="n">
        <v>4.5</v>
      </c>
      <c r="D33" s="70" t="n">
        <v>10</v>
      </c>
    </row>
    <row r="34" customFormat="false" ht="15" hidden="false" customHeight="false" outlineLevel="0" collapsed="false">
      <c r="A34" s="54" t="n">
        <f aca="false">A33+1</f>
        <v>2044</v>
      </c>
      <c r="B34" s="70" t="n">
        <v>7</v>
      </c>
      <c r="C34" s="70" t="n">
        <v>4.5</v>
      </c>
      <c r="D34" s="70" t="n">
        <v>10</v>
      </c>
    </row>
    <row r="35" customFormat="false" ht="15" hidden="false" customHeight="false" outlineLevel="0" collapsed="false">
      <c r="A35" s="54" t="n">
        <f aca="false">A34+1</f>
        <v>2045</v>
      </c>
      <c r="B35" s="70" t="n">
        <v>7</v>
      </c>
      <c r="C35" s="70" t="n">
        <v>4.5</v>
      </c>
      <c r="D35" s="70" t="n">
        <v>10</v>
      </c>
    </row>
    <row r="36" customFormat="false" ht="15" hidden="false" customHeight="false" outlineLevel="0" collapsed="false">
      <c r="A36" s="54" t="n">
        <f aca="false">A35+1</f>
        <v>2046</v>
      </c>
      <c r="B36" s="70" t="n">
        <v>7</v>
      </c>
      <c r="C36" s="70" t="n">
        <v>4.5</v>
      </c>
      <c r="D36" s="70" t="n">
        <v>10</v>
      </c>
    </row>
    <row r="37" customFormat="false" ht="15" hidden="false" customHeight="false" outlineLevel="0" collapsed="false">
      <c r="A37" s="54" t="n">
        <f aca="false">A36+1</f>
        <v>2047</v>
      </c>
      <c r="B37" s="70" t="n">
        <v>7</v>
      </c>
      <c r="C37" s="70" t="n">
        <v>4.5</v>
      </c>
      <c r="D37" s="70" t="n">
        <v>10</v>
      </c>
    </row>
    <row r="38" customFormat="false" ht="15" hidden="false" customHeight="false" outlineLevel="0" collapsed="false">
      <c r="A38" s="54" t="n">
        <f aca="false">A37+1</f>
        <v>2048</v>
      </c>
      <c r="B38" s="70" t="n">
        <v>7</v>
      </c>
      <c r="C38" s="70" t="n">
        <v>4.5</v>
      </c>
      <c r="D38" s="70" t="n">
        <v>10</v>
      </c>
    </row>
    <row r="39" customFormat="false" ht="15" hidden="false" customHeight="false" outlineLevel="0" collapsed="false">
      <c r="A39" s="54" t="n">
        <f aca="false">A38+1</f>
        <v>2049</v>
      </c>
      <c r="B39" s="70" t="n">
        <v>7</v>
      </c>
      <c r="C39" s="70" t="n">
        <v>4.5</v>
      </c>
      <c r="D39" s="70" t="n">
        <v>10</v>
      </c>
    </row>
    <row r="40" customFormat="false" ht="15" hidden="false" customHeight="false" outlineLevel="0" collapsed="false">
      <c r="A40" s="54" t="n">
        <f aca="false">A39+1</f>
        <v>2050</v>
      </c>
      <c r="B40" s="70" t="n">
        <v>7</v>
      </c>
      <c r="C40" s="70" t="n">
        <v>4.5</v>
      </c>
      <c r="D40" s="70" t="n">
        <v>10</v>
      </c>
    </row>
    <row r="41" customFormat="false" ht="15" hidden="false" customHeight="false" outlineLevel="0" collapsed="false">
      <c r="A41" s="54" t="n">
        <f aca="false">A40+1</f>
        <v>2051</v>
      </c>
      <c r="B41" s="70" t="n">
        <v>7</v>
      </c>
      <c r="C41" s="70" t="n">
        <v>4.5</v>
      </c>
      <c r="D41" s="70" t="n">
        <v>10</v>
      </c>
    </row>
    <row r="42" customFormat="false" ht="15" hidden="false" customHeight="false" outlineLevel="0" collapsed="false">
      <c r="A42" s="54" t="n">
        <f aca="false">A41+1</f>
        <v>2052</v>
      </c>
      <c r="B42" s="70" t="n">
        <v>7</v>
      </c>
      <c r="C42" s="70" t="n">
        <v>4.5</v>
      </c>
      <c r="D42" s="70" t="n">
        <v>10</v>
      </c>
    </row>
    <row r="43" customFormat="false" ht="15" hidden="false" customHeight="false" outlineLevel="0" collapsed="false">
      <c r="A43" s="54" t="n">
        <f aca="false">A42+1</f>
        <v>2053</v>
      </c>
      <c r="B43" s="70" t="n">
        <v>7</v>
      </c>
      <c r="C43" s="70" t="n">
        <v>4.5</v>
      </c>
      <c r="D43" s="70" t="n">
        <v>10</v>
      </c>
    </row>
    <row r="44" customFormat="false" ht="15" hidden="false" customHeight="false" outlineLevel="0" collapsed="false">
      <c r="A44" s="54" t="n">
        <f aca="false">A43+1</f>
        <v>2054</v>
      </c>
      <c r="B44" s="70" t="n">
        <v>7</v>
      </c>
      <c r="C44" s="70" t="n">
        <v>4.5</v>
      </c>
      <c r="D44" s="70" t="n">
        <v>10</v>
      </c>
    </row>
    <row r="45" customFormat="false" ht="15" hidden="false" customHeight="false" outlineLevel="0" collapsed="false">
      <c r="A45" s="54" t="n">
        <f aca="false">A44+1</f>
        <v>2055</v>
      </c>
      <c r="B45" s="70" t="n">
        <v>7</v>
      </c>
      <c r="C45" s="70" t="n">
        <v>4.5</v>
      </c>
      <c r="D45" s="70" t="n">
        <v>10</v>
      </c>
    </row>
    <row r="46" customFormat="false" ht="15" hidden="false" customHeight="false" outlineLevel="0" collapsed="false">
      <c r="A46" s="54" t="n">
        <f aca="false">A45+1</f>
        <v>2056</v>
      </c>
      <c r="B46" s="70" t="n">
        <v>7</v>
      </c>
      <c r="C46" s="70" t="n">
        <v>4.5</v>
      </c>
      <c r="D46" s="70" t="n">
        <v>10</v>
      </c>
    </row>
    <row r="47" customFormat="false" ht="15" hidden="false" customHeight="false" outlineLevel="0" collapsed="false">
      <c r="A47" s="54" t="n">
        <f aca="false">A46+1</f>
        <v>2057</v>
      </c>
      <c r="B47" s="70" t="n">
        <v>7</v>
      </c>
      <c r="C47" s="70" t="n">
        <v>4.5</v>
      </c>
      <c r="D47" s="70" t="n">
        <v>10</v>
      </c>
    </row>
    <row r="48" customFormat="false" ht="15" hidden="false" customHeight="false" outlineLevel="0" collapsed="false">
      <c r="A48" s="54" t="n">
        <f aca="false">A47+1</f>
        <v>2058</v>
      </c>
      <c r="B48" s="70" t="n">
        <v>7</v>
      </c>
      <c r="C48" s="70" t="n">
        <v>4.5</v>
      </c>
      <c r="D48" s="70" t="n">
        <v>10</v>
      </c>
    </row>
    <row r="49" customFormat="false" ht="15" hidden="false" customHeight="false" outlineLevel="0" collapsed="false">
      <c r="A49" s="54" t="n">
        <f aca="false">A48+1</f>
        <v>2059</v>
      </c>
      <c r="B49" s="70" t="n">
        <v>7</v>
      </c>
      <c r="C49" s="70" t="n">
        <v>4.5</v>
      </c>
      <c r="D49" s="70" t="n">
        <v>10</v>
      </c>
    </row>
    <row r="50" customFormat="false" ht="15" hidden="false" customHeight="false" outlineLevel="0" collapsed="false">
      <c r="A50" s="54" t="n">
        <f aca="false">A49+1</f>
        <v>2060</v>
      </c>
      <c r="B50" s="70" t="n">
        <v>7</v>
      </c>
      <c r="C50" s="70" t="n">
        <v>4.5</v>
      </c>
      <c r="D50" s="70" t="n">
        <v>10</v>
      </c>
    </row>
    <row r="51" customFormat="false" ht="15" hidden="false" customHeight="false" outlineLevel="0" collapsed="false">
      <c r="A51" s="54" t="n">
        <f aca="false">A50+1</f>
        <v>2061</v>
      </c>
      <c r="B51" s="70" t="n">
        <v>7</v>
      </c>
      <c r="C51" s="70" t="n">
        <v>4.5</v>
      </c>
      <c r="D51" s="70" t="n">
        <v>10</v>
      </c>
    </row>
    <row r="52" customFormat="false" ht="15" hidden="false" customHeight="false" outlineLevel="0" collapsed="false">
      <c r="A52" s="54" t="n">
        <f aca="false">A51+1</f>
        <v>2062</v>
      </c>
      <c r="B52" s="70" t="n">
        <v>7</v>
      </c>
      <c r="C52" s="70" t="n">
        <v>4.5</v>
      </c>
      <c r="D52" s="70" t="n">
        <v>10</v>
      </c>
    </row>
    <row r="53" customFormat="false" ht="15" hidden="false" customHeight="false" outlineLevel="0" collapsed="false">
      <c r="A53" s="54" t="n">
        <f aca="false">A52+1</f>
        <v>2063</v>
      </c>
      <c r="B53" s="70" t="n">
        <v>7</v>
      </c>
      <c r="C53" s="70" t="n">
        <v>4.5</v>
      </c>
      <c r="D53" s="70" t="n">
        <v>10</v>
      </c>
    </row>
    <row r="54" customFormat="false" ht="15" hidden="false" customHeight="false" outlineLevel="0" collapsed="false">
      <c r="A54" s="54" t="n">
        <f aca="false">A53+1</f>
        <v>2064</v>
      </c>
      <c r="B54" s="70" t="n">
        <v>7</v>
      </c>
      <c r="C54" s="70" t="n">
        <v>4.5</v>
      </c>
      <c r="D54" s="70" t="n">
        <v>10</v>
      </c>
    </row>
    <row r="55" customFormat="false" ht="15" hidden="false" customHeight="false" outlineLevel="0" collapsed="false">
      <c r="A55" s="54" t="n">
        <f aca="false">A54+1</f>
        <v>2065</v>
      </c>
      <c r="B55" s="70" t="n">
        <v>7</v>
      </c>
      <c r="C55" s="70" t="n">
        <v>4.5</v>
      </c>
      <c r="D55" s="70" t="n">
        <v>10</v>
      </c>
    </row>
    <row r="56" customFormat="false" ht="15" hidden="false" customHeight="false" outlineLevel="0" collapsed="false">
      <c r="A56" s="54" t="n">
        <f aca="false">A55+1</f>
        <v>2066</v>
      </c>
      <c r="B56" s="70" t="n">
        <v>7</v>
      </c>
      <c r="C56" s="70" t="n">
        <v>4.5</v>
      </c>
      <c r="D56" s="70" t="n">
        <v>10</v>
      </c>
    </row>
    <row r="57" customFormat="false" ht="15" hidden="false" customHeight="false" outlineLevel="0" collapsed="false">
      <c r="A57" s="54" t="n">
        <f aca="false">A56+1</f>
        <v>2067</v>
      </c>
      <c r="B57" s="70" t="n">
        <v>7</v>
      </c>
      <c r="C57" s="70" t="n">
        <v>4.5</v>
      </c>
      <c r="D57" s="70" t="n">
        <v>10</v>
      </c>
    </row>
    <row r="58" customFormat="false" ht="15" hidden="false" customHeight="false" outlineLevel="0" collapsed="false">
      <c r="A58" s="54" t="n">
        <f aca="false">A57+1</f>
        <v>2068</v>
      </c>
      <c r="B58" s="70" t="n">
        <v>7</v>
      </c>
      <c r="C58" s="70" t="n">
        <v>4.5</v>
      </c>
      <c r="D58" s="70" t="n">
        <v>10</v>
      </c>
    </row>
    <row r="59" customFormat="false" ht="15" hidden="false" customHeight="false" outlineLevel="0" collapsed="false">
      <c r="A59" s="54" t="n">
        <f aca="false">A58+1</f>
        <v>2069</v>
      </c>
      <c r="B59" s="70" t="n">
        <v>7</v>
      </c>
      <c r="C59" s="70" t="n">
        <v>4.5</v>
      </c>
      <c r="D59" s="70" t="n">
        <v>10</v>
      </c>
    </row>
    <row r="60" customFormat="false" ht="15" hidden="false" customHeight="false" outlineLevel="0" collapsed="false">
      <c r="A60" s="54" t="n">
        <f aca="false">A59+1</f>
        <v>2070</v>
      </c>
      <c r="B60" s="70" t="n">
        <v>7</v>
      </c>
      <c r="C60" s="70" t="n">
        <v>4.5</v>
      </c>
      <c r="D60" s="70" t="n">
        <v>10</v>
      </c>
    </row>
    <row r="61" customFormat="false" ht="15" hidden="false" customHeight="false" outlineLevel="0" collapsed="false">
      <c r="B61" s="70" t="n">
        <v>0</v>
      </c>
      <c r="C61" s="70" t="n">
        <v>0</v>
      </c>
      <c r="D61" s="7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660033"/>
    <pageSetUpPr fitToPage="false"/>
  </sheetPr>
  <dimension ref="A1:C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8" activeCellId="1" sqref="A1:N6 C8"/>
    </sheetView>
  </sheetViews>
  <sheetFormatPr defaultRowHeight="12.75" outlineLevelRow="0" outlineLevelCol="0"/>
  <cols>
    <col collapsed="false" customWidth="true" hidden="false" outlineLevel="0" max="1" min="1" style="71" width="15.29"/>
    <col collapsed="false" customWidth="true" hidden="false" outlineLevel="0" max="2" min="2" style="72" width="15.71"/>
    <col collapsed="false" customWidth="true" hidden="false" outlineLevel="0" max="3" min="3" style="71" width="15.71"/>
    <col collapsed="false" customWidth="true" hidden="false" outlineLevel="0" max="4" min="4" style="72" width="15.71"/>
    <col collapsed="false" customWidth="true" hidden="false" outlineLevel="0" max="5" min="5" style="71" width="15.71"/>
    <col collapsed="false" customWidth="true" hidden="false" outlineLevel="0" max="6" min="6" style="72" width="15.71"/>
    <col collapsed="false" customWidth="true" hidden="false" outlineLevel="0" max="7" min="7" style="71" width="15.71"/>
    <col collapsed="false" customWidth="true" hidden="false" outlineLevel="0" max="8" min="8" style="72" width="15.71"/>
    <col collapsed="false" customWidth="true" hidden="false" outlineLevel="0" max="9" min="9" style="71" width="15.71"/>
    <col collapsed="false" customWidth="true" hidden="false" outlineLevel="0" max="10" min="10" style="72" width="15.71"/>
    <col collapsed="false" customWidth="true" hidden="false" outlineLevel="0" max="11" min="11" style="71" width="15.71"/>
    <col collapsed="false" customWidth="true" hidden="false" outlineLevel="0" max="12" min="12" style="72" width="15.71"/>
    <col collapsed="false" customWidth="true" hidden="false" outlineLevel="0" max="13" min="13" style="71" width="15.71"/>
    <col collapsed="false" customWidth="true" hidden="false" outlineLevel="0" max="14" min="14" style="72" width="15.71"/>
    <col collapsed="false" customWidth="true" hidden="false" outlineLevel="0" max="15" min="15" style="71" width="15.71"/>
    <col collapsed="false" customWidth="true" hidden="false" outlineLevel="0" max="16" min="16" style="72" width="15.71"/>
    <col collapsed="false" customWidth="true" hidden="false" outlineLevel="0" max="17" min="17" style="71" width="15.71"/>
    <col collapsed="false" customWidth="true" hidden="false" outlineLevel="0" max="18" min="18" style="72" width="15.71"/>
    <col collapsed="false" customWidth="true" hidden="false" outlineLevel="0" max="19" min="19" style="71" width="15.71"/>
    <col collapsed="false" customWidth="true" hidden="false" outlineLevel="0" max="20" min="20" style="72" width="15.71"/>
    <col collapsed="false" customWidth="true" hidden="false" outlineLevel="0" max="21" min="21" style="71" width="15.71"/>
    <col collapsed="false" customWidth="true" hidden="false" outlineLevel="0" max="22" min="22" style="72" width="15.71"/>
    <col collapsed="false" customWidth="true" hidden="false" outlineLevel="0" max="23" min="23" style="71" width="15.71"/>
    <col collapsed="false" customWidth="true" hidden="false" outlineLevel="0" max="24" min="24" style="72" width="15.71"/>
    <col collapsed="false" customWidth="true" hidden="false" outlineLevel="0" max="25" min="25" style="71" width="15.71"/>
    <col collapsed="false" customWidth="true" hidden="false" outlineLevel="0" max="26" min="26" style="72" width="15.71"/>
    <col collapsed="false" customWidth="true" hidden="false" outlineLevel="0" max="27" min="27" style="71" width="15.71"/>
    <col collapsed="false" customWidth="true" hidden="false" outlineLevel="0" max="28" min="28" style="72" width="15.71"/>
    <col collapsed="false" customWidth="true" hidden="false" outlineLevel="0" max="29" min="29" style="71" width="15.71"/>
    <col collapsed="false" customWidth="true" hidden="false" outlineLevel="0" max="30" min="30" style="72" width="15.71"/>
    <col collapsed="false" customWidth="true" hidden="false" outlineLevel="0" max="31" min="31" style="71" width="15.71"/>
    <col collapsed="false" customWidth="true" hidden="false" outlineLevel="0" max="32" min="32" style="72" width="15.71"/>
    <col collapsed="false" customWidth="true" hidden="false" outlineLevel="0" max="33" min="33" style="71" width="15.71"/>
    <col collapsed="false" customWidth="true" hidden="false" outlineLevel="0" max="34" min="34" style="72" width="15.71"/>
    <col collapsed="false" customWidth="true" hidden="false" outlineLevel="0" max="35" min="35" style="71" width="15.71"/>
    <col collapsed="false" customWidth="true" hidden="false" outlineLevel="0" max="36" min="36" style="72" width="15.71"/>
    <col collapsed="false" customWidth="true" hidden="false" outlineLevel="0" max="37" min="37" style="71" width="15.71"/>
    <col collapsed="false" customWidth="true" hidden="false" outlineLevel="0" max="38" min="38" style="72" width="15.71"/>
    <col collapsed="false" customWidth="true" hidden="false" outlineLevel="0" max="39" min="39" style="71" width="15.71"/>
    <col collapsed="false" customWidth="true" hidden="false" outlineLevel="0" max="40" min="40" style="72" width="15.71"/>
    <col collapsed="false" customWidth="true" hidden="false" outlineLevel="0" max="41" min="41" style="71" width="15.71"/>
    <col collapsed="false" customWidth="true" hidden="false" outlineLevel="0" max="42" min="42" style="72" width="15.71"/>
    <col collapsed="false" customWidth="true" hidden="false" outlineLevel="0" max="43" min="43" style="71" width="15.71"/>
    <col collapsed="false" customWidth="true" hidden="false" outlineLevel="0" max="44" min="44" style="72" width="15.71"/>
    <col collapsed="false" customWidth="true" hidden="false" outlineLevel="0" max="45" min="45" style="71" width="15.71"/>
    <col collapsed="false" customWidth="true" hidden="false" outlineLevel="0" max="46" min="46" style="72" width="15.71"/>
    <col collapsed="false" customWidth="true" hidden="false" outlineLevel="0" max="47" min="47" style="71" width="15.71"/>
    <col collapsed="false" customWidth="true" hidden="false" outlineLevel="0" max="48" min="48" style="72" width="15.71"/>
    <col collapsed="false" customWidth="true" hidden="false" outlineLevel="0" max="49" min="49" style="71" width="15.71"/>
    <col collapsed="false" customWidth="true" hidden="false" outlineLevel="0" max="50" min="50" style="72" width="15.71"/>
    <col collapsed="false" customWidth="true" hidden="false" outlineLevel="0" max="51" min="51" style="71" width="15.71"/>
    <col collapsed="false" customWidth="true" hidden="false" outlineLevel="0" max="52" min="52" style="72" width="15.71"/>
    <col collapsed="false" customWidth="true" hidden="false" outlineLevel="0" max="53" min="53" style="71" width="15.71"/>
    <col collapsed="false" customWidth="true" hidden="false" outlineLevel="0" max="54" min="54" style="72" width="15.71"/>
    <col collapsed="false" customWidth="true" hidden="false" outlineLevel="0" max="55" min="55" style="71" width="15.71"/>
    <col collapsed="false" customWidth="true" hidden="false" outlineLevel="0" max="56" min="56" style="72" width="15.71"/>
    <col collapsed="false" customWidth="true" hidden="false" outlineLevel="0" max="57" min="57" style="71" width="15.71"/>
    <col collapsed="false" customWidth="true" hidden="false" outlineLevel="0" max="58" min="58" style="72" width="15.71"/>
    <col collapsed="false" customWidth="true" hidden="false" outlineLevel="0" max="59" min="59" style="71" width="15.71"/>
    <col collapsed="false" customWidth="true" hidden="false" outlineLevel="0" max="60" min="60" style="72" width="15.71"/>
    <col collapsed="false" customWidth="true" hidden="false" outlineLevel="0" max="61" min="61" style="71" width="15.71"/>
    <col collapsed="false" customWidth="true" hidden="false" outlineLevel="0" max="62" min="62" style="72" width="15.71"/>
    <col collapsed="false" customWidth="true" hidden="false" outlineLevel="0" max="63" min="63" style="71" width="15.71"/>
    <col collapsed="false" customWidth="true" hidden="false" outlineLevel="0" max="64" min="64" style="72" width="15.71"/>
    <col collapsed="false" customWidth="true" hidden="false" outlineLevel="0" max="65" min="65" style="71" width="15.71"/>
    <col collapsed="false" customWidth="true" hidden="false" outlineLevel="0" max="66" min="66" style="72" width="15.71"/>
    <col collapsed="false" customWidth="true" hidden="false" outlineLevel="0" max="67" min="67" style="71" width="15.71"/>
    <col collapsed="false" customWidth="true" hidden="false" outlineLevel="0" max="68" min="68" style="72" width="15.71"/>
    <col collapsed="false" customWidth="true" hidden="false" outlineLevel="0" max="69" min="69" style="71" width="15.71"/>
    <col collapsed="false" customWidth="true" hidden="false" outlineLevel="0" max="70" min="70" style="72" width="15.71"/>
    <col collapsed="false" customWidth="true" hidden="false" outlineLevel="0" max="71" min="71" style="71" width="15.71"/>
    <col collapsed="false" customWidth="true" hidden="false" outlineLevel="0" max="72" min="72" style="72" width="15.71"/>
    <col collapsed="false" customWidth="true" hidden="false" outlineLevel="0" max="73" min="73" style="71" width="15.71"/>
    <col collapsed="false" customWidth="true" hidden="false" outlineLevel="0" max="74" min="74" style="72" width="15.71"/>
    <col collapsed="false" customWidth="true" hidden="false" outlineLevel="0" max="75" min="75" style="71" width="15.71"/>
    <col collapsed="false" customWidth="true" hidden="false" outlineLevel="0" max="76" min="76" style="72" width="15.71"/>
    <col collapsed="false" customWidth="true" hidden="false" outlineLevel="0" max="77" min="77" style="71" width="15.71"/>
    <col collapsed="false" customWidth="true" hidden="false" outlineLevel="0" max="78" min="78" style="72" width="15.71"/>
    <col collapsed="false" customWidth="true" hidden="false" outlineLevel="0" max="79" min="79" style="71" width="15.71"/>
    <col collapsed="false" customWidth="true" hidden="false" outlineLevel="0" max="80" min="80" style="72" width="15.71"/>
    <col collapsed="false" customWidth="true" hidden="false" outlineLevel="0" max="81" min="81" style="71" width="15.71"/>
    <col collapsed="false" customWidth="true" hidden="false" outlineLevel="0" max="82" min="82" style="72" width="15.71"/>
    <col collapsed="false" customWidth="true" hidden="false" outlineLevel="0" max="83" min="83" style="71" width="15.71"/>
    <col collapsed="false" customWidth="true" hidden="false" outlineLevel="0" max="256" min="84" style="71" width="9.14"/>
    <col collapsed="false" customWidth="true" hidden="false" outlineLevel="0" max="257" min="257" style="71" width="15.29"/>
    <col collapsed="false" customWidth="true" hidden="false" outlineLevel="0" max="339" min="258" style="71" width="15.71"/>
    <col collapsed="false" customWidth="true" hidden="false" outlineLevel="0" max="512" min="340" style="71" width="9.14"/>
    <col collapsed="false" customWidth="true" hidden="false" outlineLevel="0" max="513" min="513" style="71" width="15.29"/>
    <col collapsed="false" customWidth="true" hidden="false" outlineLevel="0" max="595" min="514" style="71" width="15.71"/>
    <col collapsed="false" customWidth="true" hidden="false" outlineLevel="0" max="768" min="596" style="71" width="9.14"/>
    <col collapsed="false" customWidth="true" hidden="false" outlineLevel="0" max="769" min="769" style="71" width="15.29"/>
    <col collapsed="false" customWidth="true" hidden="false" outlineLevel="0" max="851" min="770" style="71" width="15.71"/>
    <col collapsed="false" customWidth="true" hidden="false" outlineLevel="0" max="1025" min="852" style="71" width="9.14"/>
  </cols>
  <sheetData>
    <row r="1" customFormat="false" ht="15.75" hidden="false" customHeight="false" outlineLevel="0" collapsed="false">
      <c r="A1" s="73" t="s">
        <v>139</v>
      </c>
      <c r="B1" s="74"/>
      <c r="C1" s="75"/>
      <c r="D1" s="74"/>
      <c r="E1" s="75"/>
      <c r="F1" s="74"/>
      <c r="G1" s="75"/>
      <c r="H1" s="74"/>
      <c r="I1" s="75"/>
      <c r="J1" s="74"/>
      <c r="K1" s="75"/>
      <c r="L1" s="74"/>
      <c r="M1" s="75"/>
      <c r="N1" s="74"/>
      <c r="O1" s="75"/>
      <c r="P1" s="74"/>
      <c r="Q1" s="75"/>
      <c r="R1" s="74"/>
      <c r="S1" s="75"/>
      <c r="T1" s="74"/>
      <c r="U1" s="75"/>
      <c r="V1" s="74"/>
      <c r="W1" s="75"/>
      <c r="X1" s="74"/>
      <c r="Y1" s="75"/>
      <c r="Z1" s="74"/>
      <c r="AA1" s="75"/>
      <c r="AB1" s="74"/>
      <c r="AC1" s="75"/>
      <c r="AD1" s="74"/>
      <c r="AE1" s="75"/>
      <c r="AF1" s="74"/>
      <c r="AG1" s="75"/>
      <c r="AH1" s="74"/>
      <c r="AI1" s="75"/>
      <c r="AJ1" s="74"/>
      <c r="AK1" s="75"/>
      <c r="AL1" s="74"/>
      <c r="AM1" s="75"/>
      <c r="AN1" s="74"/>
      <c r="AO1" s="75"/>
      <c r="AP1" s="74"/>
      <c r="AQ1" s="75"/>
      <c r="AR1" s="74"/>
      <c r="AS1" s="75"/>
      <c r="AT1" s="74"/>
      <c r="AU1" s="75"/>
      <c r="AV1" s="74"/>
      <c r="AW1" s="75"/>
      <c r="AX1" s="74"/>
      <c r="AY1" s="75"/>
      <c r="AZ1" s="74"/>
      <c r="BA1" s="75"/>
      <c r="BB1" s="74"/>
      <c r="BC1" s="75"/>
      <c r="BD1" s="74"/>
      <c r="BE1" s="75"/>
      <c r="BF1" s="74"/>
      <c r="BG1" s="75"/>
      <c r="BH1" s="74"/>
      <c r="BI1" s="75"/>
      <c r="BJ1" s="74"/>
      <c r="BK1" s="75"/>
      <c r="BL1" s="74"/>
      <c r="BM1" s="75"/>
      <c r="BN1" s="74"/>
      <c r="BO1" s="75"/>
      <c r="BP1" s="74"/>
      <c r="BQ1" s="75"/>
      <c r="BR1" s="74"/>
      <c r="BS1" s="75"/>
      <c r="BT1" s="74"/>
      <c r="BU1" s="75"/>
      <c r="BV1" s="74"/>
      <c r="BW1" s="75"/>
      <c r="BX1" s="74"/>
      <c r="BY1" s="75"/>
      <c r="BZ1" s="74"/>
      <c r="CA1" s="75"/>
      <c r="CB1" s="74"/>
      <c r="CC1" s="75"/>
      <c r="CD1" s="74"/>
      <c r="CE1" s="76"/>
    </row>
    <row r="2" customFormat="false" ht="15" hidden="false" customHeight="false" outlineLevel="0" collapsed="false">
      <c r="A2" s="32" t="s">
        <v>140</v>
      </c>
      <c r="B2" s="77"/>
      <c r="C2" s="78"/>
      <c r="D2" s="77"/>
      <c r="E2" s="78"/>
      <c r="F2" s="77"/>
      <c r="G2" s="78"/>
      <c r="H2" s="77"/>
      <c r="I2" s="78"/>
      <c r="J2" s="77"/>
      <c r="K2" s="78"/>
      <c r="L2" s="77"/>
      <c r="M2" s="78"/>
      <c r="N2" s="77"/>
      <c r="O2" s="78"/>
      <c r="P2" s="77"/>
      <c r="Q2" s="78"/>
      <c r="R2" s="77"/>
      <c r="S2" s="78"/>
      <c r="T2" s="77"/>
      <c r="U2" s="78"/>
      <c r="V2" s="77"/>
      <c r="W2" s="78"/>
      <c r="X2" s="77"/>
      <c r="Y2" s="78"/>
      <c r="Z2" s="77"/>
      <c r="AA2" s="78"/>
      <c r="AB2" s="77"/>
      <c r="AC2" s="78"/>
      <c r="AD2" s="77"/>
      <c r="AE2" s="78"/>
      <c r="AF2" s="77"/>
      <c r="AG2" s="78"/>
      <c r="AH2" s="77"/>
      <c r="AI2" s="78"/>
      <c r="AJ2" s="77"/>
      <c r="AK2" s="78"/>
      <c r="AL2" s="77"/>
      <c r="AM2" s="78"/>
      <c r="AN2" s="77"/>
      <c r="AO2" s="78"/>
      <c r="AP2" s="77"/>
      <c r="AQ2" s="78"/>
      <c r="AR2" s="77"/>
      <c r="AS2" s="78"/>
      <c r="AT2" s="77"/>
      <c r="AU2" s="78"/>
      <c r="AV2" s="77"/>
      <c r="AW2" s="78"/>
      <c r="AX2" s="77"/>
      <c r="AY2" s="78"/>
      <c r="AZ2" s="77"/>
      <c r="BA2" s="78"/>
      <c r="BB2" s="77"/>
      <c r="BC2" s="78"/>
      <c r="BD2" s="77"/>
      <c r="BE2" s="78"/>
      <c r="BF2" s="77"/>
      <c r="BG2" s="78"/>
      <c r="BH2" s="77"/>
      <c r="BI2" s="78"/>
      <c r="BJ2" s="77"/>
      <c r="BK2" s="78"/>
      <c r="BL2" s="77"/>
      <c r="BM2" s="78"/>
      <c r="BN2" s="77"/>
      <c r="BO2" s="78"/>
      <c r="BP2" s="77"/>
      <c r="BQ2" s="78"/>
      <c r="BR2" s="77"/>
      <c r="BS2" s="78"/>
      <c r="BT2" s="77"/>
      <c r="BU2" s="78"/>
      <c r="BV2" s="77"/>
      <c r="BW2" s="78"/>
      <c r="BX2" s="77"/>
      <c r="BY2" s="78"/>
      <c r="BZ2" s="77"/>
      <c r="CA2" s="78"/>
      <c r="CB2" s="77"/>
      <c r="CC2" s="78"/>
      <c r="CD2" s="77"/>
      <c r="CE2" s="79"/>
    </row>
    <row r="3" customFormat="false" ht="12.75" hidden="false" customHeight="false" outlineLevel="0" collapsed="false">
      <c r="A3" s="32"/>
      <c r="B3" s="77"/>
      <c r="C3" s="78"/>
      <c r="D3" s="77"/>
      <c r="E3" s="78"/>
      <c r="F3" s="77"/>
      <c r="G3" s="78"/>
      <c r="H3" s="77"/>
      <c r="I3" s="78"/>
      <c r="J3" s="77"/>
      <c r="K3" s="78"/>
      <c r="L3" s="77"/>
      <c r="M3" s="78"/>
      <c r="N3" s="77"/>
      <c r="O3" s="78"/>
      <c r="P3" s="77"/>
      <c r="Q3" s="78"/>
      <c r="R3" s="77"/>
      <c r="S3" s="78"/>
      <c r="T3" s="77"/>
      <c r="U3" s="78"/>
      <c r="V3" s="77"/>
      <c r="W3" s="78"/>
      <c r="X3" s="77"/>
      <c r="Y3" s="78"/>
      <c r="Z3" s="77"/>
      <c r="AA3" s="78"/>
      <c r="AB3" s="77"/>
      <c r="AC3" s="78"/>
      <c r="AD3" s="77"/>
      <c r="AE3" s="78"/>
      <c r="AF3" s="77"/>
      <c r="AG3" s="78"/>
      <c r="AH3" s="77"/>
      <c r="AI3" s="78"/>
      <c r="AJ3" s="77"/>
      <c r="AK3" s="78"/>
      <c r="AL3" s="77"/>
      <c r="AM3" s="78"/>
      <c r="AN3" s="77"/>
      <c r="AO3" s="78"/>
      <c r="AP3" s="77"/>
      <c r="AQ3" s="78"/>
      <c r="AR3" s="77"/>
      <c r="AS3" s="78"/>
      <c r="AT3" s="77"/>
      <c r="AU3" s="78"/>
      <c r="AV3" s="77"/>
      <c r="AW3" s="78"/>
      <c r="AX3" s="77"/>
      <c r="AY3" s="78"/>
      <c r="AZ3" s="77"/>
      <c r="BA3" s="78"/>
      <c r="BB3" s="77"/>
      <c r="BC3" s="78"/>
      <c r="BD3" s="77"/>
      <c r="BE3" s="78"/>
      <c r="BF3" s="77"/>
      <c r="BG3" s="78"/>
      <c r="BH3" s="77"/>
      <c r="BI3" s="78"/>
      <c r="BJ3" s="77"/>
      <c r="BK3" s="78"/>
      <c r="BL3" s="77"/>
      <c r="BM3" s="78"/>
      <c r="BN3" s="77"/>
      <c r="BO3" s="78"/>
      <c r="BP3" s="77"/>
      <c r="BQ3" s="78"/>
      <c r="BR3" s="77"/>
      <c r="BS3" s="78"/>
      <c r="BT3" s="77"/>
      <c r="BU3" s="78"/>
      <c r="BV3" s="77"/>
      <c r="BW3" s="78"/>
      <c r="BX3" s="77"/>
      <c r="BY3" s="78"/>
      <c r="BZ3" s="77"/>
      <c r="CA3" s="78"/>
      <c r="CB3" s="77"/>
      <c r="CC3" s="78"/>
      <c r="CD3" s="77"/>
      <c r="CE3" s="79"/>
    </row>
    <row r="4" customFormat="false" ht="12.75" hidden="false" customHeight="false" outlineLevel="0" collapsed="false">
      <c r="A4" s="80" t="s">
        <v>18</v>
      </c>
      <c r="B4" s="81"/>
      <c r="C4" s="82" t="n">
        <v>1975</v>
      </c>
      <c r="D4" s="81"/>
      <c r="E4" s="82" t="n">
        <v>1976</v>
      </c>
      <c r="F4" s="81"/>
      <c r="G4" s="82" t="n">
        <v>1977</v>
      </c>
      <c r="H4" s="81"/>
      <c r="I4" s="82" t="n">
        <v>1978</v>
      </c>
      <c r="J4" s="81"/>
      <c r="K4" s="82" t="n">
        <v>1979</v>
      </c>
      <c r="L4" s="81"/>
      <c r="M4" s="82" t="n">
        <v>1980</v>
      </c>
      <c r="N4" s="81"/>
      <c r="O4" s="82" t="n">
        <v>1981</v>
      </c>
      <c r="P4" s="81"/>
      <c r="Q4" s="82" t="n">
        <v>1982</v>
      </c>
      <c r="R4" s="81"/>
      <c r="S4" s="82" t="n">
        <v>1983</v>
      </c>
      <c r="T4" s="81"/>
      <c r="U4" s="82" t="n">
        <v>1984</v>
      </c>
      <c r="V4" s="81"/>
      <c r="W4" s="82" t="n">
        <v>1985</v>
      </c>
      <c r="X4" s="81"/>
      <c r="Y4" s="82" t="n">
        <v>1986</v>
      </c>
      <c r="Z4" s="81"/>
      <c r="AA4" s="82" t="n">
        <v>1987</v>
      </c>
      <c r="AB4" s="81"/>
      <c r="AC4" s="82" t="n">
        <v>1988</v>
      </c>
      <c r="AD4" s="81"/>
      <c r="AE4" s="82" t="n">
        <v>1989</v>
      </c>
      <c r="AF4" s="81"/>
      <c r="AG4" s="82" t="n">
        <v>1990</v>
      </c>
      <c r="AH4" s="81"/>
      <c r="AI4" s="82" t="n">
        <v>1991</v>
      </c>
      <c r="AJ4" s="81"/>
      <c r="AK4" s="82" t="n">
        <v>1992</v>
      </c>
      <c r="AL4" s="81"/>
      <c r="AM4" s="82" t="n">
        <v>1993</v>
      </c>
      <c r="AN4" s="81"/>
      <c r="AO4" s="82" t="n">
        <v>1994</v>
      </c>
      <c r="AP4" s="81"/>
      <c r="AQ4" s="82" t="n">
        <v>1995</v>
      </c>
      <c r="AR4" s="81"/>
      <c r="AS4" s="82" t="n">
        <v>1996</v>
      </c>
      <c r="AT4" s="81"/>
      <c r="AU4" s="82" t="n">
        <v>1997</v>
      </c>
      <c r="AV4" s="81"/>
      <c r="AW4" s="82" t="n">
        <v>1998</v>
      </c>
      <c r="AX4" s="81"/>
      <c r="AY4" s="82" t="n">
        <v>1999</v>
      </c>
      <c r="AZ4" s="81"/>
      <c r="BA4" s="82" t="n">
        <v>2000</v>
      </c>
      <c r="BB4" s="81"/>
      <c r="BC4" s="82" t="n">
        <v>2001</v>
      </c>
      <c r="BD4" s="81"/>
      <c r="BE4" s="82" t="n">
        <v>2002</v>
      </c>
      <c r="BF4" s="81"/>
      <c r="BG4" s="82" t="n">
        <v>2003</v>
      </c>
      <c r="BH4" s="81"/>
      <c r="BI4" s="82" t="n">
        <v>2004</v>
      </c>
      <c r="BJ4" s="81"/>
      <c r="BK4" s="82" t="n">
        <v>2005</v>
      </c>
      <c r="BL4" s="81"/>
      <c r="BM4" s="82" t="n">
        <v>2006</v>
      </c>
      <c r="BN4" s="81"/>
      <c r="BO4" s="82" t="n">
        <v>2007</v>
      </c>
      <c r="BP4" s="81"/>
      <c r="BQ4" s="82" t="n">
        <v>2008</v>
      </c>
      <c r="BR4" s="81"/>
      <c r="BS4" s="82" t="n">
        <v>2009</v>
      </c>
      <c r="BT4" s="81"/>
      <c r="BU4" s="82" t="n">
        <v>2010</v>
      </c>
      <c r="BV4" s="81"/>
      <c r="BW4" s="82" t="n">
        <v>2011</v>
      </c>
      <c r="BX4" s="81"/>
      <c r="BY4" s="82" t="n">
        <v>2012</v>
      </c>
      <c r="BZ4" s="81"/>
      <c r="CA4" s="82" t="n">
        <v>2013</v>
      </c>
      <c r="CB4" s="81"/>
      <c r="CC4" s="82" t="n">
        <v>2014</v>
      </c>
      <c r="CD4" s="81"/>
      <c r="CE4" s="82" t="n">
        <v>2015</v>
      </c>
    </row>
    <row r="5" customFormat="false" ht="38.25" hidden="false" customHeight="false" outlineLevel="0" collapsed="false">
      <c r="A5" s="80" t="s">
        <v>141</v>
      </c>
      <c r="B5" s="83" t="s">
        <v>142</v>
      </c>
      <c r="C5" s="84" t="s">
        <v>143</v>
      </c>
      <c r="D5" s="83" t="s">
        <v>142</v>
      </c>
      <c r="E5" s="84" t="s">
        <v>143</v>
      </c>
      <c r="F5" s="83" t="s">
        <v>142</v>
      </c>
      <c r="G5" s="84" t="s">
        <v>143</v>
      </c>
      <c r="H5" s="83" t="s">
        <v>142</v>
      </c>
      <c r="I5" s="84" t="s">
        <v>143</v>
      </c>
      <c r="J5" s="83" t="s">
        <v>142</v>
      </c>
      <c r="K5" s="84" t="s">
        <v>143</v>
      </c>
      <c r="L5" s="83" t="s">
        <v>142</v>
      </c>
      <c r="M5" s="84" t="s">
        <v>143</v>
      </c>
      <c r="N5" s="83" t="s">
        <v>142</v>
      </c>
      <c r="O5" s="84" t="s">
        <v>143</v>
      </c>
      <c r="P5" s="83" t="s">
        <v>142</v>
      </c>
      <c r="Q5" s="84" t="s">
        <v>143</v>
      </c>
      <c r="R5" s="83" t="s">
        <v>142</v>
      </c>
      <c r="S5" s="84" t="s">
        <v>143</v>
      </c>
      <c r="T5" s="83" t="s">
        <v>142</v>
      </c>
      <c r="U5" s="84" t="s">
        <v>143</v>
      </c>
      <c r="V5" s="83" t="s">
        <v>142</v>
      </c>
      <c r="W5" s="84" t="s">
        <v>143</v>
      </c>
      <c r="X5" s="83" t="s">
        <v>142</v>
      </c>
      <c r="Y5" s="84" t="s">
        <v>143</v>
      </c>
      <c r="Z5" s="83" t="s">
        <v>142</v>
      </c>
      <c r="AA5" s="84" t="s">
        <v>143</v>
      </c>
      <c r="AB5" s="83" t="s">
        <v>142</v>
      </c>
      <c r="AC5" s="84" t="s">
        <v>143</v>
      </c>
      <c r="AD5" s="83" t="s">
        <v>142</v>
      </c>
      <c r="AE5" s="84" t="s">
        <v>143</v>
      </c>
      <c r="AF5" s="83" t="s">
        <v>142</v>
      </c>
      <c r="AG5" s="84" t="s">
        <v>143</v>
      </c>
      <c r="AH5" s="83" t="s">
        <v>142</v>
      </c>
      <c r="AI5" s="84" t="s">
        <v>143</v>
      </c>
      <c r="AJ5" s="83" t="s">
        <v>142</v>
      </c>
      <c r="AK5" s="84" t="s">
        <v>143</v>
      </c>
      <c r="AL5" s="83" t="s">
        <v>142</v>
      </c>
      <c r="AM5" s="84" t="s">
        <v>143</v>
      </c>
      <c r="AN5" s="83" t="s">
        <v>142</v>
      </c>
      <c r="AO5" s="84" t="s">
        <v>143</v>
      </c>
      <c r="AP5" s="83" t="s">
        <v>142</v>
      </c>
      <c r="AQ5" s="84" t="s">
        <v>143</v>
      </c>
      <c r="AR5" s="83" t="s">
        <v>142</v>
      </c>
      <c r="AS5" s="84" t="s">
        <v>143</v>
      </c>
      <c r="AT5" s="83" t="s">
        <v>142</v>
      </c>
      <c r="AU5" s="84" t="s">
        <v>143</v>
      </c>
      <c r="AV5" s="83" t="s">
        <v>142</v>
      </c>
      <c r="AW5" s="84" t="s">
        <v>143</v>
      </c>
      <c r="AX5" s="83" t="s">
        <v>142</v>
      </c>
      <c r="AY5" s="84" t="s">
        <v>143</v>
      </c>
      <c r="AZ5" s="83" t="s">
        <v>142</v>
      </c>
      <c r="BA5" s="84" t="s">
        <v>143</v>
      </c>
      <c r="BB5" s="83" t="s">
        <v>142</v>
      </c>
      <c r="BC5" s="84" t="s">
        <v>143</v>
      </c>
      <c r="BD5" s="83" t="s">
        <v>142</v>
      </c>
      <c r="BE5" s="84" t="s">
        <v>143</v>
      </c>
      <c r="BF5" s="83" t="s">
        <v>142</v>
      </c>
      <c r="BG5" s="84" t="s">
        <v>143</v>
      </c>
      <c r="BH5" s="83" t="s">
        <v>142</v>
      </c>
      <c r="BI5" s="84" t="s">
        <v>143</v>
      </c>
      <c r="BJ5" s="83" t="s">
        <v>142</v>
      </c>
      <c r="BK5" s="84" t="s">
        <v>143</v>
      </c>
      <c r="BL5" s="83" t="s">
        <v>142</v>
      </c>
      <c r="BM5" s="84" t="s">
        <v>143</v>
      </c>
      <c r="BN5" s="83" t="s">
        <v>142</v>
      </c>
      <c r="BO5" s="84" t="s">
        <v>143</v>
      </c>
      <c r="BP5" s="83" t="s">
        <v>142</v>
      </c>
      <c r="BQ5" s="84" t="s">
        <v>143</v>
      </c>
      <c r="BR5" s="83" t="s">
        <v>142</v>
      </c>
      <c r="BS5" s="84" t="s">
        <v>143</v>
      </c>
      <c r="BT5" s="83" t="s">
        <v>142</v>
      </c>
      <c r="BU5" s="84" t="s">
        <v>143</v>
      </c>
      <c r="BV5" s="83" t="s">
        <v>142</v>
      </c>
      <c r="BW5" s="84" t="s">
        <v>143</v>
      </c>
      <c r="BX5" s="83" t="s">
        <v>142</v>
      </c>
      <c r="BY5" s="84" t="s">
        <v>143</v>
      </c>
      <c r="BZ5" s="83" t="s">
        <v>142</v>
      </c>
      <c r="CA5" s="84" t="s">
        <v>143</v>
      </c>
      <c r="CB5" s="83" t="s">
        <v>142</v>
      </c>
      <c r="CC5" s="84" t="s">
        <v>143</v>
      </c>
      <c r="CD5" s="83" t="s">
        <v>142</v>
      </c>
      <c r="CE5" s="84" t="s">
        <v>143</v>
      </c>
    </row>
    <row r="6" customFormat="false" ht="12.75" hidden="false" customHeight="false" outlineLevel="0" collapsed="false">
      <c r="A6" s="85" t="s">
        <v>144</v>
      </c>
      <c r="B6" s="86"/>
      <c r="C6" s="87"/>
      <c r="D6" s="86"/>
      <c r="E6" s="87"/>
      <c r="F6" s="86"/>
      <c r="G6" s="87"/>
      <c r="H6" s="86"/>
      <c r="I6" s="87"/>
      <c r="J6" s="86"/>
      <c r="K6" s="87"/>
      <c r="L6" s="86"/>
      <c r="M6" s="87"/>
      <c r="N6" s="86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7"/>
      <c r="AN6" s="86"/>
      <c r="AO6" s="87"/>
      <c r="AP6" s="86"/>
      <c r="AQ6" s="87"/>
      <c r="AR6" s="86"/>
      <c r="AS6" s="87"/>
      <c r="AT6" s="86"/>
      <c r="AU6" s="87"/>
      <c r="AV6" s="86"/>
      <c r="AW6" s="87"/>
      <c r="AX6" s="86"/>
      <c r="AY6" s="87"/>
      <c r="AZ6" s="86"/>
      <c r="BA6" s="87"/>
      <c r="BB6" s="86"/>
      <c r="BC6" s="87"/>
      <c r="BD6" s="86"/>
      <c r="BE6" s="87"/>
      <c r="BF6" s="86"/>
      <c r="BG6" s="87"/>
      <c r="BH6" s="86"/>
      <c r="BI6" s="87"/>
      <c r="BJ6" s="86"/>
      <c r="BK6" s="87"/>
      <c r="BL6" s="86"/>
      <c r="BM6" s="87"/>
      <c r="BN6" s="86"/>
      <c r="BO6" s="87"/>
      <c r="BP6" s="86"/>
      <c r="BQ6" s="87"/>
      <c r="BR6" s="86"/>
      <c r="BS6" s="87"/>
      <c r="BT6" s="86"/>
      <c r="BU6" s="87"/>
      <c r="BV6" s="86"/>
      <c r="BW6" s="87"/>
      <c r="BX6" s="86"/>
      <c r="BY6" s="87"/>
      <c r="BZ6" s="86"/>
      <c r="CA6" s="87"/>
      <c r="CB6" s="86"/>
      <c r="CC6" s="87"/>
      <c r="CD6" s="86"/>
      <c r="CE6" s="87"/>
    </row>
    <row r="7" customFormat="false" ht="15" hidden="false" customHeight="false" outlineLevel="0" collapsed="false">
      <c r="A7" s="88" t="s">
        <v>145</v>
      </c>
      <c r="B7" s="89" t="n">
        <v>734</v>
      </c>
      <c r="C7" s="90" t="n">
        <v>3.3</v>
      </c>
      <c r="D7" s="89" t="n">
        <v>827</v>
      </c>
      <c r="E7" s="90" t="n">
        <v>3.7</v>
      </c>
      <c r="F7" s="89" t="n">
        <v>944</v>
      </c>
      <c r="G7" s="90" t="n">
        <v>4.2</v>
      </c>
      <c r="H7" s="89" t="n">
        <v>989</v>
      </c>
      <c r="I7" s="90" t="n">
        <v>4.3</v>
      </c>
      <c r="J7" s="89" t="n">
        <v>1128</v>
      </c>
      <c r="K7" s="90" t="n">
        <v>4.9</v>
      </c>
      <c r="L7" s="89" t="n">
        <v>1217</v>
      </c>
      <c r="M7" s="90" t="n">
        <v>5.2</v>
      </c>
      <c r="N7" s="89" t="n">
        <v>1444</v>
      </c>
      <c r="O7" s="90" t="n">
        <v>6.1</v>
      </c>
      <c r="P7" s="89" t="n">
        <v>1582</v>
      </c>
      <c r="Q7" s="90" t="n">
        <v>6.6</v>
      </c>
      <c r="R7" s="89" t="n">
        <v>1657</v>
      </c>
      <c r="S7" s="90" t="n">
        <v>6.9</v>
      </c>
      <c r="T7" s="89" t="n">
        <v>1947</v>
      </c>
      <c r="U7" s="90" t="n">
        <v>8.1</v>
      </c>
      <c r="V7" s="89" t="n">
        <v>2077</v>
      </c>
      <c r="W7" s="90" t="n">
        <v>8.6</v>
      </c>
      <c r="X7" s="89" t="n">
        <v>2108</v>
      </c>
      <c r="Y7" s="90" t="n">
        <v>8.6</v>
      </c>
      <c r="Z7" s="89" t="n">
        <v>2145</v>
      </c>
      <c r="AA7" s="90" t="n">
        <v>8.8</v>
      </c>
      <c r="AB7" s="89" t="n">
        <v>2071</v>
      </c>
      <c r="AC7" s="90" t="n">
        <v>8.5</v>
      </c>
      <c r="AD7" s="89" t="n">
        <v>1941</v>
      </c>
      <c r="AE7" s="90" t="n">
        <v>7.9</v>
      </c>
      <c r="AF7" s="89" t="n">
        <v>1889</v>
      </c>
      <c r="AG7" s="90" t="n">
        <v>7.7</v>
      </c>
      <c r="AH7" s="89" t="n">
        <v>1929</v>
      </c>
      <c r="AI7" s="90" t="n">
        <v>7.8</v>
      </c>
      <c r="AJ7" s="89" t="n">
        <v>2158</v>
      </c>
      <c r="AK7" s="90" t="n">
        <v>8.7</v>
      </c>
      <c r="AL7" s="89" t="n">
        <v>2421</v>
      </c>
      <c r="AM7" s="90" t="n">
        <v>9.7</v>
      </c>
      <c r="AN7" s="89" t="n">
        <v>2580</v>
      </c>
      <c r="AO7" s="90" t="n">
        <v>10.3</v>
      </c>
      <c r="AP7" s="89" t="n">
        <v>2440</v>
      </c>
      <c r="AQ7" s="90" t="n">
        <v>9.7</v>
      </c>
      <c r="AR7" s="89" t="n">
        <v>2594</v>
      </c>
      <c r="AS7" s="90" t="n">
        <v>10.2</v>
      </c>
      <c r="AT7" s="89" t="n">
        <v>2626</v>
      </c>
      <c r="AU7" s="90" t="n">
        <v>10.3</v>
      </c>
      <c r="AV7" s="89" t="n">
        <v>2531</v>
      </c>
      <c r="AW7" s="90" t="n">
        <v>9.9</v>
      </c>
      <c r="AX7" s="89" t="n">
        <v>2474</v>
      </c>
      <c r="AY7" s="90" t="n">
        <v>9.6</v>
      </c>
      <c r="AZ7" s="89" t="n">
        <v>2134</v>
      </c>
      <c r="BA7" s="90" t="n">
        <v>8.2</v>
      </c>
      <c r="BB7" s="89" t="n">
        <v>1950</v>
      </c>
      <c r="BC7" s="90" t="n">
        <v>7.4</v>
      </c>
      <c r="BD7" s="89" t="n">
        <v>2008</v>
      </c>
      <c r="BE7" s="90" t="n">
        <v>7.6</v>
      </c>
      <c r="BF7" s="89" t="n">
        <v>2187</v>
      </c>
      <c r="BG7" s="90" t="n">
        <v>8.2</v>
      </c>
      <c r="BH7" s="89" t="n">
        <v>2299</v>
      </c>
      <c r="BI7" s="90" t="n">
        <v>8.5</v>
      </c>
      <c r="BJ7" s="89" t="n">
        <v>2321</v>
      </c>
      <c r="BK7" s="90" t="n">
        <v>8.5</v>
      </c>
      <c r="BL7" s="89" t="n">
        <v>2319</v>
      </c>
      <c r="BM7" s="90" t="n">
        <v>8.5</v>
      </c>
      <c r="BN7" s="89" t="n">
        <v>2120</v>
      </c>
      <c r="BO7" s="90" t="n">
        <v>7.7</v>
      </c>
      <c r="BP7" s="89" t="n">
        <v>1967</v>
      </c>
      <c r="BQ7" s="90" t="n">
        <v>7.1</v>
      </c>
      <c r="BR7" s="89" t="n">
        <v>2453</v>
      </c>
      <c r="BS7" s="90" t="n">
        <v>8.8</v>
      </c>
      <c r="BT7" s="89" t="n">
        <v>2501</v>
      </c>
      <c r="BU7" s="90" t="n">
        <v>8.9</v>
      </c>
      <c r="BV7" s="89" t="n">
        <v>2487</v>
      </c>
      <c r="BW7" s="90" t="n">
        <v>8.9</v>
      </c>
      <c r="BX7" s="89" t="n">
        <v>2674</v>
      </c>
      <c r="BY7" s="90" t="n">
        <v>9.5</v>
      </c>
      <c r="BZ7" s="89" t="n">
        <v>2827</v>
      </c>
      <c r="CA7" s="90" t="n">
        <v>10</v>
      </c>
      <c r="CB7" s="89" t="n">
        <v>2839</v>
      </c>
      <c r="CC7" s="90" t="n">
        <v>10</v>
      </c>
      <c r="CD7" s="89" t="n">
        <v>2876</v>
      </c>
      <c r="CE7" s="90" t="n">
        <v>10.1</v>
      </c>
    </row>
    <row r="8" customFormat="false" ht="15" hidden="false" customHeight="false" outlineLevel="0" collapsed="false">
      <c r="A8" s="91" t="s">
        <v>146</v>
      </c>
      <c r="B8" s="89" t="n">
        <v>318</v>
      </c>
      <c r="C8" s="90" t="n">
        <v>6.6</v>
      </c>
      <c r="D8" s="89" t="n">
        <v>359</v>
      </c>
      <c r="E8" s="90" t="n">
        <v>7.6</v>
      </c>
      <c r="F8" s="89" t="n">
        <v>417</v>
      </c>
      <c r="G8" s="90" t="n">
        <v>8.9</v>
      </c>
      <c r="H8" s="89" t="n">
        <v>430</v>
      </c>
      <c r="I8" s="90" t="n">
        <v>9.3</v>
      </c>
      <c r="J8" s="89" t="n">
        <v>490</v>
      </c>
      <c r="K8" s="90" t="n">
        <v>10.5</v>
      </c>
      <c r="L8" s="89" t="n">
        <v>535</v>
      </c>
      <c r="M8" s="90" t="n">
        <v>11.6</v>
      </c>
      <c r="N8" s="89" t="n">
        <v>626</v>
      </c>
      <c r="O8" s="90" t="n">
        <v>13.9</v>
      </c>
      <c r="P8" s="89" t="n">
        <v>685</v>
      </c>
      <c r="Q8" s="90" t="n">
        <v>15.1</v>
      </c>
      <c r="R8" s="89" t="n">
        <v>725</v>
      </c>
      <c r="S8" s="90" t="n">
        <v>16.1</v>
      </c>
      <c r="T8" s="89" t="n">
        <v>860</v>
      </c>
      <c r="U8" s="90" t="n">
        <v>19.6</v>
      </c>
      <c r="V8" s="89" t="n">
        <v>859</v>
      </c>
      <c r="W8" s="90" t="n">
        <v>19.7</v>
      </c>
      <c r="X8" s="89" t="n">
        <v>802</v>
      </c>
      <c r="Y8" s="90" t="n">
        <v>18.6</v>
      </c>
      <c r="Z8" s="89" t="n">
        <v>749</v>
      </c>
      <c r="AA8" s="90" t="n">
        <v>17.8</v>
      </c>
      <c r="AB8" s="89" t="n">
        <v>668</v>
      </c>
      <c r="AC8" s="90" t="n">
        <v>16.7</v>
      </c>
      <c r="AD8" s="89" t="n">
        <v>584</v>
      </c>
      <c r="AE8" s="90" t="n">
        <v>15</v>
      </c>
      <c r="AF8" s="89" t="n">
        <v>559</v>
      </c>
      <c r="AG8" s="90" t="n">
        <v>15.1</v>
      </c>
      <c r="AH8" s="89" t="n">
        <v>534</v>
      </c>
      <c r="AI8" s="90" t="n">
        <v>15.7</v>
      </c>
      <c r="AJ8" s="89" t="n">
        <v>570</v>
      </c>
      <c r="AK8" s="90" t="n">
        <v>17.3</v>
      </c>
      <c r="AL8" s="89" t="n">
        <v>637</v>
      </c>
      <c r="AM8" s="90" t="n">
        <v>20.2</v>
      </c>
      <c r="AN8" s="89" t="n">
        <v>648</v>
      </c>
      <c r="AO8" s="90" t="n">
        <v>21.8</v>
      </c>
      <c r="AP8" s="89" t="n">
        <v>577</v>
      </c>
      <c r="AQ8" s="90" t="n">
        <v>20</v>
      </c>
      <c r="AR8" s="89" t="n">
        <v>602</v>
      </c>
      <c r="AS8" s="90" t="n">
        <v>21.3</v>
      </c>
      <c r="AT8" s="89" t="n">
        <v>584</v>
      </c>
      <c r="AU8" s="90" t="n">
        <v>21.8</v>
      </c>
      <c r="AV8" s="89" t="n">
        <v>544</v>
      </c>
      <c r="AW8" s="90" t="n">
        <v>20.4</v>
      </c>
      <c r="AX8" s="89" t="n">
        <v>537</v>
      </c>
      <c r="AY8" s="90" t="n">
        <v>20.2</v>
      </c>
      <c r="AZ8" s="89" t="n">
        <v>442</v>
      </c>
      <c r="BA8" s="90" t="n">
        <v>16.1</v>
      </c>
      <c r="BB8" s="89" t="n">
        <v>422</v>
      </c>
      <c r="BC8" s="90" t="n">
        <v>15.2</v>
      </c>
      <c r="BD8" s="89" t="n">
        <v>459</v>
      </c>
      <c r="BE8" s="90" t="n">
        <v>16.2</v>
      </c>
      <c r="BF8" s="89" t="n">
        <v>518</v>
      </c>
      <c r="BG8" s="90" t="n">
        <v>18.2</v>
      </c>
      <c r="BH8" s="89" t="n">
        <v>567</v>
      </c>
      <c r="BI8" s="90" t="n">
        <v>19.8</v>
      </c>
      <c r="BJ8" s="89" t="n">
        <v>584</v>
      </c>
      <c r="BK8" s="90" t="n">
        <v>20.3</v>
      </c>
      <c r="BL8" s="89" t="n">
        <v>614</v>
      </c>
      <c r="BM8" s="90" t="n">
        <v>21.3</v>
      </c>
      <c r="BN8" s="89" t="n">
        <v>544</v>
      </c>
      <c r="BO8" s="90" t="n">
        <v>18.8</v>
      </c>
      <c r="BP8" s="89" t="n">
        <v>528</v>
      </c>
      <c r="BQ8" s="90" t="n">
        <v>18.3</v>
      </c>
      <c r="BR8" s="89" t="n">
        <v>676</v>
      </c>
      <c r="BS8" s="90" t="n">
        <v>22.9</v>
      </c>
      <c r="BT8" s="89" t="n">
        <v>650</v>
      </c>
      <c r="BU8" s="90" t="n">
        <v>22.6</v>
      </c>
      <c r="BV8" s="89" t="n">
        <v>613</v>
      </c>
      <c r="BW8" s="90" t="n">
        <v>21.9</v>
      </c>
      <c r="BX8" s="89" t="n">
        <v>647</v>
      </c>
      <c r="BY8" s="90" t="n">
        <v>23.7</v>
      </c>
      <c r="BZ8" s="89" t="n">
        <v>655</v>
      </c>
      <c r="CA8" s="90" t="n">
        <v>24.1</v>
      </c>
      <c r="CB8" s="89" t="n">
        <v>631</v>
      </c>
      <c r="CC8" s="90" t="n">
        <v>23.5</v>
      </c>
      <c r="CD8" s="89" t="n">
        <v>649</v>
      </c>
      <c r="CE8" s="90" t="n">
        <v>24</v>
      </c>
    </row>
    <row r="9" customFormat="false" ht="12.75" hidden="false" customHeight="false" outlineLevel="0" collapsed="false">
      <c r="A9" s="32" t="s">
        <v>71</v>
      </c>
      <c r="B9" s="89" t="n">
        <v>150</v>
      </c>
      <c r="C9" s="90" t="n">
        <v>9.8</v>
      </c>
      <c r="D9" s="89" t="n">
        <v>170</v>
      </c>
      <c r="E9" s="90" t="n">
        <v>11.4</v>
      </c>
      <c r="F9" s="89" t="n">
        <v>199</v>
      </c>
      <c r="G9" s="90" t="n">
        <v>13.7</v>
      </c>
      <c r="H9" s="89" t="n">
        <v>195</v>
      </c>
      <c r="I9" s="90" t="n">
        <v>14.4</v>
      </c>
      <c r="J9" s="89" t="n">
        <v>228</v>
      </c>
      <c r="K9" s="90" t="n">
        <v>16.2</v>
      </c>
      <c r="L9" s="89" t="n">
        <v>255</v>
      </c>
      <c r="M9" s="90" t="n">
        <v>18.7</v>
      </c>
      <c r="N9" s="89" t="n">
        <v>286</v>
      </c>
      <c r="O9" s="90" t="n">
        <v>22.1</v>
      </c>
      <c r="P9" s="89" t="n">
        <v>302</v>
      </c>
      <c r="Q9" s="90" t="n">
        <v>23.7</v>
      </c>
      <c r="R9" s="89" t="n">
        <v>296</v>
      </c>
      <c r="S9" s="90" t="n">
        <v>24.5</v>
      </c>
      <c r="T9" s="89" t="n">
        <v>324</v>
      </c>
      <c r="U9" s="90" t="n">
        <v>29.4</v>
      </c>
      <c r="V9" s="89" t="n">
        <v>308</v>
      </c>
      <c r="W9" s="90" t="n">
        <v>28.9</v>
      </c>
      <c r="X9" s="89" t="n">
        <v>255</v>
      </c>
      <c r="Y9" s="90" t="n">
        <v>25.4</v>
      </c>
      <c r="Z9" s="89" t="n">
        <v>222</v>
      </c>
      <c r="AA9" s="90" t="n">
        <v>23.1</v>
      </c>
      <c r="AB9" s="89" t="n">
        <v>176</v>
      </c>
      <c r="AC9" s="90" t="n">
        <v>20.2</v>
      </c>
      <c r="AD9" s="89" t="n">
        <v>128</v>
      </c>
      <c r="AE9" s="90" t="n">
        <v>16.2</v>
      </c>
      <c r="AF9" s="89" t="n">
        <v>125</v>
      </c>
      <c r="AG9" s="90" t="n">
        <v>17.1</v>
      </c>
      <c r="AH9" s="89" t="n">
        <v>118</v>
      </c>
      <c r="AI9" s="90" t="n">
        <v>18.9</v>
      </c>
      <c r="AJ9" s="89" t="n">
        <v>118</v>
      </c>
      <c r="AK9" s="90" t="n">
        <v>21.2</v>
      </c>
      <c r="AL9" s="89" t="n">
        <v>113</v>
      </c>
      <c r="AM9" s="90" t="n">
        <v>23.1</v>
      </c>
      <c r="AN9" s="89" t="n">
        <v>108</v>
      </c>
      <c r="AO9" s="90" t="n">
        <v>26.6</v>
      </c>
      <c r="AP9" s="89" t="n">
        <v>87</v>
      </c>
      <c r="AQ9" s="90" t="n">
        <v>22.1</v>
      </c>
      <c r="AR9" s="89" t="n">
        <v>104</v>
      </c>
      <c r="AS9" s="90" t="n">
        <v>24.8</v>
      </c>
      <c r="AT9" s="89" t="n">
        <v>104</v>
      </c>
      <c r="AU9" s="90" t="n">
        <v>25.2</v>
      </c>
      <c r="AV9" s="89" t="n">
        <v>102</v>
      </c>
      <c r="AW9" s="90" t="n">
        <v>22.6</v>
      </c>
      <c r="AX9" s="89" t="n">
        <v>116</v>
      </c>
      <c r="AY9" s="90" t="n">
        <v>24</v>
      </c>
      <c r="AZ9" s="89" t="n">
        <v>112</v>
      </c>
      <c r="BA9" s="90" t="n">
        <v>21.1</v>
      </c>
      <c r="BB9" s="89" t="n">
        <v>106</v>
      </c>
      <c r="BC9" s="90" t="n">
        <v>19.9</v>
      </c>
      <c r="BD9" s="89" t="n">
        <v>111</v>
      </c>
      <c r="BE9" s="90" t="n">
        <v>21</v>
      </c>
      <c r="BF9" s="89" t="n">
        <v>128</v>
      </c>
      <c r="BG9" s="90" t="n">
        <v>23.2</v>
      </c>
      <c r="BH9" s="89" t="n">
        <v>147</v>
      </c>
      <c r="BI9" s="90" t="n">
        <v>26.1</v>
      </c>
      <c r="BJ9" s="89" t="n">
        <v>154</v>
      </c>
      <c r="BK9" s="90" t="n">
        <v>25.8</v>
      </c>
      <c r="BL9" s="89" t="n">
        <v>176</v>
      </c>
      <c r="BM9" s="90" t="n">
        <v>28.8</v>
      </c>
      <c r="BN9" s="89" t="n">
        <v>162</v>
      </c>
      <c r="BO9" s="90" t="n">
        <v>25.6</v>
      </c>
      <c r="BP9" s="89" t="n">
        <v>141</v>
      </c>
      <c r="BQ9" s="90" t="n">
        <v>23.5</v>
      </c>
      <c r="BR9" s="89" t="n">
        <v>184</v>
      </c>
      <c r="BS9" s="90" t="n">
        <v>30.6</v>
      </c>
      <c r="BT9" s="89" t="n">
        <v>172</v>
      </c>
      <c r="BU9" s="90" t="n">
        <v>29.2</v>
      </c>
      <c r="BV9" s="89" t="n">
        <v>161</v>
      </c>
      <c r="BW9" s="90" t="n">
        <v>29.2</v>
      </c>
      <c r="BX9" s="89" t="n">
        <v>170</v>
      </c>
      <c r="BY9" s="90" t="n">
        <v>32.4</v>
      </c>
      <c r="BZ9" s="89" t="n">
        <v>168</v>
      </c>
      <c r="CA9" s="90" t="n">
        <v>31.9</v>
      </c>
      <c r="CB9" s="89" t="n">
        <v>170</v>
      </c>
      <c r="CC9" s="90" t="n">
        <v>32.4</v>
      </c>
      <c r="CD9" s="89" t="n">
        <v>164</v>
      </c>
      <c r="CE9" s="90" t="n">
        <v>32.3</v>
      </c>
    </row>
    <row r="10" customFormat="false" ht="12.75" hidden="false" customHeight="false" outlineLevel="0" collapsed="false">
      <c r="A10" s="32" t="s">
        <v>72</v>
      </c>
      <c r="B10" s="89" t="n">
        <v>168</v>
      </c>
      <c r="C10" s="90" t="n">
        <v>5.1</v>
      </c>
      <c r="D10" s="89" t="n">
        <v>189</v>
      </c>
      <c r="E10" s="90" t="n">
        <v>5.8</v>
      </c>
      <c r="F10" s="89" t="n">
        <v>218</v>
      </c>
      <c r="G10" s="90" t="n">
        <v>6.7</v>
      </c>
      <c r="H10" s="89" t="n">
        <v>235</v>
      </c>
      <c r="I10" s="90" t="n">
        <v>7.1</v>
      </c>
      <c r="J10" s="89" t="n">
        <v>262</v>
      </c>
      <c r="K10" s="90" t="n">
        <v>8</v>
      </c>
      <c r="L10" s="89" t="n">
        <v>280</v>
      </c>
      <c r="M10" s="90" t="n">
        <v>8.7</v>
      </c>
      <c r="N10" s="89" t="n">
        <v>341</v>
      </c>
      <c r="O10" s="90" t="n">
        <v>10.6</v>
      </c>
      <c r="P10" s="89" t="n">
        <v>383</v>
      </c>
      <c r="Q10" s="90" t="n">
        <v>11.7</v>
      </c>
      <c r="R10" s="89" t="n">
        <v>428</v>
      </c>
      <c r="S10" s="90" t="n">
        <v>13</v>
      </c>
      <c r="T10" s="89" t="n">
        <v>536</v>
      </c>
      <c r="U10" s="90" t="n">
        <v>16.3</v>
      </c>
      <c r="V10" s="89" t="n">
        <v>551</v>
      </c>
      <c r="W10" s="90" t="n">
        <v>16.8</v>
      </c>
      <c r="X10" s="89" t="n">
        <v>548</v>
      </c>
      <c r="Y10" s="90" t="n">
        <v>16.6</v>
      </c>
      <c r="Z10" s="89" t="n">
        <v>527</v>
      </c>
      <c r="AA10" s="90" t="n">
        <v>16.2</v>
      </c>
      <c r="AB10" s="89" t="n">
        <v>492</v>
      </c>
      <c r="AC10" s="90" t="n">
        <v>15.8</v>
      </c>
      <c r="AD10" s="89" t="n">
        <v>456</v>
      </c>
      <c r="AE10" s="90" t="n">
        <v>14.7</v>
      </c>
      <c r="AF10" s="89" t="n">
        <v>434</v>
      </c>
      <c r="AG10" s="90" t="n">
        <v>14.6</v>
      </c>
      <c r="AH10" s="89" t="n">
        <v>416</v>
      </c>
      <c r="AI10" s="90" t="n">
        <v>15</v>
      </c>
      <c r="AJ10" s="89" t="n">
        <v>453</v>
      </c>
      <c r="AK10" s="90" t="n">
        <v>16.5</v>
      </c>
      <c r="AL10" s="89" t="n">
        <v>524</v>
      </c>
      <c r="AM10" s="90" t="n">
        <v>19.7</v>
      </c>
      <c r="AN10" s="89" t="n">
        <v>540</v>
      </c>
      <c r="AO10" s="90" t="n">
        <v>21.1</v>
      </c>
      <c r="AP10" s="89" t="n">
        <v>490</v>
      </c>
      <c r="AQ10" s="90" t="n">
        <v>19.7</v>
      </c>
      <c r="AR10" s="89" t="n">
        <v>498</v>
      </c>
      <c r="AS10" s="90" t="n">
        <v>20.7</v>
      </c>
      <c r="AT10" s="89" t="n">
        <v>480</v>
      </c>
      <c r="AU10" s="90" t="n">
        <v>21.1</v>
      </c>
      <c r="AV10" s="89" t="n">
        <v>443</v>
      </c>
      <c r="AW10" s="90" t="n">
        <v>20</v>
      </c>
      <c r="AX10" s="89" t="n">
        <v>421</v>
      </c>
      <c r="AY10" s="90" t="n">
        <v>19.3</v>
      </c>
      <c r="AZ10" s="89" t="n">
        <v>330</v>
      </c>
      <c r="BA10" s="90" t="n">
        <v>14.9</v>
      </c>
      <c r="BB10" s="89" t="n">
        <v>316</v>
      </c>
      <c r="BC10" s="90" t="n">
        <v>14.1</v>
      </c>
      <c r="BD10" s="89" t="n">
        <v>348</v>
      </c>
      <c r="BE10" s="90" t="n">
        <v>15.1</v>
      </c>
      <c r="BF10" s="89" t="n">
        <v>390</v>
      </c>
      <c r="BG10" s="90" t="n">
        <v>17</v>
      </c>
      <c r="BH10" s="89" t="n">
        <v>420</v>
      </c>
      <c r="BI10" s="90" t="n">
        <v>18.2</v>
      </c>
      <c r="BJ10" s="89" t="n">
        <v>430</v>
      </c>
      <c r="BK10" s="90" t="n">
        <v>18.8</v>
      </c>
      <c r="BL10" s="89" t="n">
        <v>438</v>
      </c>
      <c r="BM10" s="90" t="n">
        <v>19.3</v>
      </c>
      <c r="BN10" s="89" t="n">
        <v>382</v>
      </c>
      <c r="BO10" s="90" t="n">
        <v>16.9</v>
      </c>
      <c r="BP10" s="89" t="n">
        <v>386</v>
      </c>
      <c r="BQ10" s="90" t="n">
        <v>17</v>
      </c>
      <c r="BR10" s="89" t="n">
        <v>492</v>
      </c>
      <c r="BS10" s="90" t="n">
        <v>21</v>
      </c>
      <c r="BT10" s="89" t="n">
        <v>478</v>
      </c>
      <c r="BU10" s="90" t="n">
        <v>20.8</v>
      </c>
      <c r="BV10" s="89" t="n">
        <v>452</v>
      </c>
      <c r="BW10" s="90" t="n">
        <v>20.1</v>
      </c>
      <c r="BX10" s="89" t="n">
        <v>477</v>
      </c>
      <c r="BY10" s="90" t="n">
        <v>21.6</v>
      </c>
      <c r="BZ10" s="89" t="n">
        <v>486</v>
      </c>
      <c r="CA10" s="90" t="n">
        <v>22.2</v>
      </c>
      <c r="CB10" s="89" t="n">
        <v>461</v>
      </c>
      <c r="CC10" s="90" t="n">
        <v>21.3</v>
      </c>
      <c r="CD10" s="89" t="n">
        <v>485</v>
      </c>
      <c r="CE10" s="90" t="n">
        <v>22.1</v>
      </c>
    </row>
    <row r="11" customFormat="false" ht="15" hidden="false" customHeight="false" outlineLevel="0" collapsed="false">
      <c r="A11" s="91" t="s">
        <v>147</v>
      </c>
      <c r="B11" s="89" t="n">
        <v>323</v>
      </c>
      <c r="C11" s="90" t="n">
        <v>2.5</v>
      </c>
      <c r="D11" s="89" t="n">
        <v>358</v>
      </c>
      <c r="E11" s="90" t="n">
        <v>2.7</v>
      </c>
      <c r="F11" s="89" t="n">
        <v>399</v>
      </c>
      <c r="G11" s="90" t="n">
        <v>2.9</v>
      </c>
      <c r="H11" s="89" t="n">
        <v>428</v>
      </c>
      <c r="I11" s="90" t="n">
        <v>3.1</v>
      </c>
      <c r="J11" s="89" t="n">
        <v>482</v>
      </c>
      <c r="K11" s="90" t="n">
        <v>3.4</v>
      </c>
      <c r="L11" s="89" t="n">
        <v>504</v>
      </c>
      <c r="M11" s="90" t="n">
        <v>3.5</v>
      </c>
      <c r="N11" s="89" t="n">
        <v>623</v>
      </c>
      <c r="O11" s="90" t="n">
        <v>4.3</v>
      </c>
      <c r="P11" s="89" t="n">
        <v>693</v>
      </c>
      <c r="Q11" s="90" t="n">
        <v>4.7</v>
      </c>
      <c r="R11" s="89" t="n">
        <v>730</v>
      </c>
      <c r="S11" s="90" t="n">
        <v>4.9</v>
      </c>
      <c r="T11" s="89" t="n">
        <v>871</v>
      </c>
      <c r="U11" s="90" t="n">
        <v>5.7</v>
      </c>
      <c r="V11" s="89" t="n">
        <v>983</v>
      </c>
      <c r="W11" s="90" t="n">
        <v>6.4</v>
      </c>
      <c r="X11" s="89" t="n">
        <v>1064</v>
      </c>
      <c r="Y11" s="90" t="n">
        <v>6.8</v>
      </c>
      <c r="Z11" s="89" t="n">
        <v>1142</v>
      </c>
      <c r="AA11" s="90" t="n">
        <v>7.2</v>
      </c>
      <c r="AB11" s="89" t="n">
        <v>1156</v>
      </c>
      <c r="AC11" s="90" t="n">
        <v>7.1</v>
      </c>
      <c r="AD11" s="89" t="n">
        <v>1129</v>
      </c>
      <c r="AE11" s="90" t="n">
        <v>6.8</v>
      </c>
      <c r="AF11" s="89" t="n">
        <v>1115</v>
      </c>
      <c r="AG11" s="90" t="n">
        <v>6.6</v>
      </c>
      <c r="AH11" s="89" t="n">
        <v>1172</v>
      </c>
      <c r="AI11" s="90" t="n">
        <v>6.8</v>
      </c>
      <c r="AJ11" s="89" t="n">
        <v>1346</v>
      </c>
      <c r="AK11" s="90" t="n">
        <v>7.7</v>
      </c>
      <c r="AL11" s="89" t="n">
        <v>1548</v>
      </c>
      <c r="AM11" s="90" t="n">
        <v>8.7</v>
      </c>
      <c r="AN11" s="89" t="n">
        <v>1692</v>
      </c>
      <c r="AO11" s="90" t="n">
        <v>9.3</v>
      </c>
      <c r="AP11" s="89" t="n">
        <v>1623</v>
      </c>
      <c r="AQ11" s="90" t="n">
        <v>8.9</v>
      </c>
      <c r="AR11" s="89" t="n">
        <v>1723</v>
      </c>
      <c r="AS11" s="90" t="n">
        <v>9.3</v>
      </c>
      <c r="AT11" s="89" t="n">
        <v>1750</v>
      </c>
      <c r="AU11" s="90" t="n">
        <v>9.5</v>
      </c>
      <c r="AV11" s="89" t="n">
        <v>1680</v>
      </c>
      <c r="AW11" s="90" t="n">
        <v>9.1</v>
      </c>
      <c r="AX11" s="89" t="n">
        <v>1620</v>
      </c>
      <c r="AY11" s="90" t="n">
        <v>8.8</v>
      </c>
      <c r="AZ11" s="89" t="n">
        <v>1411</v>
      </c>
      <c r="BA11" s="90" t="n">
        <v>7.7</v>
      </c>
      <c r="BB11" s="89" t="n">
        <v>1277</v>
      </c>
      <c r="BC11" s="90" t="n">
        <v>7</v>
      </c>
      <c r="BD11" s="89" t="n">
        <v>1276</v>
      </c>
      <c r="BE11" s="90" t="n">
        <v>7</v>
      </c>
      <c r="BF11" s="89" t="n">
        <v>1371</v>
      </c>
      <c r="BG11" s="90" t="n">
        <v>7.5</v>
      </c>
      <c r="BH11" s="89" t="n">
        <v>1414</v>
      </c>
      <c r="BI11" s="90" t="n">
        <v>7.8</v>
      </c>
      <c r="BJ11" s="89" t="n">
        <v>1424</v>
      </c>
      <c r="BK11" s="90" t="n">
        <v>7.8</v>
      </c>
      <c r="BL11" s="89" t="n">
        <v>1381</v>
      </c>
      <c r="BM11" s="90" t="n">
        <v>7.6</v>
      </c>
      <c r="BN11" s="89" t="n">
        <v>1277</v>
      </c>
      <c r="BO11" s="90" t="n">
        <v>7</v>
      </c>
      <c r="BP11" s="89" t="n">
        <v>1161</v>
      </c>
      <c r="BQ11" s="90" t="n">
        <v>6.3</v>
      </c>
      <c r="BR11" s="89" t="n">
        <v>1427</v>
      </c>
      <c r="BS11" s="90" t="n">
        <v>7.8</v>
      </c>
      <c r="BT11" s="89" t="n">
        <v>1470</v>
      </c>
      <c r="BU11" s="90" t="n">
        <v>8</v>
      </c>
      <c r="BV11" s="89" t="n">
        <v>1475</v>
      </c>
      <c r="BW11" s="90" t="n">
        <v>8.1</v>
      </c>
      <c r="BX11" s="89" t="n">
        <v>1577</v>
      </c>
      <c r="BY11" s="90" t="n">
        <v>8.7</v>
      </c>
      <c r="BZ11" s="89" t="n">
        <v>1668</v>
      </c>
      <c r="CA11" s="90" t="n">
        <v>9.2</v>
      </c>
      <c r="CB11" s="89" t="n">
        <v>1679</v>
      </c>
      <c r="CC11" s="90" t="n">
        <v>9.3</v>
      </c>
      <c r="CD11" s="89" t="n">
        <v>1677</v>
      </c>
      <c r="CE11" s="90" t="n">
        <v>9.4</v>
      </c>
    </row>
    <row r="12" customFormat="false" ht="12.75" hidden="false" customHeight="false" outlineLevel="0" collapsed="false">
      <c r="A12" s="32" t="s">
        <v>73</v>
      </c>
      <c r="B12" s="89" t="n">
        <v>88</v>
      </c>
      <c r="C12" s="90" t="n">
        <v>2.7</v>
      </c>
      <c r="D12" s="89" t="n">
        <v>114</v>
      </c>
      <c r="E12" s="90" t="n">
        <v>3.2</v>
      </c>
      <c r="F12" s="89" t="n">
        <v>119</v>
      </c>
      <c r="G12" s="90" t="n">
        <v>3.4</v>
      </c>
      <c r="H12" s="89" t="n">
        <v>121</v>
      </c>
      <c r="I12" s="90" t="n">
        <v>3.5</v>
      </c>
      <c r="J12" s="89" t="n">
        <v>131</v>
      </c>
      <c r="K12" s="90" t="n">
        <v>3.7</v>
      </c>
      <c r="L12" s="89" t="n">
        <v>156</v>
      </c>
      <c r="M12" s="90" t="n">
        <v>4.5</v>
      </c>
      <c r="N12" s="89" t="n">
        <v>195</v>
      </c>
      <c r="O12" s="90" t="n">
        <v>5.6</v>
      </c>
      <c r="P12" s="89" t="n">
        <v>224</v>
      </c>
      <c r="Q12" s="90" t="n">
        <v>6.4</v>
      </c>
      <c r="R12" s="89" t="n">
        <v>233</v>
      </c>
      <c r="S12" s="90" t="n">
        <v>6.7</v>
      </c>
      <c r="T12" s="89" t="n">
        <v>262</v>
      </c>
      <c r="U12" s="90" t="n">
        <v>7.5</v>
      </c>
      <c r="V12" s="89" t="n">
        <v>300</v>
      </c>
      <c r="W12" s="90" t="n">
        <v>8.5</v>
      </c>
      <c r="X12" s="89" t="n">
        <v>327</v>
      </c>
      <c r="Y12" s="90" t="n">
        <v>9</v>
      </c>
      <c r="Z12" s="89" t="n">
        <v>331</v>
      </c>
      <c r="AA12" s="90" t="n">
        <v>9.3</v>
      </c>
      <c r="AB12" s="89" t="n">
        <v>317</v>
      </c>
      <c r="AC12" s="90" t="n">
        <v>8.8</v>
      </c>
      <c r="AD12" s="89" t="n">
        <v>319</v>
      </c>
      <c r="AE12" s="90" t="n">
        <v>8.8</v>
      </c>
      <c r="AF12" s="89" t="n">
        <v>315</v>
      </c>
      <c r="AG12" s="90" t="n">
        <v>8.6</v>
      </c>
      <c r="AH12" s="89" t="n">
        <v>318</v>
      </c>
      <c r="AI12" s="90" t="n">
        <v>8.7</v>
      </c>
      <c r="AJ12" s="89" t="n">
        <v>364</v>
      </c>
      <c r="AK12" s="90" t="n">
        <v>9.9</v>
      </c>
      <c r="AL12" s="89" t="n">
        <v>422</v>
      </c>
      <c r="AM12" s="90" t="n">
        <v>11.4</v>
      </c>
      <c r="AN12" s="89" t="n">
        <v>440</v>
      </c>
      <c r="AO12" s="90" t="n">
        <v>11.9</v>
      </c>
      <c r="AP12" s="89" t="n">
        <v>422</v>
      </c>
      <c r="AQ12" s="90" t="n">
        <v>11.7</v>
      </c>
      <c r="AR12" s="89" t="n">
        <v>443</v>
      </c>
      <c r="AS12" s="90" t="n">
        <v>12.4</v>
      </c>
      <c r="AT12" s="89" t="n">
        <v>442</v>
      </c>
      <c r="AU12" s="90" t="n">
        <v>12.4</v>
      </c>
      <c r="AV12" s="89" t="n">
        <v>430</v>
      </c>
      <c r="AW12" s="90" t="n">
        <v>12</v>
      </c>
      <c r="AX12" s="89" t="n">
        <v>393</v>
      </c>
      <c r="AY12" s="90" t="n">
        <v>11.1</v>
      </c>
      <c r="AZ12" s="89" t="n">
        <v>338</v>
      </c>
      <c r="BA12" s="90" t="n">
        <v>9.5</v>
      </c>
      <c r="BB12" s="89" t="n">
        <v>300</v>
      </c>
      <c r="BC12" s="90" t="n">
        <v>8.7</v>
      </c>
      <c r="BD12" s="89" t="n">
        <v>295</v>
      </c>
      <c r="BE12" s="90" t="n">
        <v>8.8</v>
      </c>
      <c r="BF12" s="89" t="n">
        <v>322</v>
      </c>
      <c r="BG12" s="90" t="n">
        <v>10</v>
      </c>
      <c r="BH12" s="89" t="n">
        <v>339</v>
      </c>
      <c r="BI12" s="90" t="n">
        <v>10.7</v>
      </c>
      <c r="BJ12" s="89" t="n">
        <v>337</v>
      </c>
      <c r="BK12" s="90" t="n">
        <v>10.6</v>
      </c>
      <c r="BL12" s="89" t="n">
        <v>325</v>
      </c>
      <c r="BM12" s="90" t="n">
        <v>10</v>
      </c>
      <c r="BN12" s="89" t="n">
        <v>333</v>
      </c>
      <c r="BO12" s="90" t="n">
        <v>10.1</v>
      </c>
      <c r="BP12" s="89" t="n">
        <v>295</v>
      </c>
      <c r="BQ12" s="90" t="n">
        <v>8.9</v>
      </c>
      <c r="BR12" s="89" t="n">
        <v>379</v>
      </c>
      <c r="BS12" s="90" t="n">
        <v>11.3</v>
      </c>
      <c r="BT12" s="89" t="n">
        <v>391</v>
      </c>
      <c r="BU12" s="90" t="n">
        <v>11.8</v>
      </c>
      <c r="BV12" s="89" t="n">
        <v>403</v>
      </c>
      <c r="BW12" s="90" t="n">
        <v>12.3</v>
      </c>
      <c r="BX12" s="89" t="n">
        <v>404</v>
      </c>
      <c r="BY12" s="90" t="n">
        <v>12.6</v>
      </c>
      <c r="BZ12" s="89" t="n">
        <v>449</v>
      </c>
      <c r="CA12" s="90" t="n">
        <v>13.8</v>
      </c>
      <c r="CB12" s="89" t="n">
        <v>456</v>
      </c>
      <c r="CC12" s="90" t="n">
        <v>14.1</v>
      </c>
      <c r="CD12" s="89" t="n">
        <v>438</v>
      </c>
      <c r="CE12" s="90" t="n">
        <v>13.7</v>
      </c>
    </row>
    <row r="13" customFormat="false" ht="12.75" hidden="false" customHeight="false" outlineLevel="0" collapsed="false">
      <c r="A13" s="32" t="s">
        <v>74</v>
      </c>
      <c r="B13" s="89" t="n">
        <v>64</v>
      </c>
      <c r="C13" s="90" t="n">
        <v>2.7</v>
      </c>
      <c r="D13" s="89" t="n">
        <v>73</v>
      </c>
      <c r="E13" s="90" t="n">
        <v>3</v>
      </c>
      <c r="F13" s="89" t="n">
        <v>84</v>
      </c>
      <c r="G13" s="90" t="n">
        <v>3.1</v>
      </c>
      <c r="H13" s="89" t="n">
        <v>96</v>
      </c>
      <c r="I13" s="90" t="n">
        <v>3.2</v>
      </c>
      <c r="J13" s="89" t="n">
        <v>115</v>
      </c>
      <c r="K13" s="90" t="n">
        <v>3.6</v>
      </c>
      <c r="L13" s="89" t="n">
        <v>124</v>
      </c>
      <c r="M13" s="90" t="n">
        <v>3.6</v>
      </c>
      <c r="N13" s="89" t="n">
        <v>161</v>
      </c>
      <c r="O13" s="90" t="n">
        <v>4.5</v>
      </c>
      <c r="P13" s="89" t="n">
        <v>182</v>
      </c>
      <c r="Q13" s="90" t="n">
        <v>5</v>
      </c>
      <c r="R13" s="89" t="n">
        <v>175</v>
      </c>
      <c r="S13" s="90" t="n">
        <v>4.8</v>
      </c>
      <c r="T13" s="89" t="n">
        <v>216</v>
      </c>
      <c r="U13" s="90" t="n">
        <v>6</v>
      </c>
      <c r="V13" s="89" t="n">
        <v>242</v>
      </c>
      <c r="W13" s="90" t="n">
        <v>6.8</v>
      </c>
      <c r="X13" s="89" t="n">
        <v>263</v>
      </c>
      <c r="Y13" s="90" t="n">
        <v>7.4</v>
      </c>
      <c r="Z13" s="89" t="n">
        <v>280</v>
      </c>
      <c r="AA13" s="90" t="n">
        <v>7.9</v>
      </c>
      <c r="AB13" s="89" t="n">
        <v>268</v>
      </c>
      <c r="AC13" s="90" t="n">
        <v>7.5</v>
      </c>
      <c r="AD13" s="89" t="n">
        <v>253</v>
      </c>
      <c r="AE13" s="90" t="n">
        <v>7.1</v>
      </c>
      <c r="AF13" s="89" t="n">
        <v>253</v>
      </c>
      <c r="AG13" s="90" t="n">
        <v>7</v>
      </c>
      <c r="AH13" s="89" t="n">
        <v>275</v>
      </c>
      <c r="AI13" s="90" t="n">
        <v>7.6</v>
      </c>
      <c r="AJ13" s="89" t="n">
        <v>320</v>
      </c>
      <c r="AK13" s="90" t="n">
        <v>8.7</v>
      </c>
      <c r="AL13" s="89" t="n">
        <v>362</v>
      </c>
      <c r="AM13" s="90" t="n">
        <v>9.9</v>
      </c>
      <c r="AN13" s="89" t="n">
        <v>378</v>
      </c>
      <c r="AO13" s="90" t="n">
        <v>10.2</v>
      </c>
      <c r="AP13" s="89" t="n">
        <v>351</v>
      </c>
      <c r="AQ13" s="90" t="n">
        <v>9.3</v>
      </c>
      <c r="AR13" s="89" t="n">
        <v>386</v>
      </c>
      <c r="AS13" s="90" t="n">
        <v>10.2</v>
      </c>
      <c r="AT13" s="89" t="n">
        <v>396</v>
      </c>
      <c r="AU13" s="90" t="n">
        <v>10.6</v>
      </c>
      <c r="AV13" s="89" t="n">
        <v>374</v>
      </c>
      <c r="AW13" s="90" t="n">
        <v>10.2</v>
      </c>
      <c r="AX13" s="89" t="n">
        <v>374</v>
      </c>
      <c r="AY13" s="90" t="n">
        <v>10.2</v>
      </c>
      <c r="AZ13" s="89" t="n">
        <v>302</v>
      </c>
      <c r="BA13" s="90" t="n">
        <v>8.3</v>
      </c>
      <c r="BB13" s="89" t="n">
        <v>290</v>
      </c>
      <c r="BC13" s="90" t="n">
        <v>7.9</v>
      </c>
      <c r="BD13" s="89" t="n">
        <v>289</v>
      </c>
      <c r="BE13" s="90" t="n">
        <v>7.9</v>
      </c>
      <c r="BF13" s="89" t="n">
        <v>303</v>
      </c>
      <c r="BG13" s="90" t="n">
        <v>8.2</v>
      </c>
      <c r="BH13" s="89" t="n">
        <v>308</v>
      </c>
      <c r="BI13" s="90" t="n">
        <v>8.3</v>
      </c>
      <c r="BJ13" s="89" t="n">
        <v>306</v>
      </c>
      <c r="BK13" s="90" t="n">
        <v>8.4</v>
      </c>
      <c r="BL13" s="89" t="n">
        <v>298</v>
      </c>
      <c r="BM13" s="90" t="n">
        <v>8.4</v>
      </c>
      <c r="BN13" s="89" t="n">
        <v>264</v>
      </c>
      <c r="BO13" s="90" t="n">
        <v>7.6</v>
      </c>
      <c r="BP13" s="89" t="n">
        <v>222</v>
      </c>
      <c r="BQ13" s="90" t="n">
        <v>6.5</v>
      </c>
      <c r="BR13" s="89" t="n">
        <v>278</v>
      </c>
      <c r="BS13" s="90" t="n">
        <v>8.3</v>
      </c>
      <c r="BT13" s="89" t="n">
        <v>287</v>
      </c>
      <c r="BU13" s="90" t="n">
        <v>8.6</v>
      </c>
      <c r="BV13" s="89" t="n">
        <v>287</v>
      </c>
      <c r="BW13" s="90" t="n">
        <v>8.5</v>
      </c>
      <c r="BX13" s="89" t="n">
        <v>332</v>
      </c>
      <c r="BY13" s="90" t="n">
        <v>9.6</v>
      </c>
      <c r="BZ13" s="89" t="n">
        <v>348</v>
      </c>
      <c r="CA13" s="90" t="n">
        <v>10</v>
      </c>
      <c r="CB13" s="89" t="n">
        <v>358</v>
      </c>
      <c r="CC13" s="90" t="n">
        <v>10.3</v>
      </c>
      <c r="CD13" s="89" t="n">
        <v>359</v>
      </c>
      <c r="CE13" s="90" t="n">
        <v>10.4</v>
      </c>
    </row>
    <row r="14" customFormat="false" ht="12.75" hidden="false" customHeight="false" outlineLevel="0" collapsed="false">
      <c r="A14" s="32" t="s">
        <v>75</v>
      </c>
      <c r="B14" s="89" t="n">
        <v>53</v>
      </c>
      <c r="C14" s="90" t="n">
        <v>2.2</v>
      </c>
      <c r="D14" s="89" t="n">
        <v>50</v>
      </c>
      <c r="E14" s="90" t="n">
        <v>2.2</v>
      </c>
      <c r="F14" s="89" t="n">
        <v>56</v>
      </c>
      <c r="G14" s="90" t="n">
        <v>2.4</v>
      </c>
      <c r="H14" s="89" t="n">
        <v>68</v>
      </c>
      <c r="I14" s="90" t="n">
        <v>2.9</v>
      </c>
      <c r="J14" s="89" t="n">
        <v>73</v>
      </c>
      <c r="K14" s="90" t="n">
        <v>3.1</v>
      </c>
      <c r="L14" s="89" t="n">
        <v>74</v>
      </c>
      <c r="M14" s="90" t="n">
        <v>3.1</v>
      </c>
      <c r="N14" s="89" t="n">
        <v>90</v>
      </c>
      <c r="O14" s="90" t="n">
        <v>3.5</v>
      </c>
      <c r="P14" s="89" t="n">
        <v>105</v>
      </c>
      <c r="Q14" s="90" t="n">
        <v>3.7</v>
      </c>
      <c r="R14" s="89" t="n">
        <v>123</v>
      </c>
      <c r="S14" s="90" t="n">
        <v>4</v>
      </c>
      <c r="T14" s="89" t="n">
        <v>165</v>
      </c>
      <c r="U14" s="90" t="n">
        <v>5</v>
      </c>
      <c r="V14" s="89" t="n">
        <v>189</v>
      </c>
      <c r="W14" s="90" t="n">
        <v>5.3</v>
      </c>
      <c r="X14" s="89" t="n">
        <v>209</v>
      </c>
      <c r="Y14" s="90" t="n">
        <v>5.6</v>
      </c>
      <c r="Z14" s="89" t="n">
        <v>230</v>
      </c>
      <c r="AA14" s="90" t="n">
        <v>6.2</v>
      </c>
      <c r="AB14" s="89" t="n">
        <v>252</v>
      </c>
      <c r="AC14" s="90" t="n">
        <v>6.7</v>
      </c>
      <c r="AD14" s="89" t="n">
        <v>224</v>
      </c>
      <c r="AE14" s="90" t="n">
        <v>6</v>
      </c>
      <c r="AF14" s="89" t="n">
        <v>216</v>
      </c>
      <c r="AG14" s="90" t="n">
        <v>5.9</v>
      </c>
      <c r="AH14" s="89" t="n">
        <v>222</v>
      </c>
      <c r="AI14" s="90" t="n">
        <v>6</v>
      </c>
      <c r="AJ14" s="89" t="n">
        <v>260</v>
      </c>
      <c r="AK14" s="90" t="n">
        <v>7</v>
      </c>
      <c r="AL14" s="89" t="n">
        <v>285</v>
      </c>
      <c r="AM14" s="90" t="n">
        <v>7.7</v>
      </c>
      <c r="AN14" s="89" t="n">
        <v>304</v>
      </c>
      <c r="AO14" s="90" t="n">
        <v>8.2</v>
      </c>
      <c r="AP14" s="89" t="n">
        <v>284</v>
      </c>
      <c r="AQ14" s="90" t="n">
        <v>7.6</v>
      </c>
      <c r="AR14" s="89" t="n">
        <v>303</v>
      </c>
      <c r="AS14" s="90" t="n">
        <v>8.1</v>
      </c>
      <c r="AT14" s="89" t="n">
        <v>318</v>
      </c>
      <c r="AU14" s="90" t="n">
        <v>8.5</v>
      </c>
      <c r="AV14" s="89" t="n">
        <v>313</v>
      </c>
      <c r="AW14" s="90" t="n">
        <v>8.3</v>
      </c>
      <c r="AX14" s="89" t="n">
        <v>296</v>
      </c>
      <c r="AY14" s="90" t="n">
        <v>7.8</v>
      </c>
      <c r="AZ14" s="89" t="n">
        <v>272</v>
      </c>
      <c r="BA14" s="90" t="n">
        <v>7.1</v>
      </c>
      <c r="BB14" s="89" t="n">
        <v>247</v>
      </c>
      <c r="BC14" s="90" t="n">
        <v>6.4</v>
      </c>
      <c r="BD14" s="89" t="n">
        <v>245</v>
      </c>
      <c r="BE14" s="90" t="n">
        <v>6.4</v>
      </c>
      <c r="BF14" s="89" t="n">
        <v>273</v>
      </c>
      <c r="BG14" s="90" t="n">
        <v>7.2</v>
      </c>
      <c r="BH14" s="89" t="n">
        <v>294</v>
      </c>
      <c r="BI14" s="90" t="n">
        <v>7.7</v>
      </c>
      <c r="BJ14" s="89" t="n">
        <v>318</v>
      </c>
      <c r="BK14" s="90" t="n">
        <v>8.4</v>
      </c>
      <c r="BL14" s="89" t="n">
        <v>297</v>
      </c>
      <c r="BM14" s="90" t="n">
        <v>7.8</v>
      </c>
      <c r="BN14" s="89" t="n">
        <v>255</v>
      </c>
      <c r="BO14" s="90" t="n">
        <v>6.6</v>
      </c>
      <c r="BP14" s="89" t="n">
        <v>245</v>
      </c>
      <c r="BQ14" s="90" t="n">
        <v>6.2</v>
      </c>
      <c r="BR14" s="89" t="n">
        <v>277</v>
      </c>
      <c r="BS14" s="90" t="n">
        <v>7.1</v>
      </c>
      <c r="BT14" s="89" t="n">
        <v>282</v>
      </c>
      <c r="BU14" s="90" t="n">
        <v>7.4</v>
      </c>
      <c r="BV14" s="89" t="n">
        <v>277</v>
      </c>
      <c r="BW14" s="90" t="n">
        <v>7.4</v>
      </c>
      <c r="BX14" s="89" t="n">
        <v>285</v>
      </c>
      <c r="BY14" s="90" t="n">
        <v>7.9</v>
      </c>
      <c r="BZ14" s="89" t="n">
        <v>288</v>
      </c>
      <c r="CA14" s="90" t="n">
        <v>8.1</v>
      </c>
      <c r="CB14" s="89" t="n">
        <v>293</v>
      </c>
      <c r="CC14" s="90" t="n">
        <v>8.4</v>
      </c>
      <c r="CD14" s="89" t="n">
        <v>301</v>
      </c>
      <c r="CE14" s="90" t="n">
        <v>8.7</v>
      </c>
    </row>
    <row r="15" customFormat="false" ht="12.75" hidden="false" customHeight="false" outlineLevel="0" collapsed="false">
      <c r="A15" s="32" t="s">
        <v>76</v>
      </c>
      <c r="B15" s="89" t="n">
        <v>65</v>
      </c>
      <c r="C15" s="90" t="n">
        <v>2.6</v>
      </c>
      <c r="D15" s="89" t="n">
        <v>62</v>
      </c>
      <c r="E15" s="90" t="n">
        <v>2.5</v>
      </c>
      <c r="F15" s="89" t="n">
        <v>73</v>
      </c>
      <c r="G15" s="90" t="n">
        <v>3</v>
      </c>
      <c r="H15" s="89" t="n">
        <v>73</v>
      </c>
      <c r="I15" s="90" t="n">
        <v>3</v>
      </c>
      <c r="J15" s="89" t="n">
        <v>82</v>
      </c>
      <c r="K15" s="90" t="n">
        <v>3.4</v>
      </c>
      <c r="L15" s="89" t="n">
        <v>80</v>
      </c>
      <c r="M15" s="90" t="n">
        <v>3.3</v>
      </c>
      <c r="N15" s="89" t="n">
        <v>95</v>
      </c>
      <c r="O15" s="90" t="n">
        <v>4.1</v>
      </c>
      <c r="P15" s="89" t="n">
        <v>89</v>
      </c>
      <c r="Q15" s="90" t="n">
        <v>3.8</v>
      </c>
      <c r="R15" s="89" t="n">
        <v>105</v>
      </c>
      <c r="S15" s="90" t="n">
        <v>4.5</v>
      </c>
      <c r="T15" s="89" t="n">
        <v>123</v>
      </c>
      <c r="U15" s="90" t="n">
        <v>5.2</v>
      </c>
      <c r="V15" s="89" t="n">
        <v>143</v>
      </c>
      <c r="W15" s="90" t="n">
        <v>6</v>
      </c>
      <c r="X15" s="89" t="n">
        <v>145</v>
      </c>
      <c r="Y15" s="90" t="n">
        <v>5.6</v>
      </c>
      <c r="Z15" s="89" t="n">
        <v>166</v>
      </c>
      <c r="AA15" s="90" t="n">
        <v>5.9</v>
      </c>
      <c r="AB15" s="89" t="n">
        <v>185</v>
      </c>
      <c r="AC15" s="90" t="n">
        <v>6.1</v>
      </c>
      <c r="AD15" s="89" t="n">
        <v>210</v>
      </c>
      <c r="AE15" s="90" t="n">
        <v>6.3</v>
      </c>
      <c r="AF15" s="89" t="n">
        <v>209</v>
      </c>
      <c r="AG15" s="90" t="n">
        <v>5.8</v>
      </c>
      <c r="AH15" s="89" t="n">
        <v>213</v>
      </c>
      <c r="AI15" s="90" t="n">
        <v>5.8</v>
      </c>
      <c r="AJ15" s="89" t="n">
        <v>229</v>
      </c>
      <c r="AK15" s="90" t="n">
        <v>6.1</v>
      </c>
      <c r="AL15" s="89" t="n">
        <v>275</v>
      </c>
      <c r="AM15" s="90" t="n">
        <v>7.3</v>
      </c>
      <c r="AN15" s="89" t="n">
        <v>324</v>
      </c>
      <c r="AO15" s="90" t="n">
        <v>8.6</v>
      </c>
      <c r="AP15" s="89" t="n">
        <v>319</v>
      </c>
      <c r="AQ15" s="90" t="n">
        <v>8.5</v>
      </c>
      <c r="AR15" s="89" t="n">
        <v>319</v>
      </c>
      <c r="AS15" s="90" t="n">
        <v>8.6</v>
      </c>
      <c r="AT15" s="89" t="n">
        <v>316</v>
      </c>
      <c r="AU15" s="90" t="n">
        <v>8.6</v>
      </c>
      <c r="AV15" s="89" t="n">
        <v>297</v>
      </c>
      <c r="AW15" s="90" t="n">
        <v>8</v>
      </c>
      <c r="AX15" s="89" t="n">
        <v>292</v>
      </c>
      <c r="AY15" s="90" t="n">
        <v>7.9</v>
      </c>
      <c r="AZ15" s="89" t="n">
        <v>269</v>
      </c>
      <c r="BA15" s="90" t="n">
        <v>7.2</v>
      </c>
      <c r="BB15" s="89" t="n">
        <v>235</v>
      </c>
      <c r="BC15" s="90" t="n">
        <v>6.3</v>
      </c>
      <c r="BD15" s="89" t="n">
        <v>240</v>
      </c>
      <c r="BE15" s="90" t="n">
        <v>6.3</v>
      </c>
      <c r="BF15" s="89" t="n">
        <v>252</v>
      </c>
      <c r="BG15" s="90" t="n">
        <v>6.6</v>
      </c>
      <c r="BH15" s="89" t="n">
        <v>266</v>
      </c>
      <c r="BI15" s="90" t="n">
        <v>6.9</v>
      </c>
      <c r="BJ15" s="89" t="n">
        <v>250</v>
      </c>
      <c r="BK15" s="90" t="n">
        <v>6.5</v>
      </c>
      <c r="BL15" s="89" t="n">
        <v>245</v>
      </c>
      <c r="BM15" s="90" t="n">
        <v>6.3</v>
      </c>
      <c r="BN15" s="89" t="n">
        <v>228</v>
      </c>
      <c r="BO15" s="90" t="n">
        <v>5.8</v>
      </c>
      <c r="BP15" s="89" t="n">
        <v>209</v>
      </c>
      <c r="BQ15" s="90" t="n">
        <v>5.3</v>
      </c>
      <c r="BR15" s="89" t="n">
        <v>263</v>
      </c>
      <c r="BS15" s="90" t="n">
        <v>6.7</v>
      </c>
      <c r="BT15" s="89" t="n">
        <v>280</v>
      </c>
      <c r="BU15" s="90" t="n">
        <v>7.2</v>
      </c>
      <c r="BV15" s="89" t="n">
        <v>276</v>
      </c>
      <c r="BW15" s="90" t="n">
        <v>7.1</v>
      </c>
      <c r="BX15" s="89" t="n">
        <v>287</v>
      </c>
      <c r="BY15" s="90" t="n">
        <v>7.3</v>
      </c>
      <c r="BZ15" s="89" t="n">
        <v>294</v>
      </c>
      <c r="CA15" s="90" t="n">
        <v>7.5</v>
      </c>
      <c r="CB15" s="89" t="n">
        <v>297</v>
      </c>
      <c r="CC15" s="90" t="n">
        <v>7.5</v>
      </c>
      <c r="CD15" s="89" t="n">
        <v>291</v>
      </c>
      <c r="CE15" s="90" t="n">
        <v>7.4</v>
      </c>
    </row>
    <row r="16" customFormat="false" ht="12.75" hidden="false" customHeight="false" outlineLevel="0" collapsed="false">
      <c r="A16" s="32" t="s">
        <v>77</v>
      </c>
      <c r="B16" s="89" t="n">
        <v>53</v>
      </c>
      <c r="C16" s="90" t="n">
        <v>2.2</v>
      </c>
      <c r="D16" s="89" t="n">
        <v>59</v>
      </c>
      <c r="E16" s="90" t="n">
        <v>2.4</v>
      </c>
      <c r="F16" s="89" t="n">
        <v>68</v>
      </c>
      <c r="G16" s="90" t="n">
        <v>2.7</v>
      </c>
      <c r="H16" s="89" t="n">
        <v>70</v>
      </c>
      <c r="I16" s="90" t="n">
        <v>2.8</v>
      </c>
      <c r="J16" s="89" t="n">
        <v>81</v>
      </c>
      <c r="K16" s="90" t="n">
        <v>3.3</v>
      </c>
      <c r="L16" s="89" t="n">
        <v>70</v>
      </c>
      <c r="M16" s="90" t="n">
        <v>2.8</v>
      </c>
      <c r="N16" s="89" t="n">
        <v>81</v>
      </c>
      <c r="O16" s="90" t="n">
        <v>3.3</v>
      </c>
      <c r="P16" s="89" t="n">
        <v>93</v>
      </c>
      <c r="Q16" s="90" t="n">
        <v>3.9</v>
      </c>
      <c r="R16" s="89" t="n">
        <v>94</v>
      </c>
      <c r="S16" s="90" t="n">
        <v>3.9</v>
      </c>
      <c r="T16" s="89" t="n">
        <v>104</v>
      </c>
      <c r="U16" s="90" t="n">
        <v>4.3</v>
      </c>
      <c r="V16" s="89" t="n">
        <v>109</v>
      </c>
      <c r="W16" s="90" t="n">
        <v>4.6</v>
      </c>
      <c r="X16" s="89" t="n">
        <v>121</v>
      </c>
      <c r="Y16" s="90" t="n">
        <v>5.3</v>
      </c>
      <c r="Z16" s="89" t="n">
        <v>134</v>
      </c>
      <c r="AA16" s="90" t="n">
        <v>6</v>
      </c>
      <c r="AB16" s="89" t="n">
        <v>134</v>
      </c>
      <c r="AC16" s="90" t="n">
        <v>5.9</v>
      </c>
      <c r="AD16" s="89" t="n">
        <v>124</v>
      </c>
      <c r="AE16" s="90" t="n">
        <v>5.4</v>
      </c>
      <c r="AF16" s="89" t="n">
        <v>123</v>
      </c>
      <c r="AG16" s="90" t="n">
        <v>5.3</v>
      </c>
      <c r="AH16" s="89" t="n">
        <v>145</v>
      </c>
      <c r="AI16" s="90" t="n">
        <v>5.8</v>
      </c>
      <c r="AJ16" s="89" t="n">
        <v>174</v>
      </c>
      <c r="AK16" s="90" t="n">
        <v>6.3</v>
      </c>
      <c r="AL16" s="89" t="n">
        <v>204</v>
      </c>
      <c r="AM16" s="90" t="n">
        <v>6.7</v>
      </c>
      <c r="AN16" s="89" t="n">
        <v>245</v>
      </c>
      <c r="AO16" s="90" t="n">
        <v>7.5</v>
      </c>
      <c r="AP16" s="89" t="n">
        <v>248</v>
      </c>
      <c r="AQ16" s="90" t="n">
        <v>7.1</v>
      </c>
      <c r="AR16" s="89" t="n">
        <v>271</v>
      </c>
      <c r="AS16" s="90" t="n">
        <v>7.4</v>
      </c>
      <c r="AT16" s="89" t="n">
        <v>279</v>
      </c>
      <c r="AU16" s="90" t="n">
        <v>7.5</v>
      </c>
      <c r="AV16" s="89" t="n">
        <v>265</v>
      </c>
      <c r="AW16" s="90" t="n">
        <v>7.2</v>
      </c>
      <c r="AX16" s="89" t="n">
        <v>266</v>
      </c>
      <c r="AY16" s="90" t="n">
        <v>7.3</v>
      </c>
      <c r="AZ16" s="89" t="n">
        <v>231</v>
      </c>
      <c r="BA16" s="90" t="n">
        <v>6.4</v>
      </c>
      <c r="BB16" s="89" t="n">
        <v>205</v>
      </c>
      <c r="BC16" s="90" t="n">
        <v>5.7</v>
      </c>
      <c r="BD16" s="89" t="n">
        <v>207</v>
      </c>
      <c r="BE16" s="90" t="n">
        <v>5.7</v>
      </c>
      <c r="BF16" s="89" t="n">
        <v>221</v>
      </c>
      <c r="BG16" s="90" t="n">
        <v>6.1</v>
      </c>
      <c r="BH16" s="89" t="n">
        <v>207</v>
      </c>
      <c r="BI16" s="90" t="n">
        <v>5.6</v>
      </c>
      <c r="BJ16" s="89" t="n">
        <v>212</v>
      </c>
      <c r="BK16" s="90" t="n">
        <v>5.7</v>
      </c>
      <c r="BL16" s="89" t="n">
        <v>216</v>
      </c>
      <c r="BM16" s="90" t="n">
        <v>5.7</v>
      </c>
      <c r="BN16" s="89" t="n">
        <v>197</v>
      </c>
      <c r="BO16" s="90" t="n">
        <v>5.2</v>
      </c>
      <c r="BP16" s="89" t="n">
        <v>190</v>
      </c>
      <c r="BQ16" s="90" t="n">
        <v>4.9</v>
      </c>
      <c r="BR16" s="89" t="n">
        <v>230</v>
      </c>
      <c r="BS16" s="90" t="n">
        <v>6</v>
      </c>
      <c r="BT16" s="89" t="n">
        <v>229</v>
      </c>
      <c r="BU16" s="90" t="n">
        <v>5.9</v>
      </c>
      <c r="BV16" s="89" t="n">
        <v>231</v>
      </c>
      <c r="BW16" s="90" t="n">
        <v>5.9</v>
      </c>
      <c r="BX16" s="89" t="n">
        <v>268</v>
      </c>
      <c r="BY16" s="90" t="n">
        <v>6.9</v>
      </c>
      <c r="BZ16" s="89" t="n">
        <v>289</v>
      </c>
      <c r="CA16" s="90" t="n">
        <v>7.4</v>
      </c>
      <c r="CB16" s="89" t="n">
        <v>275</v>
      </c>
      <c r="CC16" s="90" t="n">
        <v>7.2</v>
      </c>
      <c r="CD16" s="89" t="n">
        <v>287</v>
      </c>
      <c r="CE16" s="90" t="n">
        <v>7.5</v>
      </c>
    </row>
    <row r="17" customFormat="false" ht="15" hidden="false" customHeight="false" outlineLevel="0" collapsed="false">
      <c r="A17" s="91" t="s">
        <v>148</v>
      </c>
      <c r="B17" s="89" t="n">
        <v>93</v>
      </c>
      <c r="C17" s="90" t="n">
        <v>2.1</v>
      </c>
      <c r="D17" s="89" t="n">
        <v>110</v>
      </c>
      <c r="E17" s="90" t="n">
        <v>2.5</v>
      </c>
      <c r="F17" s="89" t="n">
        <v>128</v>
      </c>
      <c r="G17" s="90" t="n">
        <v>2.9</v>
      </c>
      <c r="H17" s="89" t="n">
        <v>132</v>
      </c>
      <c r="I17" s="90" t="n">
        <v>3</v>
      </c>
      <c r="J17" s="89" t="n">
        <v>155</v>
      </c>
      <c r="K17" s="90" t="n">
        <v>3.4</v>
      </c>
      <c r="L17" s="89" t="n">
        <v>177</v>
      </c>
      <c r="M17" s="90" t="n">
        <v>3.8</v>
      </c>
      <c r="N17" s="89" t="n">
        <v>195</v>
      </c>
      <c r="O17" s="90" t="n">
        <v>4.2</v>
      </c>
      <c r="P17" s="89" t="n">
        <v>205</v>
      </c>
      <c r="Q17" s="90" t="n">
        <v>4.4</v>
      </c>
      <c r="R17" s="89" t="n">
        <v>202</v>
      </c>
      <c r="S17" s="90" t="n">
        <v>4.5</v>
      </c>
      <c r="T17" s="89" t="n">
        <v>216</v>
      </c>
      <c r="U17" s="90" t="n">
        <v>4.9</v>
      </c>
      <c r="V17" s="89" t="n">
        <v>235</v>
      </c>
      <c r="W17" s="90" t="n">
        <v>5.4</v>
      </c>
      <c r="X17" s="89" t="n">
        <v>241</v>
      </c>
      <c r="Y17" s="90" t="n">
        <v>5.6</v>
      </c>
      <c r="Z17" s="89" t="n">
        <v>255</v>
      </c>
      <c r="AA17" s="90" t="n">
        <v>6</v>
      </c>
      <c r="AB17" s="89" t="n">
        <v>247</v>
      </c>
      <c r="AC17" s="90" t="n">
        <v>5.8</v>
      </c>
      <c r="AD17" s="89" t="n">
        <v>228</v>
      </c>
      <c r="AE17" s="90" t="n">
        <v>5.4</v>
      </c>
      <c r="AF17" s="89" t="n">
        <v>215</v>
      </c>
      <c r="AG17" s="90" t="n">
        <v>5.2</v>
      </c>
      <c r="AH17" s="89" t="n">
        <v>223</v>
      </c>
      <c r="AI17" s="90" t="n">
        <v>5.5</v>
      </c>
      <c r="AJ17" s="89" t="n">
        <v>241</v>
      </c>
      <c r="AK17" s="90" t="n">
        <v>6.1</v>
      </c>
      <c r="AL17" s="89" t="n">
        <v>236</v>
      </c>
      <c r="AM17" s="90" t="n">
        <v>6</v>
      </c>
      <c r="AN17" s="89" t="n">
        <v>240</v>
      </c>
      <c r="AO17" s="90" t="n">
        <v>6.1</v>
      </c>
      <c r="AP17" s="89" t="n">
        <v>240</v>
      </c>
      <c r="AQ17" s="90" t="n">
        <v>6</v>
      </c>
      <c r="AR17" s="89" t="n">
        <v>269</v>
      </c>
      <c r="AS17" s="90" t="n">
        <v>6.6</v>
      </c>
      <c r="AT17" s="89" t="n">
        <v>292</v>
      </c>
      <c r="AU17" s="90" t="n">
        <v>6.8</v>
      </c>
      <c r="AV17" s="89" t="n">
        <v>308</v>
      </c>
      <c r="AW17" s="90" t="n">
        <v>6.9</v>
      </c>
      <c r="AX17" s="89" t="n">
        <v>317</v>
      </c>
      <c r="AY17" s="90" t="n">
        <v>6.7</v>
      </c>
      <c r="AZ17" s="89" t="n">
        <v>280</v>
      </c>
      <c r="BA17" s="90" t="n">
        <v>5.7</v>
      </c>
      <c r="BB17" s="89" t="n">
        <v>251</v>
      </c>
      <c r="BC17" s="90" t="n">
        <v>4.9</v>
      </c>
      <c r="BD17" s="89" t="n">
        <v>273</v>
      </c>
      <c r="BE17" s="90" t="n">
        <v>5</v>
      </c>
      <c r="BF17" s="89" t="n">
        <v>298</v>
      </c>
      <c r="BG17" s="90" t="n">
        <v>5.2</v>
      </c>
      <c r="BH17" s="89" t="n">
        <v>317</v>
      </c>
      <c r="BI17" s="90" t="n">
        <v>5.3</v>
      </c>
      <c r="BJ17" s="89" t="n">
        <v>312</v>
      </c>
      <c r="BK17" s="90" t="n">
        <v>5.1</v>
      </c>
      <c r="BL17" s="89" t="n">
        <v>324</v>
      </c>
      <c r="BM17" s="90" t="n">
        <v>5.2</v>
      </c>
      <c r="BN17" s="89" t="n">
        <v>298</v>
      </c>
      <c r="BO17" s="90" t="n">
        <v>4.7</v>
      </c>
      <c r="BP17" s="89" t="n">
        <v>279</v>
      </c>
      <c r="BQ17" s="90" t="n">
        <v>4.3</v>
      </c>
      <c r="BR17" s="89" t="n">
        <v>351</v>
      </c>
      <c r="BS17" s="90" t="n">
        <v>5.3</v>
      </c>
      <c r="BT17" s="89" t="n">
        <v>381</v>
      </c>
      <c r="BU17" s="90" t="n">
        <v>5.5</v>
      </c>
      <c r="BV17" s="89" t="n">
        <v>399</v>
      </c>
      <c r="BW17" s="90" t="n">
        <v>5.6</v>
      </c>
      <c r="BX17" s="89" t="n">
        <v>450</v>
      </c>
      <c r="BY17" s="90" t="n">
        <v>6.1</v>
      </c>
      <c r="BZ17" s="89" t="n">
        <v>505</v>
      </c>
      <c r="CA17" s="90" t="n">
        <v>6.7</v>
      </c>
      <c r="CB17" s="89" t="n">
        <v>529</v>
      </c>
      <c r="CC17" s="90" t="n">
        <v>6.9</v>
      </c>
      <c r="CD17" s="89" t="n">
        <v>551</v>
      </c>
      <c r="CE17" s="90" t="n">
        <v>7</v>
      </c>
    </row>
    <row r="18" customFormat="false" ht="12.75" hidden="false" customHeight="false" outlineLevel="0" collapsed="false">
      <c r="A18" s="32" t="s">
        <v>78</v>
      </c>
      <c r="B18" s="89" t="n">
        <v>42</v>
      </c>
      <c r="C18" s="90" t="n">
        <v>1.9</v>
      </c>
      <c r="D18" s="89" t="n">
        <v>45</v>
      </c>
      <c r="E18" s="90" t="n">
        <v>2</v>
      </c>
      <c r="F18" s="89" t="n">
        <v>54</v>
      </c>
      <c r="G18" s="90" t="n">
        <v>2.4</v>
      </c>
      <c r="H18" s="89" t="n">
        <v>55</v>
      </c>
      <c r="I18" s="90" t="n">
        <v>2.5</v>
      </c>
      <c r="J18" s="89" t="n">
        <v>70</v>
      </c>
      <c r="K18" s="90" t="n">
        <v>3.1</v>
      </c>
      <c r="L18" s="89" t="n">
        <v>72</v>
      </c>
      <c r="M18" s="90" t="n">
        <v>3.1</v>
      </c>
      <c r="N18" s="89" t="n">
        <v>82</v>
      </c>
      <c r="O18" s="90" t="n">
        <v>3.6</v>
      </c>
      <c r="P18" s="89" t="n">
        <v>95</v>
      </c>
      <c r="Q18" s="90" t="n">
        <v>4.1</v>
      </c>
      <c r="R18" s="89" t="n">
        <v>90</v>
      </c>
      <c r="S18" s="90" t="n">
        <v>3.9</v>
      </c>
      <c r="T18" s="89" t="n">
        <v>102</v>
      </c>
      <c r="U18" s="90" t="n">
        <v>4.5</v>
      </c>
      <c r="V18" s="89" t="n">
        <v>116</v>
      </c>
      <c r="W18" s="90" t="n">
        <v>5.2</v>
      </c>
      <c r="X18" s="89" t="n">
        <v>119</v>
      </c>
      <c r="Y18" s="90" t="n">
        <v>5.3</v>
      </c>
      <c r="Z18" s="89" t="n">
        <v>125</v>
      </c>
      <c r="AA18" s="90" t="n">
        <v>5.7</v>
      </c>
      <c r="AB18" s="89" t="n">
        <v>120</v>
      </c>
      <c r="AC18" s="90" t="n">
        <v>5.6</v>
      </c>
      <c r="AD18" s="89" t="n">
        <v>116</v>
      </c>
      <c r="AE18" s="90" t="n">
        <v>5.4</v>
      </c>
      <c r="AF18" s="89" t="n">
        <v>110</v>
      </c>
      <c r="AG18" s="90" t="n">
        <v>5.1</v>
      </c>
      <c r="AH18" s="89" t="n">
        <v>116</v>
      </c>
      <c r="AI18" s="90" t="n">
        <v>5.5</v>
      </c>
      <c r="AJ18" s="89" t="n">
        <v>127</v>
      </c>
      <c r="AK18" s="90" t="n">
        <v>6.2</v>
      </c>
      <c r="AL18" s="89" t="n">
        <v>127</v>
      </c>
      <c r="AM18" s="90" t="n">
        <v>6.2</v>
      </c>
      <c r="AN18" s="89" t="n">
        <v>145</v>
      </c>
      <c r="AO18" s="90" t="n">
        <v>6.8</v>
      </c>
      <c r="AP18" s="89" t="n">
        <v>146</v>
      </c>
      <c r="AQ18" s="90" t="n">
        <v>6.7</v>
      </c>
      <c r="AR18" s="89" t="n">
        <v>154</v>
      </c>
      <c r="AS18" s="90" t="n">
        <v>6.5</v>
      </c>
      <c r="AT18" s="89" t="n">
        <v>182</v>
      </c>
      <c r="AU18" s="90" t="n">
        <v>7.1</v>
      </c>
      <c r="AV18" s="89" t="n">
        <v>196</v>
      </c>
      <c r="AW18" s="90" t="n">
        <v>7</v>
      </c>
      <c r="AX18" s="89" t="n">
        <v>204</v>
      </c>
      <c r="AY18" s="90" t="n">
        <v>6.7</v>
      </c>
      <c r="AZ18" s="89" t="n">
        <v>182</v>
      </c>
      <c r="BA18" s="90" t="n">
        <v>5.6</v>
      </c>
      <c r="BB18" s="89" t="n">
        <v>163</v>
      </c>
      <c r="BC18" s="90" t="n">
        <v>4.8</v>
      </c>
      <c r="BD18" s="89" t="n">
        <v>183</v>
      </c>
      <c r="BE18" s="90" t="n">
        <v>5.4</v>
      </c>
      <c r="BF18" s="89" t="n">
        <v>195</v>
      </c>
      <c r="BG18" s="90" t="n">
        <v>5.7</v>
      </c>
      <c r="BH18" s="89" t="n">
        <v>194</v>
      </c>
      <c r="BI18" s="90" t="n">
        <v>5.7</v>
      </c>
      <c r="BJ18" s="89" t="n">
        <v>189</v>
      </c>
      <c r="BK18" s="90" t="n">
        <v>5.5</v>
      </c>
      <c r="BL18" s="89" t="n">
        <v>185</v>
      </c>
      <c r="BM18" s="90" t="n">
        <v>5.4</v>
      </c>
      <c r="BN18" s="89" t="n">
        <v>171</v>
      </c>
      <c r="BO18" s="90" t="n">
        <v>4.9</v>
      </c>
      <c r="BP18" s="89" t="n">
        <v>159</v>
      </c>
      <c r="BQ18" s="90" t="n">
        <v>4.6</v>
      </c>
      <c r="BR18" s="89" t="n">
        <v>180</v>
      </c>
      <c r="BS18" s="90" t="n">
        <v>5.1</v>
      </c>
      <c r="BT18" s="89" t="n">
        <v>188</v>
      </c>
      <c r="BU18" s="90" t="n">
        <v>5.3</v>
      </c>
      <c r="BV18" s="89" t="n">
        <v>198</v>
      </c>
      <c r="BW18" s="90" t="n">
        <v>5.6</v>
      </c>
      <c r="BX18" s="89" t="n">
        <v>215</v>
      </c>
      <c r="BY18" s="90" t="n">
        <v>6</v>
      </c>
      <c r="BZ18" s="89" t="n">
        <v>230</v>
      </c>
      <c r="CA18" s="90" t="n">
        <v>6.3</v>
      </c>
      <c r="CB18" s="89" t="n">
        <v>233</v>
      </c>
      <c r="CC18" s="90" t="n">
        <v>6.4</v>
      </c>
      <c r="CD18" s="89" t="n">
        <v>248</v>
      </c>
      <c r="CE18" s="90" t="n">
        <v>6.7</v>
      </c>
    </row>
    <row r="19" customFormat="false" ht="15" hidden="false" customHeight="false" outlineLevel="0" collapsed="false">
      <c r="A19" s="91" t="s">
        <v>149</v>
      </c>
      <c r="B19" s="89" t="n">
        <v>51</v>
      </c>
      <c r="C19" s="90" t="n">
        <v>2.4</v>
      </c>
      <c r="D19" s="89" t="n">
        <v>65</v>
      </c>
      <c r="E19" s="90" t="n">
        <v>3.1</v>
      </c>
      <c r="F19" s="89" t="n">
        <v>74</v>
      </c>
      <c r="G19" s="90" t="n">
        <v>3.3</v>
      </c>
      <c r="H19" s="89" t="n">
        <v>77</v>
      </c>
      <c r="I19" s="90" t="n">
        <v>3.5</v>
      </c>
      <c r="J19" s="89" t="n">
        <v>85</v>
      </c>
      <c r="K19" s="90" t="n">
        <v>3.7</v>
      </c>
      <c r="L19" s="89" t="n">
        <v>105</v>
      </c>
      <c r="M19" s="90" t="n">
        <v>4.5</v>
      </c>
      <c r="N19" s="89" t="n">
        <v>112</v>
      </c>
      <c r="O19" s="90" t="n">
        <v>4.8</v>
      </c>
      <c r="P19" s="89" t="n">
        <v>110</v>
      </c>
      <c r="Q19" s="90" t="n">
        <v>4.8</v>
      </c>
      <c r="R19" s="89" t="n">
        <v>112</v>
      </c>
      <c r="S19" s="90" t="n">
        <v>5.1</v>
      </c>
      <c r="T19" s="89" t="n">
        <v>115</v>
      </c>
      <c r="U19" s="90" t="n">
        <v>5.4</v>
      </c>
      <c r="V19" s="89" t="n">
        <v>119</v>
      </c>
      <c r="W19" s="90" t="n">
        <v>5.6</v>
      </c>
      <c r="X19" s="89" t="n">
        <v>122</v>
      </c>
      <c r="Y19" s="90" t="n">
        <v>5.8</v>
      </c>
      <c r="Z19" s="89" t="n">
        <v>129</v>
      </c>
      <c r="AA19" s="90" t="n">
        <v>6.3</v>
      </c>
      <c r="AB19" s="89" t="n">
        <v>127</v>
      </c>
      <c r="AC19" s="90" t="n">
        <v>6.2</v>
      </c>
      <c r="AD19" s="89" t="n">
        <v>112</v>
      </c>
      <c r="AE19" s="90" t="n">
        <v>5.5</v>
      </c>
      <c r="AF19" s="89" t="n">
        <v>105</v>
      </c>
      <c r="AG19" s="90" t="n">
        <v>5.2</v>
      </c>
      <c r="AH19" s="89" t="n">
        <v>107</v>
      </c>
      <c r="AI19" s="90" t="n">
        <v>5.6</v>
      </c>
      <c r="AJ19" s="89" t="n">
        <v>114</v>
      </c>
      <c r="AK19" s="90" t="n">
        <v>6.1</v>
      </c>
      <c r="AL19" s="89" t="n">
        <v>108</v>
      </c>
      <c r="AM19" s="90" t="n">
        <v>5.9</v>
      </c>
      <c r="AN19" s="89" t="n">
        <v>96</v>
      </c>
      <c r="AO19" s="90" t="n">
        <v>5.3</v>
      </c>
      <c r="AP19" s="89" t="n">
        <v>93</v>
      </c>
      <c r="AQ19" s="90" t="n">
        <v>5.2</v>
      </c>
      <c r="AR19" s="89" t="n">
        <v>116</v>
      </c>
      <c r="AS19" s="90" t="n">
        <v>6.6</v>
      </c>
      <c r="AT19" s="89" t="n">
        <v>109</v>
      </c>
      <c r="AU19" s="90" t="n">
        <v>6.4</v>
      </c>
      <c r="AV19" s="89" t="n">
        <v>112</v>
      </c>
      <c r="AW19" s="90" t="n">
        <v>6.7</v>
      </c>
      <c r="AX19" s="89" t="n">
        <v>113</v>
      </c>
      <c r="AY19" s="90" t="n">
        <v>6.5</v>
      </c>
      <c r="AZ19" s="89" t="n">
        <v>99</v>
      </c>
      <c r="BA19" s="90" t="n">
        <v>5.7</v>
      </c>
      <c r="BB19" s="89" t="n">
        <v>88</v>
      </c>
      <c r="BC19" s="90" t="n">
        <v>4.9</v>
      </c>
      <c r="BD19" s="89" t="n">
        <v>89</v>
      </c>
      <c r="BE19" s="90" t="n">
        <v>4.4</v>
      </c>
      <c r="BF19" s="89" t="n">
        <v>103</v>
      </c>
      <c r="BG19" s="90" t="n">
        <v>4.4</v>
      </c>
      <c r="BH19" s="89" t="n">
        <v>124</v>
      </c>
      <c r="BI19" s="90" t="n">
        <v>4.9</v>
      </c>
      <c r="BJ19" s="89" t="n">
        <v>124</v>
      </c>
      <c r="BK19" s="90" t="n">
        <v>4.6</v>
      </c>
      <c r="BL19" s="89" t="n">
        <v>139</v>
      </c>
      <c r="BM19" s="90" t="n">
        <v>5</v>
      </c>
      <c r="BN19" s="89" t="n">
        <v>127</v>
      </c>
      <c r="BO19" s="90" t="n">
        <v>4.4</v>
      </c>
      <c r="BP19" s="89" t="n">
        <v>119</v>
      </c>
      <c r="BQ19" s="90" t="n">
        <v>4</v>
      </c>
      <c r="BR19" s="89" t="n">
        <v>172</v>
      </c>
      <c r="BS19" s="90" t="n">
        <v>5.4</v>
      </c>
      <c r="BT19" s="89" t="n">
        <v>192</v>
      </c>
      <c r="BU19" s="90" t="n">
        <v>5.8</v>
      </c>
      <c r="BV19" s="89" t="n">
        <v>201</v>
      </c>
      <c r="BW19" s="90" t="n">
        <v>5.7</v>
      </c>
      <c r="BX19" s="89" t="n">
        <v>235</v>
      </c>
      <c r="BY19" s="90" t="n">
        <v>6.2</v>
      </c>
      <c r="BZ19" s="89" t="n">
        <v>275</v>
      </c>
      <c r="CA19" s="90" t="n">
        <v>7</v>
      </c>
      <c r="CB19" s="89" t="n">
        <v>296</v>
      </c>
      <c r="CC19" s="90" t="n">
        <v>7.3</v>
      </c>
      <c r="CD19" s="89" t="n">
        <v>303</v>
      </c>
      <c r="CE19" s="90" t="n">
        <v>7.2</v>
      </c>
    </row>
    <row r="20" customFormat="false" ht="12.75" hidden="false" customHeight="false" outlineLevel="0" collapsed="false">
      <c r="A20" s="32" t="s">
        <v>79</v>
      </c>
      <c r="B20" s="89" t="n">
        <v>28</v>
      </c>
      <c r="C20" s="90" t="n">
        <v>2.6</v>
      </c>
      <c r="D20" s="89" t="n">
        <v>38</v>
      </c>
      <c r="E20" s="90" t="n">
        <v>3</v>
      </c>
      <c r="F20" s="89" t="n">
        <v>48</v>
      </c>
      <c r="G20" s="90" t="n">
        <v>3.2</v>
      </c>
      <c r="H20" s="89" t="n">
        <v>58</v>
      </c>
      <c r="I20" s="90" t="n">
        <v>3.5</v>
      </c>
      <c r="J20" s="89" t="n">
        <v>72</v>
      </c>
      <c r="K20" s="90" t="n">
        <v>3.9</v>
      </c>
      <c r="L20" s="89" t="n">
        <v>88</v>
      </c>
      <c r="M20" s="90" t="n">
        <v>4.7</v>
      </c>
      <c r="N20" s="89" t="n">
        <v>94</v>
      </c>
      <c r="O20" s="90" t="n">
        <v>5.2</v>
      </c>
      <c r="P20" s="89" t="n">
        <v>96</v>
      </c>
      <c r="Q20" s="90" t="n">
        <v>5.6</v>
      </c>
      <c r="R20" s="89" t="n">
        <v>98</v>
      </c>
      <c r="S20" s="90" t="n">
        <v>6.1</v>
      </c>
      <c r="T20" s="89" t="n">
        <v>100</v>
      </c>
      <c r="U20" s="90" t="n">
        <v>6.5</v>
      </c>
      <c r="V20" s="89" t="n">
        <v>104</v>
      </c>
      <c r="W20" s="90" t="n">
        <v>6.8</v>
      </c>
      <c r="X20" s="89" t="n">
        <v>111</v>
      </c>
      <c r="Y20" s="90" t="n">
        <v>7.1</v>
      </c>
      <c r="Z20" s="89" t="n">
        <v>116</v>
      </c>
      <c r="AA20" s="90" t="n">
        <v>7.5</v>
      </c>
      <c r="AB20" s="89" t="n">
        <v>116</v>
      </c>
      <c r="AC20" s="90" t="n">
        <v>7.5</v>
      </c>
      <c r="AD20" s="89" t="n">
        <v>101</v>
      </c>
      <c r="AE20" s="90" t="n">
        <v>6.4</v>
      </c>
      <c r="AF20" s="89" t="n">
        <v>95</v>
      </c>
      <c r="AG20" s="90" t="n">
        <v>6.1</v>
      </c>
      <c r="AH20" s="89" t="n">
        <v>100</v>
      </c>
      <c r="AI20" s="90" t="n">
        <v>6.6</v>
      </c>
      <c r="AJ20" s="89" t="n">
        <v>105</v>
      </c>
      <c r="AK20" s="90" t="n">
        <v>6.9</v>
      </c>
      <c r="AL20" s="89" t="n">
        <v>101</v>
      </c>
      <c r="AM20" s="90" t="n">
        <v>6.8</v>
      </c>
      <c r="AN20" s="89" t="n">
        <v>88</v>
      </c>
      <c r="AO20" s="90" t="n">
        <v>6.1</v>
      </c>
      <c r="AP20" s="89" t="n">
        <v>89</v>
      </c>
      <c r="AQ20" s="90" t="n">
        <v>6</v>
      </c>
      <c r="AR20" s="89" t="n">
        <v>108</v>
      </c>
      <c r="AS20" s="90" t="n">
        <v>7.6</v>
      </c>
      <c r="AT20" s="89" t="n">
        <v>103</v>
      </c>
      <c r="AU20" s="90" t="n">
        <v>7.3</v>
      </c>
      <c r="AV20" s="89" t="n">
        <v>103</v>
      </c>
      <c r="AW20" s="90" t="n">
        <v>7.5</v>
      </c>
      <c r="AX20" s="89" t="n">
        <v>105</v>
      </c>
      <c r="AY20" s="90" t="n">
        <v>7.4</v>
      </c>
      <c r="AZ20" s="89" t="n">
        <v>90</v>
      </c>
      <c r="BA20" s="90" t="n">
        <v>6.3</v>
      </c>
      <c r="BB20" s="89" t="n">
        <v>82</v>
      </c>
      <c r="BC20" s="90" t="n">
        <v>5.4</v>
      </c>
      <c r="BD20" s="89" t="n">
        <v>82</v>
      </c>
      <c r="BE20" s="90" t="n">
        <v>4.7</v>
      </c>
      <c r="BF20" s="89" t="n">
        <v>92</v>
      </c>
      <c r="BG20" s="90" t="n">
        <v>4.6</v>
      </c>
      <c r="BH20" s="89" t="n">
        <v>110</v>
      </c>
      <c r="BI20" s="90" t="n">
        <v>5.1</v>
      </c>
      <c r="BJ20" s="89" t="n">
        <v>107</v>
      </c>
      <c r="BK20" s="90" t="n">
        <v>4.6</v>
      </c>
      <c r="BL20" s="89" t="n">
        <v>122</v>
      </c>
      <c r="BM20" s="90" t="n">
        <v>5.2</v>
      </c>
      <c r="BN20" s="89" t="n">
        <v>110</v>
      </c>
      <c r="BO20" s="90" t="n">
        <v>4.6</v>
      </c>
      <c r="BP20" s="89" t="n">
        <v>100</v>
      </c>
      <c r="BQ20" s="90" t="n">
        <v>4.1</v>
      </c>
      <c r="BR20" s="89" t="n">
        <v>140</v>
      </c>
      <c r="BS20" s="90" t="n">
        <v>5.5</v>
      </c>
      <c r="BT20" s="89" t="n">
        <v>160</v>
      </c>
      <c r="BU20" s="90" t="n">
        <v>6.1</v>
      </c>
      <c r="BV20" s="89" t="n">
        <v>169</v>
      </c>
      <c r="BW20" s="90" t="n">
        <v>6.2</v>
      </c>
      <c r="BX20" s="89" t="n">
        <v>188</v>
      </c>
      <c r="BY20" s="90" t="n">
        <v>6.5</v>
      </c>
      <c r="BZ20" s="89" t="n">
        <v>219</v>
      </c>
      <c r="CA20" s="90" t="n">
        <v>7.4</v>
      </c>
      <c r="CB20" s="89" t="n">
        <v>226</v>
      </c>
      <c r="CC20" s="90" t="n">
        <v>7.5</v>
      </c>
      <c r="CD20" s="89" t="n">
        <v>221</v>
      </c>
      <c r="CE20" s="90" t="n">
        <v>7.3</v>
      </c>
    </row>
    <row r="21" customFormat="false" ht="12.75" hidden="false" customHeight="false" outlineLevel="0" collapsed="false">
      <c r="A21" s="32" t="s">
        <v>80</v>
      </c>
      <c r="B21" s="89" t="n">
        <v>23</v>
      </c>
      <c r="C21" s="90" t="n">
        <v>2.2</v>
      </c>
      <c r="D21" s="89" t="n">
        <v>27</v>
      </c>
      <c r="E21" s="90" t="n">
        <v>3.2</v>
      </c>
      <c r="F21" s="89" t="n">
        <v>26</v>
      </c>
      <c r="G21" s="90" t="n">
        <v>3.6</v>
      </c>
      <c r="H21" s="89" t="n">
        <v>19</v>
      </c>
      <c r="I21" s="90" t="n">
        <v>3.4</v>
      </c>
      <c r="J21" s="89" t="n">
        <v>14</v>
      </c>
      <c r="K21" s="90" t="n">
        <v>2.9</v>
      </c>
      <c r="L21" s="89" t="n">
        <v>17</v>
      </c>
      <c r="M21" s="90" t="n">
        <v>3.7</v>
      </c>
      <c r="N21" s="89" t="n">
        <v>18</v>
      </c>
      <c r="O21" s="90" t="n">
        <v>3.4</v>
      </c>
      <c r="P21" s="89" t="n">
        <v>14</v>
      </c>
      <c r="Q21" s="90" t="n">
        <v>2.3</v>
      </c>
      <c r="R21" s="89" t="n">
        <v>14</v>
      </c>
      <c r="S21" s="90" t="n">
        <v>2.4</v>
      </c>
      <c r="T21" s="89" t="n">
        <v>15</v>
      </c>
      <c r="U21" s="90" t="n">
        <v>2.5</v>
      </c>
      <c r="V21" s="89" t="n">
        <v>15</v>
      </c>
      <c r="W21" s="90" t="n">
        <v>2.6</v>
      </c>
      <c r="X21" s="89" t="n">
        <v>11</v>
      </c>
      <c r="Y21" s="90" t="n">
        <v>2</v>
      </c>
      <c r="Z21" s="89" t="n">
        <v>13</v>
      </c>
      <c r="AA21" s="90" t="n">
        <v>2.6</v>
      </c>
      <c r="AB21" s="89" t="n">
        <v>10</v>
      </c>
      <c r="AC21" s="90" t="n">
        <v>2.1</v>
      </c>
      <c r="AD21" s="89" t="n">
        <v>11</v>
      </c>
      <c r="AE21" s="90" t="n">
        <v>2.2</v>
      </c>
      <c r="AF21" s="89" t="n">
        <v>10</v>
      </c>
      <c r="AG21" s="90" t="n">
        <v>2.2</v>
      </c>
      <c r="AH21" s="89" t="n">
        <v>7</v>
      </c>
      <c r="AI21" s="90" t="n">
        <v>1.8</v>
      </c>
      <c r="AJ21" s="89" t="n">
        <v>10</v>
      </c>
      <c r="AK21" s="90" t="n">
        <v>2.6</v>
      </c>
      <c r="AL21" s="89" t="n">
        <v>7</v>
      </c>
      <c r="AM21" s="90" t="n">
        <v>1.9</v>
      </c>
      <c r="AN21" s="89" t="n">
        <v>8</v>
      </c>
      <c r="AO21" s="90" t="n">
        <v>2.2</v>
      </c>
      <c r="AP21" s="89" t="n">
        <v>5</v>
      </c>
      <c r="AQ21" s="90" t="n">
        <v>1.6</v>
      </c>
      <c r="AR21" s="89" t="n">
        <v>7</v>
      </c>
      <c r="AS21" s="90" t="n">
        <v>2.2</v>
      </c>
      <c r="AT21" s="89" t="n">
        <v>7</v>
      </c>
      <c r="AU21" s="90" t="n">
        <v>2.2</v>
      </c>
      <c r="AV21" s="89" t="n">
        <v>9</v>
      </c>
      <c r="AW21" s="90" t="n">
        <v>3.1</v>
      </c>
      <c r="AX21" s="89" t="n">
        <v>8</v>
      </c>
      <c r="AY21" s="90" t="n">
        <v>2.4</v>
      </c>
      <c r="AZ21" s="89" t="n">
        <v>8</v>
      </c>
      <c r="BA21" s="90" t="n">
        <v>2.9</v>
      </c>
      <c r="BB21" s="89" t="n">
        <v>6</v>
      </c>
      <c r="BC21" s="90" t="n">
        <v>2.1</v>
      </c>
      <c r="BD21" s="89" t="n">
        <v>8</v>
      </c>
      <c r="BE21" s="90" t="n">
        <v>2.5</v>
      </c>
      <c r="BF21" s="89" t="n">
        <v>11</v>
      </c>
      <c r="BG21" s="90" t="n">
        <v>3</v>
      </c>
      <c r="BH21" s="89" t="n">
        <v>14</v>
      </c>
      <c r="BI21" s="90" t="n">
        <v>3.8</v>
      </c>
      <c r="BJ21" s="89" t="n">
        <v>17</v>
      </c>
      <c r="BK21" s="90" t="n">
        <v>4.3</v>
      </c>
      <c r="BL21" s="89" t="n">
        <v>17</v>
      </c>
      <c r="BM21" s="90" t="n">
        <v>3.9</v>
      </c>
      <c r="BN21" s="89" t="n">
        <v>17</v>
      </c>
      <c r="BO21" s="90" t="n">
        <v>3.4</v>
      </c>
      <c r="BP21" s="89" t="n">
        <v>19</v>
      </c>
      <c r="BQ21" s="90" t="n">
        <v>3.4</v>
      </c>
      <c r="BR21" s="89" t="n">
        <v>32</v>
      </c>
      <c r="BS21" s="90" t="n">
        <v>4.9</v>
      </c>
      <c r="BT21" s="89" t="n">
        <v>33</v>
      </c>
      <c r="BU21" s="90" t="n">
        <v>4.5</v>
      </c>
      <c r="BV21" s="89" t="n">
        <v>32</v>
      </c>
      <c r="BW21" s="90" t="n">
        <v>4.2</v>
      </c>
      <c r="BX21" s="89" t="n">
        <v>48</v>
      </c>
      <c r="BY21" s="90" t="n">
        <v>5.3</v>
      </c>
      <c r="BZ21" s="89" t="n">
        <v>56</v>
      </c>
      <c r="CA21" s="90" t="n">
        <v>5.7</v>
      </c>
      <c r="CB21" s="89" t="n">
        <v>70</v>
      </c>
      <c r="CC21" s="90" t="n">
        <v>6.6</v>
      </c>
      <c r="CD21" s="89" t="n">
        <v>82</v>
      </c>
      <c r="CE21" s="90" t="n">
        <v>7.1</v>
      </c>
    </row>
    <row r="22" customFormat="false" ht="12.75" hidden="false" customHeight="false" outlineLevel="0" collapsed="false">
      <c r="A22" s="32" t="s">
        <v>81</v>
      </c>
      <c r="B22" s="89" t="n">
        <v>5</v>
      </c>
      <c r="C22" s="90" t="n">
        <v>1.6</v>
      </c>
      <c r="D22" s="89" t="n">
        <v>3</v>
      </c>
      <c r="E22" s="90" t="n">
        <v>0.9</v>
      </c>
      <c r="F22" s="89" t="n">
        <v>3</v>
      </c>
      <c r="G22" s="90" t="n">
        <v>1</v>
      </c>
      <c r="H22" s="89" t="n">
        <v>3</v>
      </c>
      <c r="I22" s="90" t="n">
        <v>1</v>
      </c>
      <c r="J22" s="89" t="n">
        <v>3</v>
      </c>
      <c r="K22" s="90" t="n">
        <v>1.1</v>
      </c>
      <c r="L22" s="89" t="n">
        <v>1</v>
      </c>
      <c r="M22" s="90" t="n">
        <v>0.4</v>
      </c>
      <c r="N22" s="89" t="n">
        <v>1</v>
      </c>
      <c r="O22" s="90" t="n">
        <v>0.5</v>
      </c>
      <c r="P22" s="89" t="n">
        <v>0</v>
      </c>
      <c r="Q22" s="90" t="n">
        <v>0</v>
      </c>
      <c r="R22" s="89" t="n">
        <v>1</v>
      </c>
      <c r="S22" s="90" t="n">
        <v>1.3</v>
      </c>
      <c r="T22" s="89" t="n">
        <v>0</v>
      </c>
      <c r="U22" s="90" t="n">
        <v>0.3</v>
      </c>
      <c r="V22" s="89" t="n">
        <v>1</v>
      </c>
      <c r="W22" s="90" t="n">
        <v>0.6</v>
      </c>
      <c r="X22" s="89" t="n">
        <v>1</v>
      </c>
      <c r="Y22" s="90" t="n">
        <v>1.1</v>
      </c>
      <c r="Z22" s="89" t="n">
        <v>1</v>
      </c>
      <c r="AA22" s="90" t="n">
        <v>1.1</v>
      </c>
      <c r="AB22" s="89" t="n">
        <v>1</v>
      </c>
      <c r="AC22" s="90" t="n">
        <v>1</v>
      </c>
      <c r="AD22" s="89" t="n">
        <v>2</v>
      </c>
      <c r="AE22" s="90" t="n">
        <v>1.3</v>
      </c>
      <c r="AF22" s="89" t="n">
        <v>1</v>
      </c>
      <c r="AG22" s="90" t="n">
        <v>0.4</v>
      </c>
      <c r="AH22" s="89" t="n">
        <v>2</v>
      </c>
      <c r="AI22" s="90" t="n">
        <v>1.7</v>
      </c>
      <c r="AJ22" s="89" t="n">
        <v>1</v>
      </c>
      <c r="AK22" s="90" t="n">
        <v>1.1</v>
      </c>
      <c r="AL22" s="89" t="n">
        <v>0</v>
      </c>
      <c r="AM22" s="90" t="n">
        <v>0.3</v>
      </c>
      <c r="AN22" s="89" t="n">
        <v>0</v>
      </c>
      <c r="AO22" s="90" t="n">
        <v>0</v>
      </c>
      <c r="AP22" s="89" t="n">
        <v>2</v>
      </c>
      <c r="AQ22" s="90" t="n">
        <v>1.6</v>
      </c>
      <c r="AR22" s="89" t="n">
        <v>2</v>
      </c>
      <c r="AS22" s="90" t="n">
        <v>1.4</v>
      </c>
      <c r="AT22" s="89" t="n">
        <v>0</v>
      </c>
      <c r="AU22" s="90" t="n">
        <v>0.2</v>
      </c>
      <c r="AV22" s="89" t="n">
        <v>1</v>
      </c>
      <c r="AW22" s="90" t="n">
        <v>1.1</v>
      </c>
      <c r="AX22" s="89" t="n">
        <v>1</v>
      </c>
      <c r="AY22" s="90" t="n">
        <v>1.3</v>
      </c>
      <c r="AZ22" s="89" t="n">
        <v>0</v>
      </c>
      <c r="BA22" s="90" t="n">
        <v>0</v>
      </c>
      <c r="BB22" s="89" t="n">
        <v>0</v>
      </c>
      <c r="BC22" s="90" t="n">
        <v>0.6</v>
      </c>
      <c r="BD22" s="89" t="n">
        <v>0</v>
      </c>
      <c r="BE22" s="90" t="n">
        <v>0.6</v>
      </c>
      <c r="BF22" s="89" t="n">
        <v>1</v>
      </c>
      <c r="BG22" s="90" t="n">
        <v>1.9</v>
      </c>
      <c r="BH22" s="89" t="n">
        <v>0</v>
      </c>
      <c r="BI22" s="90" t="n">
        <v>0.4</v>
      </c>
      <c r="BJ22" s="89" t="n">
        <v>0</v>
      </c>
      <c r="BK22" s="90" t="n">
        <v>0</v>
      </c>
      <c r="BL22" s="89" t="n">
        <v>1</v>
      </c>
      <c r="BM22" s="90" t="n">
        <v>2.4</v>
      </c>
      <c r="BN22" s="89" t="n">
        <v>1</v>
      </c>
      <c r="BO22" s="90" t="n">
        <v>1.8</v>
      </c>
      <c r="BP22" s="89" t="n">
        <v>3</v>
      </c>
      <c r="BQ22" s="90" t="n">
        <v>3.5</v>
      </c>
      <c r="BR22" s="89" t="n">
        <v>3</v>
      </c>
      <c r="BS22" s="90" t="n">
        <v>3.2</v>
      </c>
      <c r="BT22" s="89" t="n">
        <v>3</v>
      </c>
      <c r="BU22" s="90" t="n">
        <v>3.1</v>
      </c>
      <c r="BV22" s="89" t="n">
        <v>2</v>
      </c>
      <c r="BW22" s="90" t="n">
        <v>1.3</v>
      </c>
      <c r="BX22" s="89" t="n">
        <v>3</v>
      </c>
      <c r="BY22" s="90" t="n">
        <v>1.6</v>
      </c>
      <c r="BZ22" s="89" t="n">
        <v>5</v>
      </c>
      <c r="CA22" s="90" t="n">
        <v>2.9</v>
      </c>
      <c r="CB22" s="89" t="n">
        <v>6</v>
      </c>
      <c r="CC22" s="90" t="n">
        <v>3.1</v>
      </c>
      <c r="CD22" s="89" t="n">
        <v>5</v>
      </c>
      <c r="CE22" s="90" t="n">
        <v>2.2</v>
      </c>
    </row>
    <row r="23" customFormat="false" ht="15" hidden="false" customHeight="false" outlineLevel="0" collapsed="false">
      <c r="A23" s="32" t="s">
        <v>82</v>
      </c>
      <c r="B23" s="89" t="n">
        <v>1</v>
      </c>
      <c r="C23" s="90" t="n">
        <v>0.4</v>
      </c>
      <c r="D23" s="89" t="n">
        <v>1</v>
      </c>
      <c r="E23" s="90" t="n">
        <v>0.7</v>
      </c>
      <c r="F23" s="89" t="n">
        <v>1</v>
      </c>
      <c r="G23" s="90" t="n">
        <v>0.5</v>
      </c>
      <c r="H23" s="89" t="n">
        <v>0</v>
      </c>
      <c r="I23" s="90" t="n">
        <v>0.2</v>
      </c>
      <c r="J23" s="89" t="n">
        <v>1</v>
      </c>
      <c r="K23" s="90" t="n">
        <v>0.7</v>
      </c>
      <c r="L23" s="89" t="n">
        <v>0</v>
      </c>
      <c r="M23" s="90" t="n">
        <v>0.2</v>
      </c>
      <c r="N23" s="89" t="n">
        <v>1</v>
      </c>
      <c r="O23" s="90" t="n">
        <v>0.5</v>
      </c>
      <c r="P23" s="89" t="n">
        <v>0</v>
      </c>
      <c r="Q23" s="90" t="n">
        <v>0.3</v>
      </c>
      <c r="R23" s="89" t="n">
        <v>1</v>
      </c>
      <c r="S23" s="90" t="n">
        <v>0.9</v>
      </c>
      <c r="T23" s="89" t="n">
        <v>1</v>
      </c>
      <c r="U23" s="90" t="n">
        <v>0.7</v>
      </c>
      <c r="V23" s="89" t="n">
        <v>0</v>
      </c>
      <c r="W23" s="90" t="n">
        <v>0.3</v>
      </c>
      <c r="X23" s="89" t="n">
        <v>0</v>
      </c>
      <c r="Y23" s="90" t="n">
        <v>0.5</v>
      </c>
      <c r="Z23" s="89" t="n">
        <v>1</v>
      </c>
      <c r="AA23" s="90" t="n">
        <v>0.7</v>
      </c>
      <c r="AB23" s="89" t="n">
        <v>1</v>
      </c>
      <c r="AC23" s="90" t="n">
        <v>1.3</v>
      </c>
      <c r="AD23" s="89" t="n">
        <v>1</v>
      </c>
      <c r="AE23" s="90" t="n">
        <v>1.7</v>
      </c>
      <c r="AF23" s="89" t="n">
        <v>0</v>
      </c>
      <c r="AG23" s="90" t="n">
        <v>0</v>
      </c>
      <c r="AH23" s="89" t="n">
        <v>0</v>
      </c>
      <c r="AI23" s="90" t="n">
        <v>0.4</v>
      </c>
      <c r="AJ23" s="89" t="n">
        <v>0</v>
      </c>
      <c r="AK23" s="90" t="n">
        <v>0.4</v>
      </c>
      <c r="AL23" s="89" t="n">
        <v>0</v>
      </c>
      <c r="AM23" s="90" t="n">
        <v>0.3</v>
      </c>
      <c r="AN23" s="89" t="n">
        <v>0</v>
      </c>
      <c r="AO23" s="90" t="n">
        <v>0</v>
      </c>
      <c r="AP23" s="89" t="n">
        <v>1</v>
      </c>
      <c r="AQ23" s="90" t="n">
        <v>1.2</v>
      </c>
      <c r="AR23" s="89" t="n">
        <v>0</v>
      </c>
      <c r="AS23" s="90" t="n">
        <v>0.9</v>
      </c>
      <c r="AT23" s="89" t="n">
        <v>1</v>
      </c>
      <c r="AU23" s="90" t="n">
        <v>1.5</v>
      </c>
      <c r="AV23" s="89" t="n">
        <v>0</v>
      </c>
      <c r="AW23" s="90" t="n">
        <v>0.6</v>
      </c>
      <c r="AX23" s="89" t="n">
        <v>0</v>
      </c>
      <c r="AY23" s="90" t="n">
        <v>0</v>
      </c>
      <c r="AZ23" s="89" t="n">
        <v>0</v>
      </c>
      <c r="BA23" s="90" t="n">
        <v>0</v>
      </c>
      <c r="BB23" s="89" t="n">
        <v>0</v>
      </c>
      <c r="BC23" s="90" t="n">
        <v>1.1</v>
      </c>
      <c r="BD23" s="89" t="n">
        <v>1</v>
      </c>
      <c r="BE23" s="90" t="n">
        <v>1.5</v>
      </c>
      <c r="BF23" s="89" t="n">
        <v>0</v>
      </c>
      <c r="BG23" s="90" t="n">
        <v>0.2</v>
      </c>
      <c r="BH23" s="89" t="n">
        <v>0</v>
      </c>
      <c r="BI23" s="90" t="n">
        <v>0.3</v>
      </c>
      <c r="BJ23" s="89" t="n">
        <v>0</v>
      </c>
      <c r="BK23" s="90" t="n">
        <v>0.7</v>
      </c>
      <c r="BL23" s="89" t="n">
        <v>0</v>
      </c>
      <c r="BM23" s="90" t="n">
        <v>0</v>
      </c>
      <c r="BN23" s="89" t="n">
        <v>0</v>
      </c>
      <c r="BO23" s="90" t="n">
        <v>0.8</v>
      </c>
      <c r="BP23" s="89" t="n">
        <v>0</v>
      </c>
      <c r="BQ23" s="90" t="n">
        <v>0.8</v>
      </c>
      <c r="BR23" s="89" t="n">
        <v>1</v>
      </c>
      <c r="BS23" s="90" t="n">
        <v>3</v>
      </c>
      <c r="BT23" s="89" t="n">
        <v>0</v>
      </c>
      <c r="BU23" s="90" t="n">
        <v>1</v>
      </c>
      <c r="BV23" s="89" t="n">
        <v>1</v>
      </c>
      <c r="BW23" s="90" t="n">
        <v>0.9</v>
      </c>
      <c r="BX23" s="89" t="n">
        <v>0</v>
      </c>
      <c r="BY23" s="90" t="n">
        <v>0.4</v>
      </c>
      <c r="BZ23" s="89" t="n">
        <v>1</v>
      </c>
      <c r="CA23" s="90" t="n">
        <v>1.8</v>
      </c>
      <c r="CB23" s="89" t="n">
        <v>1</v>
      </c>
      <c r="CC23" s="90" t="n">
        <v>1.2</v>
      </c>
      <c r="CD23" s="89" t="n">
        <v>1</v>
      </c>
      <c r="CE23" s="90" t="n">
        <v>1.2</v>
      </c>
    </row>
    <row r="24" customFormat="false" ht="15" hidden="false" customHeight="false" outlineLevel="0" collapsed="false">
      <c r="A24" s="31" t="s">
        <v>70</v>
      </c>
      <c r="B24" s="92" t="n">
        <v>740</v>
      </c>
      <c r="C24" s="93" t="n">
        <v>3.3</v>
      </c>
      <c r="D24" s="92" t="n">
        <v>831</v>
      </c>
      <c r="E24" s="93" t="n">
        <v>3.6</v>
      </c>
      <c r="F24" s="92" t="n">
        <v>948</v>
      </c>
      <c r="G24" s="93" t="n">
        <v>4.1</v>
      </c>
      <c r="H24" s="92" t="n">
        <v>993</v>
      </c>
      <c r="I24" s="93" t="n">
        <v>4.3</v>
      </c>
      <c r="J24" s="92" t="n">
        <v>1132</v>
      </c>
      <c r="K24" s="93" t="n">
        <v>4.8</v>
      </c>
      <c r="L24" s="92" t="n">
        <v>1218</v>
      </c>
      <c r="M24" s="93" t="n">
        <v>5.1</v>
      </c>
      <c r="N24" s="92" t="n">
        <v>1445</v>
      </c>
      <c r="O24" s="93" t="n">
        <v>6</v>
      </c>
      <c r="P24" s="92" t="n">
        <v>1583</v>
      </c>
      <c r="Q24" s="93" t="n">
        <v>6.6</v>
      </c>
      <c r="R24" s="92" t="n">
        <v>1659</v>
      </c>
      <c r="S24" s="93" t="n">
        <v>6.9</v>
      </c>
      <c r="T24" s="92" t="n">
        <v>1948</v>
      </c>
      <c r="U24" s="93" t="n">
        <v>8</v>
      </c>
      <c r="V24" s="92" t="n">
        <v>2078</v>
      </c>
      <c r="W24" s="93" t="n">
        <v>8.5</v>
      </c>
      <c r="X24" s="92" t="n">
        <v>2110</v>
      </c>
      <c r="Y24" s="93" t="n">
        <v>8.6</v>
      </c>
      <c r="Z24" s="92" t="n">
        <v>2147</v>
      </c>
      <c r="AA24" s="93" t="n">
        <v>8.7</v>
      </c>
      <c r="AB24" s="92" t="n">
        <v>2073</v>
      </c>
      <c r="AC24" s="93" t="n">
        <v>8.4</v>
      </c>
      <c r="AD24" s="92" t="n">
        <v>1944</v>
      </c>
      <c r="AE24" s="93" t="n">
        <v>7.8</v>
      </c>
      <c r="AF24" s="92" t="n">
        <v>1889</v>
      </c>
      <c r="AG24" s="93" t="n">
        <v>7.6</v>
      </c>
      <c r="AH24" s="92" t="n">
        <v>1931</v>
      </c>
      <c r="AI24" s="93" t="n">
        <v>7.8</v>
      </c>
      <c r="AJ24" s="92" t="n">
        <v>2159</v>
      </c>
      <c r="AK24" s="93" t="n">
        <v>8.6</v>
      </c>
      <c r="AL24" s="92" t="n">
        <v>2422</v>
      </c>
      <c r="AM24" s="93" t="n">
        <v>9.6</v>
      </c>
      <c r="AN24" s="92" t="n">
        <v>2580</v>
      </c>
      <c r="AO24" s="93" t="n">
        <v>10.2</v>
      </c>
      <c r="AP24" s="92" t="n">
        <v>2442</v>
      </c>
      <c r="AQ24" s="93" t="n">
        <v>9.6</v>
      </c>
      <c r="AR24" s="92" t="n">
        <v>2595</v>
      </c>
      <c r="AS24" s="93" t="n">
        <v>10.1</v>
      </c>
      <c r="AT24" s="92" t="n">
        <v>2627</v>
      </c>
      <c r="AU24" s="93" t="n">
        <v>10.3</v>
      </c>
      <c r="AV24" s="92" t="n">
        <v>2533</v>
      </c>
      <c r="AW24" s="93" t="n">
        <v>9.9</v>
      </c>
      <c r="AX24" s="92" t="n">
        <v>2475</v>
      </c>
      <c r="AY24" s="93" t="n">
        <v>9.6</v>
      </c>
      <c r="AZ24" s="92" t="n">
        <v>2134</v>
      </c>
      <c r="BA24" s="93" t="n">
        <v>8.1</v>
      </c>
      <c r="BB24" s="92" t="n">
        <v>1951</v>
      </c>
      <c r="BC24" s="93" t="n">
        <v>7.4</v>
      </c>
      <c r="BD24" s="92" t="n">
        <v>2010</v>
      </c>
      <c r="BE24" s="93" t="n">
        <v>7.5</v>
      </c>
      <c r="BF24" s="92" t="n">
        <v>2188</v>
      </c>
      <c r="BG24" s="93" t="n">
        <v>8.1</v>
      </c>
      <c r="BH24" s="92" t="n">
        <v>2300</v>
      </c>
      <c r="BI24" s="93" t="n">
        <v>8.5</v>
      </c>
      <c r="BJ24" s="92" t="n">
        <v>2321</v>
      </c>
      <c r="BK24" s="93" t="n">
        <v>8.5</v>
      </c>
      <c r="BL24" s="92" t="n">
        <v>2321</v>
      </c>
      <c r="BM24" s="93" t="n">
        <v>8.4</v>
      </c>
      <c r="BN24" s="92" t="n">
        <v>2122</v>
      </c>
      <c r="BO24" s="93" t="n">
        <v>7.7</v>
      </c>
      <c r="BP24" s="92" t="n">
        <v>1971</v>
      </c>
      <c r="BQ24" s="93" t="n">
        <v>7.1</v>
      </c>
      <c r="BR24" s="92" t="n">
        <v>2458</v>
      </c>
      <c r="BS24" s="93" t="n">
        <v>8.7</v>
      </c>
      <c r="BT24" s="92" t="n">
        <v>2505</v>
      </c>
      <c r="BU24" s="93" t="n">
        <v>8.9</v>
      </c>
      <c r="BV24" s="92" t="n">
        <v>2489</v>
      </c>
      <c r="BW24" s="93" t="n">
        <v>8.8</v>
      </c>
      <c r="BX24" s="92" t="n">
        <v>2677</v>
      </c>
      <c r="BY24" s="93" t="n">
        <v>9.4</v>
      </c>
      <c r="BZ24" s="92" t="n">
        <v>2834</v>
      </c>
      <c r="CA24" s="93" t="n">
        <v>9.9</v>
      </c>
      <c r="CB24" s="92" t="n">
        <v>2847</v>
      </c>
      <c r="CC24" s="93" t="n">
        <v>9.9</v>
      </c>
      <c r="CD24" s="92" t="n">
        <v>2882</v>
      </c>
      <c r="CE24" s="93" t="n">
        <v>10</v>
      </c>
    </row>
    <row r="25" customFormat="false" ht="12.75" hidden="false" customHeight="false" outlineLevel="0" collapsed="false">
      <c r="A25" s="71" t="s">
        <v>150</v>
      </c>
    </row>
    <row r="26" customFormat="false" ht="12.75" hidden="false" customHeight="false" outlineLevel="0" collapsed="false">
      <c r="A26" s="71" t="s">
        <v>151</v>
      </c>
    </row>
    <row r="27" customFormat="false" ht="12.75" hidden="false" customHeight="false" outlineLevel="0" collapsed="false">
      <c r="A27" s="71" t="s">
        <v>152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660033"/>
    <pageSetUpPr fitToPage="false"/>
  </sheetPr>
  <dimension ref="A1:C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E22" activeCellId="1" sqref="A1:N6 CE22"/>
    </sheetView>
  </sheetViews>
  <sheetFormatPr defaultRowHeight="12.75" outlineLevelRow="0" outlineLevelCol="0"/>
  <cols>
    <col collapsed="false" customWidth="true" hidden="false" outlineLevel="0" max="1" min="1" style="71" width="15.29"/>
    <col collapsed="false" customWidth="true" hidden="false" outlineLevel="0" max="2" min="2" style="72" width="15.71"/>
    <col collapsed="false" customWidth="true" hidden="false" outlineLevel="0" max="3" min="3" style="71" width="15.71"/>
    <col collapsed="false" customWidth="true" hidden="false" outlineLevel="0" max="4" min="4" style="72" width="15.71"/>
    <col collapsed="false" customWidth="true" hidden="false" outlineLevel="0" max="5" min="5" style="71" width="15.71"/>
    <col collapsed="false" customWidth="true" hidden="false" outlineLevel="0" max="6" min="6" style="72" width="15.71"/>
    <col collapsed="false" customWidth="true" hidden="false" outlineLevel="0" max="7" min="7" style="71" width="15.71"/>
    <col collapsed="false" customWidth="true" hidden="false" outlineLevel="0" max="8" min="8" style="72" width="15.71"/>
    <col collapsed="false" customWidth="true" hidden="false" outlineLevel="0" max="9" min="9" style="71" width="15.71"/>
    <col collapsed="false" customWidth="true" hidden="false" outlineLevel="0" max="10" min="10" style="72" width="15.71"/>
    <col collapsed="false" customWidth="true" hidden="false" outlineLevel="0" max="11" min="11" style="71" width="15.71"/>
    <col collapsed="false" customWidth="true" hidden="false" outlineLevel="0" max="12" min="12" style="72" width="15.71"/>
    <col collapsed="false" customWidth="true" hidden="false" outlineLevel="0" max="13" min="13" style="71" width="15.71"/>
    <col collapsed="false" customWidth="true" hidden="false" outlineLevel="0" max="14" min="14" style="72" width="15.71"/>
    <col collapsed="false" customWidth="true" hidden="false" outlineLevel="0" max="15" min="15" style="71" width="15.71"/>
    <col collapsed="false" customWidth="true" hidden="false" outlineLevel="0" max="16" min="16" style="72" width="15.71"/>
    <col collapsed="false" customWidth="true" hidden="false" outlineLevel="0" max="17" min="17" style="71" width="15.71"/>
    <col collapsed="false" customWidth="true" hidden="false" outlineLevel="0" max="18" min="18" style="72" width="15.71"/>
    <col collapsed="false" customWidth="true" hidden="false" outlineLevel="0" max="19" min="19" style="71" width="15.71"/>
    <col collapsed="false" customWidth="true" hidden="false" outlineLevel="0" max="20" min="20" style="72" width="15.71"/>
    <col collapsed="false" customWidth="true" hidden="false" outlineLevel="0" max="21" min="21" style="71" width="15.71"/>
    <col collapsed="false" customWidth="true" hidden="false" outlineLevel="0" max="22" min="22" style="72" width="15.71"/>
    <col collapsed="false" customWidth="true" hidden="false" outlineLevel="0" max="23" min="23" style="71" width="15.71"/>
    <col collapsed="false" customWidth="true" hidden="false" outlineLevel="0" max="24" min="24" style="72" width="15.71"/>
    <col collapsed="false" customWidth="true" hidden="false" outlineLevel="0" max="25" min="25" style="71" width="15.71"/>
    <col collapsed="false" customWidth="true" hidden="false" outlineLevel="0" max="26" min="26" style="72" width="15.71"/>
    <col collapsed="false" customWidth="true" hidden="false" outlineLevel="0" max="27" min="27" style="71" width="15.71"/>
    <col collapsed="false" customWidth="true" hidden="false" outlineLevel="0" max="28" min="28" style="72" width="15.71"/>
    <col collapsed="false" customWidth="true" hidden="false" outlineLevel="0" max="29" min="29" style="71" width="15.71"/>
    <col collapsed="false" customWidth="true" hidden="false" outlineLevel="0" max="30" min="30" style="72" width="15.71"/>
    <col collapsed="false" customWidth="true" hidden="false" outlineLevel="0" max="31" min="31" style="71" width="15.71"/>
    <col collapsed="false" customWidth="true" hidden="false" outlineLevel="0" max="32" min="32" style="72" width="15.71"/>
    <col collapsed="false" customWidth="true" hidden="false" outlineLevel="0" max="33" min="33" style="71" width="15.71"/>
    <col collapsed="false" customWidth="true" hidden="false" outlineLevel="0" max="34" min="34" style="72" width="15.71"/>
    <col collapsed="false" customWidth="true" hidden="false" outlineLevel="0" max="35" min="35" style="71" width="15.71"/>
    <col collapsed="false" customWidth="true" hidden="false" outlineLevel="0" max="36" min="36" style="72" width="15.71"/>
    <col collapsed="false" customWidth="true" hidden="false" outlineLevel="0" max="37" min="37" style="71" width="15.71"/>
    <col collapsed="false" customWidth="true" hidden="false" outlineLevel="0" max="38" min="38" style="72" width="15.71"/>
    <col collapsed="false" customWidth="true" hidden="false" outlineLevel="0" max="39" min="39" style="71" width="15.71"/>
    <col collapsed="false" customWidth="true" hidden="false" outlineLevel="0" max="40" min="40" style="72" width="15.71"/>
    <col collapsed="false" customWidth="true" hidden="false" outlineLevel="0" max="41" min="41" style="71" width="15.71"/>
    <col collapsed="false" customWidth="true" hidden="false" outlineLevel="0" max="42" min="42" style="72" width="15.71"/>
    <col collapsed="false" customWidth="true" hidden="false" outlineLevel="0" max="43" min="43" style="71" width="15.71"/>
    <col collapsed="false" customWidth="true" hidden="false" outlineLevel="0" max="44" min="44" style="72" width="15.71"/>
    <col collapsed="false" customWidth="true" hidden="false" outlineLevel="0" max="45" min="45" style="71" width="15.71"/>
    <col collapsed="false" customWidth="true" hidden="false" outlineLevel="0" max="46" min="46" style="72" width="15.71"/>
    <col collapsed="false" customWidth="true" hidden="false" outlineLevel="0" max="47" min="47" style="71" width="15.71"/>
    <col collapsed="false" customWidth="true" hidden="false" outlineLevel="0" max="48" min="48" style="72" width="15.71"/>
    <col collapsed="false" customWidth="true" hidden="false" outlineLevel="0" max="49" min="49" style="71" width="15.71"/>
    <col collapsed="false" customWidth="true" hidden="false" outlineLevel="0" max="50" min="50" style="72" width="15.71"/>
    <col collapsed="false" customWidth="true" hidden="false" outlineLevel="0" max="51" min="51" style="71" width="15.71"/>
    <col collapsed="false" customWidth="true" hidden="false" outlineLevel="0" max="52" min="52" style="72" width="15.71"/>
    <col collapsed="false" customWidth="true" hidden="false" outlineLevel="0" max="53" min="53" style="71" width="15.71"/>
    <col collapsed="false" customWidth="true" hidden="false" outlineLevel="0" max="54" min="54" style="72" width="15.71"/>
    <col collapsed="false" customWidth="true" hidden="false" outlineLevel="0" max="55" min="55" style="71" width="15.71"/>
    <col collapsed="false" customWidth="true" hidden="false" outlineLevel="0" max="56" min="56" style="72" width="15.71"/>
    <col collapsed="false" customWidth="true" hidden="false" outlineLevel="0" max="57" min="57" style="71" width="15.71"/>
    <col collapsed="false" customWidth="true" hidden="false" outlineLevel="0" max="58" min="58" style="72" width="15.71"/>
    <col collapsed="false" customWidth="true" hidden="false" outlineLevel="0" max="59" min="59" style="71" width="15.71"/>
    <col collapsed="false" customWidth="true" hidden="false" outlineLevel="0" max="60" min="60" style="72" width="15.71"/>
    <col collapsed="false" customWidth="true" hidden="false" outlineLevel="0" max="61" min="61" style="71" width="15.71"/>
    <col collapsed="false" customWidth="true" hidden="false" outlineLevel="0" max="62" min="62" style="72" width="15.71"/>
    <col collapsed="false" customWidth="true" hidden="false" outlineLevel="0" max="63" min="63" style="71" width="15.71"/>
    <col collapsed="false" customWidth="true" hidden="false" outlineLevel="0" max="64" min="64" style="72" width="15.71"/>
    <col collapsed="false" customWidth="true" hidden="false" outlineLevel="0" max="65" min="65" style="71" width="15.71"/>
    <col collapsed="false" customWidth="true" hidden="false" outlineLevel="0" max="66" min="66" style="72" width="15.71"/>
    <col collapsed="false" customWidth="true" hidden="false" outlineLevel="0" max="67" min="67" style="71" width="15.71"/>
    <col collapsed="false" customWidth="true" hidden="false" outlineLevel="0" max="68" min="68" style="72" width="15.71"/>
    <col collapsed="false" customWidth="true" hidden="false" outlineLevel="0" max="69" min="69" style="71" width="15.71"/>
    <col collapsed="false" customWidth="true" hidden="false" outlineLevel="0" max="70" min="70" style="72" width="15.71"/>
    <col collapsed="false" customWidth="true" hidden="false" outlineLevel="0" max="71" min="71" style="71" width="15.71"/>
    <col collapsed="false" customWidth="true" hidden="false" outlineLevel="0" max="72" min="72" style="72" width="15.71"/>
    <col collapsed="false" customWidth="true" hidden="false" outlineLevel="0" max="73" min="73" style="71" width="15.71"/>
    <col collapsed="false" customWidth="true" hidden="false" outlineLevel="0" max="74" min="74" style="72" width="15.71"/>
    <col collapsed="false" customWidth="true" hidden="false" outlineLevel="0" max="75" min="75" style="71" width="15.71"/>
    <col collapsed="false" customWidth="true" hidden="false" outlineLevel="0" max="76" min="76" style="72" width="15.71"/>
    <col collapsed="false" customWidth="true" hidden="false" outlineLevel="0" max="77" min="77" style="71" width="15.71"/>
    <col collapsed="false" customWidth="true" hidden="false" outlineLevel="0" max="78" min="78" style="72" width="15.71"/>
    <col collapsed="false" customWidth="true" hidden="false" outlineLevel="0" max="79" min="79" style="71" width="15.71"/>
    <col collapsed="false" customWidth="true" hidden="false" outlineLevel="0" max="80" min="80" style="72" width="15.71"/>
    <col collapsed="false" customWidth="true" hidden="false" outlineLevel="0" max="81" min="81" style="71" width="15.71"/>
    <col collapsed="false" customWidth="true" hidden="false" outlineLevel="0" max="82" min="82" style="72" width="15.71"/>
    <col collapsed="false" customWidth="true" hidden="false" outlineLevel="0" max="83" min="83" style="71" width="15.71"/>
    <col collapsed="false" customWidth="true" hidden="false" outlineLevel="0" max="1025" min="84" style="71" width="9.14"/>
  </cols>
  <sheetData>
    <row r="1" customFormat="false" ht="15.75" hidden="false" customHeight="false" outlineLevel="0" collapsed="false">
      <c r="A1" s="73" t="s">
        <v>139</v>
      </c>
      <c r="B1" s="74"/>
      <c r="C1" s="75"/>
      <c r="D1" s="74"/>
      <c r="E1" s="75"/>
      <c r="F1" s="74"/>
      <c r="G1" s="75"/>
      <c r="H1" s="74"/>
      <c r="I1" s="75"/>
      <c r="J1" s="74"/>
      <c r="K1" s="75"/>
      <c r="L1" s="74"/>
      <c r="M1" s="75"/>
      <c r="N1" s="74"/>
      <c r="O1" s="75"/>
      <c r="P1" s="74"/>
      <c r="Q1" s="75"/>
      <c r="R1" s="74"/>
      <c r="S1" s="75"/>
      <c r="T1" s="74"/>
      <c r="U1" s="75"/>
      <c r="V1" s="74"/>
      <c r="W1" s="75"/>
      <c r="X1" s="74"/>
      <c r="Y1" s="75"/>
      <c r="Z1" s="74"/>
      <c r="AA1" s="75"/>
      <c r="AB1" s="74"/>
      <c r="AC1" s="75"/>
      <c r="AD1" s="74"/>
      <c r="AE1" s="75"/>
      <c r="AF1" s="74"/>
      <c r="AG1" s="75"/>
      <c r="AH1" s="74"/>
      <c r="AI1" s="75"/>
      <c r="AJ1" s="74"/>
      <c r="AK1" s="75"/>
      <c r="AL1" s="74"/>
      <c r="AM1" s="75"/>
      <c r="AN1" s="74"/>
      <c r="AO1" s="75"/>
      <c r="AP1" s="74"/>
      <c r="AQ1" s="75"/>
      <c r="AR1" s="74"/>
      <c r="AS1" s="75"/>
      <c r="AT1" s="74"/>
      <c r="AU1" s="75"/>
      <c r="AV1" s="74"/>
      <c r="AW1" s="75"/>
      <c r="AX1" s="74"/>
      <c r="AY1" s="75"/>
      <c r="AZ1" s="74"/>
      <c r="BA1" s="75"/>
      <c r="BB1" s="74"/>
      <c r="BC1" s="75"/>
      <c r="BD1" s="74"/>
      <c r="BE1" s="75"/>
      <c r="BF1" s="74"/>
      <c r="BG1" s="75"/>
      <c r="BH1" s="74"/>
      <c r="BI1" s="75"/>
      <c r="BJ1" s="74"/>
      <c r="BK1" s="75"/>
      <c r="BL1" s="74"/>
      <c r="BM1" s="75"/>
      <c r="BN1" s="74"/>
      <c r="BO1" s="75"/>
      <c r="BP1" s="74"/>
      <c r="BQ1" s="75"/>
      <c r="BR1" s="74"/>
      <c r="BS1" s="75"/>
      <c r="BT1" s="74"/>
      <c r="BU1" s="75"/>
      <c r="BV1" s="74"/>
      <c r="BW1" s="75"/>
      <c r="BX1" s="74"/>
      <c r="BY1" s="75"/>
      <c r="BZ1" s="74"/>
      <c r="CA1" s="75"/>
      <c r="CB1" s="74"/>
      <c r="CC1" s="75"/>
      <c r="CD1" s="74"/>
      <c r="CE1" s="76"/>
    </row>
    <row r="2" customFormat="false" ht="15" hidden="false" customHeight="false" outlineLevel="0" collapsed="false">
      <c r="A2" s="32" t="s">
        <v>153</v>
      </c>
      <c r="B2" s="77"/>
      <c r="C2" s="78"/>
      <c r="D2" s="77"/>
      <c r="E2" s="78"/>
      <c r="F2" s="77"/>
      <c r="G2" s="78"/>
      <c r="H2" s="77"/>
      <c r="I2" s="78"/>
      <c r="J2" s="77"/>
      <c r="K2" s="78"/>
      <c r="L2" s="77"/>
      <c r="M2" s="78"/>
      <c r="N2" s="77"/>
      <c r="O2" s="78"/>
      <c r="P2" s="77"/>
      <c r="Q2" s="78"/>
      <c r="R2" s="77"/>
      <c r="S2" s="78"/>
      <c r="T2" s="77"/>
      <c r="U2" s="78"/>
      <c r="V2" s="77"/>
      <c r="W2" s="78"/>
      <c r="X2" s="77"/>
      <c r="Y2" s="78"/>
      <c r="Z2" s="77"/>
      <c r="AA2" s="78"/>
      <c r="AB2" s="77"/>
      <c r="AC2" s="78"/>
      <c r="AD2" s="77"/>
      <c r="AE2" s="78"/>
      <c r="AF2" s="77"/>
      <c r="AG2" s="78"/>
      <c r="AH2" s="77"/>
      <c r="AI2" s="78"/>
      <c r="AJ2" s="77"/>
      <c r="AK2" s="78"/>
      <c r="AL2" s="77"/>
      <c r="AM2" s="78"/>
      <c r="AN2" s="77"/>
      <c r="AO2" s="78"/>
      <c r="AP2" s="77"/>
      <c r="AQ2" s="78"/>
      <c r="AR2" s="77"/>
      <c r="AS2" s="78"/>
      <c r="AT2" s="77"/>
      <c r="AU2" s="78"/>
      <c r="AV2" s="77"/>
      <c r="AW2" s="78"/>
      <c r="AX2" s="77"/>
      <c r="AY2" s="78"/>
      <c r="AZ2" s="77"/>
      <c r="BA2" s="78"/>
      <c r="BB2" s="77"/>
      <c r="BC2" s="78"/>
      <c r="BD2" s="77"/>
      <c r="BE2" s="78"/>
      <c r="BF2" s="77"/>
      <c r="BG2" s="78"/>
      <c r="BH2" s="77"/>
      <c r="BI2" s="78"/>
      <c r="BJ2" s="77"/>
      <c r="BK2" s="78"/>
      <c r="BL2" s="77"/>
      <c r="BM2" s="78"/>
      <c r="BN2" s="77"/>
      <c r="BO2" s="78"/>
      <c r="BP2" s="77"/>
      <c r="BQ2" s="78"/>
      <c r="BR2" s="77"/>
      <c r="BS2" s="78"/>
      <c r="BT2" s="77"/>
      <c r="BU2" s="78"/>
      <c r="BV2" s="77"/>
      <c r="BW2" s="78"/>
      <c r="BX2" s="77"/>
      <c r="BY2" s="78"/>
      <c r="BZ2" s="77"/>
      <c r="CA2" s="78"/>
      <c r="CB2" s="77"/>
      <c r="CC2" s="78"/>
      <c r="CD2" s="77"/>
      <c r="CE2" s="79"/>
    </row>
    <row r="3" customFormat="false" ht="12.75" hidden="false" customHeight="false" outlineLevel="0" collapsed="false">
      <c r="A3" s="32"/>
      <c r="B3" s="77"/>
      <c r="C3" s="78"/>
      <c r="D3" s="77"/>
      <c r="E3" s="78"/>
      <c r="F3" s="77"/>
      <c r="G3" s="78"/>
      <c r="H3" s="77"/>
      <c r="I3" s="78"/>
      <c r="J3" s="77"/>
      <c r="K3" s="78"/>
      <c r="L3" s="77"/>
      <c r="M3" s="78"/>
      <c r="N3" s="77"/>
      <c r="O3" s="78"/>
      <c r="P3" s="77"/>
      <c r="Q3" s="78"/>
      <c r="R3" s="77"/>
      <c r="S3" s="78"/>
      <c r="T3" s="77"/>
      <c r="U3" s="78"/>
      <c r="V3" s="77"/>
      <c r="W3" s="78"/>
      <c r="X3" s="77"/>
      <c r="Y3" s="78"/>
      <c r="Z3" s="77"/>
      <c r="AA3" s="78"/>
      <c r="AB3" s="77"/>
      <c r="AC3" s="78"/>
      <c r="AD3" s="77"/>
      <c r="AE3" s="78"/>
      <c r="AF3" s="77"/>
      <c r="AG3" s="78"/>
      <c r="AH3" s="77"/>
      <c r="AI3" s="78"/>
      <c r="AJ3" s="77"/>
      <c r="AK3" s="78"/>
      <c r="AL3" s="77"/>
      <c r="AM3" s="78"/>
      <c r="AN3" s="77"/>
      <c r="AO3" s="78"/>
      <c r="AP3" s="77"/>
      <c r="AQ3" s="78"/>
      <c r="AR3" s="77"/>
      <c r="AS3" s="78"/>
      <c r="AT3" s="77"/>
      <c r="AU3" s="78"/>
      <c r="AV3" s="77"/>
      <c r="AW3" s="78"/>
      <c r="AX3" s="77"/>
      <c r="AY3" s="78"/>
      <c r="AZ3" s="77"/>
      <c r="BA3" s="78"/>
      <c r="BB3" s="77"/>
      <c r="BC3" s="78"/>
      <c r="BD3" s="77"/>
      <c r="BE3" s="78"/>
      <c r="BF3" s="77"/>
      <c r="BG3" s="78"/>
      <c r="BH3" s="77"/>
      <c r="BI3" s="78"/>
      <c r="BJ3" s="77"/>
      <c r="BK3" s="78"/>
      <c r="BL3" s="77"/>
      <c r="BM3" s="78"/>
      <c r="BN3" s="77"/>
      <c r="BO3" s="78"/>
      <c r="BP3" s="77"/>
      <c r="BQ3" s="78"/>
      <c r="BR3" s="77"/>
      <c r="BS3" s="78"/>
      <c r="BT3" s="77"/>
      <c r="BU3" s="78"/>
      <c r="BV3" s="77"/>
      <c r="BW3" s="78"/>
      <c r="BX3" s="77"/>
      <c r="BY3" s="78"/>
      <c r="BZ3" s="77"/>
      <c r="CA3" s="78"/>
      <c r="CB3" s="77"/>
      <c r="CC3" s="78"/>
      <c r="CD3" s="77"/>
      <c r="CE3" s="79"/>
    </row>
    <row r="4" customFormat="false" ht="12.75" hidden="false" customHeight="false" outlineLevel="0" collapsed="false">
      <c r="A4" s="80" t="s">
        <v>18</v>
      </c>
      <c r="B4" s="81"/>
      <c r="C4" s="82" t="n">
        <v>1975</v>
      </c>
      <c r="D4" s="81"/>
      <c r="E4" s="82" t="n">
        <v>1976</v>
      </c>
      <c r="F4" s="81"/>
      <c r="G4" s="82" t="n">
        <v>1977</v>
      </c>
      <c r="H4" s="81"/>
      <c r="I4" s="82" t="n">
        <v>1978</v>
      </c>
      <c r="J4" s="81"/>
      <c r="K4" s="82" t="n">
        <v>1979</v>
      </c>
      <c r="L4" s="81"/>
      <c r="M4" s="82" t="n">
        <v>1980</v>
      </c>
      <c r="N4" s="81"/>
      <c r="O4" s="82" t="n">
        <v>1981</v>
      </c>
      <c r="P4" s="81"/>
      <c r="Q4" s="82" t="n">
        <v>1982</v>
      </c>
      <c r="R4" s="81"/>
      <c r="S4" s="82" t="n">
        <v>1983</v>
      </c>
      <c r="T4" s="81"/>
      <c r="U4" s="82" t="n">
        <v>1984</v>
      </c>
      <c r="V4" s="81"/>
      <c r="W4" s="82" t="n">
        <v>1985</v>
      </c>
      <c r="X4" s="81"/>
      <c r="Y4" s="82" t="n">
        <v>1986</v>
      </c>
      <c r="Z4" s="81"/>
      <c r="AA4" s="82" t="n">
        <v>1987</v>
      </c>
      <c r="AB4" s="81"/>
      <c r="AC4" s="82" t="n">
        <v>1988</v>
      </c>
      <c r="AD4" s="81"/>
      <c r="AE4" s="82" t="n">
        <v>1989</v>
      </c>
      <c r="AF4" s="81"/>
      <c r="AG4" s="82" t="n">
        <v>1990</v>
      </c>
      <c r="AH4" s="81"/>
      <c r="AI4" s="82" t="n">
        <v>1991</v>
      </c>
      <c r="AJ4" s="81"/>
      <c r="AK4" s="82" t="n">
        <v>1992</v>
      </c>
      <c r="AL4" s="81"/>
      <c r="AM4" s="82" t="n">
        <v>1993</v>
      </c>
      <c r="AN4" s="81"/>
      <c r="AO4" s="82" t="n">
        <v>1994</v>
      </c>
      <c r="AP4" s="81"/>
      <c r="AQ4" s="82" t="n">
        <v>1995</v>
      </c>
      <c r="AR4" s="81"/>
      <c r="AS4" s="82" t="n">
        <v>1996</v>
      </c>
      <c r="AT4" s="81"/>
      <c r="AU4" s="82" t="n">
        <v>1997</v>
      </c>
      <c r="AV4" s="81"/>
      <c r="AW4" s="82" t="n">
        <v>1998</v>
      </c>
      <c r="AX4" s="81"/>
      <c r="AY4" s="82" t="n">
        <v>1999</v>
      </c>
      <c r="AZ4" s="81"/>
      <c r="BA4" s="82" t="n">
        <v>2000</v>
      </c>
      <c r="BB4" s="81"/>
      <c r="BC4" s="82" t="n">
        <v>2001</v>
      </c>
      <c r="BD4" s="81"/>
      <c r="BE4" s="82" t="n">
        <v>2002</v>
      </c>
      <c r="BF4" s="81"/>
      <c r="BG4" s="82" t="n">
        <v>2003</v>
      </c>
      <c r="BH4" s="81"/>
      <c r="BI4" s="82" t="n">
        <v>2004</v>
      </c>
      <c r="BJ4" s="81"/>
      <c r="BK4" s="82" t="n">
        <v>2005</v>
      </c>
      <c r="BL4" s="81"/>
      <c r="BM4" s="82" t="n">
        <v>2006</v>
      </c>
      <c r="BN4" s="81"/>
      <c r="BO4" s="82" t="n">
        <v>2007</v>
      </c>
      <c r="BP4" s="81"/>
      <c r="BQ4" s="82" t="n">
        <v>2008</v>
      </c>
      <c r="BR4" s="81"/>
      <c r="BS4" s="82" t="n">
        <v>2009</v>
      </c>
      <c r="BT4" s="81"/>
      <c r="BU4" s="82" t="n">
        <v>2010</v>
      </c>
      <c r="BV4" s="81"/>
      <c r="BW4" s="82" t="n">
        <v>2011</v>
      </c>
      <c r="BX4" s="81"/>
      <c r="BY4" s="82" t="n">
        <v>2012</v>
      </c>
      <c r="BZ4" s="81"/>
      <c r="CA4" s="82" t="n">
        <v>2013</v>
      </c>
      <c r="CB4" s="81"/>
      <c r="CC4" s="82" t="n">
        <v>2014</v>
      </c>
      <c r="CD4" s="81"/>
      <c r="CE4" s="82" t="n">
        <v>2015</v>
      </c>
    </row>
    <row r="5" customFormat="false" ht="38.25" hidden="false" customHeight="false" outlineLevel="0" collapsed="false">
      <c r="A5" s="80" t="s">
        <v>141</v>
      </c>
      <c r="B5" s="83" t="s">
        <v>142</v>
      </c>
      <c r="C5" s="84" t="s">
        <v>143</v>
      </c>
      <c r="D5" s="83" t="s">
        <v>142</v>
      </c>
      <c r="E5" s="84" t="s">
        <v>143</v>
      </c>
      <c r="F5" s="83" t="s">
        <v>142</v>
      </c>
      <c r="G5" s="84" t="s">
        <v>143</v>
      </c>
      <c r="H5" s="83" t="s">
        <v>142</v>
      </c>
      <c r="I5" s="84" t="s">
        <v>143</v>
      </c>
      <c r="J5" s="83" t="s">
        <v>142</v>
      </c>
      <c r="K5" s="84" t="s">
        <v>143</v>
      </c>
      <c r="L5" s="83" t="s">
        <v>142</v>
      </c>
      <c r="M5" s="84" t="s">
        <v>143</v>
      </c>
      <c r="N5" s="83" t="s">
        <v>142</v>
      </c>
      <c r="O5" s="84" t="s">
        <v>143</v>
      </c>
      <c r="P5" s="83" t="s">
        <v>142</v>
      </c>
      <c r="Q5" s="84" t="s">
        <v>143</v>
      </c>
      <c r="R5" s="83" t="s">
        <v>142</v>
      </c>
      <c r="S5" s="84" t="s">
        <v>143</v>
      </c>
      <c r="T5" s="83" t="s">
        <v>142</v>
      </c>
      <c r="U5" s="84" t="s">
        <v>143</v>
      </c>
      <c r="V5" s="83" t="s">
        <v>142</v>
      </c>
      <c r="W5" s="84" t="s">
        <v>143</v>
      </c>
      <c r="X5" s="83" t="s">
        <v>142</v>
      </c>
      <c r="Y5" s="84" t="s">
        <v>143</v>
      </c>
      <c r="Z5" s="83" t="s">
        <v>142</v>
      </c>
      <c r="AA5" s="84" t="s">
        <v>143</v>
      </c>
      <c r="AB5" s="83" t="s">
        <v>142</v>
      </c>
      <c r="AC5" s="84" t="s">
        <v>143</v>
      </c>
      <c r="AD5" s="83" t="s">
        <v>142</v>
      </c>
      <c r="AE5" s="84" t="s">
        <v>143</v>
      </c>
      <c r="AF5" s="83" t="s">
        <v>142</v>
      </c>
      <c r="AG5" s="84" t="s">
        <v>143</v>
      </c>
      <c r="AH5" s="83" t="s">
        <v>142</v>
      </c>
      <c r="AI5" s="84" t="s">
        <v>143</v>
      </c>
      <c r="AJ5" s="83" t="s">
        <v>142</v>
      </c>
      <c r="AK5" s="84" t="s">
        <v>143</v>
      </c>
      <c r="AL5" s="83" t="s">
        <v>142</v>
      </c>
      <c r="AM5" s="84" t="s">
        <v>143</v>
      </c>
      <c r="AN5" s="83" t="s">
        <v>142</v>
      </c>
      <c r="AO5" s="84" t="s">
        <v>143</v>
      </c>
      <c r="AP5" s="83" t="s">
        <v>142</v>
      </c>
      <c r="AQ5" s="84" t="s">
        <v>143</v>
      </c>
      <c r="AR5" s="83" t="s">
        <v>142</v>
      </c>
      <c r="AS5" s="84" t="s">
        <v>143</v>
      </c>
      <c r="AT5" s="83" t="s">
        <v>142</v>
      </c>
      <c r="AU5" s="84" t="s">
        <v>143</v>
      </c>
      <c r="AV5" s="83" t="s">
        <v>142</v>
      </c>
      <c r="AW5" s="84" t="s">
        <v>143</v>
      </c>
      <c r="AX5" s="83" t="s">
        <v>142</v>
      </c>
      <c r="AY5" s="84" t="s">
        <v>143</v>
      </c>
      <c r="AZ5" s="83" t="s">
        <v>142</v>
      </c>
      <c r="BA5" s="84" t="s">
        <v>143</v>
      </c>
      <c r="BB5" s="83" t="s">
        <v>142</v>
      </c>
      <c r="BC5" s="84" t="s">
        <v>143</v>
      </c>
      <c r="BD5" s="83" t="s">
        <v>142</v>
      </c>
      <c r="BE5" s="84" t="s">
        <v>143</v>
      </c>
      <c r="BF5" s="83" t="s">
        <v>142</v>
      </c>
      <c r="BG5" s="84" t="s">
        <v>143</v>
      </c>
      <c r="BH5" s="83" t="s">
        <v>142</v>
      </c>
      <c r="BI5" s="84" t="s">
        <v>143</v>
      </c>
      <c r="BJ5" s="83" t="s">
        <v>142</v>
      </c>
      <c r="BK5" s="84" t="s">
        <v>143</v>
      </c>
      <c r="BL5" s="83" t="s">
        <v>142</v>
      </c>
      <c r="BM5" s="84" t="s">
        <v>143</v>
      </c>
      <c r="BN5" s="83" t="s">
        <v>142</v>
      </c>
      <c r="BO5" s="84" t="s">
        <v>143</v>
      </c>
      <c r="BP5" s="83" t="s">
        <v>142</v>
      </c>
      <c r="BQ5" s="84" t="s">
        <v>143</v>
      </c>
      <c r="BR5" s="83" t="s">
        <v>142</v>
      </c>
      <c r="BS5" s="84" t="s">
        <v>143</v>
      </c>
      <c r="BT5" s="83" t="s">
        <v>142</v>
      </c>
      <c r="BU5" s="84" t="s">
        <v>143</v>
      </c>
      <c r="BV5" s="83" t="s">
        <v>142</v>
      </c>
      <c r="BW5" s="84" t="s">
        <v>143</v>
      </c>
      <c r="BX5" s="83" t="s">
        <v>142</v>
      </c>
      <c r="BY5" s="84" t="s">
        <v>143</v>
      </c>
      <c r="BZ5" s="83" t="s">
        <v>142</v>
      </c>
      <c r="CA5" s="84" t="s">
        <v>143</v>
      </c>
      <c r="CB5" s="83" t="s">
        <v>142</v>
      </c>
      <c r="CC5" s="84" t="s">
        <v>143</v>
      </c>
      <c r="CD5" s="83" t="s">
        <v>142</v>
      </c>
      <c r="CE5" s="84" t="s">
        <v>143</v>
      </c>
    </row>
    <row r="6" customFormat="false" ht="12.75" hidden="false" customHeight="false" outlineLevel="0" collapsed="false">
      <c r="A6" s="85" t="s">
        <v>144</v>
      </c>
      <c r="B6" s="86"/>
      <c r="C6" s="87"/>
      <c r="D6" s="86"/>
      <c r="E6" s="87"/>
      <c r="F6" s="86"/>
      <c r="G6" s="87"/>
      <c r="H6" s="86"/>
      <c r="I6" s="87"/>
      <c r="J6" s="86"/>
      <c r="K6" s="87"/>
      <c r="L6" s="86"/>
      <c r="M6" s="87"/>
      <c r="N6" s="86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7"/>
      <c r="AN6" s="86"/>
      <c r="AO6" s="87"/>
      <c r="AP6" s="86"/>
      <c r="AQ6" s="87"/>
      <c r="AR6" s="86"/>
      <c r="AS6" s="87"/>
      <c r="AT6" s="86"/>
      <c r="AU6" s="87"/>
      <c r="AV6" s="86"/>
      <c r="AW6" s="87"/>
      <c r="AX6" s="86"/>
      <c r="AY6" s="87"/>
      <c r="AZ6" s="86"/>
      <c r="BA6" s="87"/>
      <c r="BB6" s="86"/>
      <c r="BC6" s="87"/>
      <c r="BD6" s="86"/>
      <c r="BE6" s="87"/>
      <c r="BF6" s="86"/>
      <c r="BG6" s="87"/>
      <c r="BH6" s="86"/>
      <c r="BI6" s="87"/>
      <c r="BJ6" s="86"/>
      <c r="BK6" s="87"/>
      <c r="BL6" s="86"/>
      <c r="BM6" s="87"/>
      <c r="BN6" s="86"/>
      <c r="BO6" s="87"/>
      <c r="BP6" s="86"/>
      <c r="BQ6" s="87"/>
      <c r="BR6" s="86"/>
      <c r="BS6" s="87"/>
      <c r="BT6" s="86"/>
      <c r="BU6" s="87"/>
      <c r="BV6" s="86"/>
      <c r="BW6" s="87"/>
      <c r="BX6" s="86"/>
      <c r="BY6" s="87"/>
      <c r="BZ6" s="86"/>
      <c r="CA6" s="87"/>
      <c r="CB6" s="86"/>
      <c r="CC6" s="87"/>
      <c r="CD6" s="86"/>
      <c r="CE6" s="87"/>
    </row>
    <row r="7" customFormat="false" ht="15" hidden="false" customHeight="false" outlineLevel="0" collapsed="false">
      <c r="A7" s="88" t="s">
        <v>145</v>
      </c>
      <c r="B7" s="89" t="n">
        <v>343</v>
      </c>
      <c r="C7" s="90" t="n">
        <v>2.5</v>
      </c>
      <c r="D7" s="89" t="n">
        <v>361</v>
      </c>
      <c r="E7" s="90" t="n">
        <v>2.7</v>
      </c>
      <c r="F7" s="89" t="n">
        <v>415</v>
      </c>
      <c r="G7" s="90" t="n">
        <v>3</v>
      </c>
      <c r="H7" s="89" t="n">
        <v>447</v>
      </c>
      <c r="I7" s="90" t="n">
        <v>3.3</v>
      </c>
      <c r="J7" s="89" t="n">
        <v>503</v>
      </c>
      <c r="K7" s="90" t="n">
        <v>3.6</v>
      </c>
      <c r="L7" s="89" t="n">
        <v>508</v>
      </c>
      <c r="M7" s="90" t="n">
        <v>3.6</v>
      </c>
      <c r="N7" s="89" t="n">
        <v>639</v>
      </c>
      <c r="O7" s="90" t="n">
        <v>4.6</v>
      </c>
      <c r="P7" s="89" t="n">
        <v>725</v>
      </c>
      <c r="Q7" s="90" t="n">
        <v>5.2</v>
      </c>
      <c r="R7" s="89" t="n">
        <v>774</v>
      </c>
      <c r="S7" s="90" t="n">
        <v>5.6</v>
      </c>
      <c r="T7" s="89" t="n">
        <v>940</v>
      </c>
      <c r="U7" s="90" t="n">
        <v>6.8</v>
      </c>
      <c r="V7" s="89" t="n">
        <v>1028</v>
      </c>
      <c r="W7" s="90" t="n">
        <v>7.4</v>
      </c>
      <c r="X7" s="89" t="n">
        <v>1031</v>
      </c>
      <c r="Y7" s="90" t="n">
        <v>7.4</v>
      </c>
      <c r="Z7" s="89" t="n">
        <v>1010</v>
      </c>
      <c r="AA7" s="90" t="n">
        <v>7.3</v>
      </c>
      <c r="AB7" s="89" t="n">
        <v>950</v>
      </c>
      <c r="AC7" s="90" t="n">
        <v>6.9</v>
      </c>
      <c r="AD7" s="89" t="n">
        <v>855</v>
      </c>
      <c r="AE7" s="90" t="n">
        <v>6.1</v>
      </c>
      <c r="AF7" s="89" t="n">
        <v>841</v>
      </c>
      <c r="AG7" s="90" t="n">
        <v>6.1</v>
      </c>
      <c r="AH7" s="89" t="n">
        <v>863</v>
      </c>
      <c r="AI7" s="90" t="n">
        <v>6.3</v>
      </c>
      <c r="AJ7" s="89" t="n">
        <v>989</v>
      </c>
      <c r="AK7" s="90" t="n">
        <v>7.2</v>
      </c>
      <c r="AL7" s="89" t="n">
        <v>1172</v>
      </c>
      <c r="AM7" s="90" t="n">
        <v>8.5</v>
      </c>
      <c r="AN7" s="89" t="n">
        <v>1254</v>
      </c>
      <c r="AO7" s="90" t="n">
        <v>9.1</v>
      </c>
      <c r="AP7" s="89" t="n">
        <v>1154</v>
      </c>
      <c r="AQ7" s="90" t="n">
        <v>8.4</v>
      </c>
      <c r="AR7" s="89" t="n">
        <v>1253</v>
      </c>
      <c r="AS7" s="90" t="n">
        <v>9</v>
      </c>
      <c r="AT7" s="89" t="n">
        <v>1289</v>
      </c>
      <c r="AU7" s="90" t="n">
        <v>9.3</v>
      </c>
      <c r="AV7" s="89" t="n">
        <v>1216</v>
      </c>
      <c r="AW7" s="90" t="n">
        <v>8.7</v>
      </c>
      <c r="AX7" s="89" t="n">
        <v>1189</v>
      </c>
      <c r="AY7" s="90" t="n">
        <v>8.5</v>
      </c>
      <c r="AZ7" s="89" t="n">
        <v>994</v>
      </c>
      <c r="BA7" s="90" t="n">
        <v>7.1</v>
      </c>
      <c r="BB7" s="89" t="n">
        <v>896</v>
      </c>
      <c r="BC7" s="90" t="n">
        <v>6.3</v>
      </c>
      <c r="BD7" s="89" t="n">
        <v>981</v>
      </c>
      <c r="BE7" s="90" t="n">
        <v>6.9</v>
      </c>
      <c r="BF7" s="89" t="n">
        <v>1066</v>
      </c>
      <c r="BG7" s="90" t="n">
        <v>7.4</v>
      </c>
      <c r="BH7" s="89" t="n">
        <v>1123</v>
      </c>
      <c r="BI7" s="90" t="n">
        <v>7.8</v>
      </c>
      <c r="BJ7" s="89" t="n">
        <v>1133</v>
      </c>
      <c r="BK7" s="90" t="n">
        <v>7.9</v>
      </c>
      <c r="BL7" s="89" t="n">
        <v>1142</v>
      </c>
      <c r="BM7" s="90" t="n">
        <v>7.9</v>
      </c>
      <c r="BN7" s="89" t="n">
        <v>1061</v>
      </c>
      <c r="BO7" s="90" t="n">
        <v>7.3</v>
      </c>
      <c r="BP7" s="89" t="n">
        <v>984</v>
      </c>
      <c r="BQ7" s="90" t="n">
        <v>6.7</v>
      </c>
      <c r="BR7" s="89" t="n">
        <v>1278</v>
      </c>
      <c r="BS7" s="90" t="n">
        <v>8.7</v>
      </c>
      <c r="BT7" s="89" t="n">
        <v>1285</v>
      </c>
      <c r="BU7" s="90" t="n">
        <v>8.7</v>
      </c>
      <c r="BV7" s="89" t="n">
        <v>1261</v>
      </c>
      <c r="BW7" s="90" t="n">
        <v>8.6</v>
      </c>
      <c r="BX7" s="89" t="n">
        <v>1406</v>
      </c>
      <c r="BY7" s="90" t="n">
        <v>9.5</v>
      </c>
      <c r="BZ7" s="89" t="n">
        <v>1494</v>
      </c>
      <c r="CA7" s="90" t="n">
        <v>10.1</v>
      </c>
      <c r="CB7" s="89" t="n">
        <v>1519</v>
      </c>
      <c r="CC7" s="90" t="n">
        <v>10.3</v>
      </c>
      <c r="CD7" s="89" t="n">
        <v>1567</v>
      </c>
      <c r="CE7" s="90" t="n">
        <v>10.6</v>
      </c>
    </row>
    <row r="8" customFormat="false" ht="15" hidden="false" customHeight="false" outlineLevel="0" collapsed="false">
      <c r="A8" s="91" t="s">
        <v>146</v>
      </c>
      <c r="B8" s="89" t="n">
        <v>143</v>
      </c>
      <c r="C8" s="90" t="n">
        <v>5.4</v>
      </c>
      <c r="D8" s="89" t="n">
        <v>147</v>
      </c>
      <c r="E8" s="90" t="n">
        <v>5.7</v>
      </c>
      <c r="F8" s="89" t="n">
        <v>177</v>
      </c>
      <c r="G8" s="90" t="n">
        <v>6.9</v>
      </c>
      <c r="H8" s="89" t="n">
        <v>179</v>
      </c>
      <c r="I8" s="90" t="n">
        <v>7.1</v>
      </c>
      <c r="J8" s="89" t="n">
        <v>199</v>
      </c>
      <c r="K8" s="90" t="n">
        <v>7.8</v>
      </c>
      <c r="L8" s="89" t="n">
        <v>206</v>
      </c>
      <c r="M8" s="90" t="n">
        <v>8.2</v>
      </c>
      <c r="N8" s="89" t="n">
        <v>258</v>
      </c>
      <c r="O8" s="90" t="n">
        <v>10.4</v>
      </c>
      <c r="P8" s="89" t="n">
        <v>299</v>
      </c>
      <c r="Q8" s="90" t="n">
        <v>12</v>
      </c>
      <c r="R8" s="89" t="n">
        <v>330</v>
      </c>
      <c r="S8" s="90" t="n">
        <v>13.3</v>
      </c>
      <c r="T8" s="89" t="n">
        <v>409</v>
      </c>
      <c r="U8" s="90" t="n">
        <v>17</v>
      </c>
      <c r="V8" s="89" t="n">
        <v>424</v>
      </c>
      <c r="W8" s="90" t="n">
        <v>17.7</v>
      </c>
      <c r="X8" s="89" t="n">
        <v>386</v>
      </c>
      <c r="Y8" s="90" t="n">
        <v>16.4</v>
      </c>
      <c r="Z8" s="89" t="n">
        <v>350</v>
      </c>
      <c r="AA8" s="90" t="n">
        <v>15.3</v>
      </c>
      <c r="AB8" s="89" t="n">
        <v>310</v>
      </c>
      <c r="AC8" s="90" t="n">
        <v>14.2</v>
      </c>
      <c r="AD8" s="89" t="n">
        <v>263</v>
      </c>
      <c r="AE8" s="90" t="n">
        <v>12.4</v>
      </c>
      <c r="AF8" s="89" t="n">
        <v>263</v>
      </c>
      <c r="AG8" s="90" t="n">
        <v>13</v>
      </c>
      <c r="AH8" s="89" t="n">
        <v>247</v>
      </c>
      <c r="AI8" s="90" t="n">
        <v>13.3</v>
      </c>
      <c r="AJ8" s="89" t="n">
        <v>269</v>
      </c>
      <c r="AK8" s="90" t="n">
        <v>14.8</v>
      </c>
      <c r="AL8" s="89" t="n">
        <v>316</v>
      </c>
      <c r="AM8" s="90" t="n">
        <v>18.4</v>
      </c>
      <c r="AN8" s="89" t="n">
        <v>320</v>
      </c>
      <c r="AO8" s="90" t="n">
        <v>19.7</v>
      </c>
      <c r="AP8" s="89" t="n">
        <v>269</v>
      </c>
      <c r="AQ8" s="90" t="n">
        <v>17.1</v>
      </c>
      <c r="AR8" s="89" t="n">
        <v>299</v>
      </c>
      <c r="AS8" s="90" t="n">
        <v>19</v>
      </c>
      <c r="AT8" s="89" t="n">
        <v>295</v>
      </c>
      <c r="AU8" s="90" t="n">
        <v>19.8</v>
      </c>
      <c r="AV8" s="89" t="n">
        <v>279</v>
      </c>
      <c r="AW8" s="90" t="n">
        <v>18.9</v>
      </c>
      <c r="AX8" s="89" t="n">
        <v>286</v>
      </c>
      <c r="AY8" s="90" t="n">
        <v>19.2</v>
      </c>
      <c r="AZ8" s="89" t="n">
        <v>230</v>
      </c>
      <c r="BA8" s="90" t="n">
        <v>15.1</v>
      </c>
      <c r="BB8" s="89" t="n">
        <v>222</v>
      </c>
      <c r="BC8" s="90" t="n">
        <v>14.5</v>
      </c>
      <c r="BD8" s="89" t="n">
        <v>255</v>
      </c>
      <c r="BE8" s="90" t="n">
        <v>16.2</v>
      </c>
      <c r="BF8" s="89" t="n">
        <v>280</v>
      </c>
      <c r="BG8" s="90" t="n">
        <v>17.9</v>
      </c>
      <c r="BH8" s="89" t="n">
        <v>305</v>
      </c>
      <c r="BI8" s="90" t="n">
        <v>19.3</v>
      </c>
      <c r="BJ8" s="89" t="n">
        <v>309</v>
      </c>
      <c r="BK8" s="90" t="n">
        <v>19.5</v>
      </c>
      <c r="BL8" s="89" t="n">
        <v>323</v>
      </c>
      <c r="BM8" s="90" t="n">
        <v>20.4</v>
      </c>
      <c r="BN8" s="89" t="n">
        <v>289</v>
      </c>
      <c r="BO8" s="90" t="n">
        <v>18.3</v>
      </c>
      <c r="BP8" s="89" t="n">
        <v>294</v>
      </c>
      <c r="BQ8" s="90" t="n">
        <v>18.5</v>
      </c>
      <c r="BR8" s="89" t="n">
        <v>385</v>
      </c>
      <c r="BS8" s="90" t="n">
        <v>24</v>
      </c>
      <c r="BT8" s="89" t="n">
        <v>352</v>
      </c>
      <c r="BU8" s="90" t="n">
        <v>22.2</v>
      </c>
      <c r="BV8" s="89" t="n">
        <v>326</v>
      </c>
      <c r="BW8" s="90" t="n">
        <v>21.4</v>
      </c>
      <c r="BX8" s="89" t="n">
        <v>362</v>
      </c>
      <c r="BY8" s="90" t="n">
        <v>24.1</v>
      </c>
      <c r="BZ8" s="89" t="n">
        <v>356</v>
      </c>
      <c r="CA8" s="90" t="n">
        <v>23.8</v>
      </c>
      <c r="CB8" s="89" t="n">
        <v>362</v>
      </c>
      <c r="CC8" s="90" t="n">
        <v>24.5</v>
      </c>
      <c r="CD8" s="89" t="n">
        <v>370</v>
      </c>
      <c r="CE8" s="90" t="n">
        <v>25.1</v>
      </c>
    </row>
    <row r="9" customFormat="false" ht="12.75" hidden="false" customHeight="false" outlineLevel="0" collapsed="false">
      <c r="A9" s="32" t="s">
        <v>71</v>
      </c>
      <c r="B9" s="89" t="n">
        <v>64</v>
      </c>
      <c r="C9" s="90" t="n">
        <v>7.5</v>
      </c>
      <c r="D9" s="89" t="n">
        <v>69</v>
      </c>
      <c r="E9" s="90" t="n">
        <v>8.3</v>
      </c>
      <c r="F9" s="89" t="n">
        <v>84</v>
      </c>
      <c r="G9" s="90" t="n">
        <v>10.5</v>
      </c>
      <c r="H9" s="89" t="n">
        <v>82</v>
      </c>
      <c r="I9" s="90" t="n">
        <v>10.7</v>
      </c>
      <c r="J9" s="89" t="n">
        <v>89</v>
      </c>
      <c r="K9" s="90" t="n">
        <v>11.2</v>
      </c>
      <c r="L9" s="89" t="n">
        <v>97</v>
      </c>
      <c r="M9" s="90" t="n">
        <v>12.3</v>
      </c>
      <c r="N9" s="89" t="n">
        <v>118</v>
      </c>
      <c r="O9" s="90" t="n">
        <v>15.9</v>
      </c>
      <c r="P9" s="89" t="n">
        <v>129</v>
      </c>
      <c r="Q9" s="90" t="n">
        <v>17.2</v>
      </c>
      <c r="R9" s="89" t="n">
        <v>139</v>
      </c>
      <c r="S9" s="90" t="n">
        <v>19.5</v>
      </c>
      <c r="T9" s="89" t="n">
        <v>154</v>
      </c>
      <c r="U9" s="90" t="n">
        <v>23.6</v>
      </c>
      <c r="V9" s="89" t="n">
        <v>151</v>
      </c>
      <c r="W9" s="90" t="n">
        <v>23.8</v>
      </c>
      <c r="X9" s="89" t="n">
        <v>122</v>
      </c>
      <c r="Y9" s="90" t="n">
        <v>20.8</v>
      </c>
      <c r="Z9" s="89" t="n">
        <v>109</v>
      </c>
      <c r="AA9" s="90" t="n">
        <v>19</v>
      </c>
      <c r="AB9" s="89" t="n">
        <v>88</v>
      </c>
      <c r="AC9" s="90" t="n">
        <v>17.2</v>
      </c>
      <c r="AD9" s="89" t="n">
        <v>63</v>
      </c>
      <c r="AE9" s="90" t="n">
        <v>13.2</v>
      </c>
      <c r="AF9" s="89" t="n">
        <v>62</v>
      </c>
      <c r="AG9" s="90" t="n">
        <v>13.7</v>
      </c>
      <c r="AH9" s="89" t="n">
        <v>55</v>
      </c>
      <c r="AI9" s="90" t="n">
        <v>14.1</v>
      </c>
      <c r="AJ9" s="89" t="n">
        <v>64</v>
      </c>
      <c r="AK9" s="90" t="n">
        <v>18.2</v>
      </c>
      <c r="AL9" s="89" t="n">
        <v>57</v>
      </c>
      <c r="AM9" s="90" t="n">
        <v>18.8</v>
      </c>
      <c r="AN9" s="89" t="n">
        <v>60</v>
      </c>
      <c r="AO9" s="90" t="n">
        <v>23.4</v>
      </c>
      <c r="AP9" s="89" t="n">
        <v>43</v>
      </c>
      <c r="AQ9" s="90" t="n">
        <v>17.2</v>
      </c>
      <c r="AR9" s="89" t="n">
        <v>60</v>
      </c>
      <c r="AS9" s="90" t="n">
        <v>21.3</v>
      </c>
      <c r="AT9" s="89" t="n">
        <v>63</v>
      </c>
      <c r="AU9" s="90" t="n">
        <v>22.7</v>
      </c>
      <c r="AV9" s="89" t="n">
        <v>62</v>
      </c>
      <c r="AW9" s="90" t="n">
        <v>20.4</v>
      </c>
      <c r="AX9" s="89" t="n">
        <v>71</v>
      </c>
      <c r="AY9" s="90" t="n">
        <v>22.3</v>
      </c>
      <c r="AZ9" s="89" t="n">
        <v>65</v>
      </c>
      <c r="BA9" s="90" t="n">
        <v>19.1</v>
      </c>
      <c r="BB9" s="89" t="n">
        <v>61</v>
      </c>
      <c r="BC9" s="90" t="n">
        <v>18</v>
      </c>
      <c r="BD9" s="89" t="n">
        <v>68</v>
      </c>
      <c r="BE9" s="90" t="n">
        <v>19.7</v>
      </c>
      <c r="BF9" s="89" t="n">
        <v>74</v>
      </c>
      <c r="BG9" s="90" t="n">
        <v>21</v>
      </c>
      <c r="BH9" s="89" t="n">
        <v>83</v>
      </c>
      <c r="BI9" s="90" t="n">
        <v>23.8</v>
      </c>
      <c r="BJ9" s="89" t="n">
        <v>86</v>
      </c>
      <c r="BK9" s="90" t="n">
        <v>22.8</v>
      </c>
      <c r="BL9" s="89" t="n">
        <v>98</v>
      </c>
      <c r="BM9" s="90" t="n">
        <v>25.8</v>
      </c>
      <c r="BN9" s="89" t="n">
        <v>91</v>
      </c>
      <c r="BO9" s="90" t="n">
        <v>22.8</v>
      </c>
      <c r="BP9" s="89" t="n">
        <v>77</v>
      </c>
      <c r="BQ9" s="90" t="n">
        <v>20.7</v>
      </c>
      <c r="BR9" s="89" t="n">
        <v>101</v>
      </c>
      <c r="BS9" s="90" t="n">
        <v>27.9</v>
      </c>
      <c r="BT9" s="89" t="n">
        <v>95</v>
      </c>
      <c r="BU9" s="90" t="n">
        <v>25.9</v>
      </c>
      <c r="BV9" s="89" t="n">
        <v>92</v>
      </c>
      <c r="BW9" s="90" t="n">
        <v>27.8</v>
      </c>
      <c r="BX9" s="89" t="n">
        <v>100</v>
      </c>
      <c r="BY9" s="90" t="n">
        <v>31.2</v>
      </c>
      <c r="BZ9" s="89" t="n">
        <v>94</v>
      </c>
      <c r="CA9" s="90" t="n">
        <v>29.6</v>
      </c>
      <c r="CB9" s="89" t="n">
        <v>97</v>
      </c>
      <c r="CC9" s="90" t="n">
        <v>30.8</v>
      </c>
      <c r="CD9" s="89" t="n">
        <v>96</v>
      </c>
      <c r="CE9" s="90" t="n">
        <v>31.4</v>
      </c>
    </row>
    <row r="10" customFormat="false" ht="12.75" hidden="false" customHeight="false" outlineLevel="0" collapsed="false">
      <c r="A10" s="32" t="s">
        <v>72</v>
      </c>
      <c r="B10" s="89" t="n">
        <v>79</v>
      </c>
      <c r="C10" s="90" t="n">
        <v>4.4</v>
      </c>
      <c r="D10" s="89" t="n">
        <v>79</v>
      </c>
      <c r="E10" s="90" t="n">
        <v>4.4</v>
      </c>
      <c r="F10" s="89" t="n">
        <v>93</v>
      </c>
      <c r="G10" s="90" t="n">
        <v>5.2</v>
      </c>
      <c r="H10" s="89" t="n">
        <v>97</v>
      </c>
      <c r="I10" s="90" t="n">
        <v>5.5</v>
      </c>
      <c r="J10" s="89" t="n">
        <v>110</v>
      </c>
      <c r="K10" s="90" t="n">
        <v>6.3</v>
      </c>
      <c r="L10" s="89" t="n">
        <v>110</v>
      </c>
      <c r="M10" s="90" t="n">
        <v>6.3</v>
      </c>
      <c r="N10" s="89" t="n">
        <v>139</v>
      </c>
      <c r="O10" s="90" t="n">
        <v>8.1</v>
      </c>
      <c r="P10" s="89" t="n">
        <v>170</v>
      </c>
      <c r="Q10" s="90" t="n">
        <v>9.7</v>
      </c>
      <c r="R10" s="89" t="n">
        <v>191</v>
      </c>
      <c r="S10" s="90" t="n">
        <v>10.8</v>
      </c>
      <c r="T10" s="89" t="n">
        <v>255</v>
      </c>
      <c r="U10" s="90" t="n">
        <v>14.5</v>
      </c>
      <c r="V10" s="89" t="n">
        <v>273</v>
      </c>
      <c r="W10" s="90" t="n">
        <v>15.5</v>
      </c>
      <c r="X10" s="89" t="n">
        <v>264</v>
      </c>
      <c r="Y10" s="90" t="n">
        <v>14.9</v>
      </c>
      <c r="Z10" s="89" t="n">
        <v>242</v>
      </c>
      <c r="AA10" s="90" t="n">
        <v>14</v>
      </c>
      <c r="AB10" s="89" t="n">
        <v>222</v>
      </c>
      <c r="AC10" s="90" t="n">
        <v>13.3</v>
      </c>
      <c r="AD10" s="89" t="n">
        <v>200</v>
      </c>
      <c r="AE10" s="90" t="n">
        <v>12.2</v>
      </c>
      <c r="AF10" s="89" t="n">
        <v>201</v>
      </c>
      <c r="AG10" s="90" t="n">
        <v>12.8</v>
      </c>
      <c r="AH10" s="89" t="n">
        <v>192</v>
      </c>
      <c r="AI10" s="90" t="n">
        <v>13.1</v>
      </c>
      <c r="AJ10" s="89" t="n">
        <v>205</v>
      </c>
      <c r="AK10" s="90" t="n">
        <v>14</v>
      </c>
      <c r="AL10" s="89" t="n">
        <v>259</v>
      </c>
      <c r="AM10" s="90" t="n">
        <v>18.3</v>
      </c>
      <c r="AN10" s="89" t="n">
        <v>260</v>
      </c>
      <c r="AO10" s="90" t="n">
        <v>19</v>
      </c>
      <c r="AP10" s="89" t="n">
        <v>226</v>
      </c>
      <c r="AQ10" s="90" t="n">
        <v>17.1</v>
      </c>
      <c r="AR10" s="89" t="n">
        <v>240</v>
      </c>
      <c r="AS10" s="90" t="n">
        <v>18.5</v>
      </c>
      <c r="AT10" s="89" t="n">
        <v>233</v>
      </c>
      <c r="AU10" s="90" t="n">
        <v>19.1</v>
      </c>
      <c r="AV10" s="89" t="n">
        <v>217</v>
      </c>
      <c r="AW10" s="90" t="n">
        <v>18.5</v>
      </c>
      <c r="AX10" s="89" t="n">
        <v>215</v>
      </c>
      <c r="AY10" s="90" t="n">
        <v>18.3</v>
      </c>
      <c r="AZ10" s="89" t="n">
        <v>165</v>
      </c>
      <c r="BA10" s="90" t="n">
        <v>13.9</v>
      </c>
      <c r="BB10" s="89" t="n">
        <v>162</v>
      </c>
      <c r="BC10" s="90" t="n">
        <v>13.5</v>
      </c>
      <c r="BD10" s="89" t="n">
        <v>187</v>
      </c>
      <c r="BE10" s="90" t="n">
        <v>15.2</v>
      </c>
      <c r="BF10" s="89" t="n">
        <v>205</v>
      </c>
      <c r="BG10" s="90" t="n">
        <v>16.9</v>
      </c>
      <c r="BH10" s="89" t="n">
        <v>221</v>
      </c>
      <c r="BI10" s="90" t="n">
        <v>18</v>
      </c>
      <c r="BJ10" s="89" t="n">
        <v>223</v>
      </c>
      <c r="BK10" s="90" t="n">
        <v>18.4</v>
      </c>
      <c r="BL10" s="89" t="n">
        <v>226</v>
      </c>
      <c r="BM10" s="90" t="n">
        <v>18.7</v>
      </c>
      <c r="BN10" s="89" t="n">
        <v>198</v>
      </c>
      <c r="BO10" s="90" t="n">
        <v>16.8</v>
      </c>
      <c r="BP10" s="89" t="n">
        <v>217</v>
      </c>
      <c r="BQ10" s="90" t="n">
        <v>17.9</v>
      </c>
      <c r="BR10" s="89" t="n">
        <v>285</v>
      </c>
      <c r="BS10" s="90" t="n">
        <v>22.9</v>
      </c>
      <c r="BT10" s="89" t="n">
        <v>257</v>
      </c>
      <c r="BU10" s="90" t="n">
        <v>21</v>
      </c>
      <c r="BV10" s="89" t="n">
        <v>234</v>
      </c>
      <c r="BW10" s="90" t="n">
        <v>19.6</v>
      </c>
      <c r="BX10" s="89" t="n">
        <v>262</v>
      </c>
      <c r="BY10" s="90" t="n">
        <v>22.2</v>
      </c>
      <c r="BZ10" s="89" t="n">
        <v>262</v>
      </c>
      <c r="CA10" s="90" t="n">
        <v>22.3</v>
      </c>
      <c r="CB10" s="89" t="n">
        <v>265</v>
      </c>
      <c r="CC10" s="90" t="n">
        <v>22.8</v>
      </c>
      <c r="CD10" s="89" t="n">
        <v>274</v>
      </c>
      <c r="CE10" s="90" t="n">
        <v>23.4</v>
      </c>
    </row>
    <row r="11" customFormat="false" ht="15" hidden="false" customHeight="false" outlineLevel="0" collapsed="false">
      <c r="A11" s="91" t="s">
        <v>147</v>
      </c>
      <c r="B11" s="89" t="n">
        <v>146</v>
      </c>
      <c r="C11" s="90" t="n">
        <v>1.8</v>
      </c>
      <c r="D11" s="89" t="n">
        <v>152</v>
      </c>
      <c r="E11" s="90" t="n">
        <v>1.8</v>
      </c>
      <c r="F11" s="89" t="n">
        <v>167</v>
      </c>
      <c r="G11" s="90" t="n">
        <v>2</v>
      </c>
      <c r="H11" s="89" t="n">
        <v>190</v>
      </c>
      <c r="I11" s="90" t="n">
        <v>2.3</v>
      </c>
      <c r="J11" s="89" t="n">
        <v>218</v>
      </c>
      <c r="K11" s="90" t="n">
        <v>2.6</v>
      </c>
      <c r="L11" s="89" t="n">
        <v>211</v>
      </c>
      <c r="M11" s="90" t="n">
        <v>2.5</v>
      </c>
      <c r="N11" s="89" t="n">
        <v>276</v>
      </c>
      <c r="O11" s="90" t="n">
        <v>3.2</v>
      </c>
      <c r="P11" s="89" t="n">
        <v>314</v>
      </c>
      <c r="Q11" s="90" t="n">
        <v>3.6</v>
      </c>
      <c r="R11" s="89" t="n">
        <v>334</v>
      </c>
      <c r="S11" s="90" t="n">
        <v>3.8</v>
      </c>
      <c r="T11" s="89" t="n">
        <v>414</v>
      </c>
      <c r="U11" s="90" t="n">
        <v>4.7</v>
      </c>
      <c r="V11" s="89" t="n">
        <v>472</v>
      </c>
      <c r="W11" s="90" t="n">
        <v>5.3</v>
      </c>
      <c r="X11" s="89" t="n">
        <v>504</v>
      </c>
      <c r="Y11" s="90" t="n">
        <v>5.6</v>
      </c>
      <c r="Z11" s="89" t="n">
        <v>519</v>
      </c>
      <c r="AA11" s="90" t="n">
        <v>5.7</v>
      </c>
      <c r="AB11" s="89" t="n">
        <v>508</v>
      </c>
      <c r="AC11" s="90" t="n">
        <v>5.5</v>
      </c>
      <c r="AD11" s="89" t="n">
        <v>475</v>
      </c>
      <c r="AE11" s="90" t="n">
        <v>5.1</v>
      </c>
      <c r="AF11" s="89" t="n">
        <v>470</v>
      </c>
      <c r="AG11" s="90" t="n">
        <v>5</v>
      </c>
      <c r="AH11" s="89" t="n">
        <v>505</v>
      </c>
      <c r="AI11" s="90" t="n">
        <v>5.3</v>
      </c>
      <c r="AJ11" s="89" t="n">
        <v>593</v>
      </c>
      <c r="AK11" s="90" t="n">
        <v>6.1</v>
      </c>
      <c r="AL11" s="89" t="n">
        <v>726</v>
      </c>
      <c r="AM11" s="90" t="n">
        <v>7.4</v>
      </c>
      <c r="AN11" s="89" t="n">
        <v>799</v>
      </c>
      <c r="AO11" s="90" t="n">
        <v>8.1</v>
      </c>
      <c r="AP11" s="89" t="n">
        <v>753</v>
      </c>
      <c r="AQ11" s="90" t="n">
        <v>7.5</v>
      </c>
      <c r="AR11" s="89" t="n">
        <v>804</v>
      </c>
      <c r="AS11" s="90" t="n">
        <v>8</v>
      </c>
      <c r="AT11" s="89" t="n">
        <v>833</v>
      </c>
      <c r="AU11" s="90" t="n">
        <v>8.3</v>
      </c>
      <c r="AV11" s="89" t="n">
        <v>768</v>
      </c>
      <c r="AW11" s="90" t="n">
        <v>7.7</v>
      </c>
      <c r="AX11" s="89" t="n">
        <v>732</v>
      </c>
      <c r="AY11" s="90" t="n">
        <v>7.4</v>
      </c>
      <c r="AZ11" s="89" t="n">
        <v>618</v>
      </c>
      <c r="BA11" s="90" t="n">
        <v>6.3</v>
      </c>
      <c r="BB11" s="89" t="n">
        <v>548</v>
      </c>
      <c r="BC11" s="90" t="n">
        <v>5.6</v>
      </c>
      <c r="BD11" s="89" t="n">
        <v>582</v>
      </c>
      <c r="BE11" s="90" t="n">
        <v>6</v>
      </c>
      <c r="BF11" s="89" t="n">
        <v>632</v>
      </c>
      <c r="BG11" s="90" t="n">
        <v>6.5</v>
      </c>
      <c r="BH11" s="89" t="n">
        <v>658</v>
      </c>
      <c r="BI11" s="90" t="n">
        <v>6.8</v>
      </c>
      <c r="BJ11" s="89" t="n">
        <v>666</v>
      </c>
      <c r="BK11" s="90" t="n">
        <v>6.9</v>
      </c>
      <c r="BL11" s="89" t="n">
        <v>651</v>
      </c>
      <c r="BM11" s="90" t="n">
        <v>6.8</v>
      </c>
      <c r="BN11" s="89" t="n">
        <v>618</v>
      </c>
      <c r="BO11" s="90" t="n">
        <v>6.4</v>
      </c>
      <c r="BP11" s="89" t="n">
        <v>545</v>
      </c>
      <c r="BQ11" s="90" t="n">
        <v>5.6</v>
      </c>
      <c r="BR11" s="89" t="n">
        <v>712</v>
      </c>
      <c r="BS11" s="90" t="n">
        <v>7.4</v>
      </c>
      <c r="BT11" s="89" t="n">
        <v>738</v>
      </c>
      <c r="BU11" s="90" t="n">
        <v>7.7</v>
      </c>
      <c r="BV11" s="89" t="n">
        <v>731</v>
      </c>
      <c r="BW11" s="90" t="n">
        <v>7.7</v>
      </c>
      <c r="BX11" s="89" t="n">
        <v>805</v>
      </c>
      <c r="BY11" s="90" t="n">
        <v>8.5</v>
      </c>
      <c r="BZ11" s="89" t="n">
        <v>872</v>
      </c>
      <c r="CA11" s="90" t="n">
        <v>9.3</v>
      </c>
      <c r="CB11" s="89" t="n">
        <v>883</v>
      </c>
      <c r="CC11" s="90" t="n">
        <v>9.4</v>
      </c>
      <c r="CD11" s="89" t="n">
        <v>893</v>
      </c>
      <c r="CE11" s="90" t="n">
        <v>9.6</v>
      </c>
    </row>
    <row r="12" customFormat="false" ht="12.75" hidden="false" customHeight="false" outlineLevel="0" collapsed="false">
      <c r="A12" s="32" t="s">
        <v>73</v>
      </c>
      <c r="B12" s="89" t="n">
        <v>37</v>
      </c>
      <c r="C12" s="90" t="n">
        <v>1.8</v>
      </c>
      <c r="D12" s="89" t="n">
        <v>41</v>
      </c>
      <c r="E12" s="90" t="n">
        <v>1.9</v>
      </c>
      <c r="F12" s="89" t="n">
        <v>47</v>
      </c>
      <c r="G12" s="90" t="n">
        <v>2.2</v>
      </c>
      <c r="H12" s="89" t="n">
        <v>55</v>
      </c>
      <c r="I12" s="90" t="n">
        <v>2.7</v>
      </c>
      <c r="J12" s="89" t="n">
        <v>55</v>
      </c>
      <c r="K12" s="90" t="n">
        <v>2.7</v>
      </c>
      <c r="L12" s="89" t="n">
        <v>65</v>
      </c>
      <c r="M12" s="90" t="n">
        <v>3.2</v>
      </c>
      <c r="N12" s="89" t="n">
        <v>91</v>
      </c>
      <c r="O12" s="90" t="n">
        <v>4.6</v>
      </c>
      <c r="P12" s="89" t="n">
        <v>101</v>
      </c>
      <c r="Q12" s="90" t="n">
        <v>5</v>
      </c>
      <c r="R12" s="89" t="n">
        <v>109</v>
      </c>
      <c r="S12" s="90" t="n">
        <v>5.5</v>
      </c>
      <c r="T12" s="89" t="n">
        <v>125</v>
      </c>
      <c r="U12" s="90" t="n">
        <v>6.3</v>
      </c>
      <c r="V12" s="89" t="n">
        <v>143</v>
      </c>
      <c r="W12" s="90" t="n">
        <v>7.2</v>
      </c>
      <c r="X12" s="89" t="n">
        <v>156</v>
      </c>
      <c r="Y12" s="90" t="n">
        <v>7.8</v>
      </c>
      <c r="Z12" s="89" t="n">
        <v>149</v>
      </c>
      <c r="AA12" s="90" t="n">
        <v>7.4</v>
      </c>
      <c r="AB12" s="89" t="n">
        <v>139</v>
      </c>
      <c r="AC12" s="90" t="n">
        <v>7</v>
      </c>
      <c r="AD12" s="89" t="n">
        <v>126</v>
      </c>
      <c r="AE12" s="90" t="n">
        <v>6.3</v>
      </c>
      <c r="AF12" s="89" t="n">
        <v>136</v>
      </c>
      <c r="AG12" s="90" t="n">
        <v>6.8</v>
      </c>
      <c r="AH12" s="89" t="n">
        <v>140</v>
      </c>
      <c r="AI12" s="90" t="n">
        <v>7</v>
      </c>
      <c r="AJ12" s="89" t="n">
        <v>164</v>
      </c>
      <c r="AK12" s="90" t="n">
        <v>8.2</v>
      </c>
      <c r="AL12" s="89" t="n">
        <v>200</v>
      </c>
      <c r="AM12" s="90" t="n">
        <v>10</v>
      </c>
      <c r="AN12" s="89" t="n">
        <v>213</v>
      </c>
      <c r="AO12" s="90" t="n">
        <v>10.7</v>
      </c>
      <c r="AP12" s="89" t="n">
        <v>200</v>
      </c>
      <c r="AQ12" s="90" t="n">
        <v>10.2</v>
      </c>
      <c r="AR12" s="89" t="n">
        <v>211</v>
      </c>
      <c r="AS12" s="90" t="n">
        <v>10.9</v>
      </c>
      <c r="AT12" s="89" t="n">
        <v>225</v>
      </c>
      <c r="AU12" s="90" t="n">
        <v>11.7</v>
      </c>
      <c r="AV12" s="89" t="n">
        <v>207</v>
      </c>
      <c r="AW12" s="90" t="n">
        <v>10.8</v>
      </c>
      <c r="AX12" s="89" t="n">
        <v>184</v>
      </c>
      <c r="AY12" s="90" t="n">
        <v>9.7</v>
      </c>
      <c r="AZ12" s="89" t="n">
        <v>161</v>
      </c>
      <c r="BA12" s="90" t="n">
        <v>8.4</v>
      </c>
      <c r="BB12" s="89" t="n">
        <v>136</v>
      </c>
      <c r="BC12" s="90" t="n">
        <v>7.4</v>
      </c>
      <c r="BD12" s="89" t="n">
        <v>150</v>
      </c>
      <c r="BE12" s="90" t="n">
        <v>8.4</v>
      </c>
      <c r="BF12" s="89" t="n">
        <v>163</v>
      </c>
      <c r="BG12" s="90" t="n">
        <v>9.6</v>
      </c>
      <c r="BH12" s="89" t="n">
        <v>175</v>
      </c>
      <c r="BI12" s="90" t="n">
        <v>10.4</v>
      </c>
      <c r="BJ12" s="89" t="n">
        <v>179</v>
      </c>
      <c r="BK12" s="90" t="n">
        <v>10.6</v>
      </c>
      <c r="BL12" s="89" t="n">
        <v>173</v>
      </c>
      <c r="BM12" s="90" t="n">
        <v>10.1</v>
      </c>
      <c r="BN12" s="89" t="n">
        <v>170</v>
      </c>
      <c r="BO12" s="90" t="n">
        <v>9.8</v>
      </c>
      <c r="BP12" s="89" t="n">
        <v>148</v>
      </c>
      <c r="BQ12" s="90" t="n">
        <v>8.5</v>
      </c>
      <c r="BR12" s="89" t="n">
        <v>199</v>
      </c>
      <c r="BS12" s="90" t="n">
        <v>11.4</v>
      </c>
      <c r="BT12" s="89" t="n">
        <v>211</v>
      </c>
      <c r="BU12" s="90" t="n">
        <v>12.2</v>
      </c>
      <c r="BV12" s="89" t="n">
        <v>205</v>
      </c>
      <c r="BW12" s="90" t="n">
        <v>12</v>
      </c>
      <c r="BX12" s="89" t="n">
        <v>215</v>
      </c>
      <c r="BY12" s="90" t="n">
        <v>12.8</v>
      </c>
      <c r="BZ12" s="89" t="n">
        <v>238</v>
      </c>
      <c r="CA12" s="90" t="n">
        <v>14.1</v>
      </c>
      <c r="CB12" s="89" t="n">
        <v>247</v>
      </c>
      <c r="CC12" s="90" t="n">
        <v>14.6</v>
      </c>
      <c r="CD12" s="89" t="n">
        <v>236</v>
      </c>
      <c r="CE12" s="90" t="n">
        <v>14</v>
      </c>
    </row>
    <row r="13" customFormat="false" ht="12.75" hidden="false" customHeight="false" outlineLevel="0" collapsed="false">
      <c r="A13" s="32" t="s">
        <v>74</v>
      </c>
      <c r="B13" s="89" t="n">
        <v>29</v>
      </c>
      <c r="C13" s="90" t="n">
        <v>2</v>
      </c>
      <c r="D13" s="89" t="n">
        <v>31</v>
      </c>
      <c r="E13" s="90" t="n">
        <v>2</v>
      </c>
      <c r="F13" s="89" t="n">
        <v>32</v>
      </c>
      <c r="G13" s="90" t="n">
        <v>1.9</v>
      </c>
      <c r="H13" s="89" t="n">
        <v>38</v>
      </c>
      <c r="I13" s="90" t="n">
        <v>2.1</v>
      </c>
      <c r="J13" s="89" t="n">
        <v>48</v>
      </c>
      <c r="K13" s="90" t="n">
        <v>2.5</v>
      </c>
      <c r="L13" s="89" t="n">
        <v>48</v>
      </c>
      <c r="M13" s="90" t="n">
        <v>2.4</v>
      </c>
      <c r="N13" s="89" t="n">
        <v>69</v>
      </c>
      <c r="O13" s="90" t="n">
        <v>3.2</v>
      </c>
      <c r="P13" s="89" t="n">
        <v>85</v>
      </c>
      <c r="Q13" s="90" t="n">
        <v>4</v>
      </c>
      <c r="R13" s="89" t="n">
        <v>82</v>
      </c>
      <c r="S13" s="90" t="n">
        <v>3.9</v>
      </c>
      <c r="T13" s="89" t="n">
        <v>102</v>
      </c>
      <c r="U13" s="90" t="n">
        <v>4.9</v>
      </c>
      <c r="V13" s="89" t="n">
        <v>118</v>
      </c>
      <c r="W13" s="90" t="n">
        <v>5.8</v>
      </c>
      <c r="X13" s="89" t="n">
        <v>123</v>
      </c>
      <c r="Y13" s="90" t="n">
        <v>6.1</v>
      </c>
      <c r="Z13" s="89" t="n">
        <v>124</v>
      </c>
      <c r="AA13" s="90" t="n">
        <v>6.2</v>
      </c>
      <c r="AB13" s="89" t="n">
        <v>115</v>
      </c>
      <c r="AC13" s="90" t="n">
        <v>5.7</v>
      </c>
      <c r="AD13" s="89" t="n">
        <v>111</v>
      </c>
      <c r="AE13" s="90" t="n">
        <v>5.5</v>
      </c>
      <c r="AF13" s="89" t="n">
        <v>104</v>
      </c>
      <c r="AG13" s="90" t="n">
        <v>5.3</v>
      </c>
      <c r="AH13" s="89" t="n">
        <v>122</v>
      </c>
      <c r="AI13" s="90" t="n">
        <v>6.1</v>
      </c>
      <c r="AJ13" s="89" t="n">
        <v>140</v>
      </c>
      <c r="AK13" s="90" t="n">
        <v>7</v>
      </c>
      <c r="AL13" s="89" t="n">
        <v>164</v>
      </c>
      <c r="AM13" s="90" t="n">
        <v>8.1</v>
      </c>
      <c r="AN13" s="89" t="n">
        <v>172</v>
      </c>
      <c r="AO13" s="90" t="n">
        <v>8.4</v>
      </c>
      <c r="AP13" s="89" t="n">
        <v>150</v>
      </c>
      <c r="AQ13" s="90" t="n">
        <v>7.2</v>
      </c>
      <c r="AR13" s="89" t="n">
        <v>176</v>
      </c>
      <c r="AS13" s="90" t="n">
        <v>8.6</v>
      </c>
      <c r="AT13" s="89" t="n">
        <v>193</v>
      </c>
      <c r="AU13" s="90" t="n">
        <v>9.4</v>
      </c>
      <c r="AV13" s="89" t="n">
        <v>169</v>
      </c>
      <c r="AW13" s="90" t="n">
        <v>8.5</v>
      </c>
      <c r="AX13" s="89" t="n">
        <v>173</v>
      </c>
      <c r="AY13" s="90" t="n">
        <v>8.7</v>
      </c>
      <c r="AZ13" s="89" t="n">
        <v>135</v>
      </c>
      <c r="BA13" s="90" t="n">
        <v>6.8</v>
      </c>
      <c r="BB13" s="89" t="n">
        <v>124</v>
      </c>
      <c r="BC13" s="90" t="n">
        <v>6.3</v>
      </c>
      <c r="BD13" s="89" t="n">
        <v>131</v>
      </c>
      <c r="BE13" s="90" t="n">
        <v>6.6</v>
      </c>
      <c r="BF13" s="89" t="n">
        <v>137</v>
      </c>
      <c r="BG13" s="90" t="n">
        <v>6.8</v>
      </c>
      <c r="BH13" s="89" t="n">
        <v>133</v>
      </c>
      <c r="BI13" s="90" t="n">
        <v>6.6</v>
      </c>
      <c r="BJ13" s="89" t="n">
        <v>138</v>
      </c>
      <c r="BK13" s="90" t="n">
        <v>7</v>
      </c>
      <c r="BL13" s="89" t="n">
        <v>133</v>
      </c>
      <c r="BM13" s="90" t="n">
        <v>6.9</v>
      </c>
      <c r="BN13" s="89" t="n">
        <v>122</v>
      </c>
      <c r="BO13" s="90" t="n">
        <v>6.5</v>
      </c>
      <c r="BP13" s="89" t="n">
        <v>102</v>
      </c>
      <c r="BQ13" s="90" t="n">
        <v>5.5</v>
      </c>
      <c r="BR13" s="89" t="n">
        <v>140</v>
      </c>
      <c r="BS13" s="90" t="n">
        <v>7.8</v>
      </c>
      <c r="BT13" s="89" t="n">
        <v>139</v>
      </c>
      <c r="BU13" s="90" t="n">
        <v>7.8</v>
      </c>
      <c r="BV13" s="89" t="n">
        <v>146</v>
      </c>
      <c r="BW13" s="90" t="n">
        <v>8.1</v>
      </c>
      <c r="BX13" s="89" t="n">
        <v>174</v>
      </c>
      <c r="BY13" s="90" t="n">
        <v>9.6</v>
      </c>
      <c r="BZ13" s="89" t="n">
        <v>195</v>
      </c>
      <c r="CA13" s="90" t="n">
        <v>10.6</v>
      </c>
      <c r="CB13" s="89" t="n">
        <v>188</v>
      </c>
      <c r="CC13" s="90" t="n">
        <v>10.2</v>
      </c>
      <c r="CD13" s="89" t="n">
        <v>191</v>
      </c>
      <c r="CE13" s="90" t="n">
        <v>10.6</v>
      </c>
    </row>
    <row r="14" customFormat="false" ht="12.75" hidden="false" customHeight="false" outlineLevel="0" collapsed="false">
      <c r="A14" s="32" t="s">
        <v>75</v>
      </c>
      <c r="B14" s="89" t="n">
        <v>22</v>
      </c>
      <c r="C14" s="90" t="n">
        <v>1.4</v>
      </c>
      <c r="D14" s="89" t="n">
        <v>22</v>
      </c>
      <c r="E14" s="90" t="n">
        <v>1.5</v>
      </c>
      <c r="F14" s="89" t="n">
        <v>22</v>
      </c>
      <c r="G14" s="90" t="n">
        <v>1.5</v>
      </c>
      <c r="H14" s="89" t="n">
        <v>31</v>
      </c>
      <c r="I14" s="90" t="n">
        <v>2.1</v>
      </c>
      <c r="J14" s="89" t="n">
        <v>30</v>
      </c>
      <c r="K14" s="90" t="n">
        <v>2.1</v>
      </c>
      <c r="L14" s="89" t="n">
        <v>30</v>
      </c>
      <c r="M14" s="90" t="n">
        <v>2.1</v>
      </c>
      <c r="N14" s="89" t="n">
        <v>37</v>
      </c>
      <c r="O14" s="90" t="n">
        <v>2.4</v>
      </c>
      <c r="P14" s="89" t="n">
        <v>41</v>
      </c>
      <c r="Q14" s="90" t="n">
        <v>2.5</v>
      </c>
      <c r="R14" s="89" t="n">
        <v>52</v>
      </c>
      <c r="S14" s="90" t="n">
        <v>2.9</v>
      </c>
      <c r="T14" s="89" t="n">
        <v>72</v>
      </c>
      <c r="U14" s="90" t="n">
        <v>3.7</v>
      </c>
      <c r="V14" s="89" t="n">
        <v>75</v>
      </c>
      <c r="W14" s="90" t="n">
        <v>3.6</v>
      </c>
      <c r="X14" s="89" t="n">
        <v>92</v>
      </c>
      <c r="Y14" s="90" t="n">
        <v>4.3</v>
      </c>
      <c r="Z14" s="89" t="n">
        <v>101</v>
      </c>
      <c r="AA14" s="90" t="n">
        <v>4.7</v>
      </c>
      <c r="AB14" s="89" t="n">
        <v>102</v>
      </c>
      <c r="AC14" s="90" t="n">
        <v>4.8</v>
      </c>
      <c r="AD14" s="89" t="n">
        <v>89</v>
      </c>
      <c r="AE14" s="90" t="n">
        <v>4.2</v>
      </c>
      <c r="AF14" s="89" t="n">
        <v>83</v>
      </c>
      <c r="AG14" s="90" t="n">
        <v>4</v>
      </c>
      <c r="AH14" s="89" t="n">
        <v>92</v>
      </c>
      <c r="AI14" s="90" t="n">
        <v>4.4</v>
      </c>
      <c r="AJ14" s="89" t="n">
        <v>106</v>
      </c>
      <c r="AK14" s="90" t="n">
        <v>5.2</v>
      </c>
      <c r="AL14" s="89" t="n">
        <v>131</v>
      </c>
      <c r="AM14" s="90" t="n">
        <v>6.5</v>
      </c>
      <c r="AN14" s="89" t="n">
        <v>133</v>
      </c>
      <c r="AO14" s="90" t="n">
        <v>6.6</v>
      </c>
      <c r="AP14" s="89" t="n">
        <v>124</v>
      </c>
      <c r="AQ14" s="90" t="n">
        <v>6.2</v>
      </c>
      <c r="AR14" s="89" t="n">
        <v>128</v>
      </c>
      <c r="AS14" s="90" t="n">
        <v>6.3</v>
      </c>
      <c r="AT14" s="89" t="n">
        <v>132</v>
      </c>
      <c r="AU14" s="90" t="n">
        <v>6.5</v>
      </c>
      <c r="AV14" s="89" t="n">
        <v>133</v>
      </c>
      <c r="AW14" s="90" t="n">
        <v>6.5</v>
      </c>
      <c r="AX14" s="89" t="n">
        <v>122</v>
      </c>
      <c r="AY14" s="90" t="n">
        <v>5.9</v>
      </c>
      <c r="AZ14" s="89" t="n">
        <v>110</v>
      </c>
      <c r="BA14" s="90" t="n">
        <v>5.4</v>
      </c>
      <c r="BB14" s="89" t="n">
        <v>105</v>
      </c>
      <c r="BC14" s="90" t="n">
        <v>5.1</v>
      </c>
      <c r="BD14" s="89" t="n">
        <v>105</v>
      </c>
      <c r="BE14" s="90" t="n">
        <v>5.1</v>
      </c>
      <c r="BF14" s="89" t="n">
        <v>123</v>
      </c>
      <c r="BG14" s="90" t="n">
        <v>6</v>
      </c>
      <c r="BH14" s="89" t="n">
        <v>141</v>
      </c>
      <c r="BI14" s="90" t="n">
        <v>7</v>
      </c>
      <c r="BJ14" s="89" t="n">
        <v>140</v>
      </c>
      <c r="BK14" s="90" t="n">
        <v>7</v>
      </c>
      <c r="BL14" s="89" t="n">
        <v>131</v>
      </c>
      <c r="BM14" s="90" t="n">
        <v>6.4</v>
      </c>
      <c r="BN14" s="89" t="n">
        <v>122</v>
      </c>
      <c r="BO14" s="90" t="n">
        <v>5.9</v>
      </c>
      <c r="BP14" s="89" t="n">
        <v>112</v>
      </c>
      <c r="BQ14" s="90" t="n">
        <v>5.4</v>
      </c>
      <c r="BR14" s="89" t="n">
        <v>134</v>
      </c>
      <c r="BS14" s="90" t="n">
        <v>6.5</v>
      </c>
      <c r="BT14" s="89" t="n">
        <v>144</v>
      </c>
      <c r="BU14" s="90" t="n">
        <v>7.1</v>
      </c>
      <c r="BV14" s="89" t="n">
        <v>133</v>
      </c>
      <c r="BW14" s="90" t="n">
        <v>6.8</v>
      </c>
      <c r="BX14" s="89" t="n">
        <v>146</v>
      </c>
      <c r="BY14" s="90" t="n">
        <v>7.6</v>
      </c>
      <c r="BZ14" s="89" t="n">
        <v>147</v>
      </c>
      <c r="CA14" s="90" t="n">
        <v>7.9</v>
      </c>
      <c r="CB14" s="89" t="n">
        <v>151</v>
      </c>
      <c r="CC14" s="90" t="n">
        <v>8.3</v>
      </c>
      <c r="CD14" s="89" t="n">
        <v>161</v>
      </c>
      <c r="CE14" s="90" t="n">
        <v>8.9</v>
      </c>
    </row>
    <row r="15" customFormat="false" ht="12.75" hidden="false" customHeight="false" outlineLevel="0" collapsed="false">
      <c r="A15" s="32" t="s">
        <v>76</v>
      </c>
      <c r="B15" s="89" t="n">
        <v>30</v>
      </c>
      <c r="C15" s="90" t="n">
        <v>1.9</v>
      </c>
      <c r="D15" s="89" t="n">
        <v>28</v>
      </c>
      <c r="E15" s="90" t="n">
        <v>1.8</v>
      </c>
      <c r="F15" s="89" t="n">
        <v>35</v>
      </c>
      <c r="G15" s="90" t="n">
        <v>2.3</v>
      </c>
      <c r="H15" s="89" t="n">
        <v>33</v>
      </c>
      <c r="I15" s="90" t="n">
        <v>2.2</v>
      </c>
      <c r="J15" s="89" t="n">
        <v>40</v>
      </c>
      <c r="K15" s="90" t="n">
        <v>2.7</v>
      </c>
      <c r="L15" s="89" t="n">
        <v>31</v>
      </c>
      <c r="M15" s="90" t="n">
        <v>2.1</v>
      </c>
      <c r="N15" s="89" t="n">
        <v>41</v>
      </c>
      <c r="O15" s="90" t="n">
        <v>2.9</v>
      </c>
      <c r="P15" s="89" t="n">
        <v>45</v>
      </c>
      <c r="Q15" s="90" t="n">
        <v>3.2</v>
      </c>
      <c r="R15" s="89" t="n">
        <v>49</v>
      </c>
      <c r="S15" s="90" t="n">
        <v>3.6</v>
      </c>
      <c r="T15" s="89" t="n">
        <v>59</v>
      </c>
      <c r="U15" s="90" t="n">
        <v>4.3</v>
      </c>
      <c r="V15" s="89" t="n">
        <v>72</v>
      </c>
      <c r="W15" s="90" t="n">
        <v>5.2</v>
      </c>
      <c r="X15" s="89" t="n">
        <v>75</v>
      </c>
      <c r="Y15" s="90" t="n">
        <v>5</v>
      </c>
      <c r="Z15" s="89" t="n">
        <v>83</v>
      </c>
      <c r="AA15" s="90" t="n">
        <v>5.1</v>
      </c>
      <c r="AB15" s="89" t="n">
        <v>87</v>
      </c>
      <c r="AC15" s="90" t="n">
        <v>4.9</v>
      </c>
      <c r="AD15" s="89" t="n">
        <v>93</v>
      </c>
      <c r="AE15" s="90" t="n">
        <v>5</v>
      </c>
      <c r="AF15" s="89" t="n">
        <v>94</v>
      </c>
      <c r="AG15" s="90" t="n">
        <v>4.6</v>
      </c>
      <c r="AH15" s="89" t="n">
        <v>91</v>
      </c>
      <c r="AI15" s="90" t="n">
        <v>4.4</v>
      </c>
      <c r="AJ15" s="89" t="n">
        <v>101</v>
      </c>
      <c r="AK15" s="90" t="n">
        <v>4.9</v>
      </c>
      <c r="AL15" s="89" t="n">
        <v>131</v>
      </c>
      <c r="AM15" s="90" t="n">
        <v>6.4</v>
      </c>
      <c r="AN15" s="89" t="n">
        <v>154</v>
      </c>
      <c r="AO15" s="90" t="n">
        <v>7.6</v>
      </c>
      <c r="AP15" s="89" t="n">
        <v>154</v>
      </c>
      <c r="AQ15" s="90" t="n">
        <v>7.7</v>
      </c>
      <c r="AR15" s="89" t="n">
        <v>153</v>
      </c>
      <c r="AS15" s="90" t="n">
        <v>7.7</v>
      </c>
      <c r="AT15" s="89" t="n">
        <v>150</v>
      </c>
      <c r="AU15" s="90" t="n">
        <v>7.7</v>
      </c>
      <c r="AV15" s="89" t="n">
        <v>139</v>
      </c>
      <c r="AW15" s="90" t="n">
        <v>7.1</v>
      </c>
      <c r="AX15" s="89" t="n">
        <v>130</v>
      </c>
      <c r="AY15" s="90" t="n">
        <v>6.7</v>
      </c>
      <c r="AZ15" s="89" t="n">
        <v>110</v>
      </c>
      <c r="BA15" s="90" t="n">
        <v>5.6</v>
      </c>
      <c r="BB15" s="89" t="n">
        <v>91</v>
      </c>
      <c r="BC15" s="90" t="n">
        <v>4.6</v>
      </c>
      <c r="BD15" s="89" t="n">
        <v>105</v>
      </c>
      <c r="BE15" s="90" t="n">
        <v>5.3</v>
      </c>
      <c r="BF15" s="89" t="n">
        <v>109</v>
      </c>
      <c r="BG15" s="90" t="n">
        <v>5.5</v>
      </c>
      <c r="BH15" s="89" t="n">
        <v>117</v>
      </c>
      <c r="BI15" s="90" t="n">
        <v>5.8</v>
      </c>
      <c r="BJ15" s="89" t="n">
        <v>113</v>
      </c>
      <c r="BK15" s="90" t="n">
        <v>5.6</v>
      </c>
      <c r="BL15" s="89" t="n">
        <v>115</v>
      </c>
      <c r="BM15" s="90" t="n">
        <v>5.6</v>
      </c>
      <c r="BN15" s="89" t="n">
        <v>111</v>
      </c>
      <c r="BO15" s="90" t="n">
        <v>5.4</v>
      </c>
      <c r="BP15" s="89" t="n">
        <v>94</v>
      </c>
      <c r="BQ15" s="90" t="n">
        <v>4.6</v>
      </c>
      <c r="BR15" s="89" t="n">
        <v>130</v>
      </c>
      <c r="BS15" s="90" t="n">
        <v>6.3</v>
      </c>
      <c r="BT15" s="89" t="n">
        <v>133</v>
      </c>
      <c r="BU15" s="90" t="n">
        <v>6.6</v>
      </c>
      <c r="BV15" s="89" t="n">
        <v>133</v>
      </c>
      <c r="BW15" s="90" t="n">
        <v>6.6</v>
      </c>
      <c r="BX15" s="89" t="n">
        <v>143</v>
      </c>
      <c r="BY15" s="90" t="n">
        <v>7</v>
      </c>
      <c r="BZ15" s="89" t="n">
        <v>150</v>
      </c>
      <c r="CA15" s="90" t="n">
        <v>7.3</v>
      </c>
      <c r="CB15" s="89" t="n">
        <v>155</v>
      </c>
      <c r="CC15" s="90" t="n">
        <v>7.6</v>
      </c>
      <c r="CD15" s="89" t="n">
        <v>151</v>
      </c>
      <c r="CE15" s="90" t="n">
        <v>7.5</v>
      </c>
    </row>
    <row r="16" customFormat="false" ht="12.75" hidden="false" customHeight="false" outlineLevel="0" collapsed="false">
      <c r="A16" s="32" t="s">
        <v>77</v>
      </c>
      <c r="B16" s="89" t="n">
        <v>29</v>
      </c>
      <c r="C16" s="90" t="n">
        <v>1.8</v>
      </c>
      <c r="D16" s="89" t="n">
        <v>30</v>
      </c>
      <c r="E16" s="90" t="n">
        <v>1.9</v>
      </c>
      <c r="F16" s="89" t="n">
        <v>32</v>
      </c>
      <c r="G16" s="90" t="n">
        <v>2</v>
      </c>
      <c r="H16" s="89" t="n">
        <v>34</v>
      </c>
      <c r="I16" s="90" t="n">
        <v>2.2</v>
      </c>
      <c r="J16" s="89" t="n">
        <v>45</v>
      </c>
      <c r="K16" s="90" t="n">
        <v>2.9</v>
      </c>
      <c r="L16" s="89" t="n">
        <v>36</v>
      </c>
      <c r="M16" s="90" t="n">
        <v>2.4</v>
      </c>
      <c r="N16" s="89" t="n">
        <v>37</v>
      </c>
      <c r="O16" s="90" t="n">
        <v>2.5</v>
      </c>
      <c r="P16" s="89" t="n">
        <v>42</v>
      </c>
      <c r="Q16" s="90" t="n">
        <v>2.9</v>
      </c>
      <c r="R16" s="89" t="n">
        <v>41</v>
      </c>
      <c r="S16" s="90" t="n">
        <v>2.9</v>
      </c>
      <c r="T16" s="89" t="n">
        <v>56</v>
      </c>
      <c r="U16" s="90" t="n">
        <v>3.9</v>
      </c>
      <c r="V16" s="89" t="n">
        <v>63</v>
      </c>
      <c r="W16" s="90" t="n">
        <v>4.4</v>
      </c>
      <c r="X16" s="89" t="n">
        <v>58</v>
      </c>
      <c r="Y16" s="90" t="n">
        <v>4.3</v>
      </c>
      <c r="Z16" s="89" t="n">
        <v>63</v>
      </c>
      <c r="AA16" s="90" t="n">
        <v>4.8</v>
      </c>
      <c r="AB16" s="89" t="n">
        <v>65</v>
      </c>
      <c r="AC16" s="90" t="n">
        <v>4.9</v>
      </c>
      <c r="AD16" s="89" t="n">
        <v>56</v>
      </c>
      <c r="AE16" s="90" t="n">
        <v>4.1</v>
      </c>
      <c r="AF16" s="89" t="n">
        <v>52</v>
      </c>
      <c r="AG16" s="90" t="n">
        <v>3.8</v>
      </c>
      <c r="AH16" s="89" t="n">
        <v>60</v>
      </c>
      <c r="AI16" s="90" t="n">
        <v>4.2</v>
      </c>
      <c r="AJ16" s="89" t="n">
        <v>82</v>
      </c>
      <c r="AK16" s="90" t="n">
        <v>5.2</v>
      </c>
      <c r="AL16" s="89" t="n">
        <v>100</v>
      </c>
      <c r="AM16" s="90" t="n">
        <v>5.9</v>
      </c>
      <c r="AN16" s="89" t="n">
        <v>128</v>
      </c>
      <c r="AO16" s="90" t="n">
        <v>7</v>
      </c>
      <c r="AP16" s="89" t="n">
        <v>125</v>
      </c>
      <c r="AQ16" s="90" t="n">
        <v>6.5</v>
      </c>
      <c r="AR16" s="89" t="n">
        <v>136</v>
      </c>
      <c r="AS16" s="90" t="n">
        <v>6.7</v>
      </c>
      <c r="AT16" s="89" t="n">
        <v>133</v>
      </c>
      <c r="AU16" s="90" t="n">
        <v>6.6</v>
      </c>
      <c r="AV16" s="89" t="n">
        <v>119</v>
      </c>
      <c r="AW16" s="90" t="n">
        <v>6</v>
      </c>
      <c r="AX16" s="89" t="n">
        <v>123</v>
      </c>
      <c r="AY16" s="90" t="n">
        <v>6.2</v>
      </c>
      <c r="AZ16" s="89" t="n">
        <v>102</v>
      </c>
      <c r="BA16" s="90" t="n">
        <v>5.3</v>
      </c>
      <c r="BB16" s="89" t="n">
        <v>92</v>
      </c>
      <c r="BC16" s="90" t="n">
        <v>4.7</v>
      </c>
      <c r="BD16" s="89" t="n">
        <v>90</v>
      </c>
      <c r="BE16" s="90" t="n">
        <v>4.7</v>
      </c>
      <c r="BF16" s="89" t="n">
        <v>100</v>
      </c>
      <c r="BG16" s="90" t="n">
        <v>5.2</v>
      </c>
      <c r="BH16" s="89" t="n">
        <v>91</v>
      </c>
      <c r="BI16" s="90" t="n">
        <v>4.8</v>
      </c>
      <c r="BJ16" s="89" t="n">
        <v>96</v>
      </c>
      <c r="BK16" s="90" t="n">
        <v>5</v>
      </c>
      <c r="BL16" s="89" t="n">
        <v>100</v>
      </c>
      <c r="BM16" s="90" t="n">
        <v>5.2</v>
      </c>
      <c r="BN16" s="89" t="n">
        <v>94</v>
      </c>
      <c r="BO16" s="90" t="n">
        <v>4.8</v>
      </c>
      <c r="BP16" s="89" t="n">
        <v>89</v>
      </c>
      <c r="BQ16" s="90" t="n">
        <v>4.5</v>
      </c>
      <c r="BR16" s="89" t="n">
        <v>108</v>
      </c>
      <c r="BS16" s="90" t="n">
        <v>5.5</v>
      </c>
      <c r="BT16" s="89" t="n">
        <v>111</v>
      </c>
      <c r="BU16" s="90" t="n">
        <v>5.5</v>
      </c>
      <c r="BV16" s="89" t="n">
        <v>114</v>
      </c>
      <c r="BW16" s="90" t="n">
        <v>5.7</v>
      </c>
      <c r="BX16" s="89" t="n">
        <v>128</v>
      </c>
      <c r="BY16" s="90" t="n">
        <v>6.3</v>
      </c>
      <c r="BZ16" s="89" t="n">
        <v>143</v>
      </c>
      <c r="CA16" s="90" t="n">
        <v>7.2</v>
      </c>
      <c r="CB16" s="89" t="n">
        <v>142</v>
      </c>
      <c r="CC16" s="90" t="n">
        <v>7.3</v>
      </c>
      <c r="CD16" s="89" t="n">
        <v>154</v>
      </c>
      <c r="CE16" s="90" t="n">
        <v>7.9</v>
      </c>
    </row>
    <row r="17" customFormat="false" ht="15" hidden="false" customHeight="false" outlineLevel="0" collapsed="false">
      <c r="A17" s="91" t="s">
        <v>148</v>
      </c>
      <c r="B17" s="89" t="n">
        <v>54</v>
      </c>
      <c r="C17" s="90" t="n">
        <v>2</v>
      </c>
      <c r="D17" s="89" t="n">
        <v>62</v>
      </c>
      <c r="E17" s="90" t="n">
        <v>2.3</v>
      </c>
      <c r="F17" s="89" t="n">
        <v>71</v>
      </c>
      <c r="G17" s="90" t="n">
        <v>2.5</v>
      </c>
      <c r="H17" s="89" t="n">
        <v>79</v>
      </c>
      <c r="I17" s="90" t="n">
        <v>2.8</v>
      </c>
      <c r="J17" s="89" t="n">
        <v>87</v>
      </c>
      <c r="K17" s="90" t="n">
        <v>3.1</v>
      </c>
      <c r="L17" s="89" t="n">
        <v>90</v>
      </c>
      <c r="M17" s="90" t="n">
        <v>3.2</v>
      </c>
      <c r="N17" s="89" t="n">
        <v>105</v>
      </c>
      <c r="O17" s="90" t="n">
        <v>3.7</v>
      </c>
      <c r="P17" s="89" t="n">
        <v>111</v>
      </c>
      <c r="Q17" s="90" t="n">
        <v>4</v>
      </c>
      <c r="R17" s="89" t="n">
        <v>110</v>
      </c>
      <c r="S17" s="90" t="n">
        <v>4</v>
      </c>
      <c r="T17" s="89" t="n">
        <v>117</v>
      </c>
      <c r="U17" s="90" t="n">
        <v>4.4</v>
      </c>
      <c r="V17" s="89" t="n">
        <v>133</v>
      </c>
      <c r="W17" s="90" t="n">
        <v>5.1</v>
      </c>
      <c r="X17" s="89" t="n">
        <v>141</v>
      </c>
      <c r="Y17" s="90" t="n">
        <v>5.4</v>
      </c>
      <c r="Z17" s="89" t="n">
        <v>140</v>
      </c>
      <c r="AA17" s="90" t="n">
        <v>5.6</v>
      </c>
      <c r="AB17" s="89" t="n">
        <v>132</v>
      </c>
      <c r="AC17" s="90" t="n">
        <v>5.3</v>
      </c>
      <c r="AD17" s="89" t="n">
        <v>118</v>
      </c>
      <c r="AE17" s="90" t="n">
        <v>4.8</v>
      </c>
      <c r="AF17" s="89" t="n">
        <v>108</v>
      </c>
      <c r="AG17" s="90" t="n">
        <v>4.5</v>
      </c>
      <c r="AH17" s="89" t="n">
        <v>111</v>
      </c>
      <c r="AI17" s="90" t="n">
        <v>4.8</v>
      </c>
      <c r="AJ17" s="89" t="n">
        <v>126</v>
      </c>
      <c r="AK17" s="90" t="n">
        <v>5.5</v>
      </c>
      <c r="AL17" s="89" t="n">
        <v>129</v>
      </c>
      <c r="AM17" s="90" t="n">
        <v>5.8</v>
      </c>
      <c r="AN17" s="89" t="n">
        <v>135</v>
      </c>
      <c r="AO17" s="90" t="n">
        <v>6</v>
      </c>
      <c r="AP17" s="89" t="n">
        <v>132</v>
      </c>
      <c r="AQ17" s="90" t="n">
        <v>5.9</v>
      </c>
      <c r="AR17" s="89" t="n">
        <v>150</v>
      </c>
      <c r="AS17" s="90" t="n">
        <v>6.5</v>
      </c>
      <c r="AT17" s="89" t="n">
        <v>160</v>
      </c>
      <c r="AU17" s="90" t="n">
        <v>6.6</v>
      </c>
      <c r="AV17" s="89" t="n">
        <v>169</v>
      </c>
      <c r="AW17" s="90" t="n">
        <v>6.8</v>
      </c>
      <c r="AX17" s="89" t="n">
        <v>171</v>
      </c>
      <c r="AY17" s="90" t="n">
        <v>6.5</v>
      </c>
      <c r="AZ17" s="89" t="n">
        <v>146</v>
      </c>
      <c r="BA17" s="90" t="n">
        <v>5.4</v>
      </c>
      <c r="BB17" s="89" t="n">
        <v>126</v>
      </c>
      <c r="BC17" s="90" t="n">
        <v>4.4</v>
      </c>
      <c r="BD17" s="89" t="n">
        <v>144</v>
      </c>
      <c r="BE17" s="90" t="n">
        <v>4.8</v>
      </c>
      <c r="BF17" s="89" t="n">
        <v>155</v>
      </c>
      <c r="BG17" s="90" t="n">
        <v>5</v>
      </c>
      <c r="BH17" s="89" t="n">
        <v>160</v>
      </c>
      <c r="BI17" s="90" t="n">
        <v>5.1</v>
      </c>
      <c r="BJ17" s="89" t="n">
        <v>158</v>
      </c>
      <c r="BK17" s="90" t="n">
        <v>4.9</v>
      </c>
      <c r="BL17" s="89" t="n">
        <v>167</v>
      </c>
      <c r="BM17" s="90" t="n">
        <v>5.1</v>
      </c>
      <c r="BN17" s="89" t="n">
        <v>153</v>
      </c>
      <c r="BO17" s="90" t="n">
        <v>4.6</v>
      </c>
      <c r="BP17" s="89" t="n">
        <v>146</v>
      </c>
      <c r="BQ17" s="90" t="n">
        <v>4.3</v>
      </c>
      <c r="BR17" s="89" t="n">
        <v>181</v>
      </c>
      <c r="BS17" s="90" t="n">
        <v>5.2</v>
      </c>
      <c r="BT17" s="89" t="n">
        <v>195</v>
      </c>
      <c r="BU17" s="90" t="n">
        <v>5.5</v>
      </c>
      <c r="BV17" s="89" t="n">
        <v>204</v>
      </c>
      <c r="BW17" s="90" t="n">
        <v>5.6</v>
      </c>
      <c r="BX17" s="89" t="n">
        <v>240</v>
      </c>
      <c r="BY17" s="90" t="n">
        <v>6.3</v>
      </c>
      <c r="BZ17" s="89" t="n">
        <v>266</v>
      </c>
      <c r="CA17" s="90" t="n">
        <v>6.9</v>
      </c>
      <c r="CB17" s="89" t="n">
        <v>274</v>
      </c>
      <c r="CC17" s="90" t="n">
        <v>7</v>
      </c>
      <c r="CD17" s="89" t="n">
        <v>303</v>
      </c>
      <c r="CE17" s="90" t="n">
        <v>7.6</v>
      </c>
    </row>
    <row r="18" customFormat="false" ht="12.75" hidden="false" customHeight="false" outlineLevel="0" collapsed="false">
      <c r="A18" s="32" t="s">
        <v>78</v>
      </c>
      <c r="B18" s="89" t="n">
        <v>23</v>
      </c>
      <c r="C18" s="90" t="n">
        <v>1.6</v>
      </c>
      <c r="D18" s="89" t="n">
        <v>27</v>
      </c>
      <c r="E18" s="90" t="n">
        <v>1.9</v>
      </c>
      <c r="F18" s="89" t="n">
        <v>33</v>
      </c>
      <c r="G18" s="90" t="n">
        <v>2.3</v>
      </c>
      <c r="H18" s="89" t="n">
        <v>34</v>
      </c>
      <c r="I18" s="90" t="n">
        <v>2.4</v>
      </c>
      <c r="J18" s="89" t="n">
        <v>43</v>
      </c>
      <c r="K18" s="90" t="n">
        <v>3.1</v>
      </c>
      <c r="L18" s="89" t="n">
        <v>39</v>
      </c>
      <c r="M18" s="90" t="n">
        <v>2.7</v>
      </c>
      <c r="N18" s="89" t="n">
        <v>49</v>
      </c>
      <c r="O18" s="90" t="n">
        <v>3.4</v>
      </c>
      <c r="P18" s="89" t="n">
        <v>57</v>
      </c>
      <c r="Q18" s="90" t="n">
        <v>4</v>
      </c>
      <c r="R18" s="89" t="n">
        <v>54</v>
      </c>
      <c r="S18" s="90" t="n">
        <v>3.8</v>
      </c>
      <c r="T18" s="89" t="n">
        <v>59</v>
      </c>
      <c r="U18" s="90" t="n">
        <v>4.3</v>
      </c>
      <c r="V18" s="89" t="n">
        <v>73</v>
      </c>
      <c r="W18" s="90" t="n">
        <v>5.3</v>
      </c>
      <c r="X18" s="89" t="n">
        <v>78</v>
      </c>
      <c r="Y18" s="90" t="n">
        <v>5.7</v>
      </c>
      <c r="Z18" s="89" t="n">
        <v>75</v>
      </c>
      <c r="AA18" s="90" t="n">
        <v>5.7</v>
      </c>
      <c r="AB18" s="89" t="n">
        <v>72</v>
      </c>
      <c r="AC18" s="90" t="n">
        <v>5.6</v>
      </c>
      <c r="AD18" s="89" t="n">
        <v>64</v>
      </c>
      <c r="AE18" s="90" t="n">
        <v>5.1</v>
      </c>
      <c r="AF18" s="89" t="n">
        <v>60</v>
      </c>
      <c r="AG18" s="90" t="n">
        <v>4.7</v>
      </c>
      <c r="AH18" s="89" t="n">
        <v>67</v>
      </c>
      <c r="AI18" s="90" t="n">
        <v>5.4</v>
      </c>
      <c r="AJ18" s="89" t="n">
        <v>72</v>
      </c>
      <c r="AK18" s="90" t="n">
        <v>6.1</v>
      </c>
      <c r="AL18" s="89" t="n">
        <v>75</v>
      </c>
      <c r="AM18" s="90" t="n">
        <v>6.3</v>
      </c>
      <c r="AN18" s="89" t="n">
        <v>85</v>
      </c>
      <c r="AO18" s="90" t="n">
        <v>7.1</v>
      </c>
      <c r="AP18" s="89" t="n">
        <v>84</v>
      </c>
      <c r="AQ18" s="90" t="n">
        <v>6.9</v>
      </c>
      <c r="AR18" s="89" t="n">
        <v>94</v>
      </c>
      <c r="AS18" s="90" t="n">
        <v>7</v>
      </c>
      <c r="AT18" s="89" t="n">
        <v>107</v>
      </c>
      <c r="AU18" s="90" t="n">
        <v>7.4</v>
      </c>
      <c r="AV18" s="89" t="n">
        <v>117</v>
      </c>
      <c r="AW18" s="90" t="n">
        <v>7.5</v>
      </c>
      <c r="AX18" s="89" t="n">
        <v>116</v>
      </c>
      <c r="AY18" s="90" t="n">
        <v>6.9</v>
      </c>
      <c r="AZ18" s="89" t="n">
        <v>100</v>
      </c>
      <c r="BA18" s="90" t="n">
        <v>5.6</v>
      </c>
      <c r="BB18" s="89" t="n">
        <v>86</v>
      </c>
      <c r="BC18" s="90" t="n">
        <v>4.7</v>
      </c>
      <c r="BD18" s="89" t="n">
        <v>96</v>
      </c>
      <c r="BE18" s="90" t="n">
        <v>5.2</v>
      </c>
      <c r="BF18" s="89" t="n">
        <v>99</v>
      </c>
      <c r="BG18" s="90" t="n">
        <v>5.4</v>
      </c>
      <c r="BH18" s="89" t="n">
        <v>97</v>
      </c>
      <c r="BI18" s="90" t="n">
        <v>5.3</v>
      </c>
      <c r="BJ18" s="89" t="n">
        <v>91</v>
      </c>
      <c r="BK18" s="90" t="n">
        <v>5</v>
      </c>
      <c r="BL18" s="89" t="n">
        <v>92</v>
      </c>
      <c r="BM18" s="90" t="n">
        <v>5.1</v>
      </c>
      <c r="BN18" s="89" t="n">
        <v>84</v>
      </c>
      <c r="BO18" s="90" t="n">
        <v>4.6</v>
      </c>
      <c r="BP18" s="89" t="n">
        <v>80</v>
      </c>
      <c r="BQ18" s="90" t="n">
        <v>4.4</v>
      </c>
      <c r="BR18" s="89" t="n">
        <v>88</v>
      </c>
      <c r="BS18" s="90" t="n">
        <v>4.8</v>
      </c>
      <c r="BT18" s="89" t="n">
        <v>91</v>
      </c>
      <c r="BU18" s="90" t="n">
        <v>5</v>
      </c>
      <c r="BV18" s="89" t="n">
        <v>99</v>
      </c>
      <c r="BW18" s="90" t="n">
        <v>5.4</v>
      </c>
      <c r="BX18" s="89" t="n">
        <v>113</v>
      </c>
      <c r="BY18" s="90" t="n">
        <v>6.1</v>
      </c>
      <c r="BZ18" s="89" t="n">
        <v>115</v>
      </c>
      <c r="CA18" s="90" t="n">
        <v>6.2</v>
      </c>
      <c r="CB18" s="89" t="n">
        <v>114</v>
      </c>
      <c r="CC18" s="90" t="n">
        <v>6.1</v>
      </c>
      <c r="CD18" s="89" t="n">
        <v>139</v>
      </c>
      <c r="CE18" s="90" t="n">
        <v>7.3</v>
      </c>
    </row>
    <row r="19" customFormat="false" ht="15" hidden="false" customHeight="false" outlineLevel="0" collapsed="false">
      <c r="A19" s="91" t="s">
        <v>149</v>
      </c>
      <c r="B19" s="89" t="n">
        <v>31</v>
      </c>
      <c r="C19" s="90" t="n">
        <v>2.4</v>
      </c>
      <c r="D19" s="89" t="n">
        <v>35</v>
      </c>
      <c r="E19" s="90" t="n">
        <v>2.6</v>
      </c>
      <c r="F19" s="89" t="n">
        <v>38</v>
      </c>
      <c r="G19" s="90" t="n">
        <v>2.8</v>
      </c>
      <c r="H19" s="89" t="n">
        <v>44</v>
      </c>
      <c r="I19" s="90" t="n">
        <v>3.2</v>
      </c>
      <c r="J19" s="89" t="n">
        <v>43</v>
      </c>
      <c r="K19" s="90" t="n">
        <v>3</v>
      </c>
      <c r="L19" s="89" t="n">
        <v>52</v>
      </c>
      <c r="M19" s="90" t="n">
        <v>3.6</v>
      </c>
      <c r="N19" s="89" t="n">
        <v>56</v>
      </c>
      <c r="O19" s="90" t="n">
        <v>3.9</v>
      </c>
      <c r="P19" s="89" t="n">
        <v>54</v>
      </c>
      <c r="Q19" s="90" t="n">
        <v>3.9</v>
      </c>
      <c r="R19" s="89" t="n">
        <v>56</v>
      </c>
      <c r="S19" s="90" t="n">
        <v>4.3</v>
      </c>
      <c r="T19" s="89" t="n">
        <v>58</v>
      </c>
      <c r="U19" s="90" t="n">
        <v>4.6</v>
      </c>
      <c r="V19" s="89" t="n">
        <v>60</v>
      </c>
      <c r="W19" s="90" t="n">
        <v>4.8</v>
      </c>
      <c r="X19" s="89" t="n">
        <v>64</v>
      </c>
      <c r="Y19" s="90" t="n">
        <v>5.1</v>
      </c>
      <c r="Z19" s="89" t="n">
        <v>65</v>
      </c>
      <c r="AA19" s="90" t="n">
        <v>5.5</v>
      </c>
      <c r="AB19" s="89" t="n">
        <v>60</v>
      </c>
      <c r="AC19" s="90" t="n">
        <v>5</v>
      </c>
      <c r="AD19" s="89" t="n">
        <v>54</v>
      </c>
      <c r="AE19" s="90" t="n">
        <v>4.5</v>
      </c>
      <c r="AF19" s="89" t="n">
        <v>48</v>
      </c>
      <c r="AG19" s="90" t="n">
        <v>4.2</v>
      </c>
      <c r="AH19" s="89" t="n">
        <v>44</v>
      </c>
      <c r="AI19" s="90" t="n">
        <v>4.1</v>
      </c>
      <c r="AJ19" s="89" t="n">
        <v>54</v>
      </c>
      <c r="AK19" s="90" t="n">
        <v>5</v>
      </c>
      <c r="AL19" s="89" t="n">
        <v>55</v>
      </c>
      <c r="AM19" s="90" t="n">
        <v>5.1</v>
      </c>
      <c r="AN19" s="89" t="n">
        <v>49</v>
      </c>
      <c r="AO19" s="90" t="n">
        <v>4.8</v>
      </c>
      <c r="AP19" s="89" t="n">
        <v>48</v>
      </c>
      <c r="AQ19" s="90" t="n">
        <v>4.8</v>
      </c>
      <c r="AR19" s="89" t="n">
        <v>56</v>
      </c>
      <c r="AS19" s="90" t="n">
        <v>5.7</v>
      </c>
      <c r="AT19" s="89" t="n">
        <v>53</v>
      </c>
      <c r="AU19" s="90" t="n">
        <v>5.6</v>
      </c>
      <c r="AV19" s="89" t="n">
        <v>52</v>
      </c>
      <c r="AW19" s="90" t="n">
        <v>5.6</v>
      </c>
      <c r="AX19" s="89" t="n">
        <v>55</v>
      </c>
      <c r="AY19" s="90" t="n">
        <v>5.8</v>
      </c>
      <c r="AZ19" s="89" t="n">
        <v>46</v>
      </c>
      <c r="BA19" s="90" t="n">
        <v>4.9</v>
      </c>
      <c r="BB19" s="89" t="n">
        <v>40</v>
      </c>
      <c r="BC19" s="90" t="n">
        <v>4</v>
      </c>
      <c r="BD19" s="89" t="n">
        <v>48</v>
      </c>
      <c r="BE19" s="90" t="n">
        <v>4.2</v>
      </c>
      <c r="BF19" s="89" t="n">
        <v>56</v>
      </c>
      <c r="BG19" s="90" t="n">
        <v>4.4</v>
      </c>
      <c r="BH19" s="89" t="n">
        <v>64</v>
      </c>
      <c r="BI19" s="90" t="n">
        <v>4.7</v>
      </c>
      <c r="BJ19" s="89" t="n">
        <v>67</v>
      </c>
      <c r="BK19" s="90" t="n">
        <v>4.7</v>
      </c>
      <c r="BL19" s="89" t="n">
        <v>75</v>
      </c>
      <c r="BM19" s="90" t="n">
        <v>5.2</v>
      </c>
      <c r="BN19" s="89" t="n">
        <v>70</v>
      </c>
      <c r="BO19" s="90" t="n">
        <v>4.7</v>
      </c>
      <c r="BP19" s="89" t="n">
        <v>66</v>
      </c>
      <c r="BQ19" s="90" t="n">
        <v>4.2</v>
      </c>
      <c r="BR19" s="89" t="n">
        <v>93</v>
      </c>
      <c r="BS19" s="90" t="n">
        <v>5.7</v>
      </c>
      <c r="BT19" s="89" t="n">
        <v>104</v>
      </c>
      <c r="BU19" s="90" t="n">
        <v>6</v>
      </c>
      <c r="BV19" s="89" t="n">
        <v>104</v>
      </c>
      <c r="BW19" s="90" t="n">
        <v>5.8</v>
      </c>
      <c r="BX19" s="89" t="n">
        <v>127</v>
      </c>
      <c r="BY19" s="90" t="n">
        <v>6.5</v>
      </c>
      <c r="BZ19" s="89" t="n">
        <v>151</v>
      </c>
      <c r="CA19" s="90" t="n">
        <v>7.5</v>
      </c>
      <c r="CB19" s="89" t="n">
        <v>160</v>
      </c>
      <c r="CC19" s="90" t="n">
        <v>7.9</v>
      </c>
      <c r="CD19" s="89" t="n">
        <v>165</v>
      </c>
      <c r="CE19" s="90" t="n">
        <v>7.8</v>
      </c>
    </row>
    <row r="20" customFormat="false" ht="12.75" hidden="false" customHeight="false" outlineLevel="0" collapsed="false">
      <c r="A20" s="32" t="s">
        <v>79</v>
      </c>
      <c r="B20" s="89" t="n">
        <v>14</v>
      </c>
      <c r="C20" s="90" t="n">
        <v>2</v>
      </c>
      <c r="D20" s="89" t="n">
        <v>16</v>
      </c>
      <c r="E20" s="90" t="n">
        <v>2</v>
      </c>
      <c r="F20" s="89" t="n">
        <v>20</v>
      </c>
      <c r="G20" s="90" t="n">
        <v>2.1</v>
      </c>
      <c r="H20" s="89" t="n">
        <v>32</v>
      </c>
      <c r="I20" s="90" t="n">
        <v>3.1</v>
      </c>
      <c r="J20" s="89" t="n">
        <v>35</v>
      </c>
      <c r="K20" s="90" t="n">
        <v>3</v>
      </c>
      <c r="L20" s="89" t="n">
        <v>39</v>
      </c>
      <c r="M20" s="90" t="n">
        <v>3.4</v>
      </c>
      <c r="N20" s="89" t="n">
        <v>45</v>
      </c>
      <c r="O20" s="90" t="n">
        <v>4</v>
      </c>
      <c r="P20" s="89" t="n">
        <v>47</v>
      </c>
      <c r="Q20" s="90" t="n">
        <v>4.5</v>
      </c>
      <c r="R20" s="89" t="n">
        <v>47</v>
      </c>
      <c r="S20" s="90" t="n">
        <v>4.9</v>
      </c>
      <c r="T20" s="89" t="n">
        <v>50</v>
      </c>
      <c r="U20" s="90" t="n">
        <v>5.4</v>
      </c>
      <c r="V20" s="89" t="n">
        <v>53</v>
      </c>
      <c r="W20" s="90" t="n">
        <v>5.8</v>
      </c>
      <c r="X20" s="89" t="n">
        <v>58</v>
      </c>
      <c r="Y20" s="90" t="n">
        <v>6.3</v>
      </c>
      <c r="Z20" s="89" t="n">
        <v>59</v>
      </c>
      <c r="AA20" s="90" t="n">
        <v>6.5</v>
      </c>
      <c r="AB20" s="89" t="n">
        <v>55</v>
      </c>
      <c r="AC20" s="90" t="n">
        <v>6</v>
      </c>
      <c r="AD20" s="89" t="n">
        <v>50</v>
      </c>
      <c r="AE20" s="90" t="n">
        <v>5.4</v>
      </c>
      <c r="AF20" s="89" t="n">
        <v>43</v>
      </c>
      <c r="AG20" s="90" t="n">
        <v>4.7</v>
      </c>
      <c r="AH20" s="89" t="n">
        <v>41</v>
      </c>
      <c r="AI20" s="90" t="n">
        <v>4.7</v>
      </c>
      <c r="AJ20" s="89" t="n">
        <v>49</v>
      </c>
      <c r="AK20" s="90" t="n">
        <v>5.5</v>
      </c>
      <c r="AL20" s="89" t="n">
        <v>52</v>
      </c>
      <c r="AM20" s="90" t="n">
        <v>5.9</v>
      </c>
      <c r="AN20" s="89" t="n">
        <v>44</v>
      </c>
      <c r="AO20" s="90" t="n">
        <v>5.3</v>
      </c>
      <c r="AP20" s="89" t="n">
        <v>45</v>
      </c>
      <c r="AQ20" s="90" t="n">
        <v>5.3</v>
      </c>
      <c r="AR20" s="89" t="n">
        <v>52</v>
      </c>
      <c r="AS20" s="90" t="n">
        <v>6.4</v>
      </c>
      <c r="AT20" s="89" t="n">
        <v>48</v>
      </c>
      <c r="AU20" s="90" t="n">
        <v>6.1</v>
      </c>
      <c r="AV20" s="89" t="n">
        <v>47</v>
      </c>
      <c r="AW20" s="90" t="n">
        <v>5.9</v>
      </c>
      <c r="AX20" s="89" t="n">
        <v>50</v>
      </c>
      <c r="AY20" s="90" t="n">
        <v>6.3</v>
      </c>
      <c r="AZ20" s="89" t="n">
        <v>42</v>
      </c>
      <c r="BA20" s="90" t="n">
        <v>5.2</v>
      </c>
      <c r="BB20" s="89" t="n">
        <v>37</v>
      </c>
      <c r="BC20" s="90" t="n">
        <v>4.3</v>
      </c>
      <c r="BD20" s="89" t="n">
        <v>44</v>
      </c>
      <c r="BE20" s="90" t="n">
        <v>4.5</v>
      </c>
      <c r="BF20" s="89" t="n">
        <v>51</v>
      </c>
      <c r="BG20" s="90" t="n">
        <v>4.7</v>
      </c>
      <c r="BH20" s="89" t="n">
        <v>59</v>
      </c>
      <c r="BI20" s="90" t="n">
        <v>5.1</v>
      </c>
      <c r="BJ20" s="89" t="n">
        <v>60</v>
      </c>
      <c r="BK20" s="90" t="n">
        <v>4.9</v>
      </c>
      <c r="BL20" s="89" t="n">
        <v>66</v>
      </c>
      <c r="BM20" s="90" t="n">
        <v>5.3</v>
      </c>
      <c r="BN20" s="89" t="n">
        <v>58</v>
      </c>
      <c r="BO20" s="90" t="n">
        <v>4.7</v>
      </c>
      <c r="BP20" s="89" t="n">
        <v>54</v>
      </c>
      <c r="BQ20" s="90" t="n">
        <v>4.3</v>
      </c>
      <c r="BR20" s="89" t="n">
        <v>73</v>
      </c>
      <c r="BS20" s="90" t="n">
        <v>5.7</v>
      </c>
      <c r="BT20" s="89" t="n">
        <v>87</v>
      </c>
      <c r="BU20" s="90" t="n">
        <v>6.4</v>
      </c>
      <c r="BV20" s="89" t="n">
        <v>87</v>
      </c>
      <c r="BW20" s="90" t="n">
        <v>6.2</v>
      </c>
      <c r="BX20" s="89" t="n">
        <v>102</v>
      </c>
      <c r="BY20" s="90" t="n">
        <v>6.9</v>
      </c>
      <c r="BZ20" s="89" t="n">
        <v>121</v>
      </c>
      <c r="CA20" s="90" t="n">
        <v>8</v>
      </c>
      <c r="CB20" s="89" t="n">
        <v>124</v>
      </c>
      <c r="CC20" s="90" t="n">
        <v>8.2</v>
      </c>
      <c r="CD20" s="89" t="n">
        <v>116</v>
      </c>
      <c r="CE20" s="90" t="n">
        <v>7.5</v>
      </c>
    </row>
    <row r="21" customFormat="false" ht="12.75" hidden="false" customHeight="false" outlineLevel="0" collapsed="false">
      <c r="A21" s="32" t="s">
        <v>80</v>
      </c>
      <c r="B21" s="89" t="n">
        <v>17</v>
      </c>
      <c r="C21" s="90" t="n">
        <v>2.7</v>
      </c>
      <c r="D21" s="89" t="n">
        <v>19</v>
      </c>
      <c r="E21" s="90" t="n">
        <v>3.6</v>
      </c>
      <c r="F21" s="89" t="n">
        <v>18</v>
      </c>
      <c r="G21" s="90" t="n">
        <v>4.3</v>
      </c>
      <c r="H21" s="89" t="n">
        <v>12</v>
      </c>
      <c r="I21" s="90" t="n">
        <v>3.7</v>
      </c>
      <c r="J21" s="89" t="n">
        <v>9</v>
      </c>
      <c r="K21" s="90" t="n">
        <v>3.1</v>
      </c>
      <c r="L21" s="89" t="n">
        <v>12</v>
      </c>
      <c r="M21" s="90" t="n">
        <v>4.3</v>
      </c>
      <c r="N21" s="89" t="n">
        <v>11</v>
      </c>
      <c r="O21" s="90" t="n">
        <v>3.5</v>
      </c>
      <c r="P21" s="89" t="n">
        <v>8</v>
      </c>
      <c r="Q21" s="90" t="n">
        <v>2.2</v>
      </c>
      <c r="R21" s="89" t="n">
        <v>9</v>
      </c>
      <c r="S21" s="90" t="n">
        <v>2.5</v>
      </c>
      <c r="T21" s="89" t="n">
        <v>8</v>
      </c>
      <c r="U21" s="90" t="n">
        <v>2.3</v>
      </c>
      <c r="V21" s="89" t="n">
        <v>7</v>
      </c>
      <c r="W21" s="90" t="n">
        <v>1.9</v>
      </c>
      <c r="X21" s="89" t="n">
        <v>5</v>
      </c>
      <c r="Y21" s="90" t="n">
        <v>1.7</v>
      </c>
      <c r="Z21" s="89" t="n">
        <v>6</v>
      </c>
      <c r="AA21" s="90" t="n">
        <v>2.1</v>
      </c>
      <c r="AB21" s="89" t="n">
        <v>5</v>
      </c>
      <c r="AC21" s="90" t="n">
        <v>1.9</v>
      </c>
      <c r="AD21" s="89" t="n">
        <v>4</v>
      </c>
      <c r="AE21" s="90" t="n">
        <v>1.5</v>
      </c>
      <c r="AF21" s="89" t="n">
        <v>5</v>
      </c>
      <c r="AG21" s="90" t="n">
        <v>2</v>
      </c>
      <c r="AH21" s="89" t="n">
        <v>3</v>
      </c>
      <c r="AI21" s="90" t="n">
        <v>1.4</v>
      </c>
      <c r="AJ21" s="89" t="n">
        <v>5</v>
      </c>
      <c r="AK21" s="90" t="n">
        <v>2.6</v>
      </c>
      <c r="AL21" s="89" t="n">
        <v>2</v>
      </c>
      <c r="AM21" s="90" t="n">
        <v>1.3</v>
      </c>
      <c r="AN21" s="89" t="n">
        <v>5</v>
      </c>
      <c r="AO21" s="90" t="n">
        <v>2.7</v>
      </c>
      <c r="AP21" s="89" t="n">
        <v>3</v>
      </c>
      <c r="AQ21" s="90" t="n">
        <v>2.1</v>
      </c>
      <c r="AR21" s="89" t="n">
        <v>3</v>
      </c>
      <c r="AS21" s="90" t="n">
        <v>2.1</v>
      </c>
      <c r="AT21" s="89" t="n">
        <v>4</v>
      </c>
      <c r="AU21" s="90" t="n">
        <v>2.8</v>
      </c>
      <c r="AV21" s="89" t="n">
        <v>6</v>
      </c>
      <c r="AW21" s="90" t="n">
        <v>3.9</v>
      </c>
      <c r="AX21" s="89" t="n">
        <v>5</v>
      </c>
      <c r="AY21" s="90" t="n">
        <v>3.1</v>
      </c>
      <c r="AZ21" s="89" t="n">
        <v>4</v>
      </c>
      <c r="BA21" s="90" t="n">
        <v>3</v>
      </c>
      <c r="BB21" s="89" t="n">
        <v>3</v>
      </c>
      <c r="BC21" s="90" t="n">
        <v>2</v>
      </c>
      <c r="BD21" s="89" t="n">
        <v>4</v>
      </c>
      <c r="BE21" s="90" t="n">
        <v>2.3</v>
      </c>
      <c r="BF21" s="89" t="n">
        <v>5</v>
      </c>
      <c r="BG21" s="90" t="n">
        <v>2.5</v>
      </c>
      <c r="BH21" s="89" t="n">
        <v>5</v>
      </c>
      <c r="BI21" s="90" t="n">
        <v>2.6</v>
      </c>
      <c r="BJ21" s="89" t="n">
        <v>7</v>
      </c>
      <c r="BK21" s="90" t="n">
        <v>3.5</v>
      </c>
      <c r="BL21" s="89" t="n">
        <v>10</v>
      </c>
      <c r="BM21" s="90" t="n">
        <v>4.5</v>
      </c>
      <c r="BN21" s="89" t="n">
        <v>11</v>
      </c>
      <c r="BO21" s="90" t="n">
        <v>4.3</v>
      </c>
      <c r="BP21" s="89" t="n">
        <v>12</v>
      </c>
      <c r="BQ21" s="90" t="n">
        <v>3.8</v>
      </c>
      <c r="BR21" s="89" t="n">
        <v>20</v>
      </c>
      <c r="BS21" s="90" t="n">
        <v>5.7</v>
      </c>
      <c r="BT21" s="89" t="n">
        <v>17</v>
      </c>
      <c r="BU21" s="90" t="n">
        <v>4.6</v>
      </c>
      <c r="BV21" s="89" t="n">
        <v>17</v>
      </c>
      <c r="BW21" s="90" t="n">
        <v>4.2</v>
      </c>
      <c r="BX21" s="89" t="n">
        <v>24</v>
      </c>
      <c r="BY21" s="90" t="n">
        <v>5.1</v>
      </c>
      <c r="BZ21" s="89" t="n">
        <v>30</v>
      </c>
      <c r="CA21" s="90" t="n">
        <v>6</v>
      </c>
      <c r="CB21" s="89" t="n">
        <v>36</v>
      </c>
      <c r="CC21" s="90" t="n">
        <v>7</v>
      </c>
      <c r="CD21" s="89" t="n">
        <v>48</v>
      </c>
      <c r="CE21" s="90" t="n">
        <v>8.6</v>
      </c>
    </row>
    <row r="22" customFormat="false" ht="12.75" hidden="false" customHeight="false" outlineLevel="0" collapsed="false">
      <c r="A22" s="32" t="s">
        <v>81</v>
      </c>
      <c r="B22" s="89" t="n">
        <v>3</v>
      </c>
      <c r="C22" s="90" t="n">
        <v>1.5</v>
      </c>
      <c r="D22" s="89" t="n">
        <v>3</v>
      </c>
      <c r="E22" s="90" t="n">
        <v>1.3</v>
      </c>
      <c r="F22" s="89" t="n">
        <v>2</v>
      </c>
      <c r="G22" s="90" t="n">
        <v>1</v>
      </c>
      <c r="H22" s="89" t="n">
        <v>2</v>
      </c>
      <c r="I22" s="90" t="n">
        <v>1.1</v>
      </c>
      <c r="J22" s="89" t="n">
        <v>1</v>
      </c>
      <c r="K22" s="90" t="n">
        <v>0.9</v>
      </c>
      <c r="L22" s="89" t="n">
        <v>1</v>
      </c>
      <c r="M22" s="90" t="n">
        <v>0.4</v>
      </c>
      <c r="N22" s="89" t="n">
        <v>1</v>
      </c>
      <c r="O22" s="90" t="n">
        <v>0.5</v>
      </c>
      <c r="P22" s="89" t="n">
        <v>0</v>
      </c>
      <c r="Q22" s="90" t="n">
        <v>0</v>
      </c>
      <c r="R22" s="89" t="n">
        <v>1</v>
      </c>
      <c r="S22" s="90" t="n">
        <v>1.1</v>
      </c>
      <c r="T22" s="89" t="n">
        <v>0</v>
      </c>
      <c r="U22" s="90" t="n">
        <v>0.5</v>
      </c>
      <c r="V22" s="89" t="n">
        <v>0</v>
      </c>
      <c r="W22" s="90" t="n">
        <v>0.5</v>
      </c>
      <c r="X22" s="89" t="n">
        <v>1</v>
      </c>
      <c r="Y22" s="90" t="n">
        <v>1.2</v>
      </c>
      <c r="Z22" s="89" t="n">
        <v>0</v>
      </c>
      <c r="AA22" s="90" t="n">
        <v>0.4</v>
      </c>
      <c r="AB22" s="89" t="n">
        <v>1</v>
      </c>
      <c r="AC22" s="90" t="n">
        <v>1.1</v>
      </c>
      <c r="AD22" s="89" t="n">
        <v>1</v>
      </c>
      <c r="AE22" s="90" t="n">
        <v>1.1</v>
      </c>
      <c r="AF22" s="89" t="n">
        <v>0</v>
      </c>
      <c r="AG22" s="90" t="n">
        <v>0.3</v>
      </c>
      <c r="AH22" s="89" t="n">
        <v>1</v>
      </c>
      <c r="AI22" s="90" t="n">
        <v>1.1</v>
      </c>
      <c r="AJ22" s="89" t="n">
        <v>1</v>
      </c>
      <c r="AK22" s="90" t="n">
        <v>1.2</v>
      </c>
      <c r="AL22" s="89" t="n">
        <v>0</v>
      </c>
      <c r="AM22" s="90" t="n">
        <v>0</v>
      </c>
      <c r="AN22" s="89" t="n">
        <v>0</v>
      </c>
      <c r="AO22" s="90" t="n">
        <v>0</v>
      </c>
      <c r="AP22" s="89" t="n">
        <v>1</v>
      </c>
      <c r="AQ22" s="90" t="n">
        <v>2</v>
      </c>
      <c r="AR22" s="89" t="n">
        <v>0</v>
      </c>
      <c r="AS22" s="90" t="n">
        <v>0.6</v>
      </c>
      <c r="AT22" s="89" t="n">
        <v>0</v>
      </c>
      <c r="AU22" s="90" t="n">
        <v>0</v>
      </c>
      <c r="AV22" s="89" t="n">
        <v>1</v>
      </c>
      <c r="AW22" s="90" t="n">
        <v>1.2</v>
      </c>
      <c r="AX22" s="89" t="n">
        <v>1</v>
      </c>
      <c r="AY22" s="90" t="n">
        <v>2.1</v>
      </c>
      <c r="AZ22" s="89" t="n">
        <v>0</v>
      </c>
      <c r="BA22" s="90" t="n">
        <v>0</v>
      </c>
      <c r="BB22" s="89" t="n">
        <v>0</v>
      </c>
      <c r="BC22" s="90" t="n">
        <v>0</v>
      </c>
      <c r="BD22" s="89" t="n">
        <v>0</v>
      </c>
      <c r="BE22" s="90" t="n">
        <v>0</v>
      </c>
      <c r="BF22" s="89" t="n">
        <v>0</v>
      </c>
      <c r="BG22" s="90" t="n">
        <v>0.7</v>
      </c>
      <c r="BH22" s="89" t="n">
        <v>0</v>
      </c>
      <c r="BI22" s="90" t="n">
        <v>0</v>
      </c>
      <c r="BJ22" s="89" t="n">
        <v>0</v>
      </c>
      <c r="BK22" s="90" t="n">
        <v>0</v>
      </c>
      <c r="BL22" s="89" t="n">
        <v>1</v>
      </c>
      <c r="BM22" s="90" t="n">
        <v>1.5</v>
      </c>
      <c r="BN22" s="89" t="n">
        <v>1</v>
      </c>
      <c r="BO22" s="90" t="n">
        <v>2</v>
      </c>
      <c r="BP22" s="89" t="n">
        <v>2</v>
      </c>
      <c r="BQ22" s="90" t="n">
        <v>4.2</v>
      </c>
      <c r="BR22" s="89" t="n">
        <v>2</v>
      </c>
      <c r="BS22" s="90" t="n">
        <v>4</v>
      </c>
      <c r="BT22" s="89" t="n">
        <v>2</v>
      </c>
      <c r="BU22" s="90" t="n">
        <v>3</v>
      </c>
      <c r="BV22" s="89" t="n">
        <v>1</v>
      </c>
      <c r="BW22" s="90" t="n">
        <v>1.1</v>
      </c>
      <c r="BX22" s="89" t="n">
        <v>1</v>
      </c>
      <c r="BY22" s="90" t="n">
        <v>1.2</v>
      </c>
      <c r="BZ22" s="89" t="n">
        <v>3</v>
      </c>
      <c r="CA22" s="90" t="n">
        <v>3.1</v>
      </c>
      <c r="CB22" s="89" t="n">
        <v>3</v>
      </c>
      <c r="CC22" s="90" t="n">
        <v>2.9</v>
      </c>
      <c r="CD22" s="89" t="n">
        <v>3</v>
      </c>
      <c r="CE22" s="90" t="n">
        <v>2.5</v>
      </c>
    </row>
    <row r="23" customFormat="false" ht="15" hidden="false" customHeight="false" outlineLevel="0" collapsed="false">
      <c r="A23" s="32" t="s">
        <v>82</v>
      </c>
      <c r="B23" s="89" t="n">
        <v>0</v>
      </c>
      <c r="C23" s="90" t="n">
        <v>0.2</v>
      </c>
      <c r="D23" s="89" t="n">
        <v>0</v>
      </c>
      <c r="E23" s="90" t="n">
        <v>0.2</v>
      </c>
      <c r="F23" s="89" t="n">
        <v>1</v>
      </c>
      <c r="G23" s="90" t="n">
        <v>0.5</v>
      </c>
      <c r="H23" s="89" t="n">
        <v>0</v>
      </c>
      <c r="I23" s="90" t="n">
        <v>0.3</v>
      </c>
      <c r="J23" s="89" t="n">
        <v>1</v>
      </c>
      <c r="K23" s="90" t="n">
        <v>0.7</v>
      </c>
      <c r="L23" s="89" t="n">
        <v>0</v>
      </c>
      <c r="M23" s="90" t="n">
        <v>0.3</v>
      </c>
      <c r="N23" s="89" t="n">
        <v>1</v>
      </c>
      <c r="O23" s="90" t="n">
        <v>0.6</v>
      </c>
      <c r="P23" s="89" t="n">
        <v>0</v>
      </c>
      <c r="Q23" s="90" t="n">
        <v>0</v>
      </c>
      <c r="R23" s="89" t="n">
        <v>0</v>
      </c>
      <c r="S23" s="90" t="n">
        <v>0.4</v>
      </c>
      <c r="T23" s="89" t="n">
        <v>1</v>
      </c>
      <c r="U23" s="90" t="n">
        <v>0.8</v>
      </c>
      <c r="V23" s="89" t="n">
        <v>0</v>
      </c>
      <c r="W23" s="90" t="n">
        <v>0.4</v>
      </c>
      <c r="X23" s="89" t="n">
        <v>0</v>
      </c>
      <c r="Y23" s="90" t="n">
        <v>0</v>
      </c>
      <c r="Z23" s="89" t="n">
        <v>0</v>
      </c>
      <c r="AA23" s="90" t="n">
        <v>0.6</v>
      </c>
      <c r="AB23" s="89" t="n">
        <v>0</v>
      </c>
      <c r="AC23" s="90" t="n">
        <v>0.6</v>
      </c>
      <c r="AD23" s="89" t="n">
        <v>1</v>
      </c>
      <c r="AE23" s="90" t="n">
        <v>2</v>
      </c>
      <c r="AF23" s="89" t="n">
        <v>0</v>
      </c>
      <c r="AG23" s="90" t="n">
        <v>0</v>
      </c>
      <c r="AH23" s="89" t="n">
        <v>0</v>
      </c>
      <c r="AI23" s="90" t="n">
        <v>0</v>
      </c>
      <c r="AJ23" s="89" t="n">
        <v>0</v>
      </c>
      <c r="AK23" s="90" t="n">
        <v>0</v>
      </c>
      <c r="AL23" s="89" t="n">
        <v>0</v>
      </c>
      <c r="AM23" s="90" t="n">
        <v>0</v>
      </c>
      <c r="AN23" s="89" t="n">
        <v>0</v>
      </c>
      <c r="AO23" s="90" t="n">
        <v>0</v>
      </c>
      <c r="AP23" s="89" t="n">
        <v>0</v>
      </c>
      <c r="AQ23" s="90" t="n">
        <v>0.8</v>
      </c>
      <c r="AR23" s="89" t="n">
        <v>0</v>
      </c>
      <c r="AS23" s="90" t="n">
        <v>0.7</v>
      </c>
      <c r="AT23" s="89" t="n">
        <v>0</v>
      </c>
      <c r="AU23" s="90" t="n">
        <v>0</v>
      </c>
      <c r="AV23" s="89" t="n">
        <v>0</v>
      </c>
      <c r="AW23" s="90" t="n">
        <v>0</v>
      </c>
      <c r="AX23" s="89" t="n">
        <v>0</v>
      </c>
      <c r="AY23" s="90" t="n">
        <v>0</v>
      </c>
      <c r="AZ23" s="89" t="n">
        <v>0</v>
      </c>
      <c r="BA23" s="90" t="n">
        <v>0</v>
      </c>
      <c r="BB23" s="89" t="n">
        <v>0</v>
      </c>
      <c r="BC23" s="90" t="n">
        <v>1.7</v>
      </c>
      <c r="BD23" s="89" t="n">
        <v>0</v>
      </c>
      <c r="BE23" s="90" t="n">
        <v>1.4</v>
      </c>
      <c r="BF23" s="89" t="n">
        <v>0</v>
      </c>
      <c r="BG23" s="90" t="n">
        <v>0</v>
      </c>
      <c r="BH23" s="89" t="n">
        <v>0</v>
      </c>
      <c r="BI23" s="90" t="n">
        <v>0</v>
      </c>
      <c r="BJ23" s="89" t="n">
        <v>0</v>
      </c>
      <c r="BK23" s="90" t="n">
        <v>0.6</v>
      </c>
      <c r="BL23" s="89" t="n">
        <v>0</v>
      </c>
      <c r="BM23" s="90" t="n">
        <v>0</v>
      </c>
      <c r="BN23" s="89" t="n">
        <v>0</v>
      </c>
      <c r="BO23" s="90" t="n">
        <v>0.5</v>
      </c>
      <c r="BP23" s="89" t="n">
        <v>0</v>
      </c>
      <c r="BQ23" s="90" t="n">
        <v>0.7</v>
      </c>
      <c r="BR23" s="89" t="n">
        <v>1</v>
      </c>
      <c r="BS23" s="90" t="n">
        <v>3</v>
      </c>
      <c r="BT23" s="89" t="n">
        <v>0</v>
      </c>
      <c r="BU23" s="90" t="n">
        <v>0.8</v>
      </c>
      <c r="BV23" s="89" t="n">
        <v>0</v>
      </c>
      <c r="BW23" s="90" t="n">
        <v>0.4</v>
      </c>
      <c r="BX23" s="89" t="n">
        <v>0</v>
      </c>
      <c r="BY23" s="90" t="n">
        <v>0.4</v>
      </c>
      <c r="BZ23" s="89" t="n">
        <v>0</v>
      </c>
      <c r="CA23" s="90" t="n">
        <v>0.7</v>
      </c>
      <c r="CB23" s="89" t="n">
        <v>1</v>
      </c>
      <c r="CC23" s="90" t="n">
        <v>1.4</v>
      </c>
      <c r="CD23" s="89" t="n">
        <v>1</v>
      </c>
      <c r="CE23" s="90" t="n">
        <v>1</v>
      </c>
    </row>
    <row r="24" customFormat="false" ht="15" hidden="false" customHeight="false" outlineLevel="0" collapsed="false">
      <c r="A24" s="31" t="s">
        <v>70</v>
      </c>
      <c r="B24" s="92" t="n">
        <v>347</v>
      </c>
      <c r="C24" s="93" t="n">
        <v>2.5</v>
      </c>
      <c r="D24" s="92" t="n">
        <v>364</v>
      </c>
      <c r="E24" s="93" t="n">
        <v>2.6</v>
      </c>
      <c r="F24" s="92" t="n">
        <v>417</v>
      </c>
      <c r="G24" s="93" t="n">
        <v>3</v>
      </c>
      <c r="H24" s="92" t="n">
        <v>450</v>
      </c>
      <c r="I24" s="93" t="n">
        <v>3.2</v>
      </c>
      <c r="J24" s="92" t="n">
        <v>505</v>
      </c>
      <c r="K24" s="93" t="n">
        <v>3.6</v>
      </c>
      <c r="L24" s="92" t="n">
        <v>509</v>
      </c>
      <c r="M24" s="93" t="n">
        <v>3.6</v>
      </c>
      <c r="N24" s="92" t="n">
        <v>640</v>
      </c>
      <c r="O24" s="93" t="n">
        <v>4.5</v>
      </c>
      <c r="P24" s="92" t="n">
        <v>725</v>
      </c>
      <c r="Q24" s="93" t="n">
        <v>5.1</v>
      </c>
      <c r="R24" s="92" t="n">
        <v>775</v>
      </c>
      <c r="S24" s="93" t="n">
        <v>5.5</v>
      </c>
      <c r="T24" s="92" t="n">
        <v>941</v>
      </c>
      <c r="U24" s="93" t="n">
        <v>6.7</v>
      </c>
      <c r="V24" s="92" t="n">
        <v>1029</v>
      </c>
      <c r="W24" s="93" t="n">
        <v>7.3</v>
      </c>
      <c r="X24" s="92" t="n">
        <v>1032</v>
      </c>
      <c r="Y24" s="93" t="n">
        <v>7.3</v>
      </c>
      <c r="Z24" s="92" t="n">
        <v>1010</v>
      </c>
      <c r="AA24" s="93" t="n">
        <v>7.2</v>
      </c>
      <c r="AB24" s="92" t="n">
        <v>951</v>
      </c>
      <c r="AC24" s="93" t="n">
        <v>6.8</v>
      </c>
      <c r="AD24" s="92" t="n">
        <v>857</v>
      </c>
      <c r="AE24" s="93" t="n">
        <v>6.1</v>
      </c>
      <c r="AF24" s="92" t="n">
        <v>841</v>
      </c>
      <c r="AG24" s="93" t="n">
        <v>6</v>
      </c>
      <c r="AH24" s="92" t="n">
        <v>864</v>
      </c>
      <c r="AI24" s="93" t="n">
        <v>6.2</v>
      </c>
      <c r="AJ24" s="92" t="n">
        <v>990</v>
      </c>
      <c r="AK24" s="93" t="n">
        <v>7.1</v>
      </c>
      <c r="AL24" s="92" t="n">
        <v>1172</v>
      </c>
      <c r="AM24" s="93" t="n">
        <v>8.5</v>
      </c>
      <c r="AN24" s="92" t="n">
        <v>1254</v>
      </c>
      <c r="AO24" s="93" t="n">
        <v>9</v>
      </c>
      <c r="AP24" s="92" t="n">
        <v>1156</v>
      </c>
      <c r="AQ24" s="93" t="n">
        <v>8.3</v>
      </c>
      <c r="AR24" s="92" t="n">
        <v>1254</v>
      </c>
      <c r="AS24" s="93" t="n">
        <v>9</v>
      </c>
      <c r="AT24" s="92" t="n">
        <v>1289</v>
      </c>
      <c r="AU24" s="93" t="n">
        <v>9.2</v>
      </c>
      <c r="AV24" s="92" t="n">
        <v>1216</v>
      </c>
      <c r="AW24" s="93" t="n">
        <v>8.7</v>
      </c>
      <c r="AX24" s="92" t="n">
        <v>1190</v>
      </c>
      <c r="AY24" s="93" t="n">
        <v>8.5</v>
      </c>
      <c r="AZ24" s="92" t="n">
        <v>994</v>
      </c>
      <c r="BA24" s="93" t="n">
        <v>7</v>
      </c>
      <c r="BB24" s="92" t="n">
        <v>896</v>
      </c>
      <c r="BC24" s="93" t="n">
        <v>6.3</v>
      </c>
      <c r="BD24" s="92" t="n">
        <v>981</v>
      </c>
      <c r="BE24" s="93" t="n">
        <v>6.8</v>
      </c>
      <c r="BF24" s="92" t="n">
        <v>1067</v>
      </c>
      <c r="BG24" s="93" t="n">
        <v>7.4</v>
      </c>
      <c r="BH24" s="92" t="n">
        <v>1123</v>
      </c>
      <c r="BI24" s="93" t="n">
        <v>7.8</v>
      </c>
      <c r="BJ24" s="92" t="n">
        <v>1133</v>
      </c>
      <c r="BK24" s="93" t="n">
        <v>7.8</v>
      </c>
      <c r="BL24" s="92" t="n">
        <v>1143</v>
      </c>
      <c r="BM24" s="93" t="n">
        <v>7.9</v>
      </c>
      <c r="BN24" s="92" t="n">
        <v>1062</v>
      </c>
      <c r="BO24" s="93" t="n">
        <v>7.3</v>
      </c>
      <c r="BP24" s="92" t="n">
        <v>987</v>
      </c>
      <c r="BQ24" s="93" t="n">
        <v>6.7</v>
      </c>
      <c r="BR24" s="92" t="n">
        <v>1281</v>
      </c>
      <c r="BS24" s="93" t="n">
        <v>8.7</v>
      </c>
      <c r="BT24" s="92" t="n">
        <v>1288</v>
      </c>
      <c r="BU24" s="93" t="n">
        <v>8.7</v>
      </c>
      <c r="BV24" s="92" t="n">
        <v>1262</v>
      </c>
      <c r="BW24" s="93" t="n">
        <v>8.5</v>
      </c>
      <c r="BX24" s="92" t="n">
        <v>1408</v>
      </c>
      <c r="BY24" s="93" t="n">
        <v>9.4</v>
      </c>
      <c r="BZ24" s="92" t="n">
        <v>1498</v>
      </c>
      <c r="CA24" s="93" t="n">
        <v>10</v>
      </c>
      <c r="CB24" s="92" t="n">
        <v>1523</v>
      </c>
      <c r="CC24" s="93" t="n">
        <v>10.2</v>
      </c>
      <c r="CD24" s="92" t="n">
        <v>1570</v>
      </c>
      <c r="CE24" s="93" t="n">
        <v>10.5</v>
      </c>
    </row>
    <row r="25" customFormat="false" ht="12.75" hidden="false" customHeight="false" outlineLevel="0" collapsed="false">
      <c r="A25" s="71" t="s">
        <v>150</v>
      </c>
    </row>
    <row r="26" customFormat="false" ht="12.75" hidden="false" customHeight="false" outlineLevel="0" collapsed="false">
      <c r="A26" s="71" t="s">
        <v>151</v>
      </c>
    </row>
    <row r="27" customFormat="false" ht="12.75" hidden="false" customHeight="false" outlineLevel="0" collapsed="false">
      <c r="A27" s="71" t="s">
        <v>152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660033"/>
    <pageSetUpPr fitToPage="false"/>
  </sheetPr>
  <dimension ref="A1:C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4" activeCellId="0" sqref="A1:N6"/>
    </sheetView>
  </sheetViews>
  <sheetFormatPr defaultRowHeight="12.75" outlineLevelRow="0" outlineLevelCol="0"/>
  <cols>
    <col collapsed="false" customWidth="true" hidden="false" outlineLevel="0" max="1" min="1" style="71" width="15.29"/>
    <col collapsed="false" customWidth="true" hidden="false" outlineLevel="0" max="2" min="2" style="72" width="15.71"/>
    <col collapsed="false" customWidth="true" hidden="false" outlineLevel="0" max="3" min="3" style="71" width="15.71"/>
    <col collapsed="false" customWidth="true" hidden="false" outlineLevel="0" max="4" min="4" style="72" width="15.71"/>
    <col collapsed="false" customWidth="true" hidden="false" outlineLevel="0" max="5" min="5" style="71" width="15.71"/>
    <col collapsed="false" customWidth="true" hidden="false" outlineLevel="0" max="6" min="6" style="72" width="15.71"/>
    <col collapsed="false" customWidth="true" hidden="false" outlineLevel="0" max="7" min="7" style="71" width="15.71"/>
    <col collapsed="false" customWidth="true" hidden="false" outlineLevel="0" max="8" min="8" style="72" width="15.71"/>
    <col collapsed="false" customWidth="true" hidden="false" outlineLevel="0" max="9" min="9" style="71" width="15.71"/>
    <col collapsed="false" customWidth="true" hidden="false" outlineLevel="0" max="10" min="10" style="72" width="15.71"/>
    <col collapsed="false" customWidth="true" hidden="false" outlineLevel="0" max="11" min="11" style="71" width="15.71"/>
    <col collapsed="false" customWidth="true" hidden="false" outlineLevel="0" max="12" min="12" style="72" width="15.71"/>
    <col collapsed="false" customWidth="true" hidden="false" outlineLevel="0" max="13" min="13" style="71" width="15.71"/>
    <col collapsed="false" customWidth="true" hidden="false" outlineLevel="0" max="14" min="14" style="72" width="15.71"/>
    <col collapsed="false" customWidth="true" hidden="false" outlineLevel="0" max="15" min="15" style="71" width="15.71"/>
    <col collapsed="false" customWidth="true" hidden="false" outlineLevel="0" max="16" min="16" style="72" width="15.71"/>
    <col collapsed="false" customWidth="true" hidden="false" outlineLevel="0" max="17" min="17" style="71" width="15.71"/>
    <col collapsed="false" customWidth="true" hidden="false" outlineLevel="0" max="18" min="18" style="72" width="15.71"/>
    <col collapsed="false" customWidth="true" hidden="false" outlineLevel="0" max="19" min="19" style="71" width="15.71"/>
    <col collapsed="false" customWidth="true" hidden="false" outlineLevel="0" max="20" min="20" style="72" width="15.71"/>
    <col collapsed="false" customWidth="true" hidden="false" outlineLevel="0" max="21" min="21" style="71" width="15.71"/>
    <col collapsed="false" customWidth="true" hidden="false" outlineLevel="0" max="22" min="22" style="72" width="15.71"/>
    <col collapsed="false" customWidth="true" hidden="false" outlineLevel="0" max="23" min="23" style="71" width="15.71"/>
    <col collapsed="false" customWidth="true" hidden="false" outlineLevel="0" max="24" min="24" style="72" width="15.71"/>
    <col collapsed="false" customWidth="true" hidden="false" outlineLevel="0" max="25" min="25" style="71" width="15.71"/>
    <col collapsed="false" customWidth="true" hidden="false" outlineLevel="0" max="26" min="26" style="72" width="15.71"/>
    <col collapsed="false" customWidth="true" hidden="false" outlineLevel="0" max="27" min="27" style="71" width="15.71"/>
    <col collapsed="false" customWidth="true" hidden="false" outlineLevel="0" max="28" min="28" style="72" width="15.71"/>
    <col collapsed="false" customWidth="true" hidden="false" outlineLevel="0" max="29" min="29" style="71" width="15.71"/>
    <col collapsed="false" customWidth="true" hidden="false" outlineLevel="0" max="30" min="30" style="72" width="15.71"/>
    <col collapsed="false" customWidth="true" hidden="false" outlineLevel="0" max="31" min="31" style="71" width="15.71"/>
    <col collapsed="false" customWidth="true" hidden="false" outlineLevel="0" max="32" min="32" style="72" width="15.71"/>
    <col collapsed="false" customWidth="true" hidden="false" outlineLevel="0" max="33" min="33" style="71" width="15.71"/>
    <col collapsed="false" customWidth="true" hidden="false" outlineLevel="0" max="34" min="34" style="72" width="15.71"/>
    <col collapsed="false" customWidth="true" hidden="false" outlineLevel="0" max="35" min="35" style="71" width="15.71"/>
    <col collapsed="false" customWidth="true" hidden="false" outlineLevel="0" max="36" min="36" style="72" width="15.71"/>
    <col collapsed="false" customWidth="true" hidden="false" outlineLevel="0" max="37" min="37" style="71" width="15.71"/>
    <col collapsed="false" customWidth="true" hidden="false" outlineLevel="0" max="38" min="38" style="72" width="15.71"/>
    <col collapsed="false" customWidth="true" hidden="false" outlineLevel="0" max="39" min="39" style="71" width="15.71"/>
    <col collapsed="false" customWidth="true" hidden="false" outlineLevel="0" max="40" min="40" style="72" width="15.71"/>
    <col collapsed="false" customWidth="true" hidden="false" outlineLevel="0" max="41" min="41" style="71" width="15.71"/>
    <col collapsed="false" customWidth="true" hidden="false" outlineLevel="0" max="42" min="42" style="72" width="15.71"/>
    <col collapsed="false" customWidth="true" hidden="false" outlineLevel="0" max="43" min="43" style="71" width="15.71"/>
    <col collapsed="false" customWidth="true" hidden="false" outlineLevel="0" max="44" min="44" style="72" width="15.71"/>
    <col collapsed="false" customWidth="true" hidden="false" outlineLevel="0" max="45" min="45" style="71" width="15.71"/>
    <col collapsed="false" customWidth="true" hidden="false" outlineLevel="0" max="46" min="46" style="72" width="15.71"/>
    <col collapsed="false" customWidth="true" hidden="false" outlineLevel="0" max="47" min="47" style="71" width="15.71"/>
    <col collapsed="false" customWidth="true" hidden="false" outlineLevel="0" max="48" min="48" style="72" width="15.71"/>
    <col collapsed="false" customWidth="true" hidden="false" outlineLevel="0" max="49" min="49" style="71" width="15.71"/>
    <col collapsed="false" customWidth="true" hidden="false" outlineLevel="0" max="50" min="50" style="72" width="15.71"/>
    <col collapsed="false" customWidth="true" hidden="false" outlineLevel="0" max="51" min="51" style="71" width="15.71"/>
    <col collapsed="false" customWidth="true" hidden="false" outlineLevel="0" max="52" min="52" style="72" width="15.71"/>
    <col collapsed="false" customWidth="true" hidden="false" outlineLevel="0" max="53" min="53" style="71" width="15.71"/>
    <col collapsed="false" customWidth="true" hidden="false" outlineLevel="0" max="54" min="54" style="72" width="15.71"/>
    <col collapsed="false" customWidth="true" hidden="false" outlineLevel="0" max="55" min="55" style="71" width="15.71"/>
    <col collapsed="false" customWidth="true" hidden="false" outlineLevel="0" max="56" min="56" style="72" width="15.71"/>
    <col collapsed="false" customWidth="true" hidden="false" outlineLevel="0" max="57" min="57" style="71" width="15.71"/>
    <col collapsed="false" customWidth="true" hidden="false" outlineLevel="0" max="58" min="58" style="72" width="15.71"/>
    <col collapsed="false" customWidth="true" hidden="false" outlineLevel="0" max="59" min="59" style="71" width="15.71"/>
    <col collapsed="false" customWidth="true" hidden="false" outlineLevel="0" max="60" min="60" style="72" width="15.71"/>
    <col collapsed="false" customWidth="true" hidden="false" outlineLevel="0" max="61" min="61" style="71" width="15.71"/>
    <col collapsed="false" customWidth="true" hidden="false" outlineLevel="0" max="62" min="62" style="72" width="15.71"/>
    <col collapsed="false" customWidth="true" hidden="false" outlineLevel="0" max="63" min="63" style="71" width="15.71"/>
    <col collapsed="false" customWidth="true" hidden="false" outlineLevel="0" max="64" min="64" style="72" width="15.71"/>
    <col collapsed="false" customWidth="true" hidden="false" outlineLevel="0" max="65" min="65" style="71" width="15.71"/>
    <col collapsed="false" customWidth="true" hidden="false" outlineLevel="0" max="66" min="66" style="72" width="15.71"/>
    <col collapsed="false" customWidth="true" hidden="false" outlineLevel="0" max="67" min="67" style="71" width="15.71"/>
    <col collapsed="false" customWidth="true" hidden="false" outlineLevel="0" max="68" min="68" style="72" width="15.71"/>
    <col collapsed="false" customWidth="true" hidden="false" outlineLevel="0" max="69" min="69" style="71" width="15.71"/>
    <col collapsed="false" customWidth="true" hidden="false" outlineLevel="0" max="70" min="70" style="72" width="15.71"/>
    <col collapsed="false" customWidth="true" hidden="false" outlineLevel="0" max="71" min="71" style="71" width="15.71"/>
    <col collapsed="false" customWidth="true" hidden="false" outlineLevel="0" max="72" min="72" style="72" width="15.71"/>
    <col collapsed="false" customWidth="true" hidden="false" outlineLevel="0" max="73" min="73" style="71" width="15.71"/>
    <col collapsed="false" customWidth="true" hidden="false" outlineLevel="0" max="74" min="74" style="72" width="15.71"/>
    <col collapsed="false" customWidth="true" hidden="false" outlineLevel="0" max="75" min="75" style="71" width="15.71"/>
    <col collapsed="false" customWidth="true" hidden="false" outlineLevel="0" max="76" min="76" style="72" width="15.71"/>
    <col collapsed="false" customWidth="true" hidden="false" outlineLevel="0" max="77" min="77" style="71" width="15.71"/>
    <col collapsed="false" customWidth="true" hidden="false" outlineLevel="0" max="78" min="78" style="72" width="15.71"/>
    <col collapsed="false" customWidth="true" hidden="false" outlineLevel="0" max="79" min="79" style="71" width="15.71"/>
    <col collapsed="false" customWidth="true" hidden="false" outlineLevel="0" max="80" min="80" style="72" width="15.71"/>
    <col collapsed="false" customWidth="true" hidden="false" outlineLevel="0" max="81" min="81" style="71" width="15.71"/>
    <col collapsed="false" customWidth="true" hidden="false" outlineLevel="0" max="82" min="82" style="72" width="15.71"/>
    <col collapsed="false" customWidth="true" hidden="false" outlineLevel="0" max="83" min="83" style="71" width="15.71"/>
    <col collapsed="false" customWidth="true" hidden="false" outlineLevel="0" max="1025" min="84" style="71" width="9.14"/>
  </cols>
  <sheetData>
    <row r="1" customFormat="false" ht="15.75" hidden="false" customHeight="false" outlineLevel="0" collapsed="false">
      <c r="A1" s="73" t="s">
        <v>139</v>
      </c>
      <c r="B1" s="74"/>
      <c r="C1" s="75"/>
      <c r="D1" s="74"/>
      <c r="E1" s="75"/>
      <c r="F1" s="74"/>
      <c r="G1" s="75"/>
      <c r="H1" s="74"/>
      <c r="I1" s="75"/>
      <c r="J1" s="74"/>
      <c r="K1" s="75"/>
      <c r="L1" s="74"/>
      <c r="M1" s="75"/>
      <c r="N1" s="74"/>
      <c r="O1" s="75"/>
      <c r="P1" s="74"/>
      <c r="Q1" s="75"/>
      <c r="R1" s="74"/>
      <c r="S1" s="75"/>
      <c r="T1" s="74"/>
      <c r="U1" s="75"/>
      <c r="V1" s="74"/>
      <c r="W1" s="75"/>
      <c r="X1" s="74"/>
      <c r="Y1" s="75"/>
      <c r="Z1" s="74"/>
      <c r="AA1" s="75"/>
      <c r="AB1" s="74"/>
      <c r="AC1" s="75"/>
      <c r="AD1" s="74"/>
      <c r="AE1" s="75"/>
      <c r="AF1" s="74"/>
      <c r="AG1" s="75"/>
      <c r="AH1" s="74"/>
      <c r="AI1" s="75"/>
      <c r="AJ1" s="74"/>
      <c r="AK1" s="75"/>
      <c r="AL1" s="74"/>
      <c r="AM1" s="75"/>
      <c r="AN1" s="74"/>
      <c r="AO1" s="75"/>
      <c r="AP1" s="74"/>
      <c r="AQ1" s="75"/>
      <c r="AR1" s="74"/>
      <c r="AS1" s="75"/>
      <c r="AT1" s="74"/>
      <c r="AU1" s="75"/>
      <c r="AV1" s="74"/>
      <c r="AW1" s="75"/>
      <c r="AX1" s="74"/>
      <c r="AY1" s="75"/>
      <c r="AZ1" s="74"/>
      <c r="BA1" s="75"/>
      <c r="BB1" s="74"/>
      <c r="BC1" s="75"/>
      <c r="BD1" s="74"/>
      <c r="BE1" s="75"/>
      <c r="BF1" s="74"/>
      <c r="BG1" s="75"/>
      <c r="BH1" s="74"/>
      <c r="BI1" s="75"/>
      <c r="BJ1" s="74"/>
      <c r="BK1" s="75"/>
      <c r="BL1" s="74"/>
      <c r="BM1" s="75"/>
      <c r="BN1" s="74"/>
      <c r="BO1" s="75"/>
      <c r="BP1" s="74"/>
      <c r="BQ1" s="75"/>
      <c r="BR1" s="74"/>
      <c r="BS1" s="75"/>
      <c r="BT1" s="74"/>
      <c r="BU1" s="75"/>
      <c r="BV1" s="74"/>
      <c r="BW1" s="75"/>
      <c r="BX1" s="74"/>
      <c r="BY1" s="75"/>
      <c r="BZ1" s="74"/>
      <c r="CA1" s="75"/>
      <c r="CB1" s="74"/>
      <c r="CC1" s="75"/>
      <c r="CD1" s="74"/>
      <c r="CE1" s="76"/>
    </row>
    <row r="2" customFormat="false" ht="15" hidden="false" customHeight="false" outlineLevel="0" collapsed="false">
      <c r="A2" s="32" t="s">
        <v>154</v>
      </c>
      <c r="B2" s="77"/>
      <c r="C2" s="78"/>
      <c r="D2" s="77"/>
      <c r="E2" s="78"/>
      <c r="F2" s="77"/>
      <c r="G2" s="78"/>
      <c r="H2" s="77"/>
      <c r="I2" s="78"/>
      <c r="J2" s="77"/>
      <c r="K2" s="78"/>
      <c r="L2" s="77"/>
      <c r="M2" s="78"/>
      <c r="N2" s="77"/>
      <c r="O2" s="78"/>
      <c r="P2" s="77"/>
      <c r="Q2" s="78"/>
      <c r="R2" s="77"/>
      <c r="S2" s="78"/>
      <c r="T2" s="77"/>
      <c r="U2" s="78"/>
      <c r="V2" s="77"/>
      <c r="W2" s="78"/>
      <c r="X2" s="77"/>
      <c r="Y2" s="78"/>
      <c r="Z2" s="77"/>
      <c r="AA2" s="78"/>
      <c r="AB2" s="77"/>
      <c r="AC2" s="78"/>
      <c r="AD2" s="77"/>
      <c r="AE2" s="78"/>
      <c r="AF2" s="77"/>
      <c r="AG2" s="78"/>
      <c r="AH2" s="77"/>
      <c r="AI2" s="78"/>
      <c r="AJ2" s="77"/>
      <c r="AK2" s="78"/>
      <c r="AL2" s="77"/>
      <c r="AM2" s="78"/>
      <c r="AN2" s="77"/>
      <c r="AO2" s="78"/>
      <c r="AP2" s="77"/>
      <c r="AQ2" s="78"/>
      <c r="AR2" s="77"/>
      <c r="AS2" s="78"/>
      <c r="AT2" s="77"/>
      <c r="AU2" s="78"/>
      <c r="AV2" s="77"/>
      <c r="AW2" s="78"/>
      <c r="AX2" s="77"/>
      <c r="AY2" s="78"/>
      <c r="AZ2" s="77"/>
      <c r="BA2" s="78"/>
      <c r="BB2" s="77"/>
      <c r="BC2" s="78"/>
      <c r="BD2" s="77"/>
      <c r="BE2" s="78"/>
      <c r="BF2" s="77"/>
      <c r="BG2" s="78"/>
      <c r="BH2" s="77"/>
      <c r="BI2" s="78"/>
      <c r="BJ2" s="77"/>
      <c r="BK2" s="78"/>
      <c r="BL2" s="77"/>
      <c r="BM2" s="78"/>
      <c r="BN2" s="77"/>
      <c r="BO2" s="78"/>
      <c r="BP2" s="77"/>
      <c r="BQ2" s="78"/>
      <c r="BR2" s="77"/>
      <c r="BS2" s="78"/>
      <c r="BT2" s="77"/>
      <c r="BU2" s="78"/>
      <c r="BV2" s="77"/>
      <c r="BW2" s="78"/>
      <c r="BX2" s="77"/>
      <c r="BY2" s="78"/>
      <c r="BZ2" s="77"/>
      <c r="CA2" s="78"/>
      <c r="CB2" s="77"/>
      <c r="CC2" s="78"/>
      <c r="CD2" s="77"/>
      <c r="CE2" s="79"/>
    </row>
    <row r="3" customFormat="false" ht="12.75" hidden="false" customHeight="false" outlineLevel="0" collapsed="false">
      <c r="A3" s="32"/>
      <c r="B3" s="77"/>
      <c r="C3" s="78"/>
      <c r="D3" s="77"/>
      <c r="E3" s="78"/>
      <c r="F3" s="77"/>
      <c r="G3" s="78"/>
      <c r="H3" s="77"/>
      <c r="I3" s="78"/>
      <c r="J3" s="77"/>
      <c r="K3" s="78"/>
      <c r="L3" s="77"/>
      <c r="M3" s="78"/>
      <c r="N3" s="77"/>
      <c r="O3" s="78"/>
      <c r="P3" s="77"/>
      <c r="Q3" s="78"/>
      <c r="R3" s="77"/>
      <c r="S3" s="78"/>
      <c r="T3" s="77"/>
      <c r="U3" s="78"/>
      <c r="V3" s="77"/>
      <c r="W3" s="78"/>
      <c r="X3" s="77"/>
      <c r="Y3" s="78"/>
      <c r="Z3" s="77"/>
      <c r="AA3" s="78"/>
      <c r="AB3" s="77"/>
      <c r="AC3" s="78"/>
      <c r="AD3" s="77"/>
      <c r="AE3" s="78"/>
      <c r="AF3" s="77"/>
      <c r="AG3" s="78"/>
      <c r="AH3" s="77"/>
      <c r="AI3" s="78"/>
      <c r="AJ3" s="77"/>
      <c r="AK3" s="78"/>
      <c r="AL3" s="77"/>
      <c r="AM3" s="78"/>
      <c r="AN3" s="77"/>
      <c r="AO3" s="78"/>
      <c r="AP3" s="77"/>
      <c r="AQ3" s="78"/>
      <c r="AR3" s="77"/>
      <c r="AS3" s="78"/>
      <c r="AT3" s="77"/>
      <c r="AU3" s="78"/>
      <c r="AV3" s="77"/>
      <c r="AW3" s="78"/>
      <c r="AX3" s="77"/>
      <c r="AY3" s="78"/>
      <c r="AZ3" s="77"/>
      <c r="BA3" s="78"/>
      <c r="BB3" s="77"/>
      <c r="BC3" s="78"/>
      <c r="BD3" s="77"/>
      <c r="BE3" s="78"/>
      <c r="BF3" s="77"/>
      <c r="BG3" s="78"/>
      <c r="BH3" s="77"/>
      <c r="BI3" s="78"/>
      <c r="BJ3" s="77"/>
      <c r="BK3" s="78"/>
      <c r="BL3" s="77"/>
      <c r="BM3" s="78"/>
      <c r="BN3" s="77"/>
      <c r="BO3" s="78"/>
      <c r="BP3" s="77"/>
      <c r="BQ3" s="78"/>
      <c r="BR3" s="77"/>
      <c r="BS3" s="78"/>
      <c r="BT3" s="77"/>
      <c r="BU3" s="78"/>
      <c r="BV3" s="77"/>
      <c r="BW3" s="78"/>
      <c r="BX3" s="77"/>
      <c r="BY3" s="78"/>
      <c r="BZ3" s="77"/>
      <c r="CA3" s="78"/>
      <c r="CB3" s="77"/>
      <c r="CC3" s="78"/>
      <c r="CD3" s="77"/>
      <c r="CE3" s="79"/>
    </row>
    <row r="4" customFormat="false" ht="12.75" hidden="false" customHeight="false" outlineLevel="0" collapsed="false">
      <c r="A4" s="80" t="s">
        <v>18</v>
      </c>
      <c r="B4" s="81"/>
      <c r="C4" s="82" t="n">
        <v>1975</v>
      </c>
      <c r="D4" s="81"/>
      <c r="E4" s="82" t="n">
        <v>1976</v>
      </c>
      <c r="F4" s="81"/>
      <c r="G4" s="82" t="n">
        <v>1977</v>
      </c>
      <c r="H4" s="81"/>
      <c r="I4" s="82" t="n">
        <v>1978</v>
      </c>
      <c r="J4" s="81"/>
      <c r="K4" s="82" t="n">
        <v>1979</v>
      </c>
      <c r="L4" s="81"/>
      <c r="M4" s="82" t="n">
        <v>1980</v>
      </c>
      <c r="N4" s="81"/>
      <c r="O4" s="82" t="n">
        <v>1981</v>
      </c>
      <c r="P4" s="81"/>
      <c r="Q4" s="82" t="n">
        <v>1982</v>
      </c>
      <c r="R4" s="81"/>
      <c r="S4" s="82" t="n">
        <v>1983</v>
      </c>
      <c r="T4" s="81"/>
      <c r="U4" s="82" t="n">
        <v>1984</v>
      </c>
      <c r="V4" s="81"/>
      <c r="W4" s="82" t="n">
        <v>1985</v>
      </c>
      <c r="X4" s="81"/>
      <c r="Y4" s="82" t="n">
        <v>1986</v>
      </c>
      <c r="Z4" s="81"/>
      <c r="AA4" s="82" t="n">
        <v>1987</v>
      </c>
      <c r="AB4" s="81"/>
      <c r="AC4" s="82" t="n">
        <v>1988</v>
      </c>
      <c r="AD4" s="81"/>
      <c r="AE4" s="82" t="n">
        <v>1989</v>
      </c>
      <c r="AF4" s="81"/>
      <c r="AG4" s="82" t="n">
        <v>1990</v>
      </c>
      <c r="AH4" s="81"/>
      <c r="AI4" s="82" t="n">
        <v>1991</v>
      </c>
      <c r="AJ4" s="81"/>
      <c r="AK4" s="82" t="n">
        <v>1992</v>
      </c>
      <c r="AL4" s="81"/>
      <c r="AM4" s="82" t="n">
        <v>1993</v>
      </c>
      <c r="AN4" s="81"/>
      <c r="AO4" s="82" t="n">
        <v>1994</v>
      </c>
      <c r="AP4" s="81"/>
      <c r="AQ4" s="82" t="n">
        <v>1995</v>
      </c>
      <c r="AR4" s="81"/>
      <c r="AS4" s="82" t="n">
        <v>1996</v>
      </c>
      <c r="AT4" s="81"/>
      <c r="AU4" s="82" t="n">
        <v>1997</v>
      </c>
      <c r="AV4" s="81"/>
      <c r="AW4" s="82" t="n">
        <v>1998</v>
      </c>
      <c r="AX4" s="81"/>
      <c r="AY4" s="82" t="n">
        <v>1999</v>
      </c>
      <c r="AZ4" s="81"/>
      <c r="BA4" s="82" t="n">
        <v>2000</v>
      </c>
      <c r="BB4" s="81"/>
      <c r="BC4" s="82" t="n">
        <v>2001</v>
      </c>
      <c r="BD4" s="81"/>
      <c r="BE4" s="82" t="n">
        <v>2002</v>
      </c>
      <c r="BF4" s="81"/>
      <c r="BG4" s="82" t="n">
        <v>2003</v>
      </c>
      <c r="BH4" s="81"/>
      <c r="BI4" s="82" t="n">
        <v>2004</v>
      </c>
      <c r="BJ4" s="81"/>
      <c r="BK4" s="82" t="n">
        <v>2005</v>
      </c>
      <c r="BL4" s="81"/>
      <c r="BM4" s="82" t="n">
        <v>2006</v>
      </c>
      <c r="BN4" s="81"/>
      <c r="BO4" s="82" t="n">
        <v>2007</v>
      </c>
      <c r="BP4" s="81"/>
      <c r="BQ4" s="82" t="n">
        <v>2008</v>
      </c>
      <c r="BR4" s="81"/>
      <c r="BS4" s="82" t="n">
        <v>2009</v>
      </c>
      <c r="BT4" s="81"/>
      <c r="BU4" s="82" t="n">
        <v>2010</v>
      </c>
      <c r="BV4" s="81"/>
      <c r="BW4" s="82" t="n">
        <v>2011</v>
      </c>
      <c r="BX4" s="81"/>
      <c r="BY4" s="82" t="n">
        <v>2012</v>
      </c>
      <c r="BZ4" s="81"/>
      <c r="CA4" s="82" t="n">
        <v>2013</v>
      </c>
      <c r="CB4" s="81"/>
      <c r="CC4" s="82" t="n">
        <v>2014</v>
      </c>
      <c r="CD4" s="81"/>
      <c r="CE4" s="82" t="n">
        <v>2015</v>
      </c>
    </row>
    <row r="5" customFormat="false" ht="38.25" hidden="false" customHeight="false" outlineLevel="0" collapsed="false">
      <c r="A5" s="80" t="s">
        <v>141</v>
      </c>
      <c r="B5" s="83" t="s">
        <v>142</v>
      </c>
      <c r="C5" s="84" t="s">
        <v>143</v>
      </c>
      <c r="D5" s="83" t="s">
        <v>142</v>
      </c>
      <c r="E5" s="84" t="s">
        <v>143</v>
      </c>
      <c r="F5" s="83" t="s">
        <v>142</v>
      </c>
      <c r="G5" s="84" t="s">
        <v>143</v>
      </c>
      <c r="H5" s="83" t="s">
        <v>142</v>
      </c>
      <c r="I5" s="84" t="s">
        <v>143</v>
      </c>
      <c r="J5" s="83" t="s">
        <v>142</v>
      </c>
      <c r="K5" s="84" t="s">
        <v>143</v>
      </c>
      <c r="L5" s="83" t="s">
        <v>142</v>
      </c>
      <c r="M5" s="84" t="s">
        <v>143</v>
      </c>
      <c r="N5" s="83" t="s">
        <v>142</v>
      </c>
      <c r="O5" s="84" t="s">
        <v>143</v>
      </c>
      <c r="P5" s="83" t="s">
        <v>142</v>
      </c>
      <c r="Q5" s="84" t="s">
        <v>143</v>
      </c>
      <c r="R5" s="83" t="s">
        <v>142</v>
      </c>
      <c r="S5" s="84" t="s">
        <v>143</v>
      </c>
      <c r="T5" s="83" t="s">
        <v>142</v>
      </c>
      <c r="U5" s="84" t="s">
        <v>143</v>
      </c>
      <c r="V5" s="83" t="s">
        <v>142</v>
      </c>
      <c r="W5" s="84" t="s">
        <v>143</v>
      </c>
      <c r="X5" s="83" t="s">
        <v>142</v>
      </c>
      <c r="Y5" s="84" t="s">
        <v>143</v>
      </c>
      <c r="Z5" s="83" t="s">
        <v>142</v>
      </c>
      <c r="AA5" s="84" t="s">
        <v>143</v>
      </c>
      <c r="AB5" s="83" t="s">
        <v>142</v>
      </c>
      <c r="AC5" s="84" t="s">
        <v>143</v>
      </c>
      <c r="AD5" s="83" t="s">
        <v>142</v>
      </c>
      <c r="AE5" s="84" t="s">
        <v>143</v>
      </c>
      <c r="AF5" s="83" t="s">
        <v>142</v>
      </c>
      <c r="AG5" s="84" t="s">
        <v>143</v>
      </c>
      <c r="AH5" s="83" t="s">
        <v>142</v>
      </c>
      <c r="AI5" s="84" t="s">
        <v>143</v>
      </c>
      <c r="AJ5" s="83" t="s">
        <v>142</v>
      </c>
      <c r="AK5" s="84" t="s">
        <v>143</v>
      </c>
      <c r="AL5" s="83" t="s">
        <v>142</v>
      </c>
      <c r="AM5" s="84" t="s">
        <v>143</v>
      </c>
      <c r="AN5" s="83" t="s">
        <v>142</v>
      </c>
      <c r="AO5" s="84" t="s">
        <v>143</v>
      </c>
      <c r="AP5" s="83" t="s">
        <v>142</v>
      </c>
      <c r="AQ5" s="84" t="s">
        <v>143</v>
      </c>
      <c r="AR5" s="83" t="s">
        <v>142</v>
      </c>
      <c r="AS5" s="84" t="s">
        <v>143</v>
      </c>
      <c r="AT5" s="83" t="s">
        <v>142</v>
      </c>
      <c r="AU5" s="84" t="s">
        <v>143</v>
      </c>
      <c r="AV5" s="83" t="s">
        <v>142</v>
      </c>
      <c r="AW5" s="84" t="s">
        <v>143</v>
      </c>
      <c r="AX5" s="83" t="s">
        <v>142</v>
      </c>
      <c r="AY5" s="84" t="s">
        <v>143</v>
      </c>
      <c r="AZ5" s="83" t="s">
        <v>142</v>
      </c>
      <c r="BA5" s="84" t="s">
        <v>143</v>
      </c>
      <c r="BB5" s="83" t="s">
        <v>142</v>
      </c>
      <c r="BC5" s="84" t="s">
        <v>143</v>
      </c>
      <c r="BD5" s="83" t="s">
        <v>142</v>
      </c>
      <c r="BE5" s="84" t="s">
        <v>143</v>
      </c>
      <c r="BF5" s="83" t="s">
        <v>142</v>
      </c>
      <c r="BG5" s="84" t="s">
        <v>143</v>
      </c>
      <c r="BH5" s="83" t="s">
        <v>142</v>
      </c>
      <c r="BI5" s="84" t="s">
        <v>143</v>
      </c>
      <c r="BJ5" s="83" t="s">
        <v>142</v>
      </c>
      <c r="BK5" s="84" t="s">
        <v>143</v>
      </c>
      <c r="BL5" s="83" t="s">
        <v>142</v>
      </c>
      <c r="BM5" s="84" t="s">
        <v>143</v>
      </c>
      <c r="BN5" s="83" t="s">
        <v>142</v>
      </c>
      <c r="BO5" s="84" t="s">
        <v>143</v>
      </c>
      <c r="BP5" s="83" t="s">
        <v>142</v>
      </c>
      <c r="BQ5" s="84" t="s">
        <v>143</v>
      </c>
      <c r="BR5" s="83" t="s">
        <v>142</v>
      </c>
      <c r="BS5" s="84" t="s">
        <v>143</v>
      </c>
      <c r="BT5" s="83" t="s">
        <v>142</v>
      </c>
      <c r="BU5" s="84" t="s">
        <v>143</v>
      </c>
      <c r="BV5" s="83" t="s">
        <v>142</v>
      </c>
      <c r="BW5" s="84" t="s">
        <v>143</v>
      </c>
      <c r="BX5" s="83" t="s">
        <v>142</v>
      </c>
      <c r="BY5" s="84" t="s">
        <v>143</v>
      </c>
      <c r="BZ5" s="83" t="s">
        <v>142</v>
      </c>
      <c r="CA5" s="84" t="s">
        <v>143</v>
      </c>
      <c r="CB5" s="83" t="s">
        <v>142</v>
      </c>
      <c r="CC5" s="84" t="s">
        <v>143</v>
      </c>
      <c r="CD5" s="83" t="s">
        <v>142</v>
      </c>
      <c r="CE5" s="84" t="s">
        <v>143</v>
      </c>
    </row>
    <row r="6" customFormat="false" ht="12.75" hidden="false" customHeight="false" outlineLevel="0" collapsed="false">
      <c r="A6" s="85" t="s">
        <v>144</v>
      </c>
      <c r="B6" s="86"/>
      <c r="C6" s="87"/>
      <c r="D6" s="86"/>
      <c r="E6" s="87"/>
      <c r="F6" s="86"/>
      <c r="G6" s="87"/>
      <c r="H6" s="86"/>
      <c r="I6" s="87"/>
      <c r="J6" s="86"/>
      <c r="K6" s="87"/>
      <c r="L6" s="86"/>
      <c r="M6" s="87"/>
      <c r="N6" s="86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7"/>
      <c r="AN6" s="86"/>
      <c r="AO6" s="87"/>
      <c r="AP6" s="86"/>
      <c r="AQ6" s="87"/>
      <c r="AR6" s="86"/>
      <c r="AS6" s="87"/>
      <c r="AT6" s="86"/>
      <c r="AU6" s="87"/>
      <c r="AV6" s="86"/>
      <c r="AW6" s="87"/>
      <c r="AX6" s="86"/>
      <c r="AY6" s="87"/>
      <c r="AZ6" s="86"/>
      <c r="BA6" s="87"/>
      <c r="BB6" s="86"/>
      <c r="BC6" s="87"/>
      <c r="BD6" s="86"/>
      <c r="BE6" s="87"/>
      <c r="BF6" s="86"/>
      <c r="BG6" s="87"/>
      <c r="BH6" s="86"/>
      <c r="BI6" s="87"/>
      <c r="BJ6" s="86"/>
      <c r="BK6" s="87"/>
      <c r="BL6" s="86"/>
      <c r="BM6" s="87"/>
      <c r="BN6" s="86"/>
      <c r="BO6" s="87"/>
      <c r="BP6" s="86"/>
      <c r="BQ6" s="87"/>
      <c r="BR6" s="86"/>
      <c r="BS6" s="87"/>
      <c r="BT6" s="86"/>
      <c r="BU6" s="87"/>
      <c r="BV6" s="86"/>
      <c r="BW6" s="87"/>
      <c r="BX6" s="86"/>
      <c r="BY6" s="87"/>
      <c r="BZ6" s="86"/>
      <c r="CA6" s="87"/>
      <c r="CB6" s="86"/>
      <c r="CC6" s="87"/>
      <c r="CD6" s="86"/>
      <c r="CE6" s="87"/>
    </row>
    <row r="7" customFormat="false" ht="15" hidden="false" customHeight="false" outlineLevel="0" collapsed="false">
      <c r="A7" s="88" t="s">
        <v>145</v>
      </c>
      <c r="B7" s="89" t="n">
        <v>391</v>
      </c>
      <c r="C7" s="90" t="n">
        <v>4.6</v>
      </c>
      <c r="D7" s="89" t="n">
        <v>466</v>
      </c>
      <c r="E7" s="90" t="n">
        <v>5.3</v>
      </c>
      <c r="F7" s="89" t="n">
        <v>529</v>
      </c>
      <c r="G7" s="90" t="n">
        <v>5.8</v>
      </c>
      <c r="H7" s="89" t="n">
        <v>542</v>
      </c>
      <c r="I7" s="90" t="n">
        <v>5.9</v>
      </c>
      <c r="J7" s="89" t="n">
        <v>625</v>
      </c>
      <c r="K7" s="90" t="n">
        <v>6.6</v>
      </c>
      <c r="L7" s="89" t="n">
        <v>709</v>
      </c>
      <c r="M7" s="90" t="n">
        <v>7.4</v>
      </c>
      <c r="N7" s="89" t="n">
        <v>805</v>
      </c>
      <c r="O7" s="90" t="n">
        <v>8.3</v>
      </c>
      <c r="P7" s="89" t="n">
        <v>858</v>
      </c>
      <c r="Q7" s="90" t="n">
        <v>8.7</v>
      </c>
      <c r="R7" s="89" t="n">
        <v>883</v>
      </c>
      <c r="S7" s="90" t="n">
        <v>8.9</v>
      </c>
      <c r="T7" s="89" t="n">
        <v>1007</v>
      </c>
      <c r="U7" s="90" t="n">
        <v>9.9</v>
      </c>
      <c r="V7" s="89" t="n">
        <v>1049</v>
      </c>
      <c r="W7" s="90" t="n">
        <v>10.3</v>
      </c>
      <c r="X7" s="89" t="n">
        <v>1077</v>
      </c>
      <c r="Y7" s="90" t="n">
        <v>10.3</v>
      </c>
      <c r="Z7" s="89" t="n">
        <v>1136</v>
      </c>
      <c r="AA7" s="90" t="n">
        <v>10.8</v>
      </c>
      <c r="AB7" s="89" t="n">
        <v>1121</v>
      </c>
      <c r="AC7" s="90" t="n">
        <v>10.6</v>
      </c>
      <c r="AD7" s="89" t="n">
        <v>1086</v>
      </c>
      <c r="AE7" s="90" t="n">
        <v>10.1</v>
      </c>
      <c r="AF7" s="89" t="n">
        <v>1048</v>
      </c>
      <c r="AG7" s="90" t="n">
        <v>9.7</v>
      </c>
      <c r="AH7" s="89" t="n">
        <v>1066</v>
      </c>
      <c r="AI7" s="90" t="n">
        <v>9.8</v>
      </c>
      <c r="AJ7" s="89" t="n">
        <v>1169</v>
      </c>
      <c r="AK7" s="90" t="n">
        <v>10.6</v>
      </c>
      <c r="AL7" s="89" t="n">
        <v>1249</v>
      </c>
      <c r="AM7" s="90" t="n">
        <v>11.2</v>
      </c>
      <c r="AN7" s="89" t="n">
        <v>1326</v>
      </c>
      <c r="AO7" s="90" t="n">
        <v>11.8</v>
      </c>
      <c r="AP7" s="89" t="n">
        <v>1286</v>
      </c>
      <c r="AQ7" s="90" t="n">
        <v>11.3</v>
      </c>
      <c r="AR7" s="89" t="n">
        <v>1340</v>
      </c>
      <c r="AS7" s="90" t="n">
        <v>11.6</v>
      </c>
      <c r="AT7" s="89" t="n">
        <v>1338</v>
      </c>
      <c r="AU7" s="90" t="n">
        <v>11.6</v>
      </c>
      <c r="AV7" s="89" t="n">
        <v>1316</v>
      </c>
      <c r="AW7" s="90" t="n">
        <v>11.3</v>
      </c>
      <c r="AX7" s="89" t="n">
        <v>1285</v>
      </c>
      <c r="AY7" s="90" t="n">
        <v>10.9</v>
      </c>
      <c r="AZ7" s="89" t="n">
        <v>1140</v>
      </c>
      <c r="BA7" s="90" t="n">
        <v>9.5</v>
      </c>
      <c r="BB7" s="89" t="n">
        <v>1054</v>
      </c>
      <c r="BC7" s="90" t="n">
        <v>8.7</v>
      </c>
      <c r="BD7" s="89" t="n">
        <v>1028</v>
      </c>
      <c r="BE7" s="90" t="n">
        <v>8.4</v>
      </c>
      <c r="BF7" s="89" t="n">
        <v>1121</v>
      </c>
      <c r="BG7" s="90" t="n">
        <v>9</v>
      </c>
      <c r="BH7" s="89" t="n">
        <v>1177</v>
      </c>
      <c r="BI7" s="90" t="n">
        <v>9.3</v>
      </c>
      <c r="BJ7" s="89" t="n">
        <v>1188</v>
      </c>
      <c r="BK7" s="90" t="n">
        <v>9.3</v>
      </c>
      <c r="BL7" s="89" t="n">
        <v>1177</v>
      </c>
      <c r="BM7" s="90" t="n">
        <v>9.1</v>
      </c>
      <c r="BN7" s="89" t="n">
        <v>1059</v>
      </c>
      <c r="BO7" s="90" t="n">
        <v>8.1</v>
      </c>
      <c r="BP7" s="89" t="n">
        <v>983</v>
      </c>
      <c r="BQ7" s="90" t="n">
        <v>7.5</v>
      </c>
      <c r="BR7" s="89" t="n">
        <v>1175</v>
      </c>
      <c r="BS7" s="90" t="n">
        <v>8.8</v>
      </c>
      <c r="BT7" s="89" t="n">
        <v>1216</v>
      </c>
      <c r="BU7" s="90" t="n">
        <v>9.1</v>
      </c>
      <c r="BV7" s="89" t="n">
        <v>1225</v>
      </c>
      <c r="BW7" s="90" t="n">
        <v>9.2</v>
      </c>
      <c r="BX7" s="89" t="n">
        <v>1268</v>
      </c>
      <c r="BY7" s="90" t="n">
        <v>9.4</v>
      </c>
      <c r="BZ7" s="89" t="n">
        <v>1333</v>
      </c>
      <c r="CA7" s="90" t="n">
        <v>9.8</v>
      </c>
      <c r="CB7" s="89" t="n">
        <v>1320</v>
      </c>
      <c r="CC7" s="90" t="n">
        <v>9.7</v>
      </c>
      <c r="CD7" s="89" t="n">
        <v>1310</v>
      </c>
      <c r="CE7" s="90" t="n">
        <v>9.6</v>
      </c>
    </row>
    <row r="8" customFormat="false" ht="15" hidden="false" customHeight="false" outlineLevel="0" collapsed="false">
      <c r="A8" s="91" t="s">
        <v>146</v>
      </c>
      <c r="B8" s="89" t="n">
        <v>175</v>
      </c>
      <c r="C8" s="90" t="n">
        <v>8.2</v>
      </c>
      <c r="D8" s="89" t="n">
        <v>212</v>
      </c>
      <c r="E8" s="90" t="n">
        <v>9.9</v>
      </c>
      <c r="F8" s="89" t="n">
        <v>240</v>
      </c>
      <c r="G8" s="90" t="n">
        <v>11.2</v>
      </c>
      <c r="H8" s="89" t="n">
        <v>251</v>
      </c>
      <c r="I8" s="90" t="n">
        <v>11.9</v>
      </c>
      <c r="J8" s="89" t="n">
        <v>292</v>
      </c>
      <c r="K8" s="90" t="n">
        <v>13.8</v>
      </c>
      <c r="L8" s="89" t="n">
        <v>329</v>
      </c>
      <c r="M8" s="90" t="n">
        <v>15.9</v>
      </c>
      <c r="N8" s="89" t="n">
        <v>369</v>
      </c>
      <c r="O8" s="90" t="n">
        <v>18</v>
      </c>
      <c r="P8" s="89" t="n">
        <v>386</v>
      </c>
      <c r="Q8" s="90" t="n">
        <v>19</v>
      </c>
      <c r="R8" s="89" t="n">
        <v>394</v>
      </c>
      <c r="S8" s="90" t="n">
        <v>19.6</v>
      </c>
      <c r="T8" s="89" t="n">
        <v>451</v>
      </c>
      <c r="U8" s="90" t="n">
        <v>22.8</v>
      </c>
      <c r="V8" s="89" t="n">
        <v>435</v>
      </c>
      <c r="W8" s="90" t="n">
        <v>22.3</v>
      </c>
      <c r="X8" s="89" t="n">
        <v>416</v>
      </c>
      <c r="Y8" s="90" t="n">
        <v>21.3</v>
      </c>
      <c r="Z8" s="89" t="n">
        <v>399</v>
      </c>
      <c r="AA8" s="90" t="n">
        <v>20.8</v>
      </c>
      <c r="AB8" s="89" t="n">
        <v>358</v>
      </c>
      <c r="AC8" s="90" t="n">
        <v>19.8</v>
      </c>
      <c r="AD8" s="89" t="n">
        <v>321</v>
      </c>
      <c r="AE8" s="90" t="n">
        <v>18.2</v>
      </c>
      <c r="AF8" s="89" t="n">
        <v>296</v>
      </c>
      <c r="AG8" s="90" t="n">
        <v>17.6</v>
      </c>
      <c r="AH8" s="89" t="n">
        <v>287</v>
      </c>
      <c r="AI8" s="90" t="n">
        <v>18.6</v>
      </c>
      <c r="AJ8" s="89" t="n">
        <v>301</v>
      </c>
      <c r="AK8" s="90" t="n">
        <v>20.3</v>
      </c>
      <c r="AL8" s="89" t="n">
        <v>321</v>
      </c>
      <c r="AM8" s="90" t="n">
        <v>22.4</v>
      </c>
      <c r="AN8" s="89" t="n">
        <v>328</v>
      </c>
      <c r="AO8" s="90" t="n">
        <v>24.5</v>
      </c>
      <c r="AP8" s="89" t="n">
        <v>307</v>
      </c>
      <c r="AQ8" s="90" t="n">
        <v>23.4</v>
      </c>
      <c r="AR8" s="89" t="n">
        <v>302</v>
      </c>
      <c r="AS8" s="90" t="n">
        <v>24.1</v>
      </c>
      <c r="AT8" s="89" t="n">
        <v>289</v>
      </c>
      <c r="AU8" s="90" t="n">
        <v>24.3</v>
      </c>
      <c r="AV8" s="89" t="n">
        <v>265</v>
      </c>
      <c r="AW8" s="90" t="n">
        <v>22.3</v>
      </c>
      <c r="AX8" s="89" t="n">
        <v>251</v>
      </c>
      <c r="AY8" s="90" t="n">
        <v>21.5</v>
      </c>
      <c r="AZ8" s="89" t="n">
        <v>212</v>
      </c>
      <c r="BA8" s="90" t="n">
        <v>17.3</v>
      </c>
      <c r="BB8" s="89" t="n">
        <v>200</v>
      </c>
      <c r="BC8" s="90" t="n">
        <v>16.1</v>
      </c>
      <c r="BD8" s="89" t="n">
        <v>204</v>
      </c>
      <c r="BE8" s="90" t="n">
        <v>16.2</v>
      </c>
      <c r="BF8" s="89" t="n">
        <v>239</v>
      </c>
      <c r="BG8" s="90" t="n">
        <v>18.7</v>
      </c>
      <c r="BH8" s="89" t="n">
        <v>263</v>
      </c>
      <c r="BI8" s="90" t="n">
        <v>20.4</v>
      </c>
      <c r="BJ8" s="89" t="n">
        <v>275</v>
      </c>
      <c r="BK8" s="90" t="n">
        <v>21.3</v>
      </c>
      <c r="BL8" s="89" t="n">
        <v>291</v>
      </c>
      <c r="BM8" s="90" t="n">
        <v>22.5</v>
      </c>
      <c r="BN8" s="89" t="n">
        <v>255</v>
      </c>
      <c r="BO8" s="90" t="n">
        <v>19.5</v>
      </c>
      <c r="BP8" s="89" t="n">
        <v>234</v>
      </c>
      <c r="BQ8" s="90" t="n">
        <v>18.1</v>
      </c>
      <c r="BR8" s="89" t="n">
        <v>290</v>
      </c>
      <c r="BS8" s="90" t="n">
        <v>21.6</v>
      </c>
      <c r="BT8" s="89" t="n">
        <v>299</v>
      </c>
      <c r="BU8" s="90" t="n">
        <v>23</v>
      </c>
      <c r="BV8" s="89" t="n">
        <v>286</v>
      </c>
      <c r="BW8" s="90" t="n">
        <v>22.6</v>
      </c>
      <c r="BX8" s="89" t="n">
        <v>286</v>
      </c>
      <c r="BY8" s="90" t="n">
        <v>23.1</v>
      </c>
      <c r="BZ8" s="89" t="n">
        <v>299</v>
      </c>
      <c r="CA8" s="90" t="n">
        <v>24.4</v>
      </c>
      <c r="CB8" s="89" t="n">
        <v>269</v>
      </c>
      <c r="CC8" s="90" t="n">
        <v>22.2</v>
      </c>
      <c r="CD8" s="89" t="n">
        <v>279</v>
      </c>
      <c r="CE8" s="90" t="n">
        <v>22.7</v>
      </c>
    </row>
    <row r="9" customFormat="false" ht="12.75" hidden="false" customHeight="false" outlineLevel="0" collapsed="false">
      <c r="A9" s="32" t="s">
        <v>71</v>
      </c>
      <c r="B9" s="89" t="n">
        <v>86</v>
      </c>
      <c r="C9" s="90" t="n">
        <v>12.8</v>
      </c>
      <c r="D9" s="89" t="n">
        <v>101</v>
      </c>
      <c r="E9" s="90" t="n">
        <v>15.3</v>
      </c>
      <c r="F9" s="89" t="n">
        <v>115</v>
      </c>
      <c r="G9" s="90" t="n">
        <v>17.5</v>
      </c>
      <c r="H9" s="89" t="n">
        <v>113</v>
      </c>
      <c r="I9" s="90" t="n">
        <v>19.3</v>
      </c>
      <c r="J9" s="89" t="n">
        <v>139</v>
      </c>
      <c r="K9" s="90" t="n">
        <v>22.9</v>
      </c>
      <c r="L9" s="89" t="n">
        <v>158</v>
      </c>
      <c r="M9" s="90" t="n">
        <v>27.3</v>
      </c>
      <c r="N9" s="89" t="n">
        <v>167</v>
      </c>
      <c r="O9" s="90" t="n">
        <v>30.6</v>
      </c>
      <c r="P9" s="89" t="n">
        <v>173</v>
      </c>
      <c r="Q9" s="90" t="n">
        <v>32.9</v>
      </c>
      <c r="R9" s="89" t="n">
        <v>157</v>
      </c>
      <c r="S9" s="90" t="n">
        <v>31.6</v>
      </c>
      <c r="T9" s="89" t="n">
        <v>170</v>
      </c>
      <c r="U9" s="90" t="n">
        <v>37.7</v>
      </c>
      <c r="V9" s="89" t="n">
        <v>157</v>
      </c>
      <c r="W9" s="90" t="n">
        <v>36.5</v>
      </c>
      <c r="X9" s="89" t="n">
        <v>133</v>
      </c>
      <c r="Y9" s="90" t="n">
        <v>31.9</v>
      </c>
      <c r="Z9" s="89" t="n">
        <v>114</v>
      </c>
      <c r="AA9" s="90" t="n">
        <v>29.2</v>
      </c>
      <c r="AB9" s="89" t="n">
        <v>88</v>
      </c>
      <c r="AC9" s="90" t="n">
        <v>24.5</v>
      </c>
      <c r="AD9" s="89" t="n">
        <v>65</v>
      </c>
      <c r="AE9" s="90" t="n">
        <v>20.7</v>
      </c>
      <c r="AF9" s="89" t="n">
        <v>63</v>
      </c>
      <c r="AG9" s="90" t="n">
        <v>22.6</v>
      </c>
      <c r="AH9" s="89" t="n">
        <v>62</v>
      </c>
      <c r="AI9" s="90" t="n">
        <v>27.1</v>
      </c>
      <c r="AJ9" s="89" t="n">
        <v>54</v>
      </c>
      <c r="AK9" s="90" t="n">
        <v>26.3</v>
      </c>
      <c r="AL9" s="89" t="n">
        <v>56</v>
      </c>
      <c r="AM9" s="90" t="n">
        <v>30.1</v>
      </c>
      <c r="AN9" s="89" t="n">
        <v>48</v>
      </c>
      <c r="AO9" s="90" t="n">
        <v>32.1</v>
      </c>
      <c r="AP9" s="89" t="n">
        <v>44</v>
      </c>
      <c r="AQ9" s="90" t="n">
        <v>30.9</v>
      </c>
      <c r="AR9" s="89" t="n">
        <v>44</v>
      </c>
      <c r="AS9" s="90" t="n">
        <v>31.8</v>
      </c>
      <c r="AT9" s="89" t="n">
        <v>42</v>
      </c>
      <c r="AU9" s="90" t="n">
        <v>30.3</v>
      </c>
      <c r="AV9" s="89" t="n">
        <v>40</v>
      </c>
      <c r="AW9" s="90" t="n">
        <v>26.9</v>
      </c>
      <c r="AX9" s="89" t="n">
        <v>45</v>
      </c>
      <c r="AY9" s="90" t="n">
        <v>27.6</v>
      </c>
      <c r="AZ9" s="89" t="n">
        <v>47</v>
      </c>
      <c r="BA9" s="90" t="n">
        <v>24.7</v>
      </c>
      <c r="BB9" s="89" t="n">
        <v>45</v>
      </c>
      <c r="BC9" s="90" t="n">
        <v>23.1</v>
      </c>
      <c r="BD9" s="89" t="n">
        <v>44</v>
      </c>
      <c r="BE9" s="90" t="n">
        <v>23.5</v>
      </c>
      <c r="BF9" s="89" t="n">
        <v>54</v>
      </c>
      <c r="BG9" s="90" t="n">
        <v>27.2</v>
      </c>
      <c r="BH9" s="89" t="n">
        <v>64</v>
      </c>
      <c r="BI9" s="90" t="n">
        <v>29.9</v>
      </c>
      <c r="BJ9" s="89" t="n">
        <v>68</v>
      </c>
      <c r="BK9" s="90" t="n">
        <v>30.8</v>
      </c>
      <c r="BL9" s="89" t="n">
        <v>78</v>
      </c>
      <c r="BM9" s="90" t="n">
        <v>33.7</v>
      </c>
      <c r="BN9" s="89" t="n">
        <v>71</v>
      </c>
      <c r="BO9" s="90" t="n">
        <v>30.2</v>
      </c>
      <c r="BP9" s="89" t="n">
        <v>64</v>
      </c>
      <c r="BQ9" s="90" t="n">
        <v>28.1</v>
      </c>
      <c r="BR9" s="89" t="n">
        <v>83</v>
      </c>
      <c r="BS9" s="90" t="n">
        <v>34.6</v>
      </c>
      <c r="BT9" s="89" t="n">
        <v>77</v>
      </c>
      <c r="BU9" s="90" t="n">
        <v>34.8</v>
      </c>
      <c r="BV9" s="89" t="n">
        <v>69</v>
      </c>
      <c r="BW9" s="90" t="n">
        <v>31.3</v>
      </c>
      <c r="BX9" s="89" t="n">
        <v>71</v>
      </c>
      <c r="BY9" s="90" t="n">
        <v>34.2</v>
      </c>
      <c r="BZ9" s="89" t="n">
        <v>74</v>
      </c>
      <c r="CA9" s="90" t="n">
        <v>35.3</v>
      </c>
      <c r="CB9" s="89" t="n">
        <v>73</v>
      </c>
      <c r="CC9" s="90" t="n">
        <v>34.9</v>
      </c>
      <c r="CD9" s="89" t="n">
        <v>68</v>
      </c>
      <c r="CE9" s="90" t="n">
        <v>33.7</v>
      </c>
    </row>
    <row r="10" customFormat="false" ht="12.75" hidden="false" customHeight="false" outlineLevel="0" collapsed="false">
      <c r="A10" s="32" t="s">
        <v>72</v>
      </c>
      <c r="B10" s="89" t="n">
        <v>89</v>
      </c>
      <c r="C10" s="90" t="n">
        <v>6.1</v>
      </c>
      <c r="D10" s="89" t="n">
        <v>111</v>
      </c>
      <c r="E10" s="90" t="n">
        <v>7.5</v>
      </c>
      <c r="F10" s="89" t="n">
        <v>125</v>
      </c>
      <c r="G10" s="90" t="n">
        <v>8.4</v>
      </c>
      <c r="H10" s="89" t="n">
        <v>138</v>
      </c>
      <c r="I10" s="90" t="n">
        <v>9.1</v>
      </c>
      <c r="J10" s="89" t="n">
        <v>152</v>
      </c>
      <c r="K10" s="90" t="n">
        <v>10.1</v>
      </c>
      <c r="L10" s="89" t="n">
        <v>171</v>
      </c>
      <c r="M10" s="90" t="n">
        <v>11.5</v>
      </c>
      <c r="N10" s="89" t="n">
        <v>201</v>
      </c>
      <c r="O10" s="90" t="n">
        <v>13.5</v>
      </c>
      <c r="P10" s="89" t="n">
        <v>213</v>
      </c>
      <c r="Q10" s="90" t="n">
        <v>14.1</v>
      </c>
      <c r="R10" s="89" t="n">
        <v>237</v>
      </c>
      <c r="S10" s="90" t="n">
        <v>15.7</v>
      </c>
      <c r="T10" s="89" t="n">
        <v>281</v>
      </c>
      <c r="U10" s="90" t="n">
        <v>18.4</v>
      </c>
      <c r="V10" s="89" t="n">
        <v>278</v>
      </c>
      <c r="W10" s="90" t="n">
        <v>18.3</v>
      </c>
      <c r="X10" s="89" t="n">
        <v>284</v>
      </c>
      <c r="Y10" s="90" t="n">
        <v>18.5</v>
      </c>
      <c r="Z10" s="89" t="n">
        <v>285</v>
      </c>
      <c r="AA10" s="90" t="n">
        <v>18.6</v>
      </c>
      <c r="AB10" s="89" t="n">
        <v>269</v>
      </c>
      <c r="AC10" s="90" t="n">
        <v>18.6</v>
      </c>
      <c r="AD10" s="89" t="n">
        <v>256</v>
      </c>
      <c r="AE10" s="90" t="n">
        <v>17.6</v>
      </c>
      <c r="AF10" s="89" t="n">
        <v>233</v>
      </c>
      <c r="AG10" s="90" t="n">
        <v>16.6</v>
      </c>
      <c r="AH10" s="89" t="n">
        <v>224</v>
      </c>
      <c r="AI10" s="90" t="n">
        <v>17.1</v>
      </c>
      <c r="AJ10" s="89" t="n">
        <v>247</v>
      </c>
      <c r="AK10" s="90" t="n">
        <v>19.3</v>
      </c>
      <c r="AL10" s="89" t="n">
        <v>265</v>
      </c>
      <c r="AM10" s="90" t="n">
        <v>21.2</v>
      </c>
      <c r="AN10" s="89" t="n">
        <v>280</v>
      </c>
      <c r="AO10" s="90" t="n">
        <v>23.5</v>
      </c>
      <c r="AP10" s="89" t="n">
        <v>264</v>
      </c>
      <c r="AQ10" s="90" t="n">
        <v>22.5</v>
      </c>
      <c r="AR10" s="89" t="n">
        <v>258</v>
      </c>
      <c r="AS10" s="90" t="n">
        <v>23.1</v>
      </c>
      <c r="AT10" s="89" t="n">
        <v>247</v>
      </c>
      <c r="AU10" s="90" t="n">
        <v>23.5</v>
      </c>
      <c r="AV10" s="89" t="n">
        <v>225</v>
      </c>
      <c r="AW10" s="90" t="n">
        <v>21.6</v>
      </c>
      <c r="AX10" s="89" t="n">
        <v>206</v>
      </c>
      <c r="AY10" s="90" t="n">
        <v>20.5</v>
      </c>
      <c r="AZ10" s="89" t="n">
        <v>165</v>
      </c>
      <c r="BA10" s="90" t="n">
        <v>15.9</v>
      </c>
      <c r="BB10" s="89" t="n">
        <v>155</v>
      </c>
      <c r="BC10" s="90" t="n">
        <v>14.8</v>
      </c>
      <c r="BD10" s="89" t="n">
        <v>161</v>
      </c>
      <c r="BE10" s="90" t="n">
        <v>14.9</v>
      </c>
      <c r="BF10" s="89" t="n">
        <v>185</v>
      </c>
      <c r="BG10" s="90" t="n">
        <v>17.1</v>
      </c>
      <c r="BH10" s="89" t="n">
        <v>199</v>
      </c>
      <c r="BI10" s="90" t="n">
        <v>18.5</v>
      </c>
      <c r="BJ10" s="89" t="n">
        <v>207</v>
      </c>
      <c r="BK10" s="90" t="n">
        <v>19.3</v>
      </c>
      <c r="BL10" s="89" t="n">
        <v>213</v>
      </c>
      <c r="BM10" s="90" t="n">
        <v>20.1</v>
      </c>
      <c r="BN10" s="89" t="n">
        <v>185</v>
      </c>
      <c r="BO10" s="90" t="n">
        <v>17.1</v>
      </c>
      <c r="BP10" s="89" t="n">
        <v>170</v>
      </c>
      <c r="BQ10" s="90" t="n">
        <v>15.9</v>
      </c>
      <c r="BR10" s="89" t="n">
        <v>207</v>
      </c>
      <c r="BS10" s="90" t="n">
        <v>18.8</v>
      </c>
      <c r="BT10" s="89" t="n">
        <v>222</v>
      </c>
      <c r="BU10" s="90" t="n">
        <v>20.6</v>
      </c>
      <c r="BV10" s="89" t="n">
        <v>217</v>
      </c>
      <c r="BW10" s="90" t="n">
        <v>20.8</v>
      </c>
      <c r="BX10" s="89" t="n">
        <v>215</v>
      </c>
      <c r="BY10" s="90" t="n">
        <v>20.9</v>
      </c>
      <c r="BZ10" s="89" t="n">
        <v>225</v>
      </c>
      <c r="CA10" s="90" t="n">
        <v>22.1</v>
      </c>
      <c r="CB10" s="89" t="n">
        <v>196</v>
      </c>
      <c r="CC10" s="90" t="n">
        <v>19.6</v>
      </c>
      <c r="CD10" s="89" t="n">
        <v>211</v>
      </c>
      <c r="CE10" s="90" t="n">
        <v>20.5</v>
      </c>
    </row>
    <row r="11" customFormat="false" ht="15" hidden="false" customHeight="false" outlineLevel="0" collapsed="false">
      <c r="A11" s="91" t="s">
        <v>147</v>
      </c>
      <c r="B11" s="89" t="n">
        <v>177</v>
      </c>
      <c r="C11" s="90" t="n">
        <v>3.7</v>
      </c>
      <c r="D11" s="89" t="n">
        <v>206</v>
      </c>
      <c r="E11" s="90" t="n">
        <v>4.1</v>
      </c>
      <c r="F11" s="89" t="n">
        <v>231</v>
      </c>
      <c r="G11" s="90" t="n">
        <v>4.4</v>
      </c>
      <c r="H11" s="89" t="n">
        <v>237</v>
      </c>
      <c r="I11" s="90" t="n">
        <v>4.4</v>
      </c>
      <c r="J11" s="89" t="n">
        <v>264</v>
      </c>
      <c r="K11" s="90" t="n">
        <v>4.8</v>
      </c>
      <c r="L11" s="89" t="n">
        <v>293</v>
      </c>
      <c r="M11" s="90" t="n">
        <v>5.1</v>
      </c>
      <c r="N11" s="89" t="n">
        <v>347</v>
      </c>
      <c r="O11" s="90" t="n">
        <v>5.9</v>
      </c>
      <c r="P11" s="89" t="n">
        <v>379</v>
      </c>
      <c r="Q11" s="90" t="n">
        <v>6.3</v>
      </c>
      <c r="R11" s="89" t="n">
        <v>396</v>
      </c>
      <c r="S11" s="90" t="n">
        <v>6.4</v>
      </c>
      <c r="T11" s="89" t="n">
        <v>457</v>
      </c>
      <c r="U11" s="90" t="n">
        <v>7.1</v>
      </c>
      <c r="V11" s="89" t="n">
        <v>511</v>
      </c>
      <c r="W11" s="90" t="n">
        <v>7.8</v>
      </c>
      <c r="X11" s="89" t="n">
        <v>561</v>
      </c>
      <c r="Y11" s="90" t="n">
        <v>8.3</v>
      </c>
      <c r="Z11" s="89" t="n">
        <v>623</v>
      </c>
      <c r="AA11" s="90" t="n">
        <v>9.1</v>
      </c>
      <c r="AB11" s="89" t="n">
        <v>648</v>
      </c>
      <c r="AC11" s="90" t="n">
        <v>9.2</v>
      </c>
      <c r="AD11" s="89" t="n">
        <v>655</v>
      </c>
      <c r="AE11" s="90" t="n">
        <v>9.1</v>
      </c>
      <c r="AF11" s="89" t="n">
        <v>645</v>
      </c>
      <c r="AG11" s="90" t="n">
        <v>8.7</v>
      </c>
      <c r="AH11" s="89" t="n">
        <v>668</v>
      </c>
      <c r="AI11" s="90" t="n">
        <v>8.8</v>
      </c>
      <c r="AJ11" s="89" t="n">
        <v>753</v>
      </c>
      <c r="AK11" s="90" t="n">
        <v>9.6</v>
      </c>
      <c r="AL11" s="89" t="n">
        <v>822</v>
      </c>
      <c r="AM11" s="90" t="n">
        <v>10.2</v>
      </c>
      <c r="AN11" s="89" t="n">
        <v>893</v>
      </c>
      <c r="AO11" s="90" t="n">
        <v>10.8</v>
      </c>
      <c r="AP11" s="89" t="n">
        <v>871</v>
      </c>
      <c r="AQ11" s="90" t="n">
        <v>10.4</v>
      </c>
      <c r="AR11" s="89" t="n">
        <v>919</v>
      </c>
      <c r="AS11" s="90" t="n">
        <v>10.8</v>
      </c>
      <c r="AT11" s="89" t="n">
        <v>917</v>
      </c>
      <c r="AU11" s="90" t="n">
        <v>10.9</v>
      </c>
      <c r="AV11" s="89" t="n">
        <v>912</v>
      </c>
      <c r="AW11" s="90" t="n">
        <v>10.7</v>
      </c>
      <c r="AX11" s="89" t="n">
        <v>888</v>
      </c>
      <c r="AY11" s="90" t="n">
        <v>10.4</v>
      </c>
      <c r="AZ11" s="89" t="n">
        <v>793</v>
      </c>
      <c r="BA11" s="90" t="n">
        <v>9.3</v>
      </c>
      <c r="BB11" s="89" t="n">
        <v>729</v>
      </c>
      <c r="BC11" s="90" t="n">
        <v>8.5</v>
      </c>
      <c r="BD11" s="89" t="n">
        <v>695</v>
      </c>
      <c r="BE11" s="90" t="n">
        <v>8.1</v>
      </c>
      <c r="BF11" s="89" t="n">
        <v>739</v>
      </c>
      <c r="BG11" s="90" t="n">
        <v>8.7</v>
      </c>
      <c r="BH11" s="89" t="n">
        <v>757</v>
      </c>
      <c r="BI11" s="90" t="n">
        <v>8.9</v>
      </c>
      <c r="BJ11" s="89" t="n">
        <v>758</v>
      </c>
      <c r="BK11" s="90" t="n">
        <v>8.8</v>
      </c>
      <c r="BL11" s="89" t="n">
        <v>729</v>
      </c>
      <c r="BM11" s="90" t="n">
        <v>8.5</v>
      </c>
      <c r="BN11" s="89" t="n">
        <v>659</v>
      </c>
      <c r="BO11" s="90" t="n">
        <v>7.6</v>
      </c>
      <c r="BP11" s="89" t="n">
        <v>616</v>
      </c>
      <c r="BQ11" s="90" t="n">
        <v>7</v>
      </c>
      <c r="BR11" s="89" t="n">
        <v>715</v>
      </c>
      <c r="BS11" s="90" t="n">
        <v>8.2</v>
      </c>
      <c r="BT11" s="89" t="n">
        <v>732</v>
      </c>
      <c r="BU11" s="90" t="n">
        <v>8.4</v>
      </c>
      <c r="BV11" s="89" t="n">
        <v>744</v>
      </c>
      <c r="BW11" s="90" t="n">
        <v>8.6</v>
      </c>
      <c r="BX11" s="89" t="n">
        <v>772</v>
      </c>
      <c r="BY11" s="90" t="n">
        <v>8.9</v>
      </c>
      <c r="BZ11" s="89" t="n">
        <v>796</v>
      </c>
      <c r="CA11" s="90" t="n">
        <v>9.2</v>
      </c>
      <c r="CB11" s="89" t="n">
        <v>796</v>
      </c>
      <c r="CC11" s="90" t="n">
        <v>9.2</v>
      </c>
      <c r="CD11" s="89" t="n">
        <v>783</v>
      </c>
      <c r="CE11" s="90" t="n">
        <v>9.1</v>
      </c>
    </row>
    <row r="12" customFormat="false" ht="12.75" hidden="false" customHeight="false" outlineLevel="0" collapsed="false">
      <c r="A12" s="32" t="s">
        <v>73</v>
      </c>
      <c r="B12" s="89" t="n">
        <v>51</v>
      </c>
      <c r="C12" s="90" t="n">
        <v>3.9</v>
      </c>
      <c r="D12" s="89" t="n">
        <v>73</v>
      </c>
      <c r="E12" s="90" t="n">
        <v>5.3</v>
      </c>
      <c r="F12" s="89" t="n">
        <v>72</v>
      </c>
      <c r="G12" s="90" t="n">
        <v>5</v>
      </c>
      <c r="H12" s="89" t="n">
        <v>66</v>
      </c>
      <c r="I12" s="90" t="n">
        <v>4.6</v>
      </c>
      <c r="J12" s="89" t="n">
        <v>76</v>
      </c>
      <c r="K12" s="90" t="n">
        <v>5.2</v>
      </c>
      <c r="L12" s="89" t="n">
        <v>91</v>
      </c>
      <c r="M12" s="90" t="n">
        <v>6.2</v>
      </c>
      <c r="N12" s="89" t="n">
        <v>103</v>
      </c>
      <c r="O12" s="90" t="n">
        <v>7</v>
      </c>
      <c r="P12" s="89" t="n">
        <v>123</v>
      </c>
      <c r="Q12" s="90" t="n">
        <v>8.3</v>
      </c>
      <c r="R12" s="89" t="n">
        <v>123</v>
      </c>
      <c r="S12" s="90" t="n">
        <v>8.2</v>
      </c>
      <c r="T12" s="89" t="n">
        <v>138</v>
      </c>
      <c r="U12" s="90" t="n">
        <v>8.9</v>
      </c>
      <c r="V12" s="89" t="n">
        <v>157</v>
      </c>
      <c r="W12" s="90" t="n">
        <v>10.2</v>
      </c>
      <c r="X12" s="89" t="n">
        <v>171</v>
      </c>
      <c r="Y12" s="90" t="n">
        <v>10.6</v>
      </c>
      <c r="Z12" s="89" t="n">
        <v>182</v>
      </c>
      <c r="AA12" s="90" t="n">
        <v>11.6</v>
      </c>
      <c r="AB12" s="89" t="n">
        <v>178</v>
      </c>
      <c r="AC12" s="90" t="n">
        <v>11</v>
      </c>
      <c r="AD12" s="89" t="n">
        <v>193</v>
      </c>
      <c r="AE12" s="90" t="n">
        <v>11.9</v>
      </c>
      <c r="AF12" s="89" t="n">
        <v>178</v>
      </c>
      <c r="AG12" s="90" t="n">
        <v>10.9</v>
      </c>
      <c r="AH12" s="89" t="n">
        <v>178</v>
      </c>
      <c r="AI12" s="90" t="n">
        <v>10.6</v>
      </c>
      <c r="AJ12" s="89" t="n">
        <v>199</v>
      </c>
      <c r="AK12" s="90" t="n">
        <v>11.8</v>
      </c>
      <c r="AL12" s="89" t="n">
        <v>222</v>
      </c>
      <c r="AM12" s="90" t="n">
        <v>13.1</v>
      </c>
      <c r="AN12" s="89" t="n">
        <v>227</v>
      </c>
      <c r="AO12" s="90" t="n">
        <v>13.3</v>
      </c>
      <c r="AP12" s="89" t="n">
        <v>222</v>
      </c>
      <c r="AQ12" s="90" t="n">
        <v>13.4</v>
      </c>
      <c r="AR12" s="89" t="n">
        <v>232</v>
      </c>
      <c r="AS12" s="90" t="n">
        <v>14.2</v>
      </c>
      <c r="AT12" s="89" t="n">
        <v>216</v>
      </c>
      <c r="AU12" s="90" t="n">
        <v>13.1</v>
      </c>
      <c r="AV12" s="89" t="n">
        <v>223</v>
      </c>
      <c r="AW12" s="90" t="n">
        <v>13.4</v>
      </c>
      <c r="AX12" s="89" t="n">
        <v>209</v>
      </c>
      <c r="AY12" s="90" t="n">
        <v>12.7</v>
      </c>
      <c r="AZ12" s="89" t="n">
        <v>177</v>
      </c>
      <c r="BA12" s="90" t="n">
        <v>10.7</v>
      </c>
      <c r="BB12" s="89" t="n">
        <v>164</v>
      </c>
      <c r="BC12" s="90" t="n">
        <v>10.2</v>
      </c>
      <c r="BD12" s="89" t="n">
        <v>145</v>
      </c>
      <c r="BE12" s="90" t="n">
        <v>9.3</v>
      </c>
      <c r="BF12" s="89" t="n">
        <v>160</v>
      </c>
      <c r="BG12" s="90" t="n">
        <v>10.5</v>
      </c>
      <c r="BH12" s="89" t="n">
        <v>164</v>
      </c>
      <c r="BI12" s="90" t="n">
        <v>11.1</v>
      </c>
      <c r="BJ12" s="89" t="n">
        <v>158</v>
      </c>
      <c r="BK12" s="90" t="n">
        <v>10.6</v>
      </c>
      <c r="BL12" s="89" t="n">
        <v>152</v>
      </c>
      <c r="BM12" s="90" t="n">
        <v>10</v>
      </c>
      <c r="BN12" s="89" t="n">
        <v>163</v>
      </c>
      <c r="BO12" s="90" t="n">
        <v>10.5</v>
      </c>
      <c r="BP12" s="89" t="n">
        <v>147</v>
      </c>
      <c r="BQ12" s="90" t="n">
        <v>9.4</v>
      </c>
      <c r="BR12" s="89" t="n">
        <v>180</v>
      </c>
      <c r="BS12" s="90" t="n">
        <v>11.3</v>
      </c>
      <c r="BT12" s="89" t="n">
        <v>180</v>
      </c>
      <c r="BU12" s="90" t="n">
        <v>11.3</v>
      </c>
      <c r="BV12" s="89" t="n">
        <v>198</v>
      </c>
      <c r="BW12" s="90" t="n">
        <v>12.6</v>
      </c>
      <c r="BX12" s="89" t="n">
        <v>189</v>
      </c>
      <c r="BY12" s="90" t="n">
        <v>12.4</v>
      </c>
      <c r="BZ12" s="89" t="n">
        <v>211</v>
      </c>
      <c r="CA12" s="90" t="n">
        <v>13.5</v>
      </c>
      <c r="CB12" s="89" t="n">
        <v>209</v>
      </c>
      <c r="CC12" s="90" t="n">
        <v>13.5</v>
      </c>
      <c r="CD12" s="89" t="n">
        <v>202</v>
      </c>
      <c r="CE12" s="90" t="n">
        <v>13.3</v>
      </c>
    </row>
    <row r="13" customFormat="false" ht="12.75" hidden="false" customHeight="false" outlineLevel="0" collapsed="false">
      <c r="A13" s="32" t="s">
        <v>74</v>
      </c>
      <c r="B13" s="89" t="n">
        <v>34</v>
      </c>
      <c r="C13" s="90" t="n">
        <v>4</v>
      </c>
      <c r="D13" s="89" t="n">
        <v>42</v>
      </c>
      <c r="E13" s="90" t="n">
        <v>4.5</v>
      </c>
      <c r="F13" s="89" t="n">
        <v>51</v>
      </c>
      <c r="G13" s="90" t="n">
        <v>4.8</v>
      </c>
      <c r="H13" s="89" t="n">
        <v>59</v>
      </c>
      <c r="I13" s="90" t="n">
        <v>5</v>
      </c>
      <c r="J13" s="89" t="n">
        <v>67</v>
      </c>
      <c r="K13" s="90" t="n">
        <v>5.2</v>
      </c>
      <c r="L13" s="89" t="n">
        <v>76</v>
      </c>
      <c r="M13" s="90" t="n">
        <v>5.5</v>
      </c>
      <c r="N13" s="89" t="n">
        <v>92</v>
      </c>
      <c r="O13" s="90" t="n">
        <v>6.2</v>
      </c>
      <c r="P13" s="89" t="n">
        <v>97</v>
      </c>
      <c r="Q13" s="90" t="n">
        <v>6.4</v>
      </c>
      <c r="R13" s="89" t="n">
        <v>94</v>
      </c>
      <c r="S13" s="90" t="n">
        <v>6.1</v>
      </c>
      <c r="T13" s="89" t="n">
        <v>114</v>
      </c>
      <c r="U13" s="90" t="n">
        <v>7.4</v>
      </c>
      <c r="V13" s="89" t="n">
        <v>124</v>
      </c>
      <c r="W13" s="90" t="n">
        <v>8.1</v>
      </c>
      <c r="X13" s="89" t="n">
        <v>140</v>
      </c>
      <c r="Y13" s="90" t="n">
        <v>9.2</v>
      </c>
      <c r="Z13" s="89" t="n">
        <v>157</v>
      </c>
      <c r="AA13" s="90" t="n">
        <v>9.9</v>
      </c>
      <c r="AB13" s="89" t="n">
        <v>153</v>
      </c>
      <c r="AC13" s="90" t="n">
        <v>9.9</v>
      </c>
      <c r="AD13" s="89" t="n">
        <v>142</v>
      </c>
      <c r="AE13" s="90" t="n">
        <v>9.1</v>
      </c>
      <c r="AF13" s="89" t="n">
        <v>148</v>
      </c>
      <c r="AG13" s="90" t="n">
        <v>9.2</v>
      </c>
      <c r="AH13" s="89" t="n">
        <v>153</v>
      </c>
      <c r="AI13" s="90" t="n">
        <v>9.5</v>
      </c>
      <c r="AJ13" s="89" t="n">
        <v>180</v>
      </c>
      <c r="AK13" s="90" t="n">
        <v>10.8</v>
      </c>
      <c r="AL13" s="89" t="n">
        <v>198</v>
      </c>
      <c r="AM13" s="90" t="n">
        <v>12</v>
      </c>
      <c r="AN13" s="89" t="n">
        <v>206</v>
      </c>
      <c r="AO13" s="90" t="n">
        <v>12.4</v>
      </c>
      <c r="AP13" s="89" t="n">
        <v>201</v>
      </c>
      <c r="AQ13" s="90" t="n">
        <v>11.8</v>
      </c>
      <c r="AR13" s="89" t="n">
        <v>211</v>
      </c>
      <c r="AS13" s="90" t="n">
        <v>12.1</v>
      </c>
      <c r="AT13" s="89" t="n">
        <v>203</v>
      </c>
      <c r="AU13" s="90" t="n">
        <v>12.1</v>
      </c>
      <c r="AV13" s="89" t="n">
        <v>205</v>
      </c>
      <c r="AW13" s="90" t="n">
        <v>12.2</v>
      </c>
      <c r="AX13" s="89" t="n">
        <v>200</v>
      </c>
      <c r="AY13" s="90" t="n">
        <v>11.8</v>
      </c>
      <c r="AZ13" s="89" t="n">
        <v>167</v>
      </c>
      <c r="BA13" s="90" t="n">
        <v>10</v>
      </c>
      <c r="BB13" s="89" t="n">
        <v>166</v>
      </c>
      <c r="BC13" s="90" t="n">
        <v>9.8</v>
      </c>
      <c r="BD13" s="89" t="n">
        <v>158</v>
      </c>
      <c r="BE13" s="90" t="n">
        <v>9.4</v>
      </c>
      <c r="BF13" s="89" t="n">
        <v>166</v>
      </c>
      <c r="BG13" s="90" t="n">
        <v>9.7</v>
      </c>
      <c r="BH13" s="89" t="n">
        <v>175</v>
      </c>
      <c r="BI13" s="90" t="n">
        <v>10.3</v>
      </c>
      <c r="BJ13" s="89" t="n">
        <v>168</v>
      </c>
      <c r="BK13" s="90" t="n">
        <v>10</v>
      </c>
      <c r="BL13" s="89" t="n">
        <v>166</v>
      </c>
      <c r="BM13" s="90" t="n">
        <v>10.2</v>
      </c>
      <c r="BN13" s="89" t="n">
        <v>142</v>
      </c>
      <c r="BO13" s="90" t="n">
        <v>8.8</v>
      </c>
      <c r="BP13" s="89" t="n">
        <v>121</v>
      </c>
      <c r="BQ13" s="90" t="n">
        <v>7.5</v>
      </c>
      <c r="BR13" s="89" t="n">
        <v>137</v>
      </c>
      <c r="BS13" s="90" t="n">
        <v>8.9</v>
      </c>
      <c r="BT13" s="89" t="n">
        <v>147</v>
      </c>
      <c r="BU13" s="90" t="n">
        <v>9.4</v>
      </c>
      <c r="BV13" s="89" t="n">
        <v>141</v>
      </c>
      <c r="BW13" s="90" t="n">
        <v>8.9</v>
      </c>
      <c r="BX13" s="89" t="n">
        <v>158</v>
      </c>
      <c r="BY13" s="90" t="n">
        <v>9.7</v>
      </c>
      <c r="BZ13" s="89" t="n">
        <v>154</v>
      </c>
      <c r="CA13" s="90" t="n">
        <v>9.3</v>
      </c>
      <c r="CB13" s="89" t="n">
        <v>170</v>
      </c>
      <c r="CC13" s="90" t="n">
        <v>10.3</v>
      </c>
      <c r="CD13" s="89" t="n">
        <v>168</v>
      </c>
      <c r="CE13" s="90" t="n">
        <v>10.3</v>
      </c>
    </row>
    <row r="14" customFormat="false" ht="12.75" hidden="false" customHeight="false" outlineLevel="0" collapsed="false">
      <c r="A14" s="32" t="s">
        <v>75</v>
      </c>
      <c r="B14" s="89" t="n">
        <v>31</v>
      </c>
      <c r="C14" s="90" t="n">
        <v>3.6</v>
      </c>
      <c r="D14" s="89" t="n">
        <v>28</v>
      </c>
      <c r="E14" s="90" t="n">
        <v>3.2</v>
      </c>
      <c r="F14" s="89" t="n">
        <v>34</v>
      </c>
      <c r="G14" s="90" t="n">
        <v>4</v>
      </c>
      <c r="H14" s="89" t="n">
        <v>37</v>
      </c>
      <c r="I14" s="90" t="n">
        <v>4.2</v>
      </c>
      <c r="J14" s="89" t="n">
        <v>43</v>
      </c>
      <c r="K14" s="90" t="n">
        <v>4.7</v>
      </c>
      <c r="L14" s="89" t="n">
        <v>44</v>
      </c>
      <c r="M14" s="90" t="n">
        <v>4.5</v>
      </c>
      <c r="N14" s="89" t="n">
        <v>53</v>
      </c>
      <c r="O14" s="90" t="n">
        <v>5.1</v>
      </c>
      <c r="P14" s="89" t="n">
        <v>64</v>
      </c>
      <c r="Q14" s="90" t="n">
        <v>5.6</v>
      </c>
      <c r="R14" s="89" t="n">
        <v>71</v>
      </c>
      <c r="S14" s="90" t="n">
        <v>5.7</v>
      </c>
      <c r="T14" s="89" t="n">
        <v>93</v>
      </c>
      <c r="U14" s="90" t="n">
        <v>6.9</v>
      </c>
      <c r="V14" s="89" t="n">
        <v>113</v>
      </c>
      <c r="W14" s="90" t="n">
        <v>7.6</v>
      </c>
      <c r="X14" s="89" t="n">
        <v>117</v>
      </c>
      <c r="Y14" s="90" t="n">
        <v>7.3</v>
      </c>
      <c r="Z14" s="89" t="n">
        <v>130</v>
      </c>
      <c r="AA14" s="90" t="n">
        <v>8.2</v>
      </c>
      <c r="AB14" s="89" t="n">
        <v>150</v>
      </c>
      <c r="AC14" s="90" t="n">
        <v>9.2</v>
      </c>
      <c r="AD14" s="89" t="n">
        <v>135</v>
      </c>
      <c r="AE14" s="90" t="n">
        <v>8.3</v>
      </c>
      <c r="AF14" s="89" t="n">
        <v>133</v>
      </c>
      <c r="AG14" s="90" t="n">
        <v>8.2</v>
      </c>
      <c r="AH14" s="89" t="n">
        <v>129</v>
      </c>
      <c r="AI14" s="90" t="n">
        <v>7.9</v>
      </c>
      <c r="AJ14" s="89" t="n">
        <v>154</v>
      </c>
      <c r="AK14" s="90" t="n">
        <v>9.3</v>
      </c>
      <c r="AL14" s="89" t="n">
        <v>154</v>
      </c>
      <c r="AM14" s="90" t="n">
        <v>9</v>
      </c>
      <c r="AN14" s="89" t="n">
        <v>172</v>
      </c>
      <c r="AO14" s="90" t="n">
        <v>10.1</v>
      </c>
      <c r="AP14" s="89" t="n">
        <v>160</v>
      </c>
      <c r="AQ14" s="90" t="n">
        <v>9.3</v>
      </c>
      <c r="AR14" s="89" t="n">
        <v>175</v>
      </c>
      <c r="AS14" s="90" t="n">
        <v>10.1</v>
      </c>
      <c r="AT14" s="89" t="n">
        <v>186</v>
      </c>
      <c r="AU14" s="90" t="n">
        <v>10.8</v>
      </c>
      <c r="AV14" s="89" t="n">
        <v>180</v>
      </c>
      <c r="AW14" s="90" t="n">
        <v>10.5</v>
      </c>
      <c r="AX14" s="89" t="n">
        <v>174</v>
      </c>
      <c r="AY14" s="90" t="n">
        <v>10</v>
      </c>
      <c r="AZ14" s="89" t="n">
        <v>161</v>
      </c>
      <c r="BA14" s="90" t="n">
        <v>9.1</v>
      </c>
      <c r="BB14" s="89" t="n">
        <v>142</v>
      </c>
      <c r="BC14" s="90" t="n">
        <v>7.9</v>
      </c>
      <c r="BD14" s="89" t="n">
        <v>140</v>
      </c>
      <c r="BE14" s="90" t="n">
        <v>7.8</v>
      </c>
      <c r="BF14" s="89" t="n">
        <v>150</v>
      </c>
      <c r="BG14" s="90" t="n">
        <v>8.5</v>
      </c>
      <c r="BH14" s="89" t="n">
        <v>153</v>
      </c>
      <c r="BI14" s="90" t="n">
        <v>8.6</v>
      </c>
      <c r="BJ14" s="89" t="n">
        <v>178</v>
      </c>
      <c r="BK14" s="90" t="n">
        <v>10.1</v>
      </c>
      <c r="BL14" s="89" t="n">
        <v>166</v>
      </c>
      <c r="BM14" s="90" t="n">
        <v>9.2</v>
      </c>
      <c r="BN14" s="89" t="n">
        <v>133</v>
      </c>
      <c r="BO14" s="90" t="n">
        <v>7.4</v>
      </c>
      <c r="BP14" s="89" t="n">
        <v>133</v>
      </c>
      <c r="BQ14" s="90" t="n">
        <v>7.2</v>
      </c>
      <c r="BR14" s="89" t="n">
        <v>143</v>
      </c>
      <c r="BS14" s="90" t="n">
        <v>7.7</v>
      </c>
      <c r="BT14" s="89" t="n">
        <v>139</v>
      </c>
      <c r="BU14" s="90" t="n">
        <v>7.7</v>
      </c>
      <c r="BV14" s="89" t="n">
        <v>144</v>
      </c>
      <c r="BW14" s="90" t="n">
        <v>8.2</v>
      </c>
      <c r="BX14" s="89" t="n">
        <v>139</v>
      </c>
      <c r="BY14" s="90" t="n">
        <v>8.1</v>
      </c>
      <c r="BZ14" s="89" t="n">
        <v>141</v>
      </c>
      <c r="CA14" s="90" t="n">
        <v>8.4</v>
      </c>
      <c r="CB14" s="89" t="n">
        <v>142</v>
      </c>
      <c r="CC14" s="90" t="n">
        <v>8.5</v>
      </c>
      <c r="CD14" s="89" t="n">
        <v>140</v>
      </c>
      <c r="CE14" s="90" t="n">
        <v>8.4</v>
      </c>
    </row>
    <row r="15" customFormat="false" ht="12.75" hidden="false" customHeight="false" outlineLevel="0" collapsed="false">
      <c r="A15" s="32" t="s">
        <v>76</v>
      </c>
      <c r="B15" s="89" t="n">
        <v>36</v>
      </c>
      <c r="C15" s="90" t="n">
        <v>3.8</v>
      </c>
      <c r="D15" s="89" t="n">
        <v>34</v>
      </c>
      <c r="E15" s="90" t="n">
        <v>3.6</v>
      </c>
      <c r="F15" s="89" t="n">
        <v>38</v>
      </c>
      <c r="G15" s="90" t="n">
        <v>4.1</v>
      </c>
      <c r="H15" s="89" t="n">
        <v>40</v>
      </c>
      <c r="I15" s="90" t="n">
        <v>4.3</v>
      </c>
      <c r="J15" s="89" t="n">
        <v>42</v>
      </c>
      <c r="K15" s="90" t="n">
        <v>4.4</v>
      </c>
      <c r="L15" s="89" t="n">
        <v>49</v>
      </c>
      <c r="M15" s="90" t="n">
        <v>5.2</v>
      </c>
      <c r="N15" s="89" t="n">
        <v>55</v>
      </c>
      <c r="O15" s="90" t="n">
        <v>5.9</v>
      </c>
      <c r="P15" s="89" t="n">
        <v>44</v>
      </c>
      <c r="Q15" s="90" t="n">
        <v>4.7</v>
      </c>
      <c r="R15" s="89" t="n">
        <v>55</v>
      </c>
      <c r="S15" s="90" t="n">
        <v>5.8</v>
      </c>
      <c r="T15" s="89" t="n">
        <v>64</v>
      </c>
      <c r="U15" s="90" t="n">
        <v>6.4</v>
      </c>
      <c r="V15" s="89" t="n">
        <v>71</v>
      </c>
      <c r="W15" s="90" t="n">
        <v>7</v>
      </c>
      <c r="X15" s="89" t="n">
        <v>70</v>
      </c>
      <c r="Y15" s="90" t="n">
        <v>6.5</v>
      </c>
      <c r="Z15" s="89" t="n">
        <v>83</v>
      </c>
      <c r="AA15" s="90" t="n">
        <v>7</v>
      </c>
      <c r="AB15" s="89" t="n">
        <v>99</v>
      </c>
      <c r="AC15" s="90" t="n">
        <v>7.6</v>
      </c>
      <c r="AD15" s="89" t="n">
        <v>116</v>
      </c>
      <c r="AE15" s="90" t="n">
        <v>8.1</v>
      </c>
      <c r="AF15" s="89" t="n">
        <v>115</v>
      </c>
      <c r="AG15" s="90" t="n">
        <v>7.4</v>
      </c>
      <c r="AH15" s="89" t="n">
        <v>122</v>
      </c>
      <c r="AI15" s="90" t="n">
        <v>7.4</v>
      </c>
      <c r="AJ15" s="89" t="n">
        <v>128</v>
      </c>
      <c r="AK15" s="90" t="n">
        <v>7.7</v>
      </c>
      <c r="AL15" s="89" t="n">
        <v>144</v>
      </c>
      <c r="AM15" s="90" t="n">
        <v>8.5</v>
      </c>
      <c r="AN15" s="89" t="n">
        <v>170</v>
      </c>
      <c r="AO15" s="90" t="n">
        <v>9.9</v>
      </c>
      <c r="AP15" s="89" t="n">
        <v>165</v>
      </c>
      <c r="AQ15" s="90" t="n">
        <v>9.5</v>
      </c>
      <c r="AR15" s="89" t="n">
        <v>165</v>
      </c>
      <c r="AS15" s="90" t="n">
        <v>9.6</v>
      </c>
      <c r="AT15" s="89" t="n">
        <v>166</v>
      </c>
      <c r="AU15" s="90" t="n">
        <v>9.6</v>
      </c>
      <c r="AV15" s="89" t="n">
        <v>158</v>
      </c>
      <c r="AW15" s="90" t="n">
        <v>9.1</v>
      </c>
      <c r="AX15" s="89" t="n">
        <v>162</v>
      </c>
      <c r="AY15" s="90" t="n">
        <v>9.2</v>
      </c>
      <c r="AZ15" s="89" t="n">
        <v>159</v>
      </c>
      <c r="BA15" s="90" t="n">
        <v>9</v>
      </c>
      <c r="BB15" s="89" t="n">
        <v>144</v>
      </c>
      <c r="BC15" s="90" t="n">
        <v>8.1</v>
      </c>
      <c r="BD15" s="89" t="n">
        <v>135</v>
      </c>
      <c r="BE15" s="90" t="n">
        <v>7.5</v>
      </c>
      <c r="BF15" s="89" t="n">
        <v>143</v>
      </c>
      <c r="BG15" s="90" t="n">
        <v>7.8</v>
      </c>
      <c r="BH15" s="89" t="n">
        <v>149</v>
      </c>
      <c r="BI15" s="90" t="n">
        <v>8.1</v>
      </c>
      <c r="BJ15" s="89" t="n">
        <v>138</v>
      </c>
      <c r="BK15" s="90" t="n">
        <v>7.5</v>
      </c>
      <c r="BL15" s="89" t="n">
        <v>130</v>
      </c>
      <c r="BM15" s="90" t="n">
        <v>7</v>
      </c>
      <c r="BN15" s="89" t="n">
        <v>117</v>
      </c>
      <c r="BO15" s="90" t="n">
        <v>6.2</v>
      </c>
      <c r="BP15" s="89" t="n">
        <v>115</v>
      </c>
      <c r="BQ15" s="90" t="n">
        <v>6.1</v>
      </c>
      <c r="BR15" s="89" t="n">
        <v>133</v>
      </c>
      <c r="BS15" s="90" t="n">
        <v>7.1</v>
      </c>
      <c r="BT15" s="89" t="n">
        <v>147</v>
      </c>
      <c r="BU15" s="90" t="n">
        <v>7.9</v>
      </c>
      <c r="BV15" s="89" t="n">
        <v>143</v>
      </c>
      <c r="BW15" s="90" t="n">
        <v>7.6</v>
      </c>
      <c r="BX15" s="89" t="n">
        <v>145</v>
      </c>
      <c r="BY15" s="90" t="n">
        <v>7.6</v>
      </c>
      <c r="BZ15" s="89" t="n">
        <v>144</v>
      </c>
      <c r="CA15" s="90" t="n">
        <v>7.6</v>
      </c>
      <c r="CB15" s="89" t="n">
        <v>142</v>
      </c>
      <c r="CC15" s="90" t="n">
        <v>7.5</v>
      </c>
      <c r="CD15" s="89" t="n">
        <v>141</v>
      </c>
      <c r="CE15" s="90" t="n">
        <v>7.4</v>
      </c>
    </row>
    <row r="16" customFormat="false" ht="12.75" hidden="false" customHeight="false" outlineLevel="0" collapsed="false">
      <c r="A16" s="32" t="s">
        <v>77</v>
      </c>
      <c r="B16" s="89" t="n">
        <v>25</v>
      </c>
      <c r="C16" s="90" t="n">
        <v>2.8</v>
      </c>
      <c r="D16" s="89" t="n">
        <v>29</v>
      </c>
      <c r="E16" s="90" t="n">
        <v>3.2</v>
      </c>
      <c r="F16" s="89" t="n">
        <v>36</v>
      </c>
      <c r="G16" s="90" t="n">
        <v>3.9</v>
      </c>
      <c r="H16" s="89" t="n">
        <v>37</v>
      </c>
      <c r="I16" s="90" t="n">
        <v>3.9</v>
      </c>
      <c r="J16" s="89" t="n">
        <v>37</v>
      </c>
      <c r="K16" s="90" t="n">
        <v>3.9</v>
      </c>
      <c r="L16" s="89" t="n">
        <v>34</v>
      </c>
      <c r="M16" s="90" t="n">
        <v>3.6</v>
      </c>
      <c r="N16" s="89" t="n">
        <v>44</v>
      </c>
      <c r="O16" s="90" t="n">
        <v>4.7</v>
      </c>
      <c r="P16" s="89" t="n">
        <v>51</v>
      </c>
      <c r="Q16" s="90" t="n">
        <v>5.5</v>
      </c>
      <c r="R16" s="89" t="n">
        <v>52</v>
      </c>
      <c r="S16" s="90" t="n">
        <v>5.5</v>
      </c>
      <c r="T16" s="89" t="n">
        <v>48</v>
      </c>
      <c r="U16" s="90" t="n">
        <v>5</v>
      </c>
      <c r="V16" s="89" t="n">
        <v>46</v>
      </c>
      <c r="W16" s="90" t="n">
        <v>4.8</v>
      </c>
      <c r="X16" s="89" t="n">
        <v>63</v>
      </c>
      <c r="Y16" s="90" t="n">
        <v>6.8</v>
      </c>
      <c r="Z16" s="89" t="n">
        <v>71</v>
      </c>
      <c r="AA16" s="90" t="n">
        <v>7.6</v>
      </c>
      <c r="AB16" s="89" t="n">
        <v>68</v>
      </c>
      <c r="AC16" s="90" t="n">
        <v>7.3</v>
      </c>
      <c r="AD16" s="89" t="n">
        <v>68</v>
      </c>
      <c r="AE16" s="90" t="n">
        <v>7.1</v>
      </c>
      <c r="AF16" s="89" t="n">
        <v>71</v>
      </c>
      <c r="AG16" s="90" t="n">
        <v>7.3</v>
      </c>
      <c r="AH16" s="89" t="n">
        <v>85</v>
      </c>
      <c r="AI16" s="90" t="n">
        <v>8</v>
      </c>
      <c r="AJ16" s="89" t="n">
        <v>92</v>
      </c>
      <c r="AK16" s="90" t="n">
        <v>7.7</v>
      </c>
      <c r="AL16" s="89" t="n">
        <v>104</v>
      </c>
      <c r="AM16" s="90" t="n">
        <v>7.8</v>
      </c>
      <c r="AN16" s="89" t="n">
        <v>117</v>
      </c>
      <c r="AO16" s="90" t="n">
        <v>8.2</v>
      </c>
      <c r="AP16" s="89" t="n">
        <v>123</v>
      </c>
      <c r="AQ16" s="90" t="n">
        <v>8</v>
      </c>
      <c r="AR16" s="89" t="n">
        <v>135</v>
      </c>
      <c r="AS16" s="90" t="n">
        <v>8.1</v>
      </c>
      <c r="AT16" s="89" t="n">
        <v>146</v>
      </c>
      <c r="AU16" s="90" t="n">
        <v>8.7</v>
      </c>
      <c r="AV16" s="89" t="n">
        <v>146</v>
      </c>
      <c r="AW16" s="90" t="n">
        <v>8.6</v>
      </c>
      <c r="AX16" s="89" t="n">
        <v>143</v>
      </c>
      <c r="AY16" s="90" t="n">
        <v>8.6</v>
      </c>
      <c r="AZ16" s="89" t="n">
        <v>129</v>
      </c>
      <c r="BA16" s="90" t="n">
        <v>7.7</v>
      </c>
      <c r="BB16" s="89" t="n">
        <v>113</v>
      </c>
      <c r="BC16" s="90" t="n">
        <v>6.7</v>
      </c>
      <c r="BD16" s="89" t="n">
        <v>117</v>
      </c>
      <c r="BE16" s="90" t="n">
        <v>6.8</v>
      </c>
      <c r="BF16" s="89" t="n">
        <v>121</v>
      </c>
      <c r="BG16" s="90" t="n">
        <v>7</v>
      </c>
      <c r="BH16" s="89" t="n">
        <v>116</v>
      </c>
      <c r="BI16" s="90" t="n">
        <v>6.6</v>
      </c>
      <c r="BJ16" s="89" t="n">
        <v>116</v>
      </c>
      <c r="BK16" s="90" t="n">
        <v>6.4</v>
      </c>
      <c r="BL16" s="89" t="n">
        <v>116</v>
      </c>
      <c r="BM16" s="90" t="n">
        <v>6.4</v>
      </c>
      <c r="BN16" s="89" t="n">
        <v>103</v>
      </c>
      <c r="BO16" s="90" t="n">
        <v>5.6</v>
      </c>
      <c r="BP16" s="89" t="n">
        <v>100</v>
      </c>
      <c r="BQ16" s="90" t="n">
        <v>5.4</v>
      </c>
      <c r="BR16" s="89" t="n">
        <v>121</v>
      </c>
      <c r="BS16" s="90" t="n">
        <v>6.5</v>
      </c>
      <c r="BT16" s="89" t="n">
        <v>118</v>
      </c>
      <c r="BU16" s="90" t="n">
        <v>6.2</v>
      </c>
      <c r="BV16" s="89" t="n">
        <v>117</v>
      </c>
      <c r="BW16" s="90" t="n">
        <v>6.1</v>
      </c>
      <c r="BX16" s="89" t="n">
        <v>140</v>
      </c>
      <c r="BY16" s="90" t="n">
        <v>7.5</v>
      </c>
      <c r="BZ16" s="89" t="n">
        <v>146</v>
      </c>
      <c r="CA16" s="90" t="n">
        <v>7.7</v>
      </c>
      <c r="CB16" s="89" t="n">
        <v>133</v>
      </c>
      <c r="CC16" s="90" t="n">
        <v>7.1</v>
      </c>
      <c r="CD16" s="89" t="n">
        <v>133</v>
      </c>
      <c r="CE16" s="90" t="n">
        <v>7.2</v>
      </c>
    </row>
    <row r="17" customFormat="false" ht="15" hidden="false" customHeight="false" outlineLevel="0" collapsed="false">
      <c r="A17" s="91" t="s">
        <v>148</v>
      </c>
      <c r="B17" s="89" t="n">
        <v>39</v>
      </c>
      <c r="C17" s="90" t="n">
        <v>2.4</v>
      </c>
      <c r="D17" s="89" t="n">
        <v>48</v>
      </c>
      <c r="E17" s="90" t="n">
        <v>3</v>
      </c>
      <c r="F17" s="89" t="n">
        <v>57</v>
      </c>
      <c r="G17" s="90" t="n">
        <v>3.4</v>
      </c>
      <c r="H17" s="89" t="n">
        <v>54</v>
      </c>
      <c r="I17" s="90" t="n">
        <v>3.2</v>
      </c>
      <c r="J17" s="89" t="n">
        <v>69</v>
      </c>
      <c r="K17" s="90" t="n">
        <v>4</v>
      </c>
      <c r="L17" s="89" t="n">
        <v>87</v>
      </c>
      <c r="M17" s="90" t="n">
        <v>4.9</v>
      </c>
      <c r="N17" s="89" t="n">
        <v>90</v>
      </c>
      <c r="O17" s="90" t="n">
        <v>4.9</v>
      </c>
      <c r="P17" s="89" t="n">
        <v>93</v>
      </c>
      <c r="Q17" s="90" t="n">
        <v>5.1</v>
      </c>
      <c r="R17" s="89" t="n">
        <v>92</v>
      </c>
      <c r="S17" s="90" t="n">
        <v>5.3</v>
      </c>
      <c r="T17" s="89" t="n">
        <v>99</v>
      </c>
      <c r="U17" s="90" t="n">
        <v>5.7</v>
      </c>
      <c r="V17" s="89" t="n">
        <v>103</v>
      </c>
      <c r="W17" s="90" t="n">
        <v>5.9</v>
      </c>
      <c r="X17" s="89" t="n">
        <v>100</v>
      </c>
      <c r="Y17" s="90" t="n">
        <v>5.7</v>
      </c>
      <c r="Z17" s="89" t="n">
        <v>115</v>
      </c>
      <c r="AA17" s="90" t="n">
        <v>6.6</v>
      </c>
      <c r="AB17" s="89" t="n">
        <v>115</v>
      </c>
      <c r="AC17" s="90" t="n">
        <v>6.6</v>
      </c>
      <c r="AD17" s="89" t="n">
        <v>110</v>
      </c>
      <c r="AE17" s="90" t="n">
        <v>6.4</v>
      </c>
      <c r="AF17" s="89" t="n">
        <v>107</v>
      </c>
      <c r="AG17" s="90" t="n">
        <v>6.2</v>
      </c>
      <c r="AH17" s="89" t="n">
        <v>112</v>
      </c>
      <c r="AI17" s="90" t="n">
        <v>6.6</v>
      </c>
      <c r="AJ17" s="89" t="n">
        <v>115</v>
      </c>
      <c r="AK17" s="90" t="n">
        <v>6.9</v>
      </c>
      <c r="AL17" s="89" t="n">
        <v>106</v>
      </c>
      <c r="AM17" s="90" t="n">
        <v>6.4</v>
      </c>
      <c r="AN17" s="89" t="n">
        <v>106</v>
      </c>
      <c r="AO17" s="90" t="n">
        <v>6.2</v>
      </c>
      <c r="AP17" s="89" t="n">
        <v>108</v>
      </c>
      <c r="AQ17" s="90" t="n">
        <v>6.2</v>
      </c>
      <c r="AR17" s="89" t="n">
        <v>119</v>
      </c>
      <c r="AS17" s="90" t="n">
        <v>6.7</v>
      </c>
      <c r="AT17" s="89" t="n">
        <v>132</v>
      </c>
      <c r="AU17" s="90" t="n">
        <v>7</v>
      </c>
      <c r="AV17" s="89" t="n">
        <v>139</v>
      </c>
      <c r="AW17" s="90" t="n">
        <v>7</v>
      </c>
      <c r="AX17" s="89" t="n">
        <v>146</v>
      </c>
      <c r="AY17" s="90" t="n">
        <v>6.8</v>
      </c>
      <c r="AZ17" s="89" t="n">
        <v>135</v>
      </c>
      <c r="BA17" s="90" t="n">
        <v>6</v>
      </c>
      <c r="BB17" s="89" t="n">
        <v>125</v>
      </c>
      <c r="BC17" s="90" t="n">
        <v>5.4</v>
      </c>
      <c r="BD17" s="89" t="n">
        <v>129</v>
      </c>
      <c r="BE17" s="90" t="n">
        <v>5.2</v>
      </c>
      <c r="BF17" s="89" t="n">
        <v>143</v>
      </c>
      <c r="BG17" s="90" t="n">
        <v>5.4</v>
      </c>
      <c r="BH17" s="89" t="n">
        <v>157</v>
      </c>
      <c r="BI17" s="90" t="n">
        <v>5.6</v>
      </c>
      <c r="BJ17" s="89" t="n">
        <v>154</v>
      </c>
      <c r="BK17" s="90" t="n">
        <v>5.3</v>
      </c>
      <c r="BL17" s="89" t="n">
        <v>157</v>
      </c>
      <c r="BM17" s="90" t="n">
        <v>5.3</v>
      </c>
      <c r="BN17" s="89" t="n">
        <v>144</v>
      </c>
      <c r="BO17" s="90" t="n">
        <v>4.7</v>
      </c>
      <c r="BP17" s="89" t="n">
        <v>133</v>
      </c>
      <c r="BQ17" s="90" t="n">
        <v>4.3</v>
      </c>
      <c r="BR17" s="89" t="n">
        <v>170</v>
      </c>
      <c r="BS17" s="90" t="n">
        <v>5.3</v>
      </c>
      <c r="BT17" s="89" t="n">
        <v>185</v>
      </c>
      <c r="BU17" s="90" t="n">
        <v>5.6</v>
      </c>
      <c r="BV17" s="89" t="n">
        <v>195</v>
      </c>
      <c r="BW17" s="90" t="n">
        <v>5.7</v>
      </c>
      <c r="BX17" s="89" t="n">
        <v>210</v>
      </c>
      <c r="BY17" s="90" t="n">
        <v>5.9</v>
      </c>
      <c r="BZ17" s="89" t="n">
        <v>239</v>
      </c>
      <c r="CA17" s="90" t="n">
        <v>6.5</v>
      </c>
      <c r="CB17" s="89" t="n">
        <v>255</v>
      </c>
      <c r="CC17" s="90" t="n">
        <v>6.7</v>
      </c>
      <c r="CD17" s="89" t="n">
        <v>248</v>
      </c>
      <c r="CE17" s="90" t="n">
        <v>6.4</v>
      </c>
    </row>
    <row r="18" customFormat="false" ht="12.75" hidden="false" customHeight="false" outlineLevel="0" collapsed="false">
      <c r="A18" s="32" t="s">
        <v>78</v>
      </c>
      <c r="B18" s="89" t="n">
        <v>19</v>
      </c>
      <c r="C18" s="90" t="n">
        <v>2.3</v>
      </c>
      <c r="D18" s="89" t="n">
        <v>18</v>
      </c>
      <c r="E18" s="90" t="n">
        <v>2.2</v>
      </c>
      <c r="F18" s="89" t="n">
        <v>21</v>
      </c>
      <c r="G18" s="90" t="n">
        <v>2.5</v>
      </c>
      <c r="H18" s="89" t="n">
        <v>21</v>
      </c>
      <c r="I18" s="90" t="n">
        <v>2.5</v>
      </c>
      <c r="J18" s="89" t="n">
        <v>27</v>
      </c>
      <c r="K18" s="90" t="n">
        <v>3.2</v>
      </c>
      <c r="L18" s="89" t="n">
        <v>33</v>
      </c>
      <c r="M18" s="90" t="n">
        <v>3.8</v>
      </c>
      <c r="N18" s="89" t="n">
        <v>33</v>
      </c>
      <c r="O18" s="90" t="n">
        <v>3.7</v>
      </c>
      <c r="P18" s="89" t="n">
        <v>38</v>
      </c>
      <c r="Q18" s="90" t="n">
        <v>4.1</v>
      </c>
      <c r="R18" s="89" t="n">
        <v>36</v>
      </c>
      <c r="S18" s="90" t="n">
        <v>4.1</v>
      </c>
      <c r="T18" s="89" t="n">
        <v>42</v>
      </c>
      <c r="U18" s="90" t="n">
        <v>4.7</v>
      </c>
      <c r="V18" s="89" t="n">
        <v>44</v>
      </c>
      <c r="W18" s="90" t="n">
        <v>5</v>
      </c>
      <c r="X18" s="89" t="n">
        <v>42</v>
      </c>
      <c r="Y18" s="90" t="n">
        <v>4.7</v>
      </c>
      <c r="Z18" s="89" t="n">
        <v>50</v>
      </c>
      <c r="AA18" s="90" t="n">
        <v>5.6</v>
      </c>
      <c r="AB18" s="89" t="n">
        <v>48</v>
      </c>
      <c r="AC18" s="90" t="n">
        <v>5.5</v>
      </c>
      <c r="AD18" s="89" t="n">
        <v>53</v>
      </c>
      <c r="AE18" s="90" t="n">
        <v>5.9</v>
      </c>
      <c r="AF18" s="89" t="n">
        <v>50</v>
      </c>
      <c r="AG18" s="90" t="n">
        <v>5.7</v>
      </c>
      <c r="AH18" s="89" t="n">
        <v>49</v>
      </c>
      <c r="AI18" s="90" t="n">
        <v>5.7</v>
      </c>
      <c r="AJ18" s="89" t="n">
        <v>54</v>
      </c>
      <c r="AK18" s="90" t="n">
        <v>6.3</v>
      </c>
      <c r="AL18" s="89" t="n">
        <v>52</v>
      </c>
      <c r="AM18" s="90" t="n">
        <v>5.9</v>
      </c>
      <c r="AN18" s="89" t="n">
        <v>59</v>
      </c>
      <c r="AO18" s="90" t="n">
        <v>6.5</v>
      </c>
      <c r="AP18" s="89" t="n">
        <v>62</v>
      </c>
      <c r="AQ18" s="90" t="n">
        <v>6.6</v>
      </c>
      <c r="AR18" s="89" t="n">
        <v>59</v>
      </c>
      <c r="AS18" s="90" t="n">
        <v>5.9</v>
      </c>
      <c r="AT18" s="89" t="n">
        <v>75</v>
      </c>
      <c r="AU18" s="90" t="n">
        <v>6.7</v>
      </c>
      <c r="AV18" s="89" t="n">
        <v>79</v>
      </c>
      <c r="AW18" s="90" t="n">
        <v>6.3</v>
      </c>
      <c r="AX18" s="89" t="n">
        <v>88</v>
      </c>
      <c r="AY18" s="90" t="n">
        <v>6.5</v>
      </c>
      <c r="AZ18" s="89" t="n">
        <v>82</v>
      </c>
      <c r="BA18" s="90" t="n">
        <v>5.6</v>
      </c>
      <c r="BB18" s="89" t="n">
        <v>77</v>
      </c>
      <c r="BC18" s="90" t="n">
        <v>5</v>
      </c>
      <c r="BD18" s="89" t="n">
        <v>87</v>
      </c>
      <c r="BE18" s="90" t="n">
        <v>5.6</v>
      </c>
      <c r="BF18" s="89" t="n">
        <v>95</v>
      </c>
      <c r="BG18" s="90" t="n">
        <v>6.1</v>
      </c>
      <c r="BH18" s="89" t="n">
        <v>97</v>
      </c>
      <c r="BI18" s="90" t="n">
        <v>6</v>
      </c>
      <c r="BJ18" s="89" t="n">
        <v>98</v>
      </c>
      <c r="BK18" s="90" t="n">
        <v>6.1</v>
      </c>
      <c r="BL18" s="89" t="n">
        <v>94</v>
      </c>
      <c r="BM18" s="90" t="n">
        <v>5.7</v>
      </c>
      <c r="BN18" s="89" t="n">
        <v>87</v>
      </c>
      <c r="BO18" s="90" t="n">
        <v>5.2</v>
      </c>
      <c r="BP18" s="89" t="n">
        <v>79</v>
      </c>
      <c r="BQ18" s="90" t="n">
        <v>4.7</v>
      </c>
      <c r="BR18" s="89" t="n">
        <v>92</v>
      </c>
      <c r="BS18" s="90" t="n">
        <v>5.4</v>
      </c>
      <c r="BT18" s="89" t="n">
        <v>97</v>
      </c>
      <c r="BU18" s="90" t="n">
        <v>5.6</v>
      </c>
      <c r="BV18" s="89" t="n">
        <v>99</v>
      </c>
      <c r="BW18" s="90" t="n">
        <v>5.8</v>
      </c>
      <c r="BX18" s="89" t="n">
        <v>101</v>
      </c>
      <c r="BY18" s="90" t="n">
        <v>5.8</v>
      </c>
      <c r="BZ18" s="89" t="n">
        <v>114</v>
      </c>
      <c r="CA18" s="90" t="n">
        <v>6.5</v>
      </c>
      <c r="CB18" s="89" t="n">
        <v>119</v>
      </c>
      <c r="CC18" s="90" t="n">
        <v>6.7</v>
      </c>
      <c r="CD18" s="89" t="n">
        <v>109</v>
      </c>
      <c r="CE18" s="90" t="n">
        <v>6.1</v>
      </c>
    </row>
    <row r="19" customFormat="false" ht="15" hidden="false" customHeight="false" outlineLevel="0" collapsed="false">
      <c r="A19" s="91" t="s">
        <v>149</v>
      </c>
      <c r="B19" s="89" t="n">
        <v>20</v>
      </c>
      <c r="C19" s="90" t="n">
        <v>2.5</v>
      </c>
      <c r="D19" s="89" t="n">
        <v>30</v>
      </c>
      <c r="E19" s="90" t="n">
        <v>3.8</v>
      </c>
      <c r="F19" s="89" t="n">
        <v>36</v>
      </c>
      <c r="G19" s="90" t="n">
        <v>4.3</v>
      </c>
      <c r="H19" s="89" t="n">
        <v>33</v>
      </c>
      <c r="I19" s="90" t="n">
        <v>3.9</v>
      </c>
      <c r="J19" s="89" t="n">
        <v>42</v>
      </c>
      <c r="K19" s="90" t="n">
        <v>4.8</v>
      </c>
      <c r="L19" s="89" t="n">
        <v>54</v>
      </c>
      <c r="M19" s="90" t="n">
        <v>5.9</v>
      </c>
      <c r="N19" s="89" t="n">
        <v>57</v>
      </c>
      <c r="O19" s="90" t="n">
        <v>6.1</v>
      </c>
      <c r="P19" s="89" t="n">
        <v>56</v>
      </c>
      <c r="Q19" s="90" t="n">
        <v>6.1</v>
      </c>
      <c r="R19" s="89" t="n">
        <v>56</v>
      </c>
      <c r="S19" s="90" t="n">
        <v>6.4</v>
      </c>
      <c r="T19" s="89" t="n">
        <v>57</v>
      </c>
      <c r="U19" s="90" t="n">
        <v>6.6</v>
      </c>
      <c r="V19" s="89" t="n">
        <v>59</v>
      </c>
      <c r="W19" s="90" t="n">
        <v>6.9</v>
      </c>
      <c r="X19" s="89" t="n">
        <v>58</v>
      </c>
      <c r="Y19" s="90" t="n">
        <v>6.8</v>
      </c>
      <c r="Z19" s="89" t="n">
        <v>64</v>
      </c>
      <c r="AA19" s="90" t="n">
        <v>7.5</v>
      </c>
      <c r="AB19" s="89" t="n">
        <v>67</v>
      </c>
      <c r="AC19" s="90" t="n">
        <v>7.7</v>
      </c>
      <c r="AD19" s="89" t="n">
        <v>58</v>
      </c>
      <c r="AE19" s="90" t="n">
        <v>6.8</v>
      </c>
      <c r="AF19" s="89" t="n">
        <v>56</v>
      </c>
      <c r="AG19" s="90" t="n">
        <v>6.7</v>
      </c>
      <c r="AH19" s="89" t="n">
        <v>62</v>
      </c>
      <c r="AI19" s="90" t="n">
        <v>7.6</v>
      </c>
      <c r="AJ19" s="89" t="n">
        <v>61</v>
      </c>
      <c r="AK19" s="90" t="n">
        <v>7.5</v>
      </c>
      <c r="AL19" s="89" t="n">
        <v>54</v>
      </c>
      <c r="AM19" s="90" t="n">
        <v>6.9</v>
      </c>
      <c r="AN19" s="89" t="n">
        <v>46</v>
      </c>
      <c r="AO19" s="90" t="n">
        <v>6</v>
      </c>
      <c r="AP19" s="89" t="n">
        <v>46</v>
      </c>
      <c r="AQ19" s="90" t="n">
        <v>5.7</v>
      </c>
      <c r="AR19" s="89" t="n">
        <v>60</v>
      </c>
      <c r="AS19" s="90" t="n">
        <v>7.6</v>
      </c>
      <c r="AT19" s="89" t="n">
        <v>57</v>
      </c>
      <c r="AU19" s="90" t="n">
        <v>7.4</v>
      </c>
      <c r="AV19" s="89" t="n">
        <v>60</v>
      </c>
      <c r="AW19" s="90" t="n">
        <v>8.2</v>
      </c>
      <c r="AX19" s="89" t="n">
        <v>58</v>
      </c>
      <c r="AY19" s="90" t="n">
        <v>7.5</v>
      </c>
      <c r="AZ19" s="89" t="n">
        <v>53</v>
      </c>
      <c r="BA19" s="90" t="n">
        <v>6.8</v>
      </c>
      <c r="BB19" s="89" t="n">
        <v>48</v>
      </c>
      <c r="BC19" s="90" t="n">
        <v>6</v>
      </c>
      <c r="BD19" s="89" t="n">
        <v>42</v>
      </c>
      <c r="BE19" s="90" t="n">
        <v>4.6</v>
      </c>
      <c r="BF19" s="89" t="n">
        <v>47</v>
      </c>
      <c r="BG19" s="90" t="n">
        <v>4.3</v>
      </c>
      <c r="BH19" s="89" t="n">
        <v>60</v>
      </c>
      <c r="BI19" s="90" t="n">
        <v>5.1</v>
      </c>
      <c r="BJ19" s="89" t="n">
        <v>56</v>
      </c>
      <c r="BK19" s="90" t="n">
        <v>4.4</v>
      </c>
      <c r="BL19" s="89" t="n">
        <v>64</v>
      </c>
      <c r="BM19" s="90" t="n">
        <v>4.7</v>
      </c>
      <c r="BN19" s="89" t="n">
        <v>57</v>
      </c>
      <c r="BO19" s="90" t="n">
        <v>4.1</v>
      </c>
      <c r="BP19" s="89" t="n">
        <v>54</v>
      </c>
      <c r="BQ19" s="90" t="n">
        <v>3.7</v>
      </c>
      <c r="BR19" s="89" t="n">
        <v>78</v>
      </c>
      <c r="BS19" s="90" t="n">
        <v>5.1</v>
      </c>
      <c r="BT19" s="89" t="n">
        <v>89</v>
      </c>
      <c r="BU19" s="90" t="n">
        <v>5.5</v>
      </c>
      <c r="BV19" s="89" t="n">
        <v>97</v>
      </c>
      <c r="BW19" s="90" t="n">
        <v>5.6</v>
      </c>
      <c r="BX19" s="89" t="n">
        <v>109</v>
      </c>
      <c r="BY19" s="90" t="n">
        <v>5.9</v>
      </c>
      <c r="BZ19" s="89" t="n">
        <v>124</v>
      </c>
      <c r="CA19" s="90" t="n">
        <v>6.5</v>
      </c>
      <c r="CB19" s="89" t="n">
        <v>136</v>
      </c>
      <c r="CC19" s="90" t="n">
        <v>6.7</v>
      </c>
      <c r="CD19" s="89" t="n">
        <v>139</v>
      </c>
      <c r="CE19" s="90" t="n">
        <v>6.6</v>
      </c>
    </row>
    <row r="20" customFormat="false" ht="12.75" hidden="false" customHeight="false" outlineLevel="0" collapsed="false">
      <c r="A20" s="32" t="s">
        <v>79</v>
      </c>
      <c r="B20" s="89" t="n">
        <v>14</v>
      </c>
      <c r="C20" s="90" t="n">
        <v>3.6</v>
      </c>
      <c r="D20" s="89" t="n">
        <v>21</v>
      </c>
      <c r="E20" s="90" t="n">
        <v>4.6</v>
      </c>
      <c r="F20" s="89" t="n">
        <v>29</v>
      </c>
      <c r="G20" s="90" t="n">
        <v>5.1</v>
      </c>
      <c r="H20" s="89" t="n">
        <v>26</v>
      </c>
      <c r="I20" s="90" t="n">
        <v>4.2</v>
      </c>
      <c r="J20" s="89" t="n">
        <v>37</v>
      </c>
      <c r="K20" s="90" t="n">
        <v>5.4</v>
      </c>
      <c r="L20" s="89" t="n">
        <v>48</v>
      </c>
      <c r="M20" s="90" t="n">
        <v>6.7</v>
      </c>
      <c r="N20" s="89" t="n">
        <v>50</v>
      </c>
      <c r="O20" s="90" t="n">
        <v>7.1</v>
      </c>
      <c r="P20" s="89" t="n">
        <v>50</v>
      </c>
      <c r="Q20" s="90" t="n">
        <v>7.5</v>
      </c>
      <c r="R20" s="89" t="n">
        <v>51</v>
      </c>
      <c r="S20" s="90" t="n">
        <v>8</v>
      </c>
      <c r="T20" s="89" t="n">
        <v>50</v>
      </c>
      <c r="U20" s="90" t="n">
        <v>8.2</v>
      </c>
      <c r="V20" s="89" t="n">
        <v>50</v>
      </c>
      <c r="W20" s="90" t="n">
        <v>8.2</v>
      </c>
      <c r="X20" s="89" t="n">
        <v>53</v>
      </c>
      <c r="Y20" s="90" t="n">
        <v>8.4</v>
      </c>
      <c r="Z20" s="89" t="n">
        <v>57</v>
      </c>
      <c r="AA20" s="90" t="n">
        <v>9.1</v>
      </c>
      <c r="AB20" s="89" t="n">
        <v>62</v>
      </c>
      <c r="AC20" s="90" t="n">
        <v>9.6</v>
      </c>
      <c r="AD20" s="89" t="n">
        <v>51</v>
      </c>
      <c r="AE20" s="90" t="n">
        <v>8</v>
      </c>
      <c r="AF20" s="89" t="n">
        <v>52</v>
      </c>
      <c r="AG20" s="90" t="n">
        <v>8.1</v>
      </c>
      <c r="AH20" s="89" t="n">
        <v>58</v>
      </c>
      <c r="AI20" s="90" t="n">
        <v>9.2</v>
      </c>
      <c r="AJ20" s="89" t="n">
        <v>56</v>
      </c>
      <c r="AK20" s="90" t="n">
        <v>9</v>
      </c>
      <c r="AL20" s="89" t="n">
        <v>49</v>
      </c>
      <c r="AM20" s="90" t="n">
        <v>8.2</v>
      </c>
      <c r="AN20" s="89" t="n">
        <v>44</v>
      </c>
      <c r="AO20" s="90" t="n">
        <v>7.2</v>
      </c>
      <c r="AP20" s="89" t="n">
        <v>44</v>
      </c>
      <c r="AQ20" s="90" t="n">
        <v>6.9</v>
      </c>
      <c r="AR20" s="89" t="n">
        <v>56</v>
      </c>
      <c r="AS20" s="90" t="n">
        <v>9.2</v>
      </c>
      <c r="AT20" s="89" t="n">
        <v>54</v>
      </c>
      <c r="AU20" s="90" t="n">
        <v>8.9</v>
      </c>
      <c r="AV20" s="89" t="n">
        <v>56</v>
      </c>
      <c r="AW20" s="90" t="n">
        <v>9.7</v>
      </c>
      <c r="AX20" s="89" t="n">
        <v>55</v>
      </c>
      <c r="AY20" s="90" t="n">
        <v>8.9</v>
      </c>
      <c r="AZ20" s="89" t="n">
        <v>49</v>
      </c>
      <c r="BA20" s="90" t="n">
        <v>7.7</v>
      </c>
      <c r="BB20" s="89" t="n">
        <v>45</v>
      </c>
      <c r="BC20" s="90" t="n">
        <v>6.8</v>
      </c>
      <c r="BD20" s="89" t="n">
        <v>38</v>
      </c>
      <c r="BE20" s="90" t="n">
        <v>4.9</v>
      </c>
      <c r="BF20" s="89" t="n">
        <v>41</v>
      </c>
      <c r="BG20" s="90" t="n">
        <v>4.5</v>
      </c>
      <c r="BH20" s="89" t="n">
        <v>51</v>
      </c>
      <c r="BI20" s="90" t="n">
        <v>5.1</v>
      </c>
      <c r="BJ20" s="89" t="n">
        <v>46</v>
      </c>
      <c r="BK20" s="90" t="n">
        <v>4.2</v>
      </c>
      <c r="BL20" s="89" t="n">
        <v>57</v>
      </c>
      <c r="BM20" s="90" t="n">
        <v>5</v>
      </c>
      <c r="BN20" s="89" t="n">
        <v>51</v>
      </c>
      <c r="BO20" s="90" t="n">
        <v>4.4</v>
      </c>
      <c r="BP20" s="89" t="n">
        <v>47</v>
      </c>
      <c r="BQ20" s="90" t="n">
        <v>3.9</v>
      </c>
      <c r="BR20" s="89" t="n">
        <v>67</v>
      </c>
      <c r="BS20" s="90" t="n">
        <v>5.4</v>
      </c>
      <c r="BT20" s="89" t="n">
        <v>73</v>
      </c>
      <c r="BU20" s="90" t="n">
        <v>5.8</v>
      </c>
      <c r="BV20" s="89" t="n">
        <v>81</v>
      </c>
      <c r="BW20" s="90" t="n">
        <v>6.1</v>
      </c>
      <c r="BX20" s="89" t="n">
        <v>85</v>
      </c>
      <c r="BY20" s="90" t="n">
        <v>6.1</v>
      </c>
      <c r="BZ20" s="89" t="n">
        <v>98</v>
      </c>
      <c r="CA20" s="90" t="n">
        <v>6.9</v>
      </c>
      <c r="CB20" s="89" t="n">
        <v>101</v>
      </c>
      <c r="CC20" s="90" t="n">
        <v>6.9</v>
      </c>
      <c r="CD20" s="89" t="n">
        <v>105</v>
      </c>
      <c r="CE20" s="90" t="n">
        <v>7</v>
      </c>
    </row>
    <row r="21" customFormat="false" ht="12.75" hidden="false" customHeight="false" outlineLevel="0" collapsed="false">
      <c r="A21" s="32" t="s">
        <v>80</v>
      </c>
      <c r="B21" s="89" t="n">
        <v>6</v>
      </c>
      <c r="C21" s="90" t="n">
        <v>1.4</v>
      </c>
      <c r="D21" s="89" t="n">
        <v>9</v>
      </c>
      <c r="E21" s="90" t="n">
        <v>2.6</v>
      </c>
      <c r="F21" s="89" t="n">
        <v>8</v>
      </c>
      <c r="G21" s="90" t="n">
        <v>2.7</v>
      </c>
      <c r="H21" s="89" t="n">
        <v>7</v>
      </c>
      <c r="I21" s="90" t="n">
        <v>3</v>
      </c>
      <c r="J21" s="89" t="n">
        <v>5</v>
      </c>
      <c r="K21" s="90" t="n">
        <v>2.7</v>
      </c>
      <c r="L21" s="89" t="n">
        <v>5</v>
      </c>
      <c r="M21" s="90" t="n">
        <v>2.9</v>
      </c>
      <c r="N21" s="89" t="n">
        <v>7</v>
      </c>
      <c r="O21" s="90" t="n">
        <v>3.1</v>
      </c>
      <c r="P21" s="89" t="n">
        <v>6</v>
      </c>
      <c r="Q21" s="90" t="n">
        <v>2.4</v>
      </c>
      <c r="R21" s="89" t="n">
        <v>5</v>
      </c>
      <c r="S21" s="90" t="n">
        <v>2.3</v>
      </c>
      <c r="T21" s="89" t="n">
        <v>7</v>
      </c>
      <c r="U21" s="90" t="n">
        <v>2.7</v>
      </c>
      <c r="V21" s="89" t="n">
        <v>9</v>
      </c>
      <c r="W21" s="90" t="n">
        <v>3.5</v>
      </c>
      <c r="X21" s="89" t="n">
        <v>6</v>
      </c>
      <c r="Y21" s="90" t="n">
        <v>2.4</v>
      </c>
      <c r="Z21" s="89" t="n">
        <v>7</v>
      </c>
      <c r="AA21" s="90" t="n">
        <v>3.2</v>
      </c>
      <c r="AB21" s="89" t="n">
        <v>5</v>
      </c>
      <c r="AC21" s="90" t="n">
        <v>2.3</v>
      </c>
      <c r="AD21" s="89" t="n">
        <v>7</v>
      </c>
      <c r="AE21" s="90" t="n">
        <v>3.1</v>
      </c>
      <c r="AF21" s="89" t="n">
        <v>5</v>
      </c>
      <c r="AG21" s="90" t="n">
        <v>2.3</v>
      </c>
      <c r="AH21" s="89" t="n">
        <v>4</v>
      </c>
      <c r="AI21" s="90" t="n">
        <v>2.2</v>
      </c>
      <c r="AJ21" s="89" t="n">
        <v>5</v>
      </c>
      <c r="AK21" s="90" t="n">
        <v>2.6</v>
      </c>
      <c r="AL21" s="89" t="n">
        <v>5</v>
      </c>
      <c r="AM21" s="90" t="n">
        <v>2.6</v>
      </c>
      <c r="AN21" s="89" t="n">
        <v>3</v>
      </c>
      <c r="AO21" s="90" t="n">
        <v>1.6</v>
      </c>
      <c r="AP21" s="89" t="n">
        <v>2</v>
      </c>
      <c r="AQ21" s="90" t="n">
        <v>1.1</v>
      </c>
      <c r="AR21" s="89" t="n">
        <v>4</v>
      </c>
      <c r="AS21" s="90" t="n">
        <v>2.4</v>
      </c>
      <c r="AT21" s="89" t="n">
        <v>3</v>
      </c>
      <c r="AU21" s="90" t="n">
        <v>1.6</v>
      </c>
      <c r="AV21" s="89" t="n">
        <v>4</v>
      </c>
      <c r="AW21" s="90" t="n">
        <v>2.4</v>
      </c>
      <c r="AX21" s="89" t="n">
        <v>3</v>
      </c>
      <c r="AY21" s="90" t="n">
        <v>1.8</v>
      </c>
      <c r="AZ21" s="89" t="n">
        <v>4</v>
      </c>
      <c r="BA21" s="90" t="n">
        <v>2.8</v>
      </c>
      <c r="BB21" s="89" t="n">
        <v>3</v>
      </c>
      <c r="BC21" s="90" t="n">
        <v>2.2</v>
      </c>
      <c r="BD21" s="89" t="n">
        <v>4</v>
      </c>
      <c r="BE21" s="90" t="n">
        <v>2.6</v>
      </c>
      <c r="BF21" s="89" t="n">
        <v>6</v>
      </c>
      <c r="BG21" s="90" t="n">
        <v>3.5</v>
      </c>
      <c r="BH21" s="89" t="n">
        <v>9</v>
      </c>
      <c r="BI21" s="90" t="n">
        <v>5.1</v>
      </c>
      <c r="BJ21" s="89" t="n">
        <v>10</v>
      </c>
      <c r="BK21" s="90" t="n">
        <v>5.2</v>
      </c>
      <c r="BL21" s="89" t="n">
        <v>7</v>
      </c>
      <c r="BM21" s="90" t="n">
        <v>3.3</v>
      </c>
      <c r="BN21" s="89" t="n">
        <v>6</v>
      </c>
      <c r="BO21" s="90" t="n">
        <v>2.4</v>
      </c>
      <c r="BP21" s="89" t="n">
        <v>7</v>
      </c>
      <c r="BQ21" s="90" t="n">
        <v>2.8</v>
      </c>
      <c r="BR21" s="89" t="n">
        <v>12</v>
      </c>
      <c r="BS21" s="90" t="n">
        <v>3.9</v>
      </c>
      <c r="BT21" s="89" t="n">
        <v>15</v>
      </c>
      <c r="BU21" s="90" t="n">
        <v>4.4</v>
      </c>
      <c r="BV21" s="89" t="n">
        <v>15</v>
      </c>
      <c r="BW21" s="90" t="n">
        <v>4.1</v>
      </c>
      <c r="BX21" s="89" t="n">
        <v>24</v>
      </c>
      <c r="BY21" s="90" t="n">
        <v>5.4</v>
      </c>
      <c r="BZ21" s="89" t="n">
        <v>26</v>
      </c>
      <c r="CA21" s="90" t="n">
        <v>5.4</v>
      </c>
      <c r="CB21" s="89" t="n">
        <v>34</v>
      </c>
      <c r="CC21" s="90" t="n">
        <v>6.3</v>
      </c>
      <c r="CD21" s="89" t="n">
        <v>34</v>
      </c>
      <c r="CE21" s="90" t="n">
        <v>5.7</v>
      </c>
    </row>
    <row r="22" customFormat="false" ht="12.75" hidden="false" customHeight="false" outlineLevel="0" collapsed="false">
      <c r="A22" s="32" t="s">
        <v>81</v>
      </c>
      <c r="B22" s="89" t="n">
        <v>2</v>
      </c>
      <c r="C22" s="90" t="n">
        <v>1.6</v>
      </c>
      <c r="D22" s="89" t="n">
        <v>0</v>
      </c>
      <c r="E22" s="90" t="n">
        <v>0.2</v>
      </c>
      <c r="F22" s="89" t="n">
        <v>1</v>
      </c>
      <c r="G22" s="90" t="n">
        <v>0.9</v>
      </c>
      <c r="H22" s="89" t="n">
        <v>1</v>
      </c>
      <c r="I22" s="90" t="n">
        <v>0.9</v>
      </c>
      <c r="J22" s="89" t="n">
        <v>1</v>
      </c>
      <c r="K22" s="90" t="n">
        <v>1.5</v>
      </c>
      <c r="L22" s="89" t="n">
        <v>0</v>
      </c>
      <c r="M22" s="90" t="n">
        <v>0.3</v>
      </c>
      <c r="N22" s="89" t="n">
        <v>0</v>
      </c>
      <c r="O22" s="90" t="n">
        <v>0.5</v>
      </c>
      <c r="P22" s="89" t="n">
        <v>0</v>
      </c>
      <c r="Q22" s="90" t="n">
        <v>0</v>
      </c>
      <c r="R22" s="89" t="n">
        <v>1</v>
      </c>
      <c r="S22" s="90" t="n">
        <v>1.6</v>
      </c>
      <c r="T22" s="89" t="n">
        <v>0</v>
      </c>
      <c r="U22" s="90" t="n">
        <v>0</v>
      </c>
      <c r="V22" s="89" t="n">
        <v>0</v>
      </c>
      <c r="W22" s="90" t="n">
        <v>0.8</v>
      </c>
      <c r="X22" s="89" t="n">
        <v>0</v>
      </c>
      <c r="Y22" s="90" t="n">
        <v>1</v>
      </c>
      <c r="Z22" s="89" t="n">
        <v>1</v>
      </c>
      <c r="AA22" s="90" t="n">
        <v>2.3</v>
      </c>
      <c r="AB22" s="89" t="n">
        <v>0</v>
      </c>
      <c r="AC22" s="90" t="n">
        <v>0.8</v>
      </c>
      <c r="AD22" s="89" t="n">
        <v>1</v>
      </c>
      <c r="AE22" s="90" t="n">
        <v>1.6</v>
      </c>
      <c r="AF22" s="89" t="n">
        <v>0</v>
      </c>
      <c r="AG22" s="90" t="n">
        <v>0.6</v>
      </c>
      <c r="AH22" s="89" t="n">
        <v>1</v>
      </c>
      <c r="AI22" s="90" t="n">
        <v>2.9</v>
      </c>
      <c r="AJ22" s="89" t="n">
        <v>0</v>
      </c>
      <c r="AK22" s="90" t="n">
        <v>0.9</v>
      </c>
      <c r="AL22" s="89" t="n">
        <v>0</v>
      </c>
      <c r="AM22" s="90" t="n">
        <v>0.8</v>
      </c>
      <c r="AN22" s="89" t="n">
        <v>0</v>
      </c>
      <c r="AO22" s="90" t="n">
        <v>0</v>
      </c>
      <c r="AP22" s="89" t="n">
        <v>0</v>
      </c>
      <c r="AQ22" s="90" t="n">
        <v>0.9</v>
      </c>
      <c r="AR22" s="89" t="n">
        <v>1</v>
      </c>
      <c r="AS22" s="90" t="n">
        <v>2.7</v>
      </c>
      <c r="AT22" s="89" t="n">
        <v>0</v>
      </c>
      <c r="AU22" s="90" t="n">
        <v>0.4</v>
      </c>
      <c r="AV22" s="89" t="n">
        <v>0</v>
      </c>
      <c r="AW22" s="90" t="n">
        <v>1</v>
      </c>
      <c r="AX22" s="89" t="n">
        <v>0</v>
      </c>
      <c r="AY22" s="90" t="n">
        <v>0</v>
      </c>
      <c r="AZ22" s="89" t="n">
        <v>0</v>
      </c>
      <c r="BA22" s="90" t="n">
        <v>0</v>
      </c>
      <c r="BB22" s="89" t="n">
        <v>0</v>
      </c>
      <c r="BC22" s="90" t="n">
        <v>1.5</v>
      </c>
      <c r="BD22" s="89" t="n">
        <v>0</v>
      </c>
      <c r="BE22" s="90" t="n">
        <v>1.7</v>
      </c>
      <c r="BF22" s="89" t="n">
        <v>1</v>
      </c>
      <c r="BG22" s="90" t="n">
        <v>4.1</v>
      </c>
      <c r="BH22" s="89" t="n">
        <v>0</v>
      </c>
      <c r="BI22" s="90" t="n">
        <v>1.1</v>
      </c>
      <c r="BJ22" s="89" t="n">
        <v>0</v>
      </c>
      <c r="BK22" s="90" t="n">
        <v>0</v>
      </c>
      <c r="BL22" s="89" t="n">
        <v>1</v>
      </c>
      <c r="BM22" s="90" t="n">
        <v>3.6</v>
      </c>
      <c r="BN22" s="89" t="n">
        <v>0</v>
      </c>
      <c r="BO22" s="90" t="n">
        <v>1.5</v>
      </c>
      <c r="BP22" s="89" t="n">
        <v>1</v>
      </c>
      <c r="BQ22" s="90" t="n">
        <v>2.3</v>
      </c>
      <c r="BR22" s="89" t="n">
        <v>1</v>
      </c>
      <c r="BS22" s="90" t="n">
        <v>2.1</v>
      </c>
      <c r="BT22" s="89" t="n">
        <v>1</v>
      </c>
      <c r="BU22" s="90" t="n">
        <v>3.1</v>
      </c>
      <c r="BV22" s="89" t="n">
        <v>1</v>
      </c>
      <c r="BW22" s="90" t="n">
        <v>1.4</v>
      </c>
      <c r="BX22" s="89" t="n">
        <v>2</v>
      </c>
      <c r="BY22" s="90" t="n">
        <v>2.2</v>
      </c>
      <c r="BZ22" s="89" t="n">
        <v>2</v>
      </c>
      <c r="CA22" s="90" t="n">
        <v>2.5</v>
      </c>
      <c r="CB22" s="89" t="n">
        <v>3</v>
      </c>
      <c r="CC22" s="90" t="n">
        <v>3.5</v>
      </c>
      <c r="CD22" s="89" t="n">
        <v>2</v>
      </c>
      <c r="CE22" s="90" t="n">
        <v>1.9</v>
      </c>
    </row>
    <row r="23" customFormat="false" ht="15" hidden="false" customHeight="false" outlineLevel="0" collapsed="false">
      <c r="A23" s="32" t="s">
        <v>82</v>
      </c>
      <c r="B23" s="89" t="n">
        <v>0</v>
      </c>
      <c r="C23" s="90" t="n">
        <v>0.6</v>
      </c>
      <c r="D23" s="89" t="n">
        <v>1</v>
      </c>
      <c r="E23" s="90" t="n">
        <v>1.4</v>
      </c>
      <c r="F23" s="89" t="n">
        <v>0</v>
      </c>
      <c r="G23" s="90" t="n">
        <v>0.6</v>
      </c>
      <c r="H23" s="89" t="n">
        <v>0</v>
      </c>
      <c r="I23" s="90" t="n">
        <v>0</v>
      </c>
      <c r="J23" s="89" t="n">
        <v>0</v>
      </c>
      <c r="K23" s="90" t="n">
        <v>0.7</v>
      </c>
      <c r="L23" s="89" t="n">
        <v>0</v>
      </c>
      <c r="M23" s="90" t="n">
        <v>0</v>
      </c>
      <c r="N23" s="89" t="n">
        <v>0</v>
      </c>
      <c r="O23" s="90" t="n">
        <v>0.5</v>
      </c>
      <c r="P23" s="89" t="n">
        <v>0</v>
      </c>
      <c r="Q23" s="90" t="n">
        <v>0.8</v>
      </c>
      <c r="R23" s="89" t="n">
        <v>1</v>
      </c>
      <c r="S23" s="90" t="n">
        <v>1.5</v>
      </c>
      <c r="T23" s="89" t="n">
        <v>0</v>
      </c>
      <c r="U23" s="90" t="n">
        <v>0.6</v>
      </c>
      <c r="V23" s="89" t="n">
        <v>0</v>
      </c>
      <c r="W23" s="90" t="n">
        <v>0</v>
      </c>
      <c r="X23" s="89" t="n">
        <v>0</v>
      </c>
      <c r="Y23" s="90" t="n">
        <v>1.3</v>
      </c>
      <c r="Z23" s="89" t="n">
        <v>0</v>
      </c>
      <c r="AA23" s="90" t="n">
        <v>1</v>
      </c>
      <c r="AB23" s="89" t="n">
        <v>1</v>
      </c>
      <c r="AC23" s="90" t="n">
        <v>2.8</v>
      </c>
      <c r="AD23" s="89" t="n">
        <v>0</v>
      </c>
      <c r="AE23" s="90" t="n">
        <v>1.1</v>
      </c>
      <c r="AF23" s="89" t="n">
        <v>0</v>
      </c>
      <c r="AG23" s="90" t="n">
        <v>0</v>
      </c>
      <c r="AH23" s="89" t="n">
        <v>0</v>
      </c>
      <c r="AI23" s="90" t="n">
        <v>1.2</v>
      </c>
      <c r="AJ23" s="89" t="n">
        <v>0</v>
      </c>
      <c r="AK23" s="90" t="n">
        <v>1.3</v>
      </c>
      <c r="AL23" s="89" t="n">
        <v>0</v>
      </c>
      <c r="AM23" s="90" t="n">
        <v>0.9</v>
      </c>
      <c r="AN23" s="89" t="n">
        <v>0</v>
      </c>
      <c r="AO23" s="90" t="n">
        <v>0</v>
      </c>
      <c r="AP23" s="89" t="n">
        <v>0</v>
      </c>
      <c r="AQ23" s="90" t="n">
        <v>2.1</v>
      </c>
      <c r="AR23" s="89" t="n">
        <v>0</v>
      </c>
      <c r="AS23" s="90" t="n">
        <v>1.5</v>
      </c>
      <c r="AT23" s="89" t="n">
        <v>1</v>
      </c>
      <c r="AU23" s="90" t="n">
        <v>4.7</v>
      </c>
      <c r="AV23" s="89" t="n">
        <v>0</v>
      </c>
      <c r="AW23" s="90" t="n">
        <v>1.9</v>
      </c>
      <c r="AX23" s="89" t="n">
        <v>0</v>
      </c>
      <c r="AY23" s="90" t="n">
        <v>0</v>
      </c>
      <c r="AZ23" s="89" t="n">
        <v>0</v>
      </c>
      <c r="BA23" s="90" t="n">
        <v>0</v>
      </c>
      <c r="BB23" s="89" t="n">
        <v>0</v>
      </c>
      <c r="BC23" s="90" t="n">
        <v>0</v>
      </c>
      <c r="BD23" s="89" t="n">
        <v>0</v>
      </c>
      <c r="BE23" s="90" t="n">
        <v>1.7</v>
      </c>
      <c r="BF23" s="89" t="n">
        <v>0</v>
      </c>
      <c r="BG23" s="90" t="n">
        <v>0.6</v>
      </c>
      <c r="BH23" s="89" t="n">
        <v>0</v>
      </c>
      <c r="BI23" s="90" t="n">
        <v>0.6</v>
      </c>
      <c r="BJ23" s="89" t="n">
        <v>0</v>
      </c>
      <c r="BK23" s="90" t="n">
        <v>0.9</v>
      </c>
      <c r="BL23" s="89" t="n">
        <v>0</v>
      </c>
      <c r="BM23" s="90" t="n">
        <v>0</v>
      </c>
      <c r="BN23" s="89" t="n">
        <v>0</v>
      </c>
      <c r="BO23" s="90" t="n">
        <v>1.2</v>
      </c>
      <c r="BP23" s="89" t="n">
        <v>0</v>
      </c>
      <c r="BQ23" s="90" t="n">
        <v>0.8</v>
      </c>
      <c r="BR23" s="89" t="n">
        <v>0</v>
      </c>
      <c r="BS23" s="90" t="n">
        <v>3.2</v>
      </c>
      <c r="BT23" s="89" t="n">
        <v>0</v>
      </c>
      <c r="BU23" s="90" t="n">
        <v>1.4</v>
      </c>
      <c r="BV23" s="89" t="n">
        <v>0</v>
      </c>
      <c r="BW23" s="90" t="n">
        <v>2</v>
      </c>
      <c r="BX23" s="89" t="n">
        <v>0</v>
      </c>
      <c r="BY23" s="90" t="n">
        <v>0.3</v>
      </c>
      <c r="BZ23" s="89" t="n">
        <v>1</v>
      </c>
      <c r="CA23" s="90" t="n">
        <v>3.4</v>
      </c>
      <c r="CB23" s="89" t="n">
        <v>0</v>
      </c>
      <c r="CC23" s="90" t="n">
        <v>1</v>
      </c>
      <c r="CD23" s="89" t="n">
        <v>0</v>
      </c>
      <c r="CE23" s="90" t="n">
        <v>1.6</v>
      </c>
    </row>
    <row r="24" customFormat="false" ht="15" hidden="false" customHeight="false" outlineLevel="0" collapsed="false">
      <c r="A24" s="31" t="s">
        <v>70</v>
      </c>
      <c r="B24" s="92" t="n">
        <v>394</v>
      </c>
      <c r="C24" s="93" t="n">
        <v>4.5</v>
      </c>
      <c r="D24" s="92" t="n">
        <v>467</v>
      </c>
      <c r="E24" s="93" t="n">
        <v>5.2</v>
      </c>
      <c r="F24" s="92" t="n">
        <v>530</v>
      </c>
      <c r="G24" s="93" t="n">
        <v>5.7</v>
      </c>
      <c r="H24" s="92" t="n">
        <v>543</v>
      </c>
      <c r="I24" s="93" t="n">
        <v>5.8</v>
      </c>
      <c r="J24" s="92" t="n">
        <v>627</v>
      </c>
      <c r="K24" s="93" t="n">
        <v>6.6</v>
      </c>
      <c r="L24" s="92" t="n">
        <v>709</v>
      </c>
      <c r="M24" s="93" t="n">
        <v>7.3</v>
      </c>
      <c r="N24" s="92" t="n">
        <v>806</v>
      </c>
      <c r="O24" s="93" t="n">
        <v>8.2</v>
      </c>
      <c r="P24" s="92" t="n">
        <v>858</v>
      </c>
      <c r="Q24" s="93" t="n">
        <v>8.6</v>
      </c>
      <c r="R24" s="92" t="n">
        <v>884</v>
      </c>
      <c r="S24" s="93" t="n">
        <v>8.8</v>
      </c>
      <c r="T24" s="92" t="n">
        <v>1007</v>
      </c>
      <c r="U24" s="93" t="n">
        <v>9.9</v>
      </c>
      <c r="V24" s="92" t="n">
        <v>1049</v>
      </c>
      <c r="W24" s="93" t="n">
        <v>10.2</v>
      </c>
      <c r="X24" s="92" t="n">
        <v>1078</v>
      </c>
      <c r="Y24" s="93" t="n">
        <v>10.2</v>
      </c>
      <c r="Z24" s="92" t="n">
        <v>1137</v>
      </c>
      <c r="AA24" s="93" t="n">
        <v>10.7</v>
      </c>
      <c r="AB24" s="92" t="n">
        <v>1122</v>
      </c>
      <c r="AC24" s="93" t="n">
        <v>10.5</v>
      </c>
      <c r="AD24" s="92" t="n">
        <v>1087</v>
      </c>
      <c r="AE24" s="93" t="n">
        <v>10.1</v>
      </c>
      <c r="AF24" s="92" t="n">
        <v>1048</v>
      </c>
      <c r="AG24" s="93" t="n">
        <v>9.7</v>
      </c>
      <c r="AH24" s="92" t="n">
        <v>1067</v>
      </c>
      <c r="AI24" s="93" t="n">
        <v>9.8</v>
      </c>
      <c r="AJ24" s="92" t="n">
        <v>1169</v>
      </c>
      <c r="AK24" s="93" t="n">
        <v>10.6</v>
      </c>
      <c r="AL24" s="92" t="n">
        <v>1249</v>
      </c>
      <c r="AM24" s="93" t="n">
        <v>11.1</v>
      </c>
      <c r="AN24" s="92" t="n">
        <v>1326</v>
      </c>
      <c r="AO24" s="93" t="n">
        <v>11.7</v>
      </c>
      <c r="AP24" s="92" t="n">
        <v>1286</v>
      </c>
      <c r="AQ24" s="93" t="n">
        <v>11.2</v>
      </c>
      <c r="AR24" s="92" t="n">
        <v>1342</v>
      </c>
      <c r="AS24" s="93" t="n">
        <v>11.6</v>
      </c>
      <c r="AT24" s="92" t="n">
        <v>1338</v>
      </c>
      <c r="AU24" s="93" t="n">
        <v>11.6</v>
      </c>
      <c r="AV24" s="92" t="n">
        <v>1316</v>
      </c>
      <c r="AW24" s="93" t="n">
        <v>11.2</v>
      </c>
      <c r="AX24" s="92" t="n">
        <v>1285</v>
      </c>
      <c r="AY24" s="93" t="n">
        <v>10.8</v>
      </c>
      <c r="AZ24" s="92" t="n">
        <v>1140</v>
      </c>
      <c r="BA24" s="93" t="n">
        <v>9.5</v>
      </c>
      <c r="BB24" s="92" t="n">
        <v>1054</v>
      </c>
      <c r="BC24" s="93" t="n">
        <v>8.7</v>
      </c>
      <c r="BD24" s="92" t="n">
        <v>1029</v>
      </c>
      <c r="BE24" s="93" t="n">
        <v>8.4</v>
      </c>
      <c r="BF24" s="92" t="n">
        <v>1122</v>
      </c>
      <c r="BG24" s="93" t="n">
        <v>9</v>
      </c>
      <c r="BH24" s="92" t="n">
        <v>1177</v>
      </c>
      <c r="BI24" s="93" t="n">
        <v>9.3</v>
      </c>
      <c r="BJ24" s="92" t="n">
        <v>1188</v>
      </c>
      <c r="BK24" s="93" t="n">
        <v>9.3</v>
      </c>
      <c r="BL24" s="92" t="n">
        <v>1178</v>
      </c>
      <c r="BM24" s="93" t="n">
        <v>9.1</v>
      </c>
      <c r="BN24" s="92" t="n">
        <v>1059</v>
      </c>
      <c r="BO24" s="93" t="n">
        <v>8.1</v>
      </c>
      <c r="BP24" s="92" t="n">
        <v>984</v>
      </c>
      <c r="BQ24" s="93" t="n">
        <v>7.4</v>
      </c>
      <c r="BR24" s="92" t="n">
        <v>1176</v>
      </c>
      <c r="BS24" s="93" t="n">
        <v>8.8</v>
      </c>
      <c r="BT24" s="92" t="n">
        <v>1217</v>
      </c>
      <c r="BU24" s="93" t="n">
        <v>9.1</v>
      </c>
      <c r="BV24" s="92" t="n">
        <v>1227</v>
      </c>
      <c r="BW24" s="93" t="n">
        <v>9.1</v>
      </c>
      <c r="BX24" s="92" t="n">
        <v>1270</v>
      </c>
      <c r="BY24" s="93" t="n">
        <v>9.4</v>
      </c>
      <c r="BZ24" s="92" t="n">
        <v>1336</v>
      </c>
      <c r="CA24" s="93" t="n">
        <v>9.8</v>
      </c>
      <c r="CB24" s="92" t="n">
        <v>1323</v>
      </c>
      <c r="CC24" s="93" t="n">
        <v>9.6</v>
      </c>
      <c r="CD24" s="92" t="n">
        <v>1312</v>
      </c>
      <c r="CE24" s="93" t="n">
        <v>9.5</v>
      </c>
    </row>
    <row r="25" customFormat="false" ht="12.75" hidden="false" customHeight="false" outlineLevel="0" collapsed="false">
      <c r="A25" s="71" t="s">
        <v>150</v>
      </c>
    </row>
    <row r="26" customFormat="false" ht="12.75" hidden="false" customHeight="false" outlineLevel="0" collapsed="false">
      <c r="A26" s="94" t="s">
        <v>151</v>
      </c>
      <c r="B26" s="95"/>
      <c r="C26" s="94"/>
      <c r="D26" s="95"/>
      <c r="E26" s="94"/>
    </row>
    <row r="27" customFormat="false" ht="12.75" hidden="false" customHeight="false" outlineLevel="0" collapsed="false">
      <c r="A27" s="71" t="s">
        <v>152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A1:N6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17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'Tx_Chôm_BIT_7%'!B2</f>
        <v>10.2483159183152</v>
      </c>
      <c r="C5" s="21" t="n">
        <f aca="false">'Tx_Chôm_BIT_7%'!C2</f>
        <v>11.2172430499464</v>
      </c>
      <c r="D5" s="21" t="n">
        <f aca="false">'Tx_Chôm_BIT_7%'!D2</f>
        <v>9.35682631040142</v>
      </c>
      <c r="E5" s="21" t="n">
        <f aca="false">100*SUM('Chôm_BIT_7%'!E5:L5)/SUM(PopActBIT!E17:L17)</f>
        <v>12.1574535133657</v>
      </c>
      <c r="F5" s="21" t="n">
        <f aca="false">'Tx_Chôm_BIT_7%'!AH2</f>
        <v>6.06877959028752</v>
      </c>
      <c r="G5" s="21" t="n">
        <f aca="false">100*SUM('Chôm_BIT_7%'!Q5:X5)/SUM(PopActBIT!Q17:X17)</f>
        <v>10.0150029242007</v>
      </c>
      <c r="H5" s="21" t="n">
        <f aca="false">'Tx_Chôm_BIT_7%'!AM2</f>
        <v>5.54890888045147</v>
      </c>
      <c r="I5" s="21" t="n">
        <f aca="false">'Tx_Chôm_BIT_7%'!E2</f>
        <v>37.6414335081806</v>
      </c>
      <c r="J5" s="21" t="n">
        <f aca="false">'Tx_Chôm_BIT_7%'!F2</f>
        <v>23.0164179413079</v>
      </c>
      <c r="K5" s="21" t="n">
        <f aca="false">'Tx_Chôm_BIT_7%'!G2</f>
        <v>13.8308292707208</v>
      </c>
      <c r="L5" s="21" t="n">
        <f aca="false">'Tx_Chôm_BIT_7%'!H2</f>
        <v>12.8418425623053</v>
      </c>
      <c r="M5" s="21" t="n">
        <f aca="false">'Tx_Chôm_BIT_7%'!I2</f>
        <v>11.3583624996819</v>
      </c>
      <c r="N5" s="21" t="n">
        <f aca="false">'Tx_Chôm_BIT_7%'!J2</f>
        <v>10.0846674964194</v>
      </c>
      <c r="O5" s="21" t="n">
        <f aca="false">'Tx_Chôm_BIT_7%'!K2</f>
        <v>8.78100319896252</v>
      </c>
      <c r="P5" s="21" t="n">
        <f aca="false">'Tx_Chôm_BIT_7%'!L2</f>
        <v>7.49232354860283</v>
      </c>
      <c r="Q5" s="21" t="n">
        <f aca="false">'Tx_Chôm_BIT_7%'!M2</f>
        <v>6.96786090020063</v>
      </c>
      <c r="R5" s="21" t="n">
        <f aca="false">'Tx_Chôm_BIT_7%'!N2</f>
        <v>4.48040948206449</v>
      </c>
      <c r="S5" s="21" t="n">
        <f aca="false">'Tx_Chôm_BIT_7%'!O2</f>
        <v>2.36757424135849</v>
      </c>
      <c r="T5" s="21" t="n">
        <f aca="false">'Tx_Chôm_BIT_7%'!P2</f>
        <v>0.869109531637928</v>
      </c>
      <c r="U5" s="21" t="n">
        <f aca="false">'Tx_Chôm_BIT_7%'!Q2</f>
        <v>29.0252614272874</v>
      </c>
      <c r="V5" s="21" t="n">
        <f aca="false">'Tx_Chôm_BIT_7%'!R2</f>
        <v>22.3720781161281</v>
      </c>
      <c r="W5" s="21" t="n">
        <f aca="false">'Tx_Chôm_BIT_7%'!S2</f>
        <v>12.4672263848751</v>
      </c>
      <c r="X5" s="21" t="n">
        <f aca="false">'Tx_Chôm_BIT_7%'!T2</f>
        <v>8.84094178735134</v>
      </c>
      <c r="Y5" s="21" t="n">
        <f aca="false">'Tx_Chôm_BIT_7%'!U2</f>
        <v>7.98681690281062</v>
      </c>
      <c r="Z5" s="21" t="n">
        <f aca="false">'Tx_Chôm_BIT_7%'!V2</f>
        <v>7.19263060665872</v>
      </c>
      <c r="AA5" s="21" t="n">
        <f aca="false">'Tx_Chôm_BIT_7%'!W2</f>
        <v>6.6232140169649</v>
      </c>
      <c r="AB5" s="21" t="n">
        <f aca="false">'Tx_Chôm_BIT_7%'!X2</f>
        <v>6.78804513503417</v>
      </c>
      <c r="AC5" s="21" t="n">
        <f aca="false">'Tx_Chôm_BIT_7%'!Y2</f>
        <v>6.44339825179843</v>
      </c>
      <c r="AD5" s="21" t="n">
        <f aca="false">'Tx_Chôm_BIT_7%'!Z2</f>
        <v>4.27062442270361</v>
      </c>
      <c r="AE5" s="21" t="n">
        <f aca="false">'Tx_Chôm_BIT_7%'!AA2</f>
        <v>1.25871035616528</v>
      </c>
      <c r="AF5" s="22" t="n">
        <f aca="false">'Tx_Chôm_BIT_7%'!AB2</f>
        <v>0.734247707763077</v>
      </c>
    </row>
    <row r="6" customFormat="false" ht="15" hidden="false" customHeight="false" outlineLevel="0" collapsed="false">
      <c r="A6" s="23" t="n">
        <v>2015</v>
      </c>
      <c r="B6" s="24" t="n">
        <f aca="false">'Tx_Chôm_BIT_7%'!B3</f>
        <v>10.3575157815912</v>
      </c>
      <c r="C6" s="24" t="n">
        <f aca="false">'Tx_Chôm_BIT_7%'!C3</f>
        <v>11.3240905257241</v>
      </c>
      <c r="D6" s="24" t="n">
        <f aca="false">'Tx_Chôm_BIT_7%'!D3</f>
        <v>9.46438256373146</v>
      </c>
      <c r="E6" s="21" t="n">
        <f aca="false">100*SUM('Chôm_BIT_7%'!E6:L6)/SUM(PopActBIT!E18:L18)</f>
        <v>12.326277781637</v>
      </c>
      <c r="F6" s="24" t="n">
        <f aca="false">'Tx_Chôm_BIT_7%'!AH3</f>
        <v>6.10394841382887</v>
      </c>
      <c r="G6" s="21" t="n">
        <f aca="false">100*SUM('Chôm_BIT_7%'!Q6:X6)/SUM(PopActBIT!Q18:X18)</f>
        <v>10.1556731971416</v>
      </c>
      <c r="H6" s="24" t="n">
        <f aca="false">'Tx_Chôm_BIT_7%'!AM3</f>
        <v>5.59631383925928</v>
      </c>
      <c r="I6" s="24" t="n">
        <f aca="false">'Tx_Chôm_BIT_7%'!E3</f>
        <v>38.1842847017297</v>
      </c>
      <c r="J6" s="24" t="n">
        <f aca="false">'Tx_Chôm_BIT_7%'!F3</f>
        <v>23.3483524290831</v>
      </c>
      <c r="K6" s="24" t="n">
        <f aca="false">'Tx_Chôm_BIT_7%'!G3</f>
        <v>14.030292507841</v>
      </c>
      <c r="L6" s="24" t="n">
        <f aca="false">'Tx_Chôm_BIT_7%'!H3</f>
        <v>13.0270429894038</v>
      </c>
      <c r="M6" s="24" t="n">
        <f aca="false">'Tx_Chôm_BIT_7%'!I3</f>
        <v>11.522168711748</v>
      </c>
      <c r="N6" s="24" t="n">
        <f aca="false">'Tx_Chôm_BIT_7%'!J3</f>
        <v>10.2301049380032</v>
      </c>
      <c r="O6" s="24" t="n">
        <f aca="false">'Tx_Chôm_BIT_7%'!K3</f>
        <v>8.90763966369968</v>
      </c>
      <c r="P6" s="24" t="n">
        <f aca="false">'Tx_Chôm_BIT_7%'!L3</f>
        <v>7.60037513967549</v>
      </c>
      <c r="Q6" s="24" t="n">
        <f aca="false">'Tx_Chôm_BIT_7%'!M3</f>
        <v>7.06834887989821</v>
      </c>
      <c r="R6" s="24" t="n">
        <f aca="false">'Tx_Chôm_BIT_7%'!N3</f>
        <v>4.54502433352595</v>
      </c>
      <c r="S6" s="24" t="n">
        <f aca="false">'Tx_Chôm_BIT_7%'!O3</f>
        <v>2.40171854413746</v>
      </c>
      <c r="T6" s="24" t="n">
        <f aca="false">'Tx_Chôm_BIT_7%'!P3</f>
        <v>0.881643516202357</v>
      </c>
      <c r="U6" s="24" t="n">
        <f aca="false">'Tx_Chôm_BIT_7%'!Q3</f>
        <v>29.4438532911029</v>
      </c>
      <c r="V6" s="24" t="n">
        <f aca="false">'Tx_Chôm_BIT_7%'!R3</f>
        <v>22.694720167071</v>
      </c>
      <c r="W6" s="24" t="n">
        <f aca="false">'Tx_Chôm_BIT_7%'!S3</f>
        <v>12.64702423242</v>
      </c>
      <c r="X6" s="24" t="n">
        <f aca="false">'Tx_Chôm_BIT_7%'!T3</f>
        <v>8.96844266481708</v>
      </c>
      <c r="Y6" s="24" t="n">
        <f aca="false">'Tx_Chôm_BIT_7%'!U3</f>
        <v>8.10199989889408</v>
      </c>
      <c r="Z6" s="24" t="n">
        <f aca="false">'Tx_Chôm_BIT_7%'!V3</f>
        <v>7.29636013408847</v>
      </c>
      <c r="AA6" s="24" t="n">
        <f aca="false">'Tx_Chôm_BIT_7%'!W3</f>
        <v>6.71873162347314</v>
      </c>
      <c r="AB6" s="24" t="n">
        <f aca="false">'Tx_Chôm_BIT_7%'!X3</f>
        <v>6.885939876546</v>
      </c>
      <c r="AC6" s="24" t="n">
        <f aca="false">'Tx_Chôm_BIT_7%'!Y3</f>
        <v>6.53632262012092</v>
      </c>
      <c r="AD6" s="24" t="n">
        <f aca="false">'Tx_Chôm_BIT_7%'!Z3</f>
        <v>4.33221382961503</v>
      </c>
      <c r="AE6" s="24" t="n">
        <f aca="false">'Tx_Chôm_BIT_7%'!AA3</f>
        <v>1.27686302346548</v>
      </c>
      <c r="AF6" s="25" t="n">
        <f aca="false">'Tx_Chôm_BIT_7%'!AB3</f>
        <v>0.744836763688198</v>
      </c>
    </row>
    <row r="7" customFormat="false" ht="15" hidden="false" customHeight="false" outlineLevel="0" collapsed="false">
      <c r="A7" s="23" t="n">
        <v>2016</v>
      </c>
      <c r="B7" s="24" t="n">
        <f aca="false">'Tx_Chôm_BIT_7%'!B4</f>
        <v>10.0649925354723</v>
      </c>
      <c r="C7" s="24" t="n">
        <f aca="false">'Tx_Chôm_BIT_7%'!C4</f>
        <v>10.9969986048037</v>
      </c>
      <c r="D7" s="24" t="n">
        <f aca="false">'Tx_Chôm_BIT_7%'!D4</f>
        <v>9.20144161745539</v>
      </c>
      <c r="E7" s="21" t="n">
        <f aca="false">100*SUM('Chôm_BIT_7%'!E7:L7)/SUM(PopActBIT!E19:L19)</f>
        <v>12.0098809965273</v>
      </c>
      <c r="F7" s="24" t="n">
        <f aca="false">'Tx_Chôm_BIT_7%'!AH4</f>
        <v>5.91007039889062</v>
      </c>
      <c r="G7" s="21" t="n">
        <f aca="false">100*SUM('Chôm_BIT_7%'!Q7:X7)/SUM(PopActBIT!Q19:X19)</f>
        <v>9.89764396409417</v>
      </c>
      <c r="H7" s="24" t="n">
        <f aca="false">'Tx_Chôm_BIT_7%'!AM4</f>
        <v>5.42270228649407</v>
      </c>
      <c r="I7" s="24" t="n">
        <f aca="false">'Tx_Chôm_BIT_7%'!E4</f>
        <v>37.2194503644705</v>
      </c>
      <c r="J7" s="24" t="n">
        <f aca="false">'Tx_Chôm_BIT_7%'!F4</f>
        <v>22.7583900317781</v>
      </c>
      <c r="K7" s="24" t="n">
        <f aca="false">'Tx_Chôm_BIT_7%'!G4</f>
        <v>13.6757773433146</v>
      </c>
      <c r="L7" s="24" t="n">
        <f aca="false">'Tx_Chôm_BIT_7%'!H4</f>
        <v>12.6978777716366</v>
      </c>
      <c r="M7" s="24" t="n">
        <f aca="false">'Tx_Chôm_BIT_7%'!I4</f>
        <v>11.2310284141197</v>
      </c>
      <c r="N7" s="24" t="n">
        <f aca="false">'Tx_Chôm_BIT_7%'!J4</f>
        <v>9.97161229907988</v>
      </c>
      <c r="O7" s="24" t="n">
        <f aca="false">'Tx_Chôm_BIT_7%'!K4</f>
        <v>8.68256286368619</v>
      </c>
      <c r="P7" s="24" t="n">
        <f aca="false">'Tx_Chôm_BIT_7%'!L4</f>
        <v>7.40833008846945</v>
      </c>
      <c r="Q7" s="24" t="n">
        <f aca="false">'Tx_Chôm_BIT_7%'!M4</f>
        <v>6.88974698227659</v>
      </c>
      <c r="R7" s="24" t="n">
        <f aca="false">'Tx_Chôm_BIT_7%'!N4</f>
        <v>4.43018139290473</v>
      </c>
      <c r="S7" s="24" t="n">
        <f aca="false">'Tx_Chôm_BIT_7%'!O4</f>
        <v>2.34103230795634</v>
      </c>
      <c r="T7" s="24" t="n">
        <f aca="false">'Tx_Chôm_BIT_7%'!P4</f>
        <v>0.859366290262456</v>
      </c>
      <c r="U7" s="24" t="n">
        <f aca="false">'Tx_Chôm_BIT_7%'!Q4</f>
        <v>28.6998707627306</v>
      </c>
      <c r="V7" s="24" t="n">
        <f aca="false">'Tx_Chôm_BIT_7%'!R4</f>
        <v>22.1212736441698</v>
      </c>
      <c r="W7" s="24" t="n">
        <f aca="false">'Tx_Chôm_BIT_7%'!S4</f>
        <v>12.3274612672132</v>
      </c>
      <c r="X7" s="24" t="n">
        <f aca="false">'Tx_Chôm_BIT_7%'!T4</f>
        <v>8.74182950439394</v>
      </c>
      <c r="Y7" s="24" t="n">
        <f aca="false">'Tx_Chôm_BIT_7%'!U4</f>
        <v>7.89727987430843</v>
      </c>
      <c r="Z7" s="24" t="n">
        <f aca="false">'Tx_Chôm_BIT_7%'!V4</f>
        <v>7.11199688493067</v>
      </c>
      <c r="AA7" s="24" t="n">
        <f aca="false">'Tx_Chôm_BIT_7%'!W4</f>
        <v>6.54896379820699</v>
      </c>
      <c r="AB7" s="24" t="n">
        <f aca="false">'Tx_Chôm_BIT_7%'!X4</f>
        <v>6.71194706015332</v>
      </c>
      <c r="AC7" s="24" t="n">
        <f aca="false">'Tx_Chôm_BIT_7%'!Y4</f>
        <v>6.37116387608372</v>
      </c>
      <c r="AD7" s="24" t="n">
        <f aca="false">'Tx_Chôm_BIT_7%'!Z4</f>
        <v>4.22274815042758</v>
      </c>
      <c r="AE7" s="24" t="n">
        <f aca="false">'Tx_Chôm_BIT_7%'!AA4</f>
        <v>1.24459945486287</v>
      </c>
      <c r="AF7" s="25" t="n">
        <f aca="false">'Tx_Chôm_BIT_7%'!AB4</f>
        <v>0.726016348670006</v>
      </c>
    </row>
    <row r="8" customFormat="false" ht="15" hidden="false" customHeight="false" outlineLevel="0" collapsed="false">
      <c r="A8" s="23" t="n">
        <v>2017</v>
      </c>
      <c r="B8" s="24" t="n">
        <f aca="false">'Tx_Chôm_BIT_7%'!B5</f>
        <v>9.37115313397029</v>
      </c>
      <c r="C8" s="24" t="n">
        <f aca="false">'Tx_Chôm_BIT_7%'!C5</f>
        <v>10.236686614272</v>
      </c>
      <c r="D8" s="24" t="n">
        <f aca="false">'Tx_Chôm_BIT_7%'!D5</f>
        <v>8.56823376742239</v>
      </c>
      <c r="E8" s="21" t="n">
        <f aca="false">100*SUM('Chôm_BIT_7%'!E8:L8)/SUM(PopActBIT!E20:L20)</f>
        <v>11.2108870799954</v>
      </c>
      <c r="F8" s="24" t="n">
        <f aca="false">'Tx_Chôm_BIT_7%'!AH5</f>
        <v>5.48758877710022</v>
      </c>
      <c r="G8" s="21" t="n">
        <f aca="false">100*SUM('Chôm_BIT_7%'!Q8:X8)/SUM(PopActBIT!Q20:X20)</f>
        <v>9.24225243194009</v>
      </c>
      <c r="H8" s="24" t="n">
        <f aca="false">'Tx_Chôm_BIT_7%'!AM5</f>
        <v>5.02570281705817</v>
      </c>
      <c r="I8" s="24" t="n">
        <f aca="false">'Tx_Chôm_BIT_7%'!E5</f>
        <v>34.750393299954</v>
      </c>
      <c r="J8" s="24" t="n">
        <f aca="false">'Tx_Chôm_BIT_7%'!F5</f>
        <v>21.2486481324559</v>
      </c>
      <c r="K8" s="24" t="n">
        <f aca="false">'Tx_Chôm_BIT_7%'!G5</f>
        <v>12.768556136886</v>
      </c>
      <c r="L8" s="24" t="n">
        <f aca="false">'Tx_Chôm_BIT_7%'!H5</f>
        <v>11.8555282874445</v>
      </c>
      <c r="M8" s="24" t="n">
        <f aca="false">'Tx_Chôm_BIT_7%'!I5</f>
        <v>10.4859865132823</v>
      </c>
      <c r="N8" s="24" t="n">
        <f aca="false">'Tx_Chôm_BIT_7%'!J5</f>
        <v>9.31011731324404</v>
      </c>
      <c r="O8" s="24" t="n">
        <f aca="false">'Tx_Chôm_BIT_7%'!K5</f>
        <v>8.10658060261665</v>
      </c>
      <c r="P8" s="24" t="n">
        <f aca="false">'Tx_Chôm_BIT_7%'!L5</f>
        <v>6.91687764728383</v>
      </c>
      <c r="Q8" s="24" t="n">
        <f aca="false">'Tx_Chôm_BIT_7%'!M5</f>
        <v>6.43269621197397</v>
      </c>
      <c r="R8" s="24" t="n">
        <f aca="false">'Tx_Chôm_BIT_7%'!N5</f>
        <v>4.13629283307573</v>
      </c>
      <c r="S8" s="24" t="n">
        <f aca="false">'Tx_Chôm_BIT_7%'!O5</f>
        <v>2.18573333654169</v>
      </c>
      <c r="T8" s="24" t="n">
        <f aca="false">'Tx_Chôm_BIT_7%'!P5</f>
        <v>0.802357807084925</v>
      </c>
      <c r="U8" s="24" t="n">
        <f aca="false">'Tx_Chôm_BIT_7%'!Q5</f>
        <v>26.7959840055776</v>
      </c>
      <c r="V8" s="24" t="n">
        <f aca="false">'Tx_Chôm_BIT_7%'!R5</f>
        <v>20.6537966547895</v>
      </c>
      <c r="W8" s="24" t="n">
        <f aca="false">'Tx_Chôm_BIT_7%'!S5</f>
        <v>11.5096844050803</v>
      </c>
      <c r="X8" s="24" t="n">
        <f aca="false">'Tx_Chôm_BIT_7%'!T5</f>
        <v>8.16191562379492</v>
      </c>
      <c r="Y8" s="24" t="n">
        <f aca="false">'Tx_Chôm_BIT_7%'!U5</f>
        <v>7.37339157200457</v>
      </c>
      <c r="Z8" s="24" t="n">
        <f aca="false">'Tx_Chôm_BIT_7%'!V5</f>
        <v>6.64020254139248</v>
      </c>
      <c r="AA8" s="24" t="n">
        <f aca="false">'Tx_Chôm_BIT_7%'!W5</f>
        <v>6.11451984019891</v>
      </c>
      <c r="AB8" s="24" t="n">
        <f aca="false">'Tx_Chôm_BIT_7%'!X5</f>
        <v>6.26669114843915</v>
      </c>
      <c r="AC8" s="24" t="n">
        <f aca="false">'Tx_Chôm_BIT_7%'!Y5</f>
        <v>5.9485147766641</v>
      </c>
      <c r="AD8" s="24" t="n">
        <f aca="false">'Tx_Chôm_BIT_7%'!Z5</f>
        <v>3.94262025895178</v>
      </c>
      <c r="AE8" s="24" t="n">
        <f aca="false">'Tx_Chôm_BIT_7%'!AA5</f>
        <v>1.16203544474368</v>
      </c>
      <c r="AF8" s="25" t="n">
        <f aca="false">'Tx_Chôm_BIT_7%'!AB5</f>
        <v>0.677854009433816</v>
      </c>
    </row>
    <row r="9" customFormat="false" ht="15" hidden="false" customHeight="false" outlineLevel="0" collapsed="false">
      <c r="A9" s="23" t="n">
        <v>2018</v>
      </c>
      <c r="B9" s="24" t="n">
        <f aca="false">'Tx_Chôm_BIT_7%'!B6</f>
        <v>8.77567369405301</v>
      </c>
      <c r="C9" s="24" t="n">
        <f aca="false">'Tx_Chôm_BIT_7%'!C6</f>
        <v>9.58580902504126</v>
      </c>
      <c r="D9" s="24" t="n">
        <f aca="false">'Tx_Chôm_BIT_7%'!D6</f>
        <v>8.02379421624922</v>
      </c>
      <c r="E9" s="21" t="n">
        <f aca="false">100*SUM('Chôm_BIT_7%'!E9:L9)/SUM(PopActBIT!E21:L21)</f>
        <v>10.5278132970997</v>
      </c>
      <c r="F9" s="24" t="n">
        <f aca="false">'Tx_Chôm_BIT_7%'!AH6</f>
        <v>5.12610665355035</v>
      </c>
      <c r="G9" s="21" t="n">
        <f aca="false">100*SUM('Chôm_BIT_7%'!Q9:X9)/SUM(PopActBIT!Q21:X21)</f>
        <v>8.68308411331871</v>
      </c>
      <c r="H9" s="24" t="n">
        <f aca="false">'Tx_Chôm_BIT_7%'!AM6</f>
        <v>4.67971317955348</v>
      </c>
      <c r="I9" s="24" t="n">
        <f aca="false">'Tx_Chôm_BIT_7%'!E6</f>
        <v>32.6145104564997</v>
      </c>
      <c r="J9" s="24" t="n">
        <f aca="false">'Tx_Chôm_BIT_7%'!F6</f>
        <v>19.9426305976049</v>
      </c>
      <c r="K9" s="24" t="n">
        <f aca="false">'Tx_Chôm_BIT_7%'!G6</f>
        <v>11.9837552354097</v>
      </c>
      <c r="L9" s="24" t="n">
        <f aca="false">'Tx_Chôm_BIT_7%'!H6</f>
        <v>11.1268453269189</v>
      </c>
      <c r="M9" s="24" t="n">
        <f aca="false">'Tx_Chôm_BIT_7%'!I6</f>
        <v>9.84148046418263</v>
      </c>
      <c r="N9" s="24" t="n">
        <f aca="false">'Tx_Chôm_BIT_7%'!J6</f>
        <v>8.73788436991413</v>
      </c>
      <c r="O9" s="24" t="n">
        <f aca="false">'Tx_Chôm_BIT_7%'!K6</f>
        <v>7.60832130872166</v>
      </c>
      <c r="P9" s="24" t="n">
        <f aca="false">'Tx_Chôm_BIT_7%'!L6</f>
        <v>6.49174173099118</v>
      </c>
      <c r="Q9" s="24" t="n">
        <f aca="false">'Tx_Chôm_BIT_7%'!M6</f>
        <v>6.0373198098218</v>
      </c>
      <c r="R9" s="24" t="n">
        <f aca="false">'Tx_Chôm_BIT_7%'!N6</f>
        <v>3.88206155513273</v>
      </c>
      <c r="S9" s="24" t="n">
        <f aca="false">'Tx_Chôm_BIT_7%'!O6</f>
        <v>2.05139038699321</v>
      </c>
      <c r="T9" s="24" t="n">
        <f aca="false">'Tx_Chôm_BIT_7%'!P6</f>
        <v>0.753042040794977</v>
      </c>
      <c r="U9" s="24" t="n">
        <f aca="false">'Tx_Chôm_BIT_7%'!Q6</f>
        <v>25.1490074658598</v>
      </c>
      <c r="V9" s="24" t="n">
        <f aca="false">'Tx_Chôm_BIT_7%'!R6</f>
        <v>19.3843408087397</v>
      </c>
      <c r="W9" s="24" t="n">
        <f aca="false">'Tx_Chôm_BIT_7%'!S6</f>
        <v>10.8022582403693</v>
      </c>
      <c r="X9" s="24" t="n">
        <f aca="false">'Tx_Chôm_BIT_7%'!T6</f>
        <v>7.66025524256959</v>
      </c>
      <c r="Y9" s="24" t="n">
        <f aca="false">'Tx_Chôm_BIT_7%'!U6</f>
        <v>6.9201966852366</v>
      </c>
      <c r="Z9" s="24" t="n">
        <f aca="false">'Tx_Chôm_BIT_7%'!V6</f>
        <v>6.23207206175153</v>
      </c>
      <c r="AA9" s="24" t="n">
        <f aca="false">'Tx_Chôm_BIT_7%'!W6</f>
        <v>5.7386996901962</v>
      </c>
      <c r="AB9" s="24" t="n">
        <f aca="false">'Tx_Chôm_BIT_7%'!X6</f>
        <v>5.88151800827801</v>
      </c>
      <c r="AC9" s="24" t="n">
        <f aca="false">'Tx_Chôm_BIT_7%'!Y6</f>
        <v>5.58289788865241</v>
      </c>
      <c r="AD9" s="24" t="n">
        <f aca="false">'Tx_Chôm_BIT_7%'!Z6</f>
        <v>3.70029278666497</v>
      </c>
      <c r="AE9" s="24" t="n">
        <f aca="false">'Tx_Chôm_BIT_7%'!AA6</f>
        <v>1.09061261080652</v>
      </c>
      <c r="AF9" s="25" t="n">
        <f aca="false">'Tx_Chôm_BIT_7%'!AB6</f>
        <v>0.636190689637136</v>
      </c>
    </row>
    <row r="10" customFormat="false" ht="15" hidden="false" customHeight="false" outlineLevel="0" collapsed="false">
      <c r="A10" s="23" t="n">
        <v>2019</v>
      </c>
      <c r="B10" s="24" t="n">
        <f aca="false">'Tx_Chôm_BIT_7%'!B7</f>
        <v>8.28059180153368</v>
      </c>
      <c r="C10" s="24" t="n">
        <f aca="false">'Tx_Chôm_BIT_7%'!C7</f>
        <v>9.04436454332669</v>
      </c>
      <c r="D10" s="24" t="n">
        <f aca="false">'Tx_Chôm_BIT_7%'!D7</f>
        <v>7.57164274051287</v>
      </c>
      <c r="E10" s="21" t="n">
        <f aca="false">100*SUM('Chôm_BIT_7%'!E10:L10)/SUM(PopActBIT!E22:L22)</f>
        <v>9.96243281824121</v>
      </c>
      <c r="F10" s="24" t="n">
        <f aca="false">'Tx_Chôm_BIT_7%'!AH7</f>
        <v>4.8232328697019</v>
      </c>
      <c r="G10" s="21" t="n">
        <f aca="false">100*SUM('Chôm_BIT_7%'!Q10:X10)/SUM(PopActBIT!Q22:X22)</f>
        <v>8.22212476412124</v>
      </c>
      <c r="H10" s="24" t="n">
        <f aca="false">'Tx_Chôm_BIT_7%'!AM7</f>
        <v>4.38913126936356</v>
      </c>
      <c r="I10" s="24" t="n">
        <f aca="false">'Tx_Chôm_BIT_7%'!E7</f>
        <v>30.8187238833669</v>
      </c>
      <c r="J10" s="24" t="n">
        <f aca="false">'Tx_Chôm_BIT_7%'!F7</f>
        <v>18.8445700178549</v>
      </c>
      <c r="K10" s="24" t="n">
        <f aca="false">'Tx_Chôm_BIT_7%'!G7</f>
        <v>11.3239180510938</v>
      </c>
      <c r="L10" s="24" t="n">
        <f aca="false">'Tx_Chôm_BIT_7%'!H7</f>
        <v>10.5141904331391</v>
      </c>
      <c r="M10" s="24" t="n">
        <f aca="false">'Tx_Chôm_BIT_7%'!I7</f>
        <v>9.29959900620705</v>
      </c>
      <c r="N10" s="24" t="n">
        <f aca="false">'Tx_Chôm_BIT_7%'!J7</f>
        <v>8.25676798308357</v>
      </c>
      <c r="O10" s="24" t="n">
        <f aca="false">'Tx_Chôm_BIT_7%'!K7</f>
        <v>7.18939975941601</v>
      </c>
      <c r="P10" s="24" t="n">
        <f aca="false">'Tx_Chôm_BIT_7%'!L7</f>
        <v>6.13430013602048</v>
      </c>
      <c r="Q10" s="24" t="n">
        <f aca="false">'Tx_Chôm_BIT_7%'!M7</f>
        <v>5.70489912649905</v>
      </c>
      <c r="R10" s="24" t="n">
        <f aca="false">'Tx_Chôm_BIT_7%'!N7</f>
        <v>3.66831148134025</v>
      </c>
      <c r="S10" s="24" t="n">
        <f aca="false">'Tx_Chôm_BIT_7%'!O7</f>
        <v>1.93843884298247</v>
      </c>
      <c r="T10" s="24" t="n">
        <f aca="false">'Tx_Chôm_BIT_7%'!P7</f>
        <v>0.711578815778376</v>
      </c>
      <c r="U10" s="24" t="n">
        <f aca="false">'Tx_Chôm_BIT_7%'!Q7</f>
        <v>23.7642787269433</v>
      </c>
      <c r="V10" s="24" t="n">
        <f aca="false">'Tx_Chôm_BIT_7%'!R7</f>
        <v>18.3170202061572</v>
      </c>
      <c r="W10" s="24" t="n">
        <f aca="false">'Tx_Chôm_BIT_7%'!S7</f>
        <v>10.2074754263381</v>
      </c>
      <c r="X10" s="24" t="n">
        <f aca="false">'Tx_Chôm_BIT_7%'!T7</f>
        <v>7.23847416050417</v>
      </c>
      <c r="Y10" s="24" t="n">
        <f aca="false">'Tx_Chôm_BIT_7%'!U7</f>
        <v>6.53916394499783</v>
      </c>
      <c r="Z10" s="24" t="n">
        <f aca="false">'Tx_Chôm_BIT_7%'!V7</f>
        <v>5.88892813057966</v>
      </c>
      <c r="AA10" s="24" t="n">
        <f aca="false">'Tx_Chôm_BIT_7%'!W7</f>
        <v>5.42272132024211</v>
      </c>
      <c r="AB10" s="24" t="n">
        <f aca="false">'Tx_Chôm_BIT_7%'!X7</f>
        <v>5.55767592323456</v>
      </c>
      <c r="AC10" s="24" t="n">
        <f aca="false">'Tx_Chôm_BIT_7%'!Y7</f>
        <v>5.27549811697762</v>
      </c>
      <c r="AD10" s="24" t="n">
        <f aca="false">'Tx_Chôm_BIT_7%'!Z7</f>
        <v>3.49655107753167</v>
      </c>
      <c r="AE10" s="24" t="n">
        <f aca="false">'Tx_Chôm_BIT_7%'!AA7</f>
        <v>1.03056242285144</v>
      </c>
      <c r="AF10" s="25" t="n">
        <f aca="false">'Tx_Chôm_BIT_7%'!AB7</f>
        <v>0.601161413330007</v>
      </c>
    </row>
    <row r="11" customFormat="false" ht="15" hidden="false" customHeight="false" outlineLevel="0" collapsed="false">
      <c r="A11" s="23" t="n">
        <v>2020</v>
      </c>
      <c r="B11" s="24" t="n">
        <f aca="false">'Tx_Chôm_BIT_7%'!B8</f>
        <v>7.78489848024876</v>
      </c>
      <c r="C11" s="24" t="n">
        <f aca="false">'Tx_Chôm_BIT_7%'!C8</f>
        <v>8.50189491120698</v>
      </c>
      <c r="D11" s="24" t="n">
        <f aca="false">'Tx_Chôm_BIT_7%'!D8</f>
        <v>7.11919507707637</v>
      </c>
      <c r="E11" s="21" t="n">
        <f aca="false">100*SUM('Chôm_BIT_7%'!E11:L11)/SUM(PopActBIT!E23:L23)</f>
        <v>9.38697158567822</v>
      </c>
      <c r="F11" s="24" t="n">
        <f aca="false">'Tx_Chôm_BIT_7%'!AH8</f>
        <v>4.52487396858119</v>
      </c>
      <c r="G11" s="21" t="n">
        <f aca="false">100*SUM('Chôm_BIT_7%'!Q11:X11)/SUM(PopActBIT!Q23:X23)</f>
        <v>7.75363001670469</v>
      </c>
      <c r="H11" s="24" t="n">
        <f aca="false">'Tx_Chôm_BIT_7%'!AM8</f>
        <v>4.10165871745832</v>
      </c>
      <c r="I11" s="24" t="n">
        <f aca="false">'Tx_Chôm_BIT_7%'!E8</f>
        <v>28.993640003539</v>
      </c>
      <c r="J11" s="24" t="n">
        <f aca="false">'Tx_Chôm_BIT_7%'!F8</f>
        <v>17.7285951613997</v>
      </c>
      <c r="K11" s="24" t="n">
        <f aca="false">'Tx_Chôm_BIT_7%'!G8</f>
        <v>10.653315972638</v>
      </c>
      <c r="L11" s="24" t="n">
        <f aca="false">'Tx_Chôm_BIT_7%'!H8</f>
        <v>9.89154039929656</v>
      </c>
      <c r="M11" s="24" t="n">
        <f aca="false">'Tx_Chôm_BIT_7%'!I8</f>
        <v>8.74887703928447</v>
      </c>
      <c r="N11" s="24" t="n">
        <f aca="false">'Tx_Chôm_BIT_7%'!J8</f>
        <v>7.76780243725389</v>
      </c>
      <c r="O11" s="24" t="n">
        <f aca="false">'Tx_Chôm_BIT_7%'!K8</f>
        <v>6.76364372694024</v>
      </c>
      <c r="P11" s="24" t="n">
        <f aca="false">'Tx_Chôm_BIT_7%'!L8</f>
        <v>5.77102707076812</v>
      </c>
      <c r="Q11" s="24" t="n">
        <f aca="false">'Tx_Chôm_BIT_7%'!M8</f>
        <v>5.36705517581436</v>
      </c>
      <c r="R11" s="24" t="n">
        <f aca="false">'Tx_Chôm_BIT_7%'!N8</f>
        <v>3.45107418831934</v>
      </c>
      <c r="S11" s="24" t="n">
        <f aca="false">'Tx_Chôm_BIT_7%'!O8</f>
        <v>1.82364455436273</v>
      </c>
      <c r="T11" s="24" t="n">
        <f aca="false">'Tx_Chôm_BIT_7%'!P8</f>
        <v>0.669439140209102</v>
      </c>
      <c r="U11" s="24" t="n">
        <f aca="false">'Tx_Chôm_BIT_7%'!Q8</f>
        <v>22.3569588721557</v>
      </c>
      <c r="V11" s="24" t="n">
        <f aca="false">'Tx_Chôm_BIT_7%'!R8</f>
        <v>17.2322868333136</v>
      </c>
      <c r="W11" s="24" t="n">
        <f aca="false">'Tx_Chôm_BIT_7%'!S8</f>
        <v>9.60298904575816</v>
      </c>
      <c r="X11" s="24" t="n">
        <f aca="false">'Tx_Chôm_BIT_7%'!T8</f>
        <v>6.80981194350638</v>
      </c>
      <c r="Y11" s="24" t="n">
        <f aca="false">'Tx_Chôm_BIT_7%'!U8</f>
        <v>6.15191485743882</v>
      </c>
      <c r="Z11" s="24" t="n">
        <f aca="false">'Tx_Chôm_BIT_7%'!V8</f>
        <v>5.5401859879374</v>
      </c>
      <c r="AA11" s="24" t="n">
        <f aca="false">'Tx_Chôm_BIT_7%'!W8</f>
        <v>5.10158793055902</v>
      </c>
      <c r="AB11" s="24" t="n">
        <f aca="false">'Tx_Chôm_BIT_7%'!X8</f>
        <v>5.22855052611592</v>
      </c>
      <c r="AC11" s="24" t="n">
        <f aca="false">'Tx_Chôm_BIT_7%'!Y8</f>
        <v>4.96308328086059</v>
      </c>
      <c r="AD11" s="24" t="n">
        <f aca="false">'Tx_Chôm_BIT_7%'!Z8</f>
        <v>3.28948543033783</v>
      </c>
      <c r="AE11" s="24" t="n">
        <f aca="false">'Tx_Chôm_BIT_7%'!AA8</f>
        <v>0.969532547889045</v>
      </c>
      <c r="AF11" s="25" t="n">
        <f aca="false">'Tx_Chôm_BIT_7%'!AB8</f>
        <v>0.565560652935276</v>
      </c>
    </row>
    <row r="12" customFormat="false" ht="15" hidden="false" customHeight="false" outlineLevel="0" collapsed="false">
      <c r="A12" s="23" t="n">
        <v>2021</v>
      </c>
      <c r="B12" s="24" t="n">
        <f aca="false">'Tx_Chôm_BIT_7%'!B9</f>
        <v>7.38536726260262</v>
      </c>
      <c r="C12" s="24" t="n">
        <f aca="false">'Tx_Chôm_BIT_7%'!C9</f>
        <v>8.0643817408986</v>
      </c>
      <c r="D12" s="24" t="n">
        <f aca="false">'Tx_Chôm_BIT_7%'!D9</f>
        <v>6.75480947245339</v>
      </c>
      <c r="E12" s="21" t="n">
        <f aca="false">100*SUM('Chôm_BIT_7%'!E12:L12)/SUM(PopActBIT!E24:L24)</f>
        <v>8.92171243108427</v>
      </c>
      <c r="F12" s="24" t="n">
        <f aca="false">'Tx_Chôm_BIT_7%'!AH9</f>
        <v>4.28281552259221</v>
      </c>
      <c r="G12" s="21" t="n">
        <f aca="false">100*SUM('Chôm_BIT_7%'!Q12:X12)/SUM(PopActBIT!Q24:X24)</f>
        <v>7.37628487728833</v>
      </c>
      <c r="H12" s="24" t="n">
        <f aca="false">'Tx_Chôm_BIT_7%'!AM9</f>
        <v>3.86798362134654</v>
      </c>
      <c r="I12" s="24" t="n">
        <f aca="false">'Tx_Chôm_BIT_7%'!E9</f>
        <v>27.515393358786</v>
      </c>
      <c r="J12" s="24" t="n">
        <f aca="false">'Tx_Chôm_BIT_7%'!F9</f>
        <v>16.8246991238437</v>
      </c>
      <c r="K12" s="24" t="n">
        <f aca="false">'Tx_Chôm_BIT_7%'!G9</f>
        <v>10.1101544865285</v>
      </c>
      <c r="L12" s="24" t="n">
        <f aca="false">'Tx_Chôm_BIT_7%'!H9</f>
        <v>9.38721819605079</v>
      </c>
      <c r="M12" s="24" t="n">
        <f aca="false">'Tx_Chôm_BIT_7%'!I9</f>
        <v>8.30281376033431</v>
      </c>
      <c r="N12" s="24" t="n">
        <f aca="false">'Tx_Chôm_BIT_7%'!J9</f>
        <v>7.37175944684036</v>
      </c>
      <c r="O12" s="24" t="n">
        <f aca="false">'Tx_Chôm_BIT_7%'!K9</f>
        <v>6.4187979730289</v>
      </c>
      <c r="P12" s="24" t="n">
        <f aca="false">'Tx_Chôm_BIT_7%'!L9</f>
        <v>5.47679007937619</v>
      </c>
      <c r="Q12" s="24" t="n">
        <f aca="false">'Tx_Chôm_BIT_7%'!M9</f>
        <v>5.09341477381986</v>
      </c>
      <c r="R12" s="24" t="n">
        <f aca="false">'Tx_Chôm_BIT_7%'!N9</f>
        <v>3.27512046746696</v>
      </c>
      <c r="S12" s="24" t="n">
        <f aca="false">'Tx_Chôm_BIT_7%'!O9</f>
        <v>1.73066566508288</v>
      </c>
      <c r="T12" s="24" t="n">
        <f aca="false">'Tx_Chôm_BIT_7%'!P9</f>
        <v>0.635307649207638</v>
      </c>
      <c r="U12" s="24" t="n">
        <f aca="false">'Tx_Chôm_BIT_7%'!Q9</f>
        <v>21.2170847675034</v>
      </c>
      <c r="V12" s="24" t="n">
        <f aca="false">'Tx_Chôm_BIT_7%'!R9</f>
        <v>16.3536951770173</v>
      </c>
      <c r="W12" s="24" t="n">
        <f aca="false">'Tx_Chôm_BIT_7%'!S9</f>
        <v>9.11337869208199</v>
      </c>
      <c r="X12" s="24" t="n">
        <f aca="false">'Tx_Chôm_BIT_7%'!T9</f>
        <v>6.46261229366391</v>
      </c>
      <c r="Y12" s="24" t="n">
        <f aca="false">'Tx_Chôm_BIT_7%'!U9</f>
        <v>5.83825822461502</v>
      </c>
      <c r="Z12" s="24" t="n">
        <f aca="false">'Tx_Chôm_BIT_7%'!V9</f>
        <v>5.25771847620115</v>
      </c>
      <c r="AA12" s="24" t="n">
        <f aca="false">'Tx_Chôm_BIT_7%'!W9</f>
        <v>4.84148243016855</v>
      </c>
      <c r="AB12" s="24" t="n">
        <f aca="false">'Tx_Chôm_BIT_7%'!X9</f>
        <v>4.96197181191483</v>
      </c>
      <c r="AC12" s="24" t="n">
        <f aca="false">'Tx_Chôm_BIT_7%'!Y9</f>
        <v>4.71003946826353</v>
      </c>
      <c r="AD12" s="24" t="n">
        <f aca="false">'Tx_Chôm_BIT_7%'!Z9</f>
        <v>3.12177034524443</v>
      </c>
      <c r="AE12" s="24" t="n">
        <f aca="false">'Tx_Chôm_BIT_7%'!AA9</f>
        <v>0.9201007333352</v>
      </c>
      <c r="AF12" s="25" t="n">
        <f aca="false">'Tx_Chôm_BIT_7%'!AB9</f>
        <v>0.536725427778867</v>
      </c>
    </row>
    <row r="13" customFormat="false" ht="15" hidden="false" customHeight="false" outlineLevel="0" collapsed="false">
      <c r="A13" s="23" t="n">
        <v>2022</v>
      </c>
      <c r="B13" s="24" t="n">
        <f aca="false">'Tx_Chôm_BIT_7%'!B10</f>
        <v>6.99090359110354</v>
      </c>
      <c r="C13" s="24" t="n">
        <f aca="false">'Tx_Chôm_BIT_7%'!C10</f>
        <v>7.63019881729069</v>
      </c>
      <c r="D13" s="24" t="n">
        <f aca="false">'Tx_Chôm_BIT_7%'!D10</f>
        <v>6.39668843926732</v>
      </c>
      <c r="E13" s="21" t="n">
        <f aca="false">100*SUM('Chôm_BIT_7%'!E13:L13)/SUM(PopActBIT!E25:L25)</f>
        <v>8.45649405494976</v>
      </c>
      <c r="F13" s="24" t="n">
        <f aca="false">'Tx_Chôm_BIT_7%'!AH10</f>
        <v>4.04259038590262</v>
      </c>
      <c r="G13" s="21" t="n">
        <f aca="false">100*SUM('Chôm_BIT_7%'!Q13:X13)/SUM(PopActBIT!Q25:X25)</f>
        <v>6.99852386099</v>
      </c>
      <c r="H13" s="24" t="n">
        <f aca="false">'Tx_Chôm_BIT_7%'!AM10</f>
        <v>3.64413751167033</v>
      </c>
      <c r="I13" s="24" t="n">
        <f aca="false">'Tx_Chôm_BIT_7%'!E10</f>
        <v>26.0471561035607</v>
      </c>
      <c r="J13" s="24" t="n">
        <f aca="false">'Tx_Chôm_BIT_7%'!F10</f>
        <v>15.9269234773365</v>
      </c>
      <c r="K13" s="24" t="n">
        <f aca="false">'Tx_Chôm_BIT_7%'!G10</f>
        <v>9.57067081352969</v>
      </c>
      <c r="L13" s="24" t="n">
        <f aca="false">'Tx_Chôm_BIT_7%'!H10</f>
        <v>8.88631082036288</v>
      </c>
      <c r="M13" s="24" t="n">
        <f aca="false">'Tx_Chôm_BIT_7%'!I10</f>
        <v>7.85977083061268</v>
      </c>
      <c r="N13" s="24" t="n">
        <f aca="false">'Tx_Chôm_BIT_7%'!J10</f>
        <v>6.97839811214028</v>
      </c>
      <c r="O13" s="24" t="n">
        <f aca="false">'Tx_Chôm_BIT_7%'!K10</f>
        <v>6.07628721205677</v>
      </c>
      <c r="P13" s="24" t="n">
        <f aca="false">'Tx_Chôm_BIT_7%'!L10</f>
        <v>5.18454540277881</v>
      </c>
      <c r="Q13" s="24" t="n">
        <f aca="false">'Tx_Chôm_BIT_7%'!M10</f>
        <v>4.82162722458429</v>
      </c>
      <c r="R13" s="24" t="n">
        <f aca="false">'Tx_Chôm_BIT_7%'!N10</f>
        <v>3.10035815086173</v>
      </c>
      <c r="S13" s="24" t="n">
        <f aca="false">'Tx_Chôm_BIT_7%'!O10</f>
        <v>1.6383163472781</v>
      </c>
      <c r="T13" s="24" t="n">
        <f aca="false">'Tx_Chôm_BIT_7%'!P10</f>
        <v>0.601407266722342</v>
      </c>
      <c r="U13" s="24" t="n">
        <f aca="false">'Tx_Chôm_BIT_7%'!Q10</f>
        <v>20.0849288903651</v>
      </c>
      <c r="V13" s="24" t="n">
        <f aca="false">'Tx_Chôm_BIT_7%'!R10</f>
        <v>15.4810525726975</v>
      </c>
      <c r="W13" s="24" t="n">
        <f aca="false">'Tx_Chôm_BIT_7%'!S10</f>
        <v>8.62708355022394</v>
      </c>
      <c r="X13" s="24" t="n">
        <f aca="false">'Tx_Chôm_BIT_7%'!T10</f>
        <v>6.117763575279</v>
      </c>
      <c r="Y13" s="24" t="n">
        <f aca="false">'Tx_Chôm_BIT_7%'!U10</f>
        <v>5.52672539936221</v>
      </c>
      <c r="Z13" s="24" t="n">
        <f aca="false">'Tx_Chôm_BIT_7%'!V10</f>
        <v>4.97716358666766</v>
      </c>
      <c r="AA13" s="24" t="n">
        <f aca="false">'Tx_Chôm_BIT_7%'!W10</f>
        <v>4.58313813605647</v>
      </c>
      <c r="AB13" s="24" t="n">
        <f aca="false">'Tx_Chôm_BIT_7%'!X10</f>
        <v>4.6971981349176</v>
      </c>
      <c r="AC13" s="24" t="n">
        <f aca="false">'Tx_Chôm_BIT_7%'!Y10</f>
        <v>4.45870904638978</v>
      </c>
      <c r="AD13" s="24" t="n">
        <f aca="false">'Tx_Chôm_BIT_7%'!Z10</f>
        <v>2.95519087958392</v>
      </c>
      <c r="AE13" s="24" t="n">
        <f aca="false">'Tx_Chôm_BIT_7%'!AA10</f>
        <v>0.87100362766684</v>
      </c>
      <c r="AF13" s="25" t="n">
        <f aca="false">'Tx_Chôm_BIT_7%'!AB10</f>
        <v>0.508085449472323</v>
      </c>
    </row>
    <row r="14" customFormat="false" ht="15" hidden="false" customHeight="false" outlineLevel="0" collapsed="false">
      <c r="A14" s="23" t="n">
        <v>2023</v>
      </c>
      <c r="B14" s="24" t="n">
        <f aca="false">'Tx_Chôm_BIT_7%'!B11</f>
        <v>7.12327514879934</v>
      </c>
      <c r="C14" s="24" t="n">
        <f aca="false">'Tx_Chôm_BIT_7%'!C11</f>
        <v>7.77055832270656</v>
      </c>
      <c r="D14" s="24" t="n">
        <f aca="false">'Tx_Chôm_BIT_7%'!D11</f>
        <v>6.52116726869064</v>
      </c>
      <c r="E14" s="21" t="n">
        <f aca="false">100*SUM('Chôm_BIT_7%'!E14:L14)/SUM(PopActBIT!E26:L26)</f>
        <v>8.62559829159436</v>
      </c>
      <c r="F14" s="24" t="n">
        <f aca="false">'Tx_Chôm_BIT_7%'!AH11</f>
        <v>4.10428794026966</v>
      </c>
      <c r="G14" s="21" t="n">
        <f aca="false">100*SUM('Chôm_BIT_7%'!Q14:X14)/SUM(PopActBIT!Q26:X26)</f>
        <v>7.14677686249358</v>
      </c>
      <c r="H14" s="24" t="n">
        <f aca="false">'Tx_Chôm_BIT_7%'!AM11</f>
        <v>3.69470662399769</v>
      </c>
      <c r="I14" s="24" t="n">
        <f aca="false">'Tx_Chôm_BIT_7%'!E11</f>
        <v>26.5365792740621</v>
      </c>
      <c r="J14" s="24" t="n">
        <f aca="false">'Tx_Chôm_BIT_7%'!F11</f>
        <v>16.2261886007004</v>
      </c>
      <c r="K14" s="24" t="n">
        <f aca="false">'Tx_Chôm_BIT_7%'!G11</f>
        <v>9.7505026552386</v>
      </c>
      <c r="L14" s="24" t="n">
        <f aca="false">'Tx_Chôm_BIT_7%'!H11</f>
        <v>9.05328361380225</v>
      </c>
      <c r="M14" s="24" t="n">
        <f aca="false">'Tx_Chôm_BIT_7%'!I11</f>
        <v>8.00745505164773</v>
      </c>
      <c r="N14" s="24" t="n">
        <f aca="false">'Tx_Chôm_BIT_7%'!J11</f>
        <v>7.10952143767668</v>
      </c>
      <c r="O14" s="24" t="n">
        <f aca="false">'Tx_Chôm_BIT_7%'!K11</f>
        <v>6.19045997396514</v>
      </c>
      <c r="P14" s="24" t="n">
        <f aca="false">'Tx_Chôm_BIT_7%'!L11</f>
        <v>5.28196243512384</v>
      </c>
      <c r="Q14" s="24" t="n">
        <f aca="false">'Tx_Chôm_BIT_7%'!M11</f>
        <v>4.91222506466517</v>
      </c>
      <c r="R14" s="24" t="n">
        <f aca="false">'Tx_Chôm_BIT_7%'!N11</f>
        <v>3.15861353620405</v>
      </c>
      <c r="S14" s="24" t="n">
        <f aca="false">'Tx_Chôm_BIT_7%'!O11</f>
        <v>1.66910012949913</v>
      </c>
      <c r="T14" s="24" t="n">
        <f aca="false">'Tx_Chôm_BIT_7%'!P11</f>
        <v>0.612707642474365</v>
      </c>
      <c r="U14" s="24" t="n">
        <f aca="false">'Tx_Chôm_BIT_7%'!Q11</f>
        <v>20.4623224736697</v>
      </c>
      <c r="V14" s="24" t="n">
        <f aca="false">'Tx_Chôm_BIT_7%'!R11</f>
        <v>15.7719398312798</v>
      </c>
      <c r="W14" s="24" t="n">
        <f aca="false">'Tx_Chôm_BIT_7%'!S11</f>
        <v>8.78918549204606</v>
      </c>
      <c r="X14" s="24" t="n">
        <f aca="false">'Tx_Chôm_BIT_7%'!T11</f>
        <v>6.23271567344612</v>
      </c>
      <c r="Y14" s="24" t="n">
        <f aca="false">'Tx_Chôm_BIT_7%'!U11</f>
        <v>5.63057195584201</v>
      </c>
      <c r="Z14" s="24" t="n">
        <f aca="false">'Tx_Chôm_BIT_7%'!V11</f>
        <v>5.07068393771888</v>
      </c>
      <c r="AA14" s="24" t="n">
        <f aca="false">'Tx_Chôm_BIT_7%'!W11</f>
        <v>4.66925479264947</v>
      </c>
      <c r="AB14" s="24" t="n">
        <f aca="false">'Tx_Chôm_BIT_7%'!X11</f>
        <v>4.7854579662222</v>
      </c>
      <c r="AC14" s="24" t="n">
        <f aca="false">'Tx_Chôm_BIT_7%'!Y11</f>
        <v>4.5424876942065</v>
      </c>
      <c r="AD14" s="24" t="n">
        <f aca="false">'Tx_Chôm_BIT_7%'!Z11</f>
        <v>3.01071858802059</v>
      </c>
      <c r="AE14" s="24" t="n">
        <f aca="false">'Tx_Chôm_BIT_7%'!AA11</f>
        <v>0.887369689100804</v>
      </c>
      <c r="AF14" s="25" t="n">
        <f aca="false">'Tx_Chôm_BIT_7%'!AB11</f>
        <v>0.517632318642136</v>
      </c>
    </row>
    <row r="15" customFormat="false" ht="15" hidden="false" customHeight="false" outlineLevel="0" collapsed="false">
      <c r="A15" s="23" t="n">
        <v>2024</v>
      </c>
      <c r="B15" s="24" t="n">
        <f aca="false">'Tx_Chôm_BIT_7%'!B12</f>
        <v>7.27160712062626</v>
      </c>
      <c r="C15" s="24" t="n">
        <f aca="false">'Tx_Chôm_BIT_7%'!C12</f>
        <v>7.92876400408562</v>
      </c>
      <c r="D15" s="24" t="n">
        <f aca="false">'Tx_Chôm_BIT_7%'!D12</f>
        <v>6.66021934788151</v>
      </c>
      <c r="E15" s="21" t="n">
        <f aca="false">100*SUM('Chôm_BIT_7%'!E15:L15)/SUM(PopActBIT!E27:L27)</f>
        <v>8.81545120397365</v>
      </c>
      <c r="F15" s="24" t="n">
        <f aca="false">'Tx_Chôm_BIT_7%'!AH12</f>
        <v>4.17031778007182</v>
      </c>
      <c r="G15" s="21" t="n">
        <f aca="false">100*SUM('Chôm_BIT_7%'!Q15:X15)/SUM(PopActBIT!Q27:X27)</f>
        <v>7.31296449166914</v>
      </c>
      <c r="H15" s="24" t="n">
        <f aca="false">'Tx_Chôm_BIT_7%'!AM12</f>
        <v>3.75440163320354</v>
      </c>
      <c r="I15" s="24" t="n">
        <f aca="false">'Tx_Chôm_BIT_7%'!E12</f>
        <v>27.0850170064771</v>
      </c>
      <c r="J15" s="24" t="n">
        <f aca="false">'Tx_Chôm_BIT_7%'!F12</f>
        <v>16.5615390612853</v>
      </c>
      <c r="K15" s="24" t="n">
        <f aca="false">'Tx_Chôm_BIT_7%'!G12</f>
        <v>9.95201858956144</v>
      </c>
      <c r="L15" s="24" t="n">
        <f aca="false">'Tx_Chôm_BIT_7%'!H12</f>
        <v>9.24038995802184</v>
      </c>
      <c r="M15" s="24" t="n">
        <f aca="false">'Tx_Chôm_BIT_7%'!I12</f>
        <v>8.17294701071243</v>
      </c>
      <c r="N15" s="24" t="n">
        <f aca="false">'Tx_Chôm_BIT_7%'!J12</f>
        <v>7.25645559130536</v>
      </c>
      <c r="O15" s="24" t="n">
        <f aca="false">'Tx_Chôm_BIT_7%'!K12</f>
        <v>6.31839966791225</v>
      </c>
      <c r="P15" s="24" t="n">
        <f aca="false">'Tx_Chôm_BIT_7%'!L12</f>
        <v>5.39112599651216</v>
      </c>
      <c r="Q15" s="24" t="n">
        <f aca="false">'Tx_Chôm_BIT_7%'!M12</f>
        <v>5.01374717675631</v>
      </c>
      <c r="R15" s="24" t="n">
        <f aca="false">'Tx_Chôm_BIT_7%'!N12</f>
        <v>3.22389334591427</v>
      </c>
      <c r="S15" s="24" t="n">
        <f aca="false">'Tx_Chôm_BIT_7%'!O12</f>
        <v>1.70359581489784</v>
      </c>
      <c r="T15" s="24" t="n">
        <f aca="false">'Tx_Chôm_BIT_7%'!P12</f>
        <v>0.62537061559541</v>
      </c>
      <c r="U15" s="24" t="n">
        <f aca="false">'Tx_Chôm_BIT_7%'!Q12</f>
        <v>20.8852221104881</v>
      </c>
      <c r="V15" s="24" t="n">
        <f aca="false">'Tx_Chôm_BIT_7%'!R12</f>
        <v>16.0979022255853</v>
      </c>
      <c r="W15" s="24" t="n">
        <f aca="false">'Tx_Chôm_BIT_7%'!S12</f>
        <v>8.97083365819623</v>
      </c>
      <c r="X15" s="24" t="n">
        <f aca="false">'Tx_Chôm_BIT_7%'!T12</f>
        <v>6.36152867588434</v>
      </c>
      <c r="Y15" s="24" t="n">
        <f aca="false">'Tx_Chôm_BIT_7%'!U12</f>
        <v>5.74694031228196</v>
      </c>
      <c r="Z15" s="24" t="n">
        <f aca="false">'Tx_Chôm_BIT_7%'!V12</f>
        <v>5.17548095665167</v>
      </c>
      <c r="AA15" s="24" t="n">
        <f aca="false">'Tx_Chôm_BIT_7%'!W12</f>
        <v>4.76575538091675</v>
      </c>
      <c r="AB15" s="24" t="n">
        <f aca="false">'Tx_Chôm_BIT_7%'!X12</f>
        <v>4.88436015284001</v>
      </c>
      <c r="AC15" s="24" t="n">
        <f aca="false">'Tx_Chôm_BIT_7%'!Y12</f>
        <v>4.63636835700045</v>
      </c>
      <c r="AD15" s="24" t="n">
        <f aca="false">'Tx_Chôm_BIT_7%'!Z12</f>
        <v>3.07294181801193</v>
      </c>
      <c r="AE15" s="24" t="n">
        <f aca="false">'Tx_Chôm_BIT_7%'!AA12</f>
        <v>0.905709167414042</v>
      </c>
      <c r="AF15" s="25" t="n">
        <f aca="false">'Tx_Chôm_BIT_7%'!AB12</f>
        <v>0.528330347658191</v>
      </c>
    </row>
    <row r="16" customFormat="false" ht="15" hidden="false" customHeight="false" outlineLevel="0" collapsed="false">
      <c r="A16" s="23" t="n">
        <v>2025</v>
      </c>
      <c r="B16" s="24" t="n">
        <f aca="false">'Tx_Chôm_BIT_7%'!B13</f>
        <v>7.41818971237556</v>
      </c>
      <c r="C16" s="24" t="n">
        <f aca="false">'Tx_Chôm_BIT_7%'!C13</f>
        <v>8.08658995838641</v>
      </c>
      <c r="D16" s="24" t="n">
        <f aca="false">'Tx_Chôm_BIT_7%'!D13</f>
        <v>6.79639664868636</v>
      </c>
      <c r="E16" s="21" t="n">
        <f aca="false">100*SUM('Chôm_BIT_7%'!E16:L16)/SUM(PopActBIT!E28:L28)</f>
        <v>9.00498839347437</v>
      </c>
      <c r="F16" s="24" t="n">
        <f aca="false">'Tx_Chôm_BIT_7%'!AH13</f>
        <v>4.23842181013769</v>
      </c>
      <c r="G16" s="21" t="n">
        <f aca="false">100*SUM('Chôm_BIT_7%'!Q16:X16)/SUM(PopActBIT!Q28:X28)</f>
        <v>7.47734378163828</v>
      </c>
      <c r="H16" s="24" t="n">
        <f aca="false">'Tx_Chôm_BIT_7%'!AM13</f>
        <v>3.81643060082602</v>
      </c>
      <c r="I16" s="24" t="n">
        <f aca="false">'Tx_Chôm_BIT_7%'!E13</f>
        <v>27.637309236689</v>
      </c>
      <c r="J16" s="24" t="n">
        <f aca="false">'Tx_Chôm_BIT_7%'!F13</f>
        <v>16.899246412243</v>
      </c>
      <c r="K16" s="24" t="n">
        <f aca="false">'Tx_Chôm_BIT_7%'!G13</f>
        <v>10.1549508063153</v>
      </c>
      <c r="L16" s="24" t="n">
        <f aca="false">'Tx_Chôm_BIT_7%'!H13</f>
        <v>9.42881131203922</v>
      </c>
      <c r="M16" s="24" t="n">
        <f aca="false">'Tx_Chôm_BIT_7%'!I13</f>
        <v>8.33960207062512</v>
      </c>
      <c r="N16" s="24" t="n">
        <f aca="false">'Tx_Chôm_BIT_7%'!J13</f>
        <v>7.40442241890595</v>
      </c>
      <c r="O16" s="24" t="n">
        <f aca="false">'Tx_Chôm_BIT_7%'!K13</f>
        <v>6.44723854008749</v>
      </c>
      <c r="P16" s="24" t="n">
        <f aca="false">'Tx_Chôm_BIT_7%'!L13</f>
        <v>5.50105677481868</v>
      </c>
      <c r="Q16" s="24" t="n">
        <f aca="false">'Tx_Chôm_BIT_7%'!M13</f>
        <v>5.11598280058137</v>
      </c>
      <c r="R16" s="24" t="n">
        <f aca="false">'Tx_Chôm_BIT_7%'!N13</f>
        <v>3.28963195134157</v>
      </c>
      <c r="S16" s="24" t="n">
        <f aca="false">'Tx_Chôm_BIT_7%'!O13</f>
        <v>1.7383339408427</v>
      </c>
      <c r="T16" s="24" t="n">
        <f aca="false">'Tx_Chôm_BIT_7%'!P13</f>
        <v>0.638122585878967</v>
      </c>
      <c r="U16" s="24" t="n">
        <f aca="false">'Tx_Chôm_BIT_7%'!Q13</f>
        <v>21.3110939456476</v>
      </c>
      <c r="V16" s="24" t="n">
        <f aca="false">'Tx_Chôm_BIT_7%'!R13</f>
        <v>16.4261555296086</v>
      </c>
      <c r="W16" s="24" t="n">
        <f aca="false">'Tx_Chôm_BIT_7%'!S13</f>
        <v>9.15375847329828</v>
      </c>
      <c r="X16" s="24" t="n">
        <f aca="false">'Tx_Chôm_BIT_7%'!T13</f>
        <v>6.49124699428604</v>
      </c>
      <c r="Y16" s="24" t="n">
        <f aca="false">'Tx_Chôm_BIT_7%'!U13</f>
        <v>5.86412652195671</v>
      </c>
      <c r="Z16" s="24" t="n">
        <f aca="false">'Tx_Chôm_BIT_7%'!V13</f>
        <v>5.28101450382593</v>
      </c>
      <c r="AA16" s="24" t="n">
        <f aca="false">'Tx_Chôm_BIT_7%'!W13</f>
        <v>4.86293418893971</v>
      </c>
      <c r="AB16" s="24" t="n">
        <f aca="false">'Tx_Chôm_BIT_7%'!X13</f>
        <v>4.98395743798573</v>
      </c>
      <c r="AC16" s="24" t="n">
        <f aca="false">'Tx_Chôm_BIT_7%'!Y13</f>
        <v>4.73090882634407</v>
      </c>
      <c r="AD16" s="24" t="n">
        <f aca="false">'Tx_Chôm_BIT_7%'!Z13</f>
        <v>3.13560236164665</v>
      </c>
      <c r="AE16" s="24" t="n">
        <f aca="false">'Tx_Chôm_BIT_7%'!AA13</f>
        <v>0.924177538169539</v>
      </c>
      <c r="AF16" s="25" t="n">
        <f aca="false">'Tx_Chôm_BIT_7%'!AB13</f>
        <v>0.539103563932231</v>
      </c>
    </row>
    <row r="17" customFormat="false" ht="15" hidden="false" customHeight="false" outlineLevel="0" collapsed="false">
      <c r="A17" s="23" t="n">
        <v>2026</v>
      </c>
      <c r="B17" s="24" t="n">
        <f aca="false">'Tx_Chôm_BIT_7%'!B14</f>
        <v>7.56262481187089</v>
      </c>
      <c r="C17" s="24" t="n">
        <f aca="false">'Tx_Chôm_BIT_7%'!C14</f>
        <v>8.24485952039788</v>
      </c>
      <c r="D17" s="24" t="n">
        <f aca="false">'Tx_Chôm_BIT_7%'!D14</f>
        <v>6.92854090698327</v>
      </c>
      <c r="E17" s="21" t="n">
        <f aca="false">100*SUM('Chôm_BIT_7%'!E17:L17)/SUM(PopActBIT!E29:L29)</f>
        <v>9.19643321228021</v>
      </c>
      <c r="F17" s="24" t="n">
        <f aca="false">'Tx_Chôm_BIT_7%'!AH14</f>
        <v>4.30985667642019</v>
      </c>
      <c r="G17" s="21" t="n">
        <f aca="false">100*SUM('Chôm_BIT_7%'!Q17:X17)/SUM(PopActBIT!Q29:X29)</f>
        <v>7.64188072538181</v>
      </c>
      <c r="H17" s="24" t="n">
        <f aca="false">'Tx_Chôm_BIT_7%'!AM14</f>
        <v>3.87878132683464</v>
      </c>
      <c r="I17" s="24" t="n">
        <f aca="false">'Tx_Chôm_BIT_7%'!E14</f>
        <v>28.1918740814657</v>
      </c>
      <c r="J17" s="24" t="n">
        <f aca="false">'Tx_Chôm_BIT_7%'!F14</f>
        <v>17.238343387393</v>
      </c>
      <c r="K17" s="24" t="n">
        <f aca="false">'Tx_Chôm_BIT_7%'!G14</f>
        <v>10.3587180641691</v>
      </c>
      <c r="L17" s="24" t="n">
        <f aca="false">'Tx_Chôm_BIT_7%'!H14</f>
        <v>9.61800799674208</v>
      </c>
      <c r="M17" s="24" t="n">
        <f aca="false">'Tx_Chôm_BIT_7%'!I14</f>
        <v>8.50694289560151</v>
      </c>
      <c r="N17" s="24" t="n">
        <f aca="false">'Tx_Chôm_BIT_7%'!J14</f>
        <v>7.55299811179396</v>
      </c>
      <c r="O17" s="24" t="n">
        <f aca="false">'Tx_Chôm_BIT_7%'!K14</f>
        <v>6.5766075683674</v>
      </c>
      <c r="P17" s="24" t="n">
        <f aca="false">'Tx_Chôm_BIT_7%'!L14</f>
        <v>5.61143990475034</v>
      </c>
      <c r="Q17" s="24" t="n">
        <f aca="false">'Tx_Chôm_BIT_7%'!M14</f>
        <v>5.21863911141781</v>
      </c>
      <c r="R17" s="24" t="n">
        <f aca="false">'Tx_Chôm_BIT_7%'!N14</f>
        <v>3.3556410630407</v>
      </c>
      <c r="S17" s="24" t="n">
        <f aca="false">'Tx_Chôm_BIT_7%'!O14</f>
        <v>1.77321500990111</v>
      </c>
      <c r="T17" s="24" t="n">
        <f aca="false">'Tx_Chôm_BIT_7%'!P14</f>
        <v>0.650927028951039</v>
      </c>
      <c r="U17" s="24" t="n">
        <f aca="false">'Tx_Chôm_BIT_7%'!Q14</f>
        <v>21.7387181910028</v>
      </c>
      <c r="V17" s="24" t="n">
        <f aca="false">'Tx_Chôm_BIT_7%'!R14</f>
        <v>16.7557595555845</v>
      </c>
      <c r="W17" s="24" t="n">
        <f aca="false">'Tx_Chôm_BIT_7%'!S14</f>
        <v>9.33743600150456</v>
      </c>
      <c r="X17" s="24" t="n">
        <f aca="false">'Tx_Chôm_BIT_7%'!T14</f>
        <v>6.6214990876054</v>
      </c>
      <c r="Y17" s="24" t="n">
        <f aca="false">'Tx_Chôm_BIT_7%'!U14</f>
        <v>5.98179493846386</v>
      </c>
      <c r="Z17" s="24" t="n">
        <f aca="false">'Tx_Chôm_BIT_7%'!V14</f>
        <v>5.38698230856032</v>
      </c>
      <c r="AA17" s="24" t="n">
        <f aca="false">'Tx_Chôm_BIT_7%'!W14</f>
        <v>4.9605128757993</v>
      </c>
      <c r="AB17" s="24" t="n">
        <f aca="false">'Tx_Chôm_BIT_7%'!X14</f>
        <v>5.08396455370381</v>
      </c>
      <c r="AC17" s="24" t="n">
        <f aca="false">'Tx_Chôm_BIT_7%'!Y14</f>
        <v>4.82583831808529</v>
      </c>
      <c r="AD17" s="24" t="n">
        <f aca="false">'Tx_Chôm_BIT_7%'!Z14</f>
        <v>3.19852074570769</v>
      </c>
      <c r="AE17" s="24" t="n">
        <f aca="false">'Tx_Chôm_BIT_7%'!AA14</f>
        <v>0.942721903998057</v>
      </c>
      <c r="AF17" s="25" t="n">
        <f aca="false">'Tx_Chôm_BIT_7%'!AB14</f>
        <v>0.549921110665533</v>
      </c>
    </row>
    <row r="18" customFormat="false" ht="15" hidden="false" customHeight="false" outlineLevel="0" collapsed="false">
      <c r="A18" s="23" t="n">
        <v>2027</v>
      </c>
      <c r="B18" s="24" t="n">
        <f aca="false">'Tx_Chôm_BIT_7%'!B15</f>
        <v>7.71170684212356</v>
      </c>
      <c r="C18" s="24" t="n">
        <f aca="false">'Tx_Chôm_BIT_7%'!C15</f>
        <v>8.40923985922514</v>
      </c>
      <c r="D18" s="24" t="n">
        <f aca="false">'Tx_Chôm_BIT_7%'!D15</f>
        <v>7.06426161845867</v>
      </c>
      <c r="E18" s="21" t="n">
        <f aca="false">100*SUM('Chôm_BIT_7%'!E18:L18)/SUM(PopActBIT!E30:L30)</f>
        <v>9.39684537200326</v>
      </c>
      <c r="F18" s="24" t="n">
        <f aca="false">'Tx_Chôm_BIT_7%'!AH15</f>
        <v>4.38717075518512</v>
      </c>
      <c r="G18" s="21" t="n">
        <f aca="false">100*SUM('Chôm_BIT_7%'!Q18:X18)/SUM(PopActBIT!Q30:X30)</f>
        <v>7.81353076807068</v>
      </c>
      <c r="H18" s="24" t="n">
        <f aca="false">'Tx_Chôm_BIT_7%'!AM15</f>
        <v>3.9455922218578</v>
      </c>
      <c r="I18" s="24" t="n">
        <f aca="false">'Tx_Chôm_BIT_7%'!E15</f>
        <v>28.761543085579</v>
      </c>
      <c r="J18" s="24" t="n">
        <f aca="false">'Tx_Chôm_BIT_7%'!F15</f>
        <v>17.5866760268509</v>
      </c>
      <c r="K18" s="24" t="n">
        <f aca="false">'Tx_Chôm_BIT_7%'!G15</f>
        <v>10.5680351385308</v>
      </c>
      <c r="L18" s="24" t="n">
        <f aca="false">'Tx_Chôm_BIT_7%'!H15</f>
        <v>9.81235765300207</v>
      </c>
      <c r="M18" s="24" t="n">
        <f aca="false">'Tx_Chôm_BIT_7%'!I15</f>
        <v>8.67884142470895</v>
      </c>
      <c r="N18" s="24" t="n">
        <f aca="false">'Tx_Chôm_BIT_7%'!J15</f>
        <v>7.7056204206189</v>
      </c>
      <c r="O18" s="24" t="n">
        <f aca="false">'Tx_Chôm_BIT_7%'!K15</f>
        <v>6.70950009878555</v>
      </c>
      <c r="P18" s="24" t="n">
        <f aca="false">'Tx_Chôm_BIT_7%'!L15</f>
        <v>5.72482943582385</v>
      </c>
      <c r="Q18" s="24" t="n">
        <f aca="false">'Tx_Chôm_BIT_7%'!M15</f>
        <v>5.32409137531618</v>
      </c>
      <c r="R18" s="24" t="n">
        <f aca="false">'Tx_Chôm_BIT_7%'!N15</f>
        <v>3.42344800262266</v>
      </c>
      <c r="S18" s="24" t="n">
        <f aca="false">'Tx_Chôm_BIT_7%'!O15</f>
        <v>1.80904610172034</v>
      </c>
      <c r="T18" s="24" t="n">
        <f aca="false">'Tx_Chôm_BIT_7%'!P15</f>
        <v>0.664080214555566</v>
      </c>
      <c r="U18" s="24" t="n">
        <f aca="false">'Tx_Chôm_BIT_7%'!Q15</f>
        <v>22.1779892343816</v>
      </c>
      <c r="V18" s="24" t="n">
        <f aca="false">'Tx_Chôm_BIT_7%'!R15</f>
        <v>17.09434069537</v>
      </c>
      <c r="W18" s="24" t="n">
        <f aca="false">'Tx_Chôm_BIT_7%'!S15</f>
        <v>9.52611618121089</v>
      </c>
      <c r="X18" s="24" t="n">
        <f aca="false">'Tx_Chôm_BIT_7%'!T15</f>
        <v>6.75529873427214</v>
      </c>
      <c r="Y18" s="24" t="n">
        <f aca="false">'Tx_Chôm_BIT_7%'!U15</f>
        <v>6.10266817858822</v>
      </c>
      <c r="Z18" s="24" t="n">
        <f aca="false">'Tx_Chôm_BIT_7%'!V15</f>
        <v>5.49583625839089</v>
      </c>
      <c r="AA18" s="24" t="n">
        <f aca="false">'Tx_Chôm_BIT_7%'!W15</f>
        <v>5.06074922126828</v>
      </c>
      <c r="AB18" s="24" t="n">
        <f aca="false">'Tx_Chôm_BIT_7%'!X15</f>
        <v>5.18669546885641</v>
      </c>
      <c r="AC18" s="24" t="n">
        <f aca="false">'Tx_Chôm_BIT_7%'!Y15</f>
        <v>4.92335331480851</v>
      </c>
      <c r="AD18" s="24" t="n">
        <f aca="false">'Tx_Chôm_BIT_7%'!Z15</f>
        <v>3.26315277841959</v>
      </c>
      <c r="AE18" s="24" t="n">
        <f aca="false">'Tx_Chôm_BIT_7%'!AA15</f>
        <v>0.961771345218407</v>
      </c>
      <c r="AF18" s="25" t="n">
        <f aca="false">'Tx_Chôm_BIT_7%'!AB15</f>
        <v>0.561033284710737</v>
      </c>
    </row>
    <row r="19" customFormat="false" ht="15" hidden="false" customHeight="false" outlineLevel="0" collapsed="false">
      <c r="A19" s="23" t="n">
        <v>2028</v>
      </c>
      <c r="B19" s="24" t="n">
        <f aca="false">'Tx_Chôm_BIT_7%'!B16</f>
        <v>7.86341869444957</v>
      </c>
      <c r="C19" s="24" t="n">
        <f aca="false">'Tx_Chôm_BIT_7%'!C16</f>
        <v>8.57830109302187</v>
      </c>
      <c r="D19" s="24" t="n">
        <f aca="false">'Tx_Chôm_BIT_7%'!D16</f>
        <v>7.20110553306097</v>
      </c>
      <c r="E19" s="21" t="n">
        <f aca="false">100*SUM('Chôm_BIT_7%'!E19:L19)/SUM(PopActBIT!E31:L31)</f>
        <v>9.60051970888184</v>
      </c>
      <c r="F19" s="24" t="n">
        <f aca="false">'Tx_Chôm_BIT_7%'!AH16</f>
        <v>4.46626824591375</v>
      </c>
      <c r="G19" s="21" t="n">
        <f aca="false">100*SUM('Chôm_BIT_7%'!Q19:X19)/SUM(PopActBIT!Q31:X31)</f>
        <v>7.98723777589125</v>
      </c>
      <c r="H19" s="24" t="n">
        <f aca="false">'Tx_Chôm_BIT_7%'!AM16</f>
        <v>4.00964805815124</v>
      </c>
      <c r="I19" s="24" t="n">
        <f aca="false">'Tx_Chôm_BIT_7%'!E16</f>
        <v>29.3363219418595</v>
      </c>
      <c r="J19" s="24" t="n">
        <f aca="false">'Tx_Chôm_BIT_7%'!F16</f>
        <v>17.9381331619013</v>
      </c>
      <c r="K19" s="24" t="n">
        <f aca="false">'Tx_Chôm_BIT_7%'!G16</f>
        <v>10.7792297580957</v>
      </c>
      <c r="L19" s="24" t="n">
        <f aca="false">'Tx_Chôm_BIT_7%'!H16</f>
        <v>10.0084505987952</v>
      </c>
      <c r="M19" s="24" t="n">
        <f aca="false">'Tx_Chôm_BIT_7%'!I16</f>
        <v>8.85228185984454</v>
      </c>
      <c r="N19" s="24" t="n">
        <f aca="false">'Tx_Chôm_BIT_7%'!J16</f>
        <v>7.85961173044245</v>
      </c>
      <c r="O19" s="24" t="n">
        <f aca="false">'Tx_Chôm_BIT_7%'!K16</f>
        <v>6.84358465681913</v>
      </c>
      <c r="P19" s="24" t="n">
        <f aca="false">'Tx_Chôm_BIT_7%'!L16</f>
        <v>5.83923605530642</v>
      </c>
      <c r="Q19" s="24" t="n">
        <f aca="false">'Tx_Chôm_BIT_7%'!M16</f>
        <v>5.43048953143497</v>
      </c>
      <c r="R19" s="24" t="n">
        <f aca="false">'Tx_Chôm_BIT_7%'!N16</f>
        <v>3.49186316107324</v>
      </c>
      <c r="S19" s="24" t="n">
        <f aca="false">'Tx_Chôm_BIT_7%'!O16</f>
        <v>1.84519859347683</v>
      </c>
      <c r="T19" s="24" t="n">
        <f aca="false">'Tx_Chôm_BIT_7%'!P16</f>
        <v>0.677351382415545</v>
      </c>
      <c r="U19" s="24" t="n">
        <f aca="false">'Tx_Chôm_BIT_7%'!Q16</f>
        <v>22.6212004782571</v>
      </c>
      <c r="V19" s="24" t="n">
        <f aca="false">'Tx_Chôm_BIT_7%'!R16</f>
        <v>17.435958861145</v>
      </c>
      <c r="W19" s="24" t="n">
        <f aca="false">'Tx_Chôm_BIT_7%'!S16</f>
        <v>9.71648879602989</v>
      </c>
      <c r="X19" s="24" t="n">
        <f aca="false">'Tx_Chôm_BIT_7%'!T16</f>
        <v>6.89029854526158</v>
      </c>
      <c r="Y19" s="24" t="n">
        <f aca="false">'Tx_Chôm_BIT_7%'!U16</f>
        <v>6.22462563495665</v>
      </c>
      <c r="Z19" s="24" t="n">
        <f aca="false">'Tx_Chôm_BIT_7%'!V16</f>
        <v>5.60566661309417</v>
      </c>
      <c r="AA19" s="24" t="n">
        <f aca="false">'Tx_Chôm_BIT_7%'!W16</f>
        <v>5.16188467289088</v>
      </c>
      <c r="AB19" s="24" t="n">
        <f aca="false">'Tx_Chôm_BIT_7%'!X16</f>
        <v>5.29034786610762</v>
      </c>
      <c r="AC19" s="24" t="n">
        <f aca="false">'Tx_Chôm_BIT_7%'!Y16</f>
        <v>5.02174300756352</v>
      </c>
      <c r="AD19" s="24" t="n">
        <f aca="false">'Tx_Chôm_BIT_7%'!Z16</f>
        <v>3.32836455152466</v>
      </c>
      <c r="AE19" s="24" t="n">
        <f aca="false">'Tx_Chôm_BIT_7%'!AA16</f>
        <v>0.980991657291479</v>
      </c>
      <c r="AF19" s="25" t="n">
        <f aca="false">'Tx_Chôm_BIT_7%'!AB16</f>
        <v>0.572245133420029</v>
      </c>
    </row>
    <row r="20" customFormat="false" ht="15" hidden="false" customHeight="false" outlineLevel="0" collapsed="false">
      <c r="A20" s="23" t="n">
        <v>2029</v>
      </c>
      <c r="B20" s="24" t="n">
        <f aca="false">'Tx_Chôm_BIT_7%'!B17</f>
        <v>7.64413729709904</v>
      </c>
      <c r="C20" s="24" t="n">
        <f aca="false">'Tx_Chôm_BIT_7%'!C17</f>
        <v>8.34252164064853</v>
      </c>
      <c r="D20" s="24" t="n">
        <f aca="false">'Tx_Chôm_BIT_7%'!D17</f>
        <v>6.99823293157158</v>
      </c>
      <c r="E20" s="21" t="n">
        <f aca="false">100*SUM('Chôm_BIT_7%'!E20:L20)/SUM(PopActBIT!E32:L32)</f>
        <v>9.34608998161835</v>
      </c>
      <c r="F20" s="24" t="n">
        <f aca="false">'Tx_Chôm_BIT_7%'!AH17</f>
        <v>4.33012336670807</v>
      </c>
      <c r="G20" s="21" t="n">
        <f aca="false">100*SUM('Chôm_BIT_7%'!Q20:X20)/SUM(PopActBIT!Q32:X32)</f>
        <v>7.77985218336363</v>
      </c>
      <c r="H20" s="24" t="n">
        <f aca="false">'Tx_Chôm_BIT_7%'!AM17</f>
        <v>3.87970338756079</v>
      </c>
      <c r="I20" s="24" t="n">
        <f aca="false">'Tx_Chôm_BIT_7%'!E17</f>
        <v>28.5229700692074</v>
      </c>
      <c r="J20" s="24" t="n">
        <f aca="false">'Tx_Chôm_BIT_7%'!F17</f>
        <v>17.4407969849931</v>
      </c>
      <c r="K20" s="24" t="n">
        <f aca="false">'Tx_Chôm_BIT_7%'!G17</f>
        <v>10.4803747507478</v>
      </c>
      <c r="L20" s="24" t="n">
        <f aca="false">'Tx_Chôm_BIT_7%'!H17</f>
        <v>9.73096550529887</v>
      </c>
      <c r="M20" s="24" t="n">
        <f aca="false">'Tx_Chôm_BIT_7%'!I17</f>
        <v>8.60685163712548</v>
      </c>
      <c r="N20" s="24" t="n">
        <f aca="false">'Tx_Chôm_BIT_7%'!J17</f>
        <v>7.64170336647157</v>
      </c>
      <c r="O20" s="24" t="n">
        <f aca="false">'Tx_Chôm_BIT_7%'!K17</f>
        <v>6.65384572474345</v>
      </c>
      <c r="P20" s="24" t="n">
        <f aca="false">'Tx_Chôm_BIT_7%'!L17</f>
        <v>5.67734276855243</v>
      </c>
      <c r="Q20" s="24" t="n">
        <f aca="false">'Tx_Chôm_BIT_7%'!M17</f>
        <v>5.27992877475376</v>
      </c>
      <c r="R20" s="24" t="n">
        <f aca="false">'Tx_Chôm_BIT_7%'!N17</f>
        <v>3.39505097559435</v>
      </c>
      <c r="S20" s="24" t="n">
        <f aca="false">'Tx_Chôm_BIT_7%'!O17</f>
        <v>1.79404031486257</v>
      </c>
      <c r="T20" s="24" t="n">
        <f aca="false">'Tx_Chôm_BIT_7%'!P17</f>
        <v>0.658571761152082</v>
      </c>
      <c r="U20" s="24" t="n">
        <f aca="false">'Tx_Chôm_BIT_7%'!Q17</f>
        <v>21.9940258853721</v>
      </c>
      <c r="V20" s="24" t="n">
        <f aca="false">'Tx_Chôm_BIT_7%'!R17</f>
        <v>16.9525455068976</v>
      </c>
      <c r="W20" s="24" t="n">
        <f aca="false">'Tx_Chôm_BIT_7%'!S17</f>
        <v>9.44709836687124</v>
      </c>
      <c r="X20" s="24" t="n">
        <f aca="false">'Tx_Chôm_BIT_7%'!T17</f>
        <v>6.69926446689187</v>
      </c>
      <c r="Y20" s="24" t="n">
        <f aca="false">'Tx_Chôm_BIT_7%'!U17</f>
        <v>6.05204739127689</v>
      </c>
      <c r="Z20" s="24" t="n">
        <f aca="false">'Tx_Chôm_BIT_7%'!V17</f>
        <v>5.45024905781033</v>
      </c>
      <c r="AA20" s="24" t="n">
        <f aca="false">'Tx_Chôm_BIT_7%'!W17</f>
        <v>5.01877100740035</v>
      </c>
      <c r="AB20" s="24" t="n">
        <f aca="false">'Tx_Chôm_BIT_7%'!X17</f>
        <v>5.1436725483085</v>
      </c>
      <c r="AC20" s="24" t="n">
        <f aca="false">'Tx_Chôm_BIT_7%'!Y17</f>
        <v>4.88251478095509</v>
      </c>
      <c r="AD20" s="24" t="n">
        <f aca="false">'Tx_Chôm_BIT_7%'!Z17</f>
        <v>3.23608537807488</v>
      </c>
      <c r="AE20" s="24" t="n">
        <f aca="false">'Tx_Chôm_BIT_7%'!AA17</f>
        <v>0.953793585116808</v>
      </c>
      <c r="AF20" s="25" t="n">
        <f aca="false">'Tx_Chôm_BIT_7%'!AB17</f>
        <v>0.556379591318138</v>
      </c>
    </row>
    <row r="21" customFormat="false" ht="15" hidden="false" customHeight="false" outlineLevel="0" collapsed="false">
      <c r="A21" s="23" t="n">
        <v>2030</v>
      </c>
      <c r="B21" s="24" t="n">
        <f aca="false">'Tx_Chôm_BIT_7%'!B18</f>
        <v>7.4210089787044</v>
      </c>
      <c r="C21" s="24" t="n">
        <f aca="false">'Tx_Chôm_BIT_7%'!C18</f>
        <v>8.10014090563465</v>
      </c>
      <c r="D21" s="24" t="n">
        <f aca="false">'Tx_Chôm_BIT_7%'!D18</f>
        <v>6.79318498910811</v>
      </c>
      <c r="E21" s="21" t="n">
        <f aca="false">100*SUM('Chôm_BIT_7%'!E21:L21)/SUM(PopActBIT!E33:L33)</f>
        <v>9.08176676018319</v>
      </c>
      <c r="F21" s="24" t="n">
        <f aca="false">'Tx_Chôm_BIT_7%'!AH18</f>
        <v>4.18971754769238</v>
      </c>
      <c r="G21" s="21" t="n">
        <f aca="false">100*SUM('Chôm_BIT_7%'!Q21:X21)/SUM(PopActBIT!Q33:X33)</f>
        <v>7.56377720212591</v>
      </c>
      <c r="H21" s="24" t="n">
        <f aca="false">'Tx_Chôm_BIT_7%'!AM18</f>
        <v>3.7438248729226</v>
      </c>
      <c r="I21" s="24" t="n">
        <f aca="false">'Tx_Chôm_BIT_7%'!E18</f>
        <v>27.7099312662008</v>
      </c>
      <c r="J21" s="24" t="n">
        <f aca="false">'Tx_Chôm_BIT_7%'!F18</f>
        <v>16.9436522392056</v>
      </c>
      <c r="K21" s="24" t="n">
        <f aca="false">'Tx_Chôm_BIT_7%'!G18</f>
        <v>10.1816347765539</v>
      </c>
      <c r="L21" s="24" t="n">
        <f aca="false">'Tx_Chôm_BIT_7%'!H18</f>
        <v>9.4535872194005</v>
      </c>
      <c r="M21" s="24" t="n">
        <f aca="false">'Tx_Chôm_BIT_7%'!I18</f>
        <v>8.36151588367045</v>
      </c>
      <c r="N21" s="24" t="n">
        <f aca="false">'Tx_Chôm_BIT_7%'!J18</f>
        <v>7.42387887824567</v>
      </c>
      <c r="O21" s="24" t="n">
        <f aca="false">'Tx_Chôm_BIT_7%'!K18</f>
        <v>6.46417982563442</v>
      </c>
      <c r="P21" s="24" t="n">
        <f aca="false">'Tx_Chôm_BIT_7%'!L18</f>
        <v>5.5155117966164</v>
      </c>
      <c r="Q21" s="24" t="n">
        <f aca="false">'Tx_Chôm_BIT_7%'!M18</f>
        <v>5.12942597085325</v>
      </c>
      <c r="R21" s="24" t="n">
        <f aca="false">'Tx_Chôm_BIT_7%'!N18</f>
        <v>3.2982760543766</v>
      </c>
      <c r="S21" s="24" t="n">
        <f aca="false">'Tx_Chôm_BIT_7%'!O18</f>
        <v>1.74290172773078</v>
      </c>
      <c r="T21" s="24" t="n">
        <f aca="false">'Tx_Chôm_BIT_7%'!P18</f>
        <v>0.639799368407502</v>
      </c>
      <c r="U21" s="24" t="n">
        <f aca="false">'Tx_Chôm_BIT_7%'!Q18</f>
        <v>21.3670927000919</v>
      </c>
      <c r="V21" s="24" t="n">
        <f aca="false">'Tx_Chôm_BIT_7%'!R18</f>
        <v>16.4693182246966</v>
      </c>
      <c r="W21" s="24" t="n">
        <f aca="false">'Tx_Chôm_BIT_7%'!S18</f>
        <v>9.17781162956968</v>
      </c>
      <c r="X21" s="24" t="n">
        <f aca="false">'Tx_Chôm_BIT_7%'!T18</f>
        <v>6.50830392000735</v>
      </c>
      <c r="Y21" s="24" t="n">
        <f aca="false">'Tx_Chôm_BIT_7%'!U18</f>
        <v>5.87953557519308</v>
      </c>
      <c r="Z21" s="24" t="n">
        <f aca="false">'Tx_Chôm_BIT_7%'!V18</f>
        <v>5.29489132475174</v>
      </c>
      <c r="AA21" s="24" t="n">
        <f aca="false">'Tx_Chôm_BIT_7%'!W18</f>
        <v>4.87571242820889</v>
      </c>
      <c r="AB21" s="24" t="n">
        <f aca="false">'Tx_Chôm_BIT_7%'!X18</f>
        <v>4.99705368773446</v>
      </c>
      <c r="AC21" s="24" t="n">
        <f aca="false">'Tx_Chôm_BIT_7%'!Y18</f>
        <v>4.7433401450901</v>
      </c>
      <c r="AD21" s="24" t="n">
        <f aca="false">'Tx_Chôm_BIT_7%'!Z18</f>
        <v>3.14384172407135</v>
      </c>
      <c r="AE21" s="24" t="n">
        <f aca="false">'Tx_Chôm_BIT_7%'!AA18</f>
        <v>0.926605981831554</v>
      </c>
      <c r="AF21" s="25" t="n">
        <f aca="false">'Tx_Chôm_BIT_7%'!AB18</f>
        <v>0.540520156068407</v>
      </c>
    </row>
    <row r="22" customFormat="false" ht="15" hidden="false" customHeight="false" outlineLevel="0" collapsed="false">
      <c r="A22" s="23" t="n">
        <v>2031</v>
      </c>
      <c r="B22" s="24" t="n">
        <f aca="false">'Tx_Chôm_BIT_7%'!B19</f>
        <v>7.20118611890766</v>
      </c>
      <c r="C22" s="24" t="n">
        <f aca="false">'Tx_Chôm_BIT_7%'!C19</f>
        <v>7.8612954050096</v>
      </c>
      <c r="D22" s="24" t="n">
        <f aca="false">'Tx_Chôm_BIT_7%'!D19</f>
        <v>6.59101969089547</v>
      </c>
      <c r="E22" s="21" t="n">
        <f aca="false">100*SUM('Chôm_BIT_7%'!E22:L22)/SUM(PopActBIT!E34:L34)</f>
        <v>8.81813857791686</v>
      </c>
      <c r="F22" s="24" t="n">
        <f aca="false">'Tx_Chôm_BIT_7%'!AH19</f>
        <v>4.04682615973943</v>
      </c>
      <c r="G22" s="21" t="n">
        <f aca="false">100*SUM('Chôm_BIT_7%'!Q22:X22)/SUM(PopActBIT!Q34:X34)</f>
        <v>7.34666093814997</v>
      </c>
      <c r="H22" s="24" t="n">
        <f aca="false">'Tx_Chôm_BIT_7%'!AM19</f>
        <v>3.606651722676</v>
      </c>
      <c r="I22" s="24" t="n">
        <f aca="false">'Tx_Chôm_BIT_7%'!E19</f>
        <v>26.9246610598931</v>
      </c>
      <c r="J22" s="24" t="n">
        <f aca="false">'Tx_Chôm_BIT_7%'!F19</f>
        <v>16.4634870175143</v>
      </c>
      <c r="K22" s="24" t="n">
        <f aca="false">'Tx_Chôm_BIT_7%'!G19</f>
        <v>9.89309799294641</v>
      </c>
      <c r="L22" s="24" t="n">
        <f aca="false">'Tx_Chôm_BIT_7%'!H19</f>
        <v>9.18568253516259</v>
      </c>
      <c r="M22" s="24" t="n">
        <f aca="false">'Tx_Chôm_BIT_7%'!I19</f>
        <v>8.12455934848686</v>
      </c>
      <c r="N22" s="24" t="n">
        <f aca="false">'Tx_Chôm_BIT_7%'!J19</f>
        <v>7.21349398618952</v>
      </c>
      <c r="O22" s="24" t="n">
        <f aca="false">'Tx_Chôm_BIT_7%'!K19</f>
        <v>6.28099179183813</v>
      </c>
      <c r="P22" s="24" t="n">
        <f aca="false">'Tx_Chôm_BIT_7%'!L19</f>
        <v>5.35920801351376</v>
      </c>
      <c r="Q22" s="24" t="n">
        <f aca="false">'Tx_Chôm_BIT_7%'!M19</f>
        <v>4.9840634525678</v>
      </c>
      <c r="R22" s="24" t="n">
        <f aca="false">'Tx_Chôm_BIT_7%'!N19</f>
        <v>3.20480639208123</v>
      </c>
      <c r="S22" s="24" t="n">
        <f aca="false">'Tx_Chôm_BIT_7%'!O19</f>
        <v>1.69350973227035</v>
      </c>
      <c r="T22" s="24" t="n">
        <f aca="false">'Tx_Chôm_BIT_7%'!P19</f>
        <v>0.621668129567596</v>
      </c>
      <c r="U22" s="24" t="n">
        <f aca="false">'Tx_Chôm_BIT_7%'!Q19</f>
        <v>20.7615718443523</v>
      </c>
      <c r="V22" s="24" t="n">
        <f aca="false">'Tx_Chôm_BIT_7%'!R19</f>
        <v>16.0025951283521</v>
      </c>
      <c r="W22" s="24" t="n">
        <f aca="false">'Tx_Chôm_BIT_7%'!S19</f>
        <v>8.9177221344869</v>
      </c>
      <c r="X22" s="24" t="n">
        <f aca="false">'Tx_Chôm_BIT_7%'!T19</f>
        <v>6.32386545594624</v>
      </c>
      <c r="Y22" s="24" t="n">
        <f aca="false">'Tx_Chôm_BIT_7%'!U19</f>
        <v>5.71291574240567</v>
      </c>
      <c r="Z22" s="24" t="n">
        <f aca="false">'Tx_Chôm_BIT_7%'!V19</f>
        <v>5.14483969297321</v>
      </c>
      <c r="AA22" s="24" t="n">
        <f aca="false">'Tx_Chôm_BIT_7%'!W19</f>
        <v>4.73753988394616</v>
      </c>
      <c r="AB22" s="24" t="n">
        <f aca="false">'Tx_Chôm_BIT_7%'!X19</f>
        <v>4.85544246024347</v>
      </c>
      <c r="AC22" s="24" t="n">
        <f aca="false">'Tx_Chôm_BIT_7%'!Y19</f>
        <v>4.60891889162183</v>
      </c>
      <c r="AD22" s="24" t="n">
        <f aca="false">'Tx_Chôm_BIT_7%'!Z19</f>
        <v>3.05474856770284</v>
      </c>
      <c r="AE22" s="24" t="n">
        <f aca="false">'Tx_Chôm_BIT_7%'!AA19</f>
        <v>0.900346946270312</v>
      </c>
      <c r="AF22" s="25" t="n">
        <f aca="false">'Tx_Chôm_BIT_7%'!AB19</f>
        <v>0.525202385324349</v>
      </c>
    </row>
    <row r="23" customFormat="false" ht="15" hidden="false" customHeight="false" outlineLevel="0" collapsed="false">
      <c r="A23" s="23" t="n">
        <v>2032</v>
      </c>
      <c r="B23" s="24" t="n">
        <f aca="false">'Tx_Chôm_BIT_7%'!B20</f>
        <v>6.98282057222018</v>
      </c>
      <c r="C23" s="24" t="n">
        <f aca="false">'Tx_Chôm_BIT_7%'!C20</f>
        <v>7.62447642775513</v>
      </c>
      <c r="D23" s="24" t="n">
        <f aca="false">'Tx_Chôm_BIT_7%'!D20</f>
        <v>6.3898577183058</v>
      </c>
      <c r="E23" s="21" t="n">
        <f aca="false">100*SUM('Chôm_BIT_7%'!E23:L23)/SUM(PopActBIT!E35:L35)</f>
        <v>8.55739502497872</v>
      </c>
      <c r="F23" s="24" t="n">
        <f aca="false">'Tx_Chôm_BIT_7%'!AH20</f>
        <v>3.90401948179927</v>
      </c>
      <c r="G23" s="21" t="n">
        <f aca="false">100*SUM('Chôm_BIT_7%'!Q23:X23)/SUM(PopActBIT!Q35:X35)</f>
        <v>7.1312316638165</v>
      </c>
      <c r="H23" s="24" t="n">
        <f aca="false">'Tx_Chôm_BIT_7%'!AM20</f>
        <v>3.47024597895117</v>
      </c>
      <c r="I23" s="24" t="n">
        <f aca="false">'Tx_Chôm_BIT_7%'!E20</f>
        <v>26.1517305222437</v>
      </c>
      <c r="J23" s="24" t="n">
        <f aca="false">'Tx_Chôm_BIT_7%'!F20</f>
        <v>15.9908670709261</v>
      </c>
      <c r="K23" s="24" t="n">
        <f aca="false">'Tx_Chôm_BIT_7%'!G20</f>
        <v>9.60909525160467</v>
      </c>
      <c r="L23" s="24" t="n">
        <f aca="false">'Tx_Chôm_BIT_7%'!H20</f>
        <v>8.92198768215082</v>
      </c>
      <c r="M23" s="24" t="n">
        <f aca="false">'Tx_Chôm_BIT_7%'!I20</f>
        <v>7.89132632797003</v>
      </c>
      <c r="N23" s="24" t="n">
        <f aca="false">'Tx_Chôm_BIT_7%'!J20</f>
        <v>7.00641506427946</v>
      </c>
      <c r="O23" s="24" t="n">
        <f aca="false">'Tx_Chôm_BIT_7%'!K20</f>
        <v>6.10068235909029</v>
      </c>
      <c r="P23" s="24" t="n">
        <f aca="false">'Tx_Chôm_BIT_7%'!L20</f>
        <v>5.20536037465042</v>
      </c>
      <c r="Q23" s="24" t="n">
        <f aca="false">'Tx_Chôm_BIT_7%'!M20</f>
        <v>4.84098514842489</v>
      </c>
      <c r="R23" s="24" t="n">
        <f aca="false">'Tx_Chôm_BIT_7%'!N20</f>
        <v>3.11280550404095</v>
      </c>
      <c r="S23" s="24" t="n">
        <f aca="false">'Tx_Chôm_BIT_7%'!O20</f>
        <v>1.64489387838953</v>
      </c>
      <c r="T23" s="24" t="n">
        <f aca="false">'Tx_Chôm_BIT_7%'!P20</f>
        <v>0.603821803459448</v>
      </c>
      <c r="U23" s="24" t="n">
        <f aca="false">'Tx_Chôm_BIT_7%'!Q20</f>
        <v>20.1655660913957</v>
      </c>
      <c r="V23" s="24" t="n">
        <f aca="false">'Tx_Chôm_BIT_7%'!R20</f>
        <v>15.5432060787062</v>
      </c>
      <c r="W23" s="24" t="n">
        <f aca="false">'Tx_Chôm_BIT_7%'!S20</f>
        <v>8.6617196634183</v>
      </c>
      <c r="X23" s="24" t="n">
        <f aca="false">'Tx_Chôm_BIT_7%'!T20</f>
        <v>6.14232524208749</v>
      </c>
      <c r="Y23" s="24" t="n">
        <f aca="false">'Tx_Chôm_BIT_7%'!U20</f>
        <v>5.54891415937735</v>
      </c>
      <c r="Z23" s="24" t="n">
        <f aca="false">'Tx_Chôm_BIT_7%'!V20</f>
        <v>4.9971459596644</v>
      </c>
      <c r="AA23" s="24" t="n">
        <f aca="false">'Tx_Chôm_BIT_7%'!W20</f>
        <v>4.60153857119097</v>
      </c>
      <c r="AB23" s="24" t="n">
        <f aca="false">'Tx_Chôm_BIT_7%'!X20</f>
        <v>4.71605649943328</v>
      </c>
      <c r="AC23" s="24" t="n">
        <f aca="false">'Tx_Chôm_BIT_7%'!Y20</f>
        <v>4.47660992219936</v>
      </c>
      <c r="AD23" s="24" t="n">
        <f aca="false">'Tx_Chôm_BIT_7%'!Z20</f>
        <v>2.96705541355074</v>
      </c>
      <c r="AE23" s="24" t="n">
        <f aca="false">'Tx_Chôm_BIT_7%'!AA20</f>
        <v>0.87450054294127</v>
      </c>
      <c r="AF23" s="25" t="n">
        <f aca="false">'Tx_Chôm_BIT_7%'!AB20</f>
        <v>0.510125316715741</v>
      </c>
    </row>
    <row r="24" customFormat="false" ht="15" hidden="false" customHeight="false" outlineLevel="0" collapsed="false">
      <c r="A24" s="23" t="n">
        <v>2033</v>
      </c>
      <c r="B24" s="24" t="n">
        <f aca="false">'Tx_Chôm_BIT_7%'!B21</f>
        <v>6.9829716352724</v>
      </c>
      <c r="C24" s="24" t="n">
        <f aca="false">'Tx_Chôm_BIT_7%'!C21</f>
        <v>7.62755921794231</v>
      </c>
      <c r="D24" s="24" t="n">
        <f aca="false">'Tx_Chôm_BIT_7%'!D21</f>
        <v>6.38777450491431</v>
      </c>
      <c r="E24" s="21" t="n">
        <f aca="false">100*SUM('Chôm_BIT_7%'!E24:L24)/SUM(PopActBIT!E36:L36)</f>
        <v>8.56701503930972</v>
      </c>
      <c r="F24" s="24" t="n">
        <f aca="false">'Tx_Chôm_BIT_7%'!AH21</f>
        <v>3.88438354181401</v>
      </c>
      <c r="G24" s="21" t="n">
        <f aca="false">100*SUM('Chôm_BIT_7%'!Q24:X24)/SUM(PopActBIT!Q36:X36)</f>
        <v>7.13987278440141</v>
      </c>
      <c r="H24" s="24" t="n">
        <f aca="false">'Tx_Chôm_BIT_7%'!AM21</f>
        <v>3.44321459227059</v>
      </c>
      <c r="I24" s="24" t="n">
        <f aca="false">'Tx_Chôm_BIT_7%'!E21</f>
        <v>26.1987590538038</v>
      </c>
      <c r="J24" s="24" t="n">
        <f aca="false">'Tx_Chôm_BIT_7%'!F21</f>
        <v>16.0196233704788</v>
      </c>
      <c r="K24" s="24" t="n">
        <f aca="false">'Tx_Chôm_BIT_7%'!G21</f>
        <v>9.62637524150515</v>
      </c>
      <c r="L24" s="24" t="n">
        <f aca="false">'Tx_Chôm_BIT_7%'!H21</f>
        <v>8.93803204980489</v>
      </c>
      <c r="M24" s="24" t="n">
        <f aca="false">'Tx_Chôm_BIT_7%'!I21</f>
        <v>7.9055172622545</v>
      </c>
      <c r="N24" s="24" t="n">
        <f aca="false">'Tx_Chôm_BIT_7%'!J21</f>
        <v>7.01901466688296</v>
      </c>
      <c r="O24" s="24" t="n">
        <f aca="false">'Tx_Chôm_BIT_7%'!K21</f>
        <v>6.11165318691443</v>
      </c>
      <c r="P24" s="24" t="n">
        <f aca="false">'Tx_Chôm_BIT_7%'!L21</f>
        <v>5.21472114924439</v>
      </c>
      <c r="Q24" s="24" t="n">
        <f aca="false">'Tx_Chôm_BIT_7%'!M21</f>
        <v>4.84969066879729</v>
      </c>
      <c r="R24" s="24" t="n">
        <f aca="false">'Tx_Chôm_BIT_7%'!N21</f>
        <v>3.11840324724815</v>
      </c>
      <c r="S24" s="24" t="n">
        <f aca="false">'Tx_Chôm_BIT_7%'!O21</f>
        <v>1.64785188316123</v>
      </c>
      <c r="T24" s="24" t="n">
        <f aca="false">'Tx_Chôm_BIT_7%'!P21</f>
        <v>0.60490765331235</v>
      </c>
      <c r="U24" s="24" t="n">
        <f aca="false">'Tx_Chôm_BIT_7%'!Q21</f>
        <v>20.2018297321728</v>
      </c>
      <c r="V24" s="24" t="n">
        <f aca="false">'Tx_Chôm_BIT_7%'!R21</f>
        <v>15.5711573516438</v>
      </c>
      <c r="W24" s="24" t="n">
        <f aca="false">'Tx_Chôm_BIT_7%'!S21</f>
        <v>8.67729599234267</v>
      </c>
      <c r="X24" s="24" t="n">
        <f aca="false">'Tx_Chôm_BIT_7%'!T21</f>
        <v>6.15337095610838</v>
      </c>
      <c r="Y24" s="24" t="n">
        <f aca="false">'Tx_Chôm_BIT_7%'!U21</f>
        <v>5.55889274509452</v>
      </c>
      <c r="Z24" s="24" t="n">
        <f aca="false">'Tx_Chôm_BIT_7%'!V21</f>
        <v>5.00613230327462</v>
      </c>
      <c r="AA24" s="24" t="n">
        <f aca="false">'Tx_Chôm_BIT_7%'!W21</f>
        <v>4.60981349593204</v>
      </c>
      <c r="AB24" s="24" t="n">
        <f aca="false">'Tx_Chôm_BIT_7%'!X21</f>
        <v>4.72453736121542</v>
      </c>
      <c r="AC24" s="24" t="n">
        <f aca="false">'Tx_Chôm_BIT_7%'!Y21</f>
        <v>4.48466018835018</v>
      </c>
      <c r="AD24" s="24" t="n">
        <f aca="false">'Tx_Chôm_BIT_7%'!Z21</f>
        <v>2.9723910550693</v>
      </c>
      <c r="AE24" s="24" t="n">
        <f aca="false">'Tx_Chôm_BIT_7%'!AA21</f>
        <v>0.876073153073058</v>
      </c>
      <c r="AF24" s="25" t="n">
        <f aca="false">'Tx_Chôm_BIT_7%'!AB21</f>
        <v>0.511042672625951</v>
      </c>
    </row>
    <row r="25" customFormat="false" ht="15" hidden="false" customHeight="false" outlineLevel="0" collapsed="false">
      <c r="A25" s="23" t="n">
        <v>2034</v>
      </c>
      <c r="B25" s="24" t="n">
        <f aca="false">'Tx_Chôm_BIT_7%'!B22</f>
        <v>6.98273192451498</v>
      </c>
      <c r="C25" s="24" t="n">
        <f aca="false">'Tx_Chôm_BIT_7%'!C22</f>
        <v>7.63133435401017</v>
      </c>
      <c r="D25" s="24" t="n">
        <f aca="false">'Tx_Chôm_BIT_7%'!D22</f>
        <v>6.38446043142467</v>
      </c>
      <c r="E25" s="21" t="n">
        <f aca="false">100*SUM('Chôm_BIT_7%'!E25:L25)/SUM(PopActBIT!E37:L37)</f>
        <v>8.57592598239254</v>
      </c>
      <c r="F25" s="24" t="n">
        <f aca="false">'Tx_Chôm_BIT_7%'!AH22</f>
        <v>3.87462849779294</v>
      </c>
      <c r="G25" s="21" t="n">
        <f aca="false">100*SUM('Chôm_BIT_7%'!Q25:X25)/SUM(PopActBIT!Q37:X37)</f>
        <v>7.1463404713159</v>
      </c>
      <c r="H25" s="24" t="n">
        <f aca="false">'Tx_Chôm_BIT_7%'!AM22</f>
        <v>3.42158100644387</v>
      </c>
      <c r="I25" s="24" t="n">
        <f aca="false">'Tx_Chôm_BIT_7%'!E22</f>
        <v>26.2398500183993</v>
      </c>
      <c r="J25" s="24" t="n">
        <f aca="false">'Tx_Chôm_BIT_7%'!F22</f>
        <v>16.0447490558365</v>
      </c>
      <c r="K25" s="24" t="n">
        <f aca="false">'Tx_Chôm_BIT_7%'!G22</f>
        <v>9.64147355373508</v>
      </c>
      <c r="L25" s="24" t="n">
        <f aca="false">'Tx_Chôm_BIT_7%'!H22</f>
        <v>8.95205074274211</v>
      </c>
      <c r="M25" s="24" t="n">
        <f aca="false">'Tx_Chôm_BIT_7%'!I22</f>
        <v>7.91791652625264</v>
      </c>
      <c r="N25" s="24" t="n">
        <f aca="false">'Tx_Chôm_BIT_7%'!J22</f>
        <v>7.03002351209503</v>
      </c>
      <c r="O25" s="24" t="n">
        <f aca="false">'Tx_Chôm_BIT_7%'!K22</f>
        <v>6.12123889760429</v>
      </c>
      <c r="P25" s="24" t="n">
        <f aca="false">'Tx_Chôm_BIT_7%'!L22</f>
        <v>5.22290008328011</v>
      </c>
      <c r="Q25" s="24" t="n">
        <f aca="false">'Tx_Chôm_BIT_7%'!M22</f>
        <v>4.8572970774505</v>
      </c>
      <c r="R25" s="24" t="n">
        <f aca="false">'Tx_Chôm_BIT_7%'!N22</f>
        <v>3.12329424980151</v>
      </c>
      <c r="S25" s="24" t="n">
        <f aca="false">'Tx_Chôm_BIT_7%'!O22</f>
        <v>1.65043642631651</v>
      </c>
      <c r="T25" s="24" t="n">
        <f aca="false">'Tx_Chôm_BIT_7%'!P22</f>
        <v>0.605856409660492</v>
      </c>
      <c r="U25" s="24" t="n">
        <f aca="false">'Tx_Chôm_BIT_7%'!Q22</f>
        <v>20.2335149226271</v>
      </c>
      <c r="V25" s="24" t="n">
        <f aca="false">'Tx_Chôm_BIT_7%'!R22</f>
        <v>15.5955796486744</v>
      </c>
      <c r="W25" s="24" t="n">
        <f aca="false">'Tx_Chôm_BIT_7%'!S22</f>
        <v>8.6909057385781</v>
      </c>
      <c r="X25" s="24" t="n">
        <f aca="false">'Tx_Chôm_BIT_7%'!T22</f>
        <v>6.16302209827053</v>
      </c>
      <c r="Y25" s="24" t="n">
        <f aca="false">'Tx_Chôm_BIT_7%'!U22</f>
        <v>5.5676114887766</v>
      </c>
      <c r="Z25" s="24" t="n">
        <f aca="false">'Tx_Chôm_BIT_7%'!V22</f>
        <v>5.0139840799489</v>
      </c>
      <c r="AA25" s="24" t="n">
        <f aca="false">'Tx_Chôm_BIT_7%'!W22</f>
        <v>4.61704367361962</v>
      </c>
      <c r="AB25" s="24" t="n">
        <f aca="false">'Tx_Chôm_BIT_7%'!X22</f>
        <v>4.73194747545178</v>
      </c>
      <c r="AC25" s="24" t="n">
        <f aca="false">'Tx_Chôm_BIT_7%'!Y22</f>
        <v>4.4916940716209</v>
      </c>
      <c r="AD25" s="24" t="n">
        <f aca="false">'Tx_Chôm_BIT_7%'!Z22</f>
        <v>2.97705304746966</v>
      </c>
      <c r="AE25" s="24" t="n">
        <f aca="false">'Tx_Chôm_BIT_7%'!AA22</f>
        <v>0.877447213991058</v>
      </c>
      <c r="AF25" s="25" t="n">
        <f aca="false">'Tx_Chôm_BIT_7%'!AB22</f>
        <v>0.511844208161451</v>
      </c>
    </row>
    <row r="26" customFormat="false" ht="15" hidden="false" customHeight="false" outlineLevel="0" collapsed="false">
      <c r="A26" s="23" t="n">
        <v>2035</v>
      </c>
      <c r="B26" s="24" t="n">
        <f aca="false">'Tx_Chôm_BIT_7%'!B23</f>
        <v>6.9855959027412</v>
      </c>
      <c r="C26" s="24" t="n">
        <f aca="false">'Tx_Chôm_BIT_7%'!C23</f>
        <v>7.64259720627242</v>
      </c>
      <c r="D26" s="24" t="n">
        <f aca="false">'Tx_Chôm_BIT_7%'!D23</f>
        <v>6.38113834642516</v>
      </c>
      <c r="E26" s="21" t="n">
        <f aca="false">100*SUM('Chôm_BIT_7%'!E26:L26)/SUM(PopActBIT!E38:L38)</f>
        <v>8.58972770490571</v>
      </c>
      <c r="F26" s="24" t="n">
        <f aca="false">'Tx_Chôm_BIT_7%'!AH23</f>
        <v>3.88511612760776</v>
      </c>
      <c r="G26" s="21" t="n">
        <f aca="false">100*SUM('Chôm_BIT_7%'!Q26:X26)/SUM(PopActBIT!Q38:X38)</f>
        <v>7.15541949181368</v>
      </c>
      <c r="H26" s="24" t="n">
        <f aca="false">'Tx_Chôm_BIT_7%'!AM23</f>
        <v>3.41201386325874</v>
      </c>
      <c r="I26" s="24" t="n">
        <f aca="false">'Tx_Chôm_BIT_7%'!E23</f>
        <v>26.2919658545291</v>
      </c>
      <c r="J26" s="24" t="n">
        <f aca="false">'Tx_Chôm_BIT_7%'!F23</f>
        <v>16.0766160639159</v>
      </c>
      <c r="K26" s="24" t="n">
        <f aca="false">'Tx_Chôm_BIT_7%'!G23</f>
        <v>9.6606228040328</v>
      </c>
      <c r="L26" s="24" t="n">
        <f aca="false">'Tx_Chôm_BIT_7%'!H23</f>
        <v>8.96983070753642</v>
      </c>
      <c r="M26" s="24" t="n">
        <f aca="false">'Tx_Chôm_BIT_7%'!I23</f>
        <v>7.93364256279184</v>
      </c>
      <c r="N26" s="24" t="n">
        <f aca="false">'Tx_Chôm_BIT_7%'!J23</f>
        <v>7.04398607487982</v>
      </c>
      <c r="O26" s="24" t="n">
        <f aca="false">'Tx_Chôm_BIT_7%'!K23</f>
        <v>6.13339649313458</v>
      </c>
      <c r="P26" s="24" t="n">
        <f aca="false">'Tx_Chôm_BIT_7%'!L23</f>
        <v>5.23327345830596</v>
      </c>
      <c r="Q26" s="24" t="n">
        <f aca="false">'Tx_Chôm_BIT_7%'!M23</f>
        <v>4.86694431622454</v>
      </c>
      <c r="R26" s="24" t="n">
        <f aca="false">'Tx_Chôm_BIT_7%'!N23</f>
        <v>3.12949752806696</v>
      </c>
      <c r="S26" s="24" t="n">
        <f aca="false">'Tx_Chôm_BIT_7%'!O23</f>
        <v>1.65371441282468</v>
      </c>
      <c r="T26" s="24" t="n">
        <f aca="false">'Tx_Chôm_BIT_7%'!P23</f>
        <v>0.607059721163491</v>
      </c>
      <c r="U26" s="24" t="n">
        <f aca="false">'Tx_Chôm_BIT_7%'!Q23</f>
        <v>20.2737013774773</v>
      </c>
      <c r="V26" s="24" t="n">
        <f aca="false">'Tx_Chôm_BIT_7%'!R23</f>
        <v>15.6265545465016</v>
      </c>
      <c r="W26" s="24" t="n">
        <f aca="false">'Tx_Chôm_BIT_7%'!S23</f>
        <v>8.70816703462112</v>
      </c>
      <c r="X26" s="24" t="n">
        <f aca="false">'Tx_Chôm_BIT_7%'!T23</f>
        <v>6.17526268080103</v>
      </c>
      <c r="Y26" s="24" t="n">
        <f aca="false">'Tx_Chôm_BIT_7%'!U23</f>
        <v>5.57866950655415</v>
      </c>
      <c r="Z26" s="24" t="n">
        <f aca="false">'Tx_Chôm_BIT_7%'!V23</f>
        <v>5.02394251997372</v>
      </c>
      <c r="AA26" s="24" t="n">
        <f aca="false">'Tx_Chôm_BIT_7%'!W23</f>
        <v>4.62621373714247</v>
      </c>
      <c r="AB26" s="24" t="n">
        <f aca="false">'Tx_Chôm_BIT_7%'!X23</f>
        <v>4.7413457532252</v>
      </c>
      <c r="AC26" s="24" t="n">
        <f aca="false">'Tx_Chôm_BIT_7%'!Y23</f>
        <v>4.50061517414313</v>
      </c>
      <c r="AD26" s="24" t="n">
        <f aca="false">'Tx_Chôm_BIT_7%'!Z23</f>
        <v>2.9829658712344</v>
      </c>
      <c r="AE26" s="24" t="n">
        <f aca="false">'Tx_Chôm_BIT_7%'!AA23</f>
        <v>0.879189940995401</v>
      </c>
      <c r="AF26" s="25" t="n">
        <f aca="false">'Tx_Chôm_BIT_7%'!AB23</f>
        <v>0.512860798913984</v>
      </c>
    </row>
    <row r="27" customFormat="false" ht="15" hidden="false" customHeight="false" outlineLevel="0" collapsed="false">
      <c r="A27" s="23" t="n">
        <v>2036</v>
      </c>
      <c r="B27" s="24" t="n">
        <f aca="false">'Tx_Chôm_BIT_7%'!B24</f>
        <v>6.9887759271112</v>
      </c>
      <c r="C27" s="24" t="n">
        <f aca="false">'Tx_Chôm_BIT_7%'!C24</f>
        <v>7.65412011941926</v>
      </c>
      <c r="D27" s="24" t="n">
        <f aca="false">'Tx_Chôm_BIT_7%'!D24</f>
        <v>6.37808945940222</v>
      </c>
      <c r="E27" s="21" t="n">
        <f aca="false">100*SUM('Chôm_BIT_7%'!E27:L27)/SUM(PopActBIT!E39:L39)</f>
        <v>8.60473283538861</v>
      </c>
      <c r="F27" s="24" t="n">
        <f aca="false">'Tx_Chôm_BIT_7%'!AH24</f>
        <v>3.90510585094087</v>
      </c>
      <c r="G27" s="21" t="n">
        <f aca="false">100*SUM('Chôm_BIT_7%'!Q27:X27)/SUM(PopActBIT!Q39:X39)</f>
        <v>7.16374325457941</v>
      </c>
      <c r="H27" s="24" t="n">
        <f aca="false">'Tx_Chôm_BIT_7%'!AM24</f>
        <v>3.41176191204441</v>
      </c>
      <c r="I27" s="24" t="n">
        <f aca="false">'Tx_Chôm_BIT_7%'!E24</f>
        <v>26.346453662387</v>
      </c>
      <c r="J27" s="24" t="n">
        <f aca="false">'Tx_Chôm_BIT_7%'!F24</f>
        <v>16.1099334496124</v>
      </c>
      <c r="K27" s="24" t="n">
        <f aca="false">'Tx_Chôm_BIT_7%'!G24</f>
        <v>9.68064360285957</v>
      </c>
      <c r="L27" s="24" t="n">
        <f aca="false">'Tx_Chôm_BIT_7%'!H24</f>
        <v>8.98841989994653</v>
      </c>
      <c r="M27" s="24" t="n">
        <f aca="false">'Tx_Chôm_BIT_7%'!I24</f>
        <v>7.95008434557697</v>
      </c>
      <c r="N27" s="24" t="n">
        <f aca="false">'Tx_Chôm_BIT_7%'!J24</f>
        <v>7.05858412212837</v>
      </c>
      <c r="O27" s="24" t="n">
        <f aca="false">'Tx_Chôm_BIT_7%'!K24</f>
        <v>6.14610742283391</v>
      </c>
      <c r="P27" s="24" t="n">
        <f aca="false">'Tx_Chôm_BIT_7%'!L24</f>
        <v>5.24411896146238</v>
      </c>
      <c r="Q27" s="24" t="n">
        <f aca="false">'Tx_Chôm_BIT_7%'!M24</f>
        <v>4.87703063416002</v>
      </c>
      <c r="R27" s="24" t="n">
        <f aca="false">'Tx_Chôm_BIT_7%'!N24</f>
        <v>3.13598313895451</v>
      </c>
      <c r="S27" s="24" t="n">
        <f aca="false">'Tx_Chôm_BIT_7%'!O24</f>
        <v>1.65714159182211</v>
      </c>
      <c r="T27" s="24" t="n">
        <f aca="false">'Tx_Chôm_BIT_7%'!P24</f>
        <v>0.608317799529636</v>
      </c>
      <c r="U27" s="24" t="n">
        <f aca="false">'Tx_Chôm_BIT_7%'!Q24</f>
        <v>20.3157168567053</v>
      </c>
      <c r="V27" s="24" t="n">
        <f aca="false">'Tx_Chôm_BIT_7%'!R24</f>
        <v>15.6589392189267</v>
      </c>
      <c r="W27" s="24" t="n">
        <f aca="false">'Tx_Chôm_BIT_7%'!S24</f>
        <v>8.72621395187341</v>
      </c>
      <c r="X27" s="24" t="n">
        <f aca="false">'Tx_Chôm_BIT_7%'!T24</f>
        <v>6.18806037452561</v>
      </c>
      <c r="Y27" s="24" t="n">
        <f aca="false">'Tx_Chôm_BIT_7%'!U24</f>
        <v>5.5902308129189</v>
      </c>
      <c r="Z27" s="24" t="n">
        <f aca="false">'Tx_Chôm_BIT_7%'!V24</f>
        <v>5.03435420300389</v>
      </c>
      <c r="AA27" s="24" t="n">
        <f aca="false">'Tx_Chôm_BIT_7%'!W24</f>
        <v>4.63580116193275</v>
      </c>
      <c r="AB27" s="24" t="n">
        <f aca="false">'Tx_Chôm_BIT_7%'!X24</f>
        <v>4.75117177908492</v>
      </c>
      <c r="AC27" s="24" t="n">
        <f aca="false">'Tx_Chôm_BIT_7%'!Y24</f>
        <v>4.50994230685765</v>
      </c>
      <c r="AD27" s="24" t="n">
        <f aca="false">'Tx_Chôm_BIT_7%'!Z24</f>
        <v>2.98914780803356</v>
      </c>
      <c r="AE27" s="24" t="n">
        <f aca="false">'Tx_Chôm_BIT_7%'!AA24</f>
        <v>0.88101198552568</v>
      </c>
      <c r="AF27" s="25" t="n">
        <f aca="false">'Tx_Chôm_BIT_7%'!AB24</f>
        <v>0.513923658223314</v>
      </c>
    </row>
    <row r="28" customFormat="false" ht="15" hidden="false" customHeight="false" outlineLevel="0" collapsed="false">
      <c r="A28" s="23" t="n">
        <v>2037</v>
      </c>
      <c r="B28" s="24" t="n">
        <f aca="false">'Tx_Chôm_BIT_7%'!B25</f>
        <v>6.99290909185056</v>
      </c>
      <c r="C28" s="24" t="n">
        <f aca="false">'Tx_Chôm_BIT_7%'!C25</f>
        <v>7.66408278339387</v>
      </c>
      <c r="D28" s="24" t="n">
        <f aca="false">'Tx_Chôm_BIT_7%'!D25</f>
        <v>6.37769696973305</v>
      </c>
      <c r="E28" s="21" t="n">
        <f aca="false">100*SUM('Chôm_BIT_7%'!E28:L28)/SUM(PopActBIT!E40:L40)</f>
        <v>8.61901144055798</v>
      </c>
      <c r="F28" s="24" t="n">
        <f aca="false">'Tx_Chôm_BIT_7%'!AH25</f>
        <v>3.92121773142845</v>
      </c>
      <c r="G28" s="21" t="n">
        <f aca="false">100*SUM('Chôm_BIT_7%'!Q28:X28)/SUM(PopActBIT!Q40:X40)</f>
        <v>7.17055416305868</v>
      </c>
      <c r="H28" s="24" t="n">
        <f aca="false">'Tx_Chôm_BIT_7%'!AM25</f>
        <v>3.41461384176021</v>
      </c>
      <c r="I28" s="24" t="n">
        <f aca="false">'Tx_Chôm_BIT_7%'!E25</f>
        <v>26.3929013902291</v>
      </c>
      <c r="J28" s="24" t="n">
        <f aca="false">'Tx_Chôm_BIT_7%'!F25</f>
        <v>16.1383346080382</v>
      </c>
      <c r="K28" s="24" t="n">
        <f aca="false">'Tx_Chôm_BIT_7%'!G25</f>
        <v>9.69771018438753</v>
      </c>
      <c r="L28" s="24" t="n">
        <f aca="false">'Tx_Chôm_BIT_7%'!H25</f>
        <v>9.00426611919839</v>
      </c>
      <c r="M28" s="24" t="n">
        <f aca="false">'Tx_Chôm_BIT_7%'!I25</f>
        <v>7.96410002141468</v>
      </c>
      <c r="N28" s="24" t="n">
        <f aca="false">'Tx_Chôm_BIT_7%'!J25</f>
        <v>7.07102811927715</v>
      </c>
      <c r="O28" s="24" t="n">
        <f aca="false">'Tx_Chôm_BIT_7%'!K25</f>
        <v>6.15694276061874</v>
      </c>
      <c r="P28" s="24" t="n">
        <f aca="false">'Tx_Chôm_BIT_7%'!L25</f>
        <v>5.25336413022076</v>
      </c>
      <c r="Q28" s="24" t="n">
        <f aca="false">'Tx_Chôm_BIT_7%'!M25</f>
        <v>4.88562864110531</v>
      </c>
      <c r="R28" s="24" t="n">
        <f aca="false">'Tx_Chôm_BIT_7%'!N25</f>
        <v>3.14151174987202</v>
      </c>
      <c r="S28" s="24" t="n">
        <f aca="false">'Tx_Chôm_BIT_7%'!O25</f>
        <v>1.66006306514976</v>
      </c>
      <c r="T28" s="24" t="n">
        <f aca="false">'Tx_Chôm_BIT_7%'!P25</f>
        <v>0.609390239105609</v>
      </c>
      <c r="U28" s="24" t="n">
        <f aca="false">'Tx_Chôm_BIT_7%'!Q25</f>
        <v>20.3515326404752</v>
      </c>
      <c r="V28" s="24" t="n">
        <f aca="false">'Tx_Chôm_BIT_7%'!R25</f>
        <v>15.6865452928392</v>
      </c>
      <c r="W28" s="24" t="n">
        <f aca="false">'Tx_Chôm_BIT_7%'!S25</f>
        <v>8.74159791268735</v>
      </c>
      <c r="X28" s="24" t="n">
        <f aca="false">'Tx_Chôm_BIT_7%'!T25</f>
        <v>6.1989696736605</v>
      </c>
      <c r="Y28" s="24" t="n">
        <f aca="false">'Tx_Chôm_BIT_7%'!U25</f>
        <v>5.60008616281533</v>
      </c>
      <c r="Z28" s="24" t="n">
        <f aca="false">'Tx_Chôm_BIT_7%'!V25</f>
        <v>5.04322956501193</v>
      </c>
      <c r="AA28" s="24" t="n">
        <f aca="false">'Tx_Chôm_BIT_7%'!W25</f>
        <v>4.64397389111516</v>
      </c>
      <c r="AB28" s="24" t="n">
        <f aca="false">'Tx_Chôm_BIT_7%'!X25</f>
        <v>4.75954790198001</v>
      </c>
      <c r="AC28" s="24" t="n">
        <f aca="false">'Tx_Chôm_BIT_7%'!Y25</f>
        <v>4.51789315198986</v>
      </c>
      <c r="AD28" s="24" t="n">
        <f aca="false">'Tx_Chôm_BIT_7%'!Z25</f>
        <v>2.99441755422584</v>
      </c>
      <c r="AE28" s="24" t="n">
        <f aca="false">'Tx_Chôm_BIT_7%'!AA25</f>
        <v>0.882565173877088</v>
      </c>
      <c r="AF28" s="25" t="n">
        <f aca="false">'Tx_Chôm_BIT_7%'!AB25</f>
        <v>0.514829684761635</v>
      </c>
    </row>
    <row r="29" customFormat="false" ht="15" hidden="false" customHeight="false" outlineLevel="0" collapsed="false">
      <c r="A29" s="23" t="n">
        <v>2038</v>
      </c>
      <c r="B29" s="24" t="n">
        <f aca="false">'Tx_Chôm_BIT_7%'!B26</f>
        <v>6.99346079582396</v>
      </c>
      <c r="C29" s="24" t="n">
        <f aca="false">'Tx_Chôm_BIT_7%'!C26</f>
        <v>7.66853216170884</v>
      </c>
      <c r="D29" s="24" t="n">
        <f aca="false">'Tx_Chôm_BIT_7%'!D26</f>
        <v>6.37511121172996</v>
      </c>
      <c r="E29" s="21" t="n">
        <f aca="false">100*SUM('Chôm_BIT_7%'!E29:L29)/SUM(PopActBIT!E41:L41)</f>
        <v>8.62662104412905</v>
      </c>
      <c r="F29" s="24" t="n">
        <f aca="false">'Tx_Chôm_BIT_7%'!AH26</f>
        <v>3.92801445200134</v>
      </c>
      <c r="G29" s="21" t="n">
        <f aca="false">100*SUM('Chôm_BIT_7%'!Q29:X29)/SUM(PopActBIT!Q41:X41)</f>
        <v>7.17151655439294</v>
      </c>
      <c r="H29" s="24" t="n">
        <f aca="false">'Tx_Chôm_BIT_7%'!AM26</f>
        <v>3.41366713010522</v>
      </c>
      <c r="I29" s="24" t="n">
        <f aca="false">'Tx_Chôm_BIT_7%'!E26</f>
        <v>26.4219676927645</v>
      </c>
      <c r="J29" s="24" t="n">
        <f aca="false">'Tx_Chôm_BIT_7%'!F26</f>
        <v>16.1561076337923</v>
      </c>
      <c r="K29" s="24" t="n">
        <f aca="false">'Tx_Chôm_BIT_7%'!G26</f>
        <v>9.70839019921245</v>
      </c>
      <c r="L29" s="24" t="n">
        <f aca="false">'Tx_Chôm_BIT_7%'!H26</f>
        <v>9.01418244932293</v>
      </c>
      <c r="M29" s="24" t="n">
        <f aca="false">'Tx_Chôm_BIT_7%'!I26</f>
        <v>7.97287082448866</v>
      </c>
      <c r="N29" s="24" t="n">
        <f aca="false">'Tx_Chôm_BIT_7%'!J26</f>
        <v>7.07881538902489</v>
      </c>
      <c r="O29" s="24" t="n">
        <f aca="false">'Tx_Chôm_BIT_7%'!K26</f>
        <v>6.16372335507962</v>
      </c>
      <c r="P29" s="24" t="n">
        <f aca="false">'Tx_Chôm_BIT_7%'!L26</f>
        <v>5.25914962037511</v>
      </c>
      <c r="Q29" s="24" t="n">
        <f aca="false">'Tx_Chôm_BIT_7%'!M26</f>
        <v>4.89100914694885</v>
      </c>
      <c r="R29" s="24" t="n">
        <f aca="false">'Tx_Chôm_BIT_7%'!N26</f>
        <v>3.14497147298431</v>
      </c>
      <c r="S29" s="24" t="n">
        <f aca="false">'Tx_Chôm_BIT_7%'!O26</f>
        <v>1.66189128003853</v>
      </c>
      <c r="T29" s="24" t="n">
        <f aca="false">'Tx_Chôm_BIT_7%'!P26</f>
        <v>0.610061355963512</v>
      </c>
      <c r="U29" s="24" t="n">
        <f aca="false">'Tx_Chôm_BIT_7%'!Q26</f>
        <v>20.3739456293332</v>
      </c>
      <c r="V29" s="24" t="n">
        <f aca="false">'Tx_Chôm_BIT_7%'!R26</f>
        <v>15.7038207664401</v>
      </c>
      <c r="W29" s="24" t="n">
        <f aca="false">'Tx_Chôm_BIT_7%'!S26</f>
        <v>8.75122496830418</v>
      </c>
      <c r="X29" s="24" t="n">
        <f aca="false">'Tx_Chôm_BIT_7%'!T26</f>
        <v>6.20579655204262</v>
      </c>
      <c r="Y29" s="24" t="n">
        <f aca="false">'Tx_Chôm_BIT_7%'!U26</f>
        <v>5.60625349531986</v>
      </c>
      <c r="Z29" s="24" t="n">
        <f aca="false">'Tx_Chôm_BIT_7%'!V26</f>
        <v>5.0487836355601</v>
      </c>
      <c r="AA29" s="24" t="n">
        <f aca="false">'Tx_Chôm_BIT_7%'!W26</f>
        <v>4.64908826441159</v>
      </c>
      <c r="AB29" s="24" t="n">
        <f aca="false">'Tx_Chôm_BIT_7%'!X26</f>
        <v>4.76478955605985</v>
      </c>
      <c r="AC29" s="24" t="n">
        <f aca="false">'Tx_Chôm_BIT_7%'!Y26</f>
        <v>4.52286867352259</v>
      </c>
      <c r="AD29" s="24" t="n">
        <f aca="false">'Tx_Chôm_BIT_7%'!Z26</f>
        <v>2.99771528361381</v>
      </c>
      <c r="AE29" s="24" t="n">
        <f aca="false">'Tx_Chôm_BIT_7%'!AA26</f>
        <v>0.883537136223018</v>
      </c>
      <c r="AF29" s="25" t="n">
        <f aca="false">'Tx_Chôm_BIT_7%'!AB26</f>
        <v>0.51539666279676</v>
      </c>
    </row>
    <row r="30" customFormat="false" ht="15" hidden="false" customHeight="false" outlineLevel="0" collapsed="false">
      <c r="A30" s="23" t="n">
        <v>2039</v>
      </c>
      <c r="B30" s="24" t="n">
        <f aca="false">'Tx_Chôm_BIT_7%'!B27</f>
        <v>6.98985452615257</v>
      </c>
      <c r="C30" s="24" t="n">
        <f aca="false">'Tx_Chôm_BIT_7%'!C27</f>
        <v>7.66258893358239</v>
      </c>
      <c r="D30" s="24" t="n">
        <f aca="false">'Tx_Chôm_BIT_7%'!D27</f>
        <v>6.37264518081409</v>
      </c>
      <c r="E30" s="21" t="n">
        <f aca="false">100*SUM('Chôm_BIT_7%'!E30:L30)/SUM(PopActBIT!E42:L42)</f>
        <v>8.62974909157648</v>
      </c>
      <c r="F30" s="24" t="n">
        <f aca="false">'Tx_Chôm_BIT_7%'!AH27</f>
        <v>3.92522319119823</v>
      </c>
      <c r="G30" s="21" t="n">
        <f aca="false">100*SUM('Chôm_BIT_7%'!Q30:X30)/SUM(PopActBIT!Q42:X42)</f>
        <v>7.16786839809727</v>
      </c>
      <c r="H30" s="24" t="n">
        <f aca="false">'Tx_Chôm_BIT_7%'!AM27</f>
        <v>3.41393046360195</v>
      </c>
      <c r="I30" s="24" t="n">
        <f aca="false">'Tx_Chôm_BIT_7%'!E27</f>
        <v>26.4439016615172</v>
      </c>
      <c r="J30" s="24" t="n">
        <f aca="false">'Tx_Chôm_BIT_7%'!F27</f>
        <v>16.1695194872971</v>
      </c>
      <c r="K30" s="24" t="n">
        <f aca="false">'Tx_Chôm_BIT_7%'!G27</f>
        <v>9.71644953566098</v>
      </c>
      <c r="L30" s="24" t="n">
        <f aca="false">'Tx_Chôm_BIT_7%'!H27</f>
        <v>9.02166549519118</v>
      </c>
      <c r="M30" s="24" t="n">
        <f aca="false">'Tx_Chôm_BIT_7%'!I27</f>
        <v>7.97948943448648</v>
      </c>
      <c r="N30" s="24" t="n">
        <f aca="false">'Tx_Chôm_BIT_7%'!J27</f>
        <v>7.08469180660871</v>
      </c>
      <c r="O30" s="24" t="n">
        <f aca="false">'Tx_Chôm_BIT_7%'!K27</f>
        <v>6.16884011689852</v>
      </c>
      <c r="P30" s="24" t="n">
        <f aca="false">'Tx_Chôm_BIT_7%'!L27</f>
        <v>5.26351545810454</v>
      </c>
      <c r="Q30" s="24" t="n">
        <f aca="false">'Tx_Chôm_BIT_7%'!M27</f>
        <v>4.89506937603722</v>
      </c>
      <c r="R30" s="24" t="n">
        <f aca="false">'Tx_Chôm_BIT_7%'!N27</f>
        <v>3.14758224394651</v>
      </c>
      <c r="S30" s="24" t="n">
        <f aca="false">'Tx_Chôm_BIT_7%'!O27</f>
        <v>1.66327088476103</v>
      </c>
      <c r="T30" s="24" t="n">
        <f aca="false">'Tx_Chôm_BIT_7%'!P27</f>
        <v>0.610567793140126</v>
      </c>
      <c r="U30" s="24" t="n">
        <f aca="false">'Tx_Chôm_BIT_7%'!Q27</f>
        <v>20.390858884697</v>
      </c>
      <c r="V30" s="24" t="n">
        <f aca="false">'Tx_Chôm_BIT_7%'!R27</f>
        <v>15.7168571579001</v>
      </c>
      <c r="W30" s="24" t="n">
        <f aca="false">'Tx_Chôm_BIT_7%'!S27</f>
        <v>8.75848972228595</v>
      </c>
      <c r="X30" s="24" t="n">
        <f aca="false">'Tx_Chôm_BIT_7%'!T27</f>
        <v>6.21094824056335</v>
      </c>
      <c r="Y30" s="24" t="n">
        <f aca="false">'Tx_Chôm_BIT_7%'!U27</f>
        <v>5.61090747833944</v>
      </c>
      <c r="Z30" s="24" t="n">
        <f aca="false">'Tx_Chôm_BIT_7%'!V27</f>
        <v>5.05297483978035</v>
      </c>
      <c r="AA30" s="24" t="n">
        <f aca="false">'Tx_Chôm_BIT_7%'!W27</f>
        <v>4.65294766496441</v>
      </c>
      <c r="AB30" s="24" t="n">
        <f aca="false">'Tx_Chôm_BIT_7%'!X27</f>
        <v>4.76874500504271</v>
      </c>
      <c r="AC30" s="24" t="n">
        <f aca="false">'Tx_Chôm_BIT_7%'!Y27</f>
        <v>4.5266232939699</v>
      </c>
      <c r="AD30" s="24" t="n">
        <f aca="false">'Tx_Chôm_BIT_7%'!Z27</f>
        <v>3.00020381111959</v>
      </c>
      <c r="AE30" s="24" t="n">
        <f aca="false">'Tx_Chôm_BIT_7%'!AA27</f>
        <v>0.884270596961562</v>
      </c>
      <c r="AF30" s="25" t="n">
        <f aca="false">'Tx_Chôm_BIT_7%'!AB27</f>
        <v>0.515824514894245</v>
      </c>
    </row>
    <row r="31" customFormat="false" ht="15" hidden="false" customHeight="false" outlineLevel="0" collapsed="false">
      <c r="A31" s="23" t="n">
        <v>2040</v>
      </c>
      <c r="B31" s="24" t="n">
        <f aca="false">'Tx_Chôm_BIT_7%'!B28</f>
        <v>6.98853085035062</v>
      </c>
      <c r="C31" s="24" t="n">
        <f aca="false">'Tx_Chôm_BIT_7%'!C28</f>
        <v>7.65705177350969</v>
      </c>
      <c r="D31" s="24" t="n">
        <f aca="false">'Tx_Chôm_BIT_7%'!D28</f>
        <v>6.37378713526959</v>
      </c>
      <c r="E31" s="21" t="n">
        <f aca="false">100*SUM('Chôm_BIT_7%'!E31:L31)/SUM(PopActBIT!E43:L43)</f>
        <v>8.63941025295049</v>
      </c>
      <c r="F31" s="24" t="n">
        <f aca="false">'Tx_Chôm_BIT_7%'!AH28</f>
        <v>3.9172003390155</v>
      </c>
      <c r="G31" s="21" t="n">
        <f aca="false">100*SUM('Chôm_BIT_7%'!Q31:X31)/SUM(PopActBIT!Q43:X43)</f>
        <v>7.16969604160132</v>
      </c>
      <c r="H31" s="24" t="n">
        <f aca="false">'Tx_Chôm_BIT_7%'!AM28</f>
        <v>3.41603539430958</v>
      </c>
      <c r="I31" s="24" t="n">
        <f aca="false">'Tx_Chôm_BIT_7%'!E28</f>
        <v>26.484334091931</v>
      </c>
      <c r="J31" s="24" t="n">
        <f aca="false">'Tx_Chôm_BIT_7%'!F28</f>
        <v>16.1942425020725</v>
      </c>
      <c r="K31" s="24" t="n">
        <f aca="false">'Tx_Chôm_BIT_7%'!G28</f>
        <v>9.73130587852402</v>
      </c>
      <c r="L31" s="24" t="n">
        <f aca="false">'Tx_Chôm_BIT_7%'!H28</f>
        <v>9.03545952101309</v>
      </c>
      <c r="M31" s="24" t="n">
        <f aca="false">'Tx_Chôm_BIT_7%'!I28</f>
        <v>7.9916899847467</v>
      </c>
      <c r="N31" s="24" t="n">
        <f aca="false">'Tx_Chôm_BIT_7%'!J28</f>
        <v>7.09552422128566</v>
      </c>
      <c r="O31" s="24" t="n">
        <f aca="false">'Tx_Chôm_BIT_7%'!K28</f>
        <v>6.17827220456671</v>
      </c>
      <c r="P31" s="24" t="n">
        <f aca="false">'Tx_Chôm_BIT_7%'!L28</f>
        <v>5.27156331447671</v>
      </c>
      <c r="Q31" s="24" t="n">
        <f aca="false">'Tx_Chôm_BIT_7%'!M28</f>
        <v>4.90255388246335</v>
      </c>
      <c r="R31" s="24" t="n">
        <f aca="false">'Tx_Chôm_BIT_7%'!N28</f>
        <v>3.15239486205708</v>
      </c>
      <c r="S31" s="24" t="n">
        <f aca="false">'Tx_Chôm_BIT_7%'!O28</f>
        <v>1.66581400737464</v>
      </c>
      <c r="T31" s="24" t="n">
        <f aca="false">'Tx_Chôm_BIT_7%'!P28</f>
        <v>0.611501344479299</v>
      </c>
      <c r="U31" s="24" t="n">
        <f aca="false">'Tx_Chôm_BIT_7%'!Q28</f>
        <v>20.4220362802828</v>
      </c>
      <c r="V31" s="24" t="n">
        <f aca="false">'Tx_Chôm_BIT_7%'!R28</f>
        <v>15.7408880570275</v>
      </c>
      <c r="W31" s="24" t="n">
        <f aca="false">'Tx_Chôm_BIT_7%'!S28</f>
        <v>8.77188135528925</v>
      </c>
      <c r="X31" s="24" t="n">
        <f aca="false">'Tx_Chôm_BIT_7%'!T28</f>
        <v>6.22044471108252</v>
      </c>
      <c r="Y31" s="24" t="n">
        <f aca="false">'Tx_Chôm_BIT_7%'!U28</f>
        <v>5.61948649323218</v>
      </c>
      <c r="Z31" s="24" t="n">
        <f aca="false">'Tx_Chôm_BIT_7%'!V28</f>
        <v>5.06070078189765</v>
      </c>
      <c r="AA31" s="24" t="n">
        <f aca="false">'Tx_Chôm_BIT_7%'!W28</f>
        <v>4.66006196999741</v>
      </c>
      <c r="AB31" s="24" t="n">
        <f aca="false">'Tx_Chôm_BIT_7%'!X28</f>
        <v>4.7760363629159</v>
      </c>
      <c r="AC31" s="24" t="n">
        <f aca="false">'Tx_Chôm_BIT_7%'!Y28</f>
        <v>4.53354445044997</v>
      </c>
      <c r="AD31" s="24" t="n">
        <f aca="false">'Tx_Chôm_BIT_7%'!Z28</f>
        <v>3.00479108925173</v>
      </c>
      <c r="AE31" s="24" t="n">
        <f aca="false">'Tx_Chôm_BIT_7%'!AA28</f>
        <v>0.885622636832088</v>
      </c>
      <c r="AF31" s="25" t="n">
        <f aca="false">'Tx_Chôm_BIT_7%'!AB28</f>
        <v>0.516613204818718</v>
      </c>
    </row>
    <row r="32" customFormat="false" ht="15" hidden="false" customHeight="false" outlineLevel="0" collapsed="false">
      <c r="A32" s="23" t="n">
        <v>2041</v>
      </c>
      <c r="B32" s="24" t="n">
        <f aca="false">'Tx_Chôm_BIT_7%'!B29</f>
        <v>6.98821305380592</v>
      </c>
      <c r="C32" s="24" t="n">
        <f aca="false">'Tx_Chôm_BIT_7%'!C29</f>
        <v>7.65263298566963</v>
      </c>
      <c r="D32" s="24" t="n">
        <f aca="false">'Tx_Chôm_BIT_7%'!D29</f>
        <v>6.3760462375685</v>
      </c>
      <c r="E32" s="21" t="n">
        <f aca="false">100*SUM('Chôm_BIT_7%'!E32:L32)/SUM(PopActBIT!E44:L44)</f>
        <v>8.65275166857804</v>
      </c>
      <c r="F32" s="24" t="n">
        <f aca="false">'Tx_Chôm_BIT_7%'!AH29</f>
        <v>3.90444949812827</v>
      </c>
      <c r="G32" s="21" t="n">
        <f aca="false">100*SUM('Chôm_BIT_7%'!Q32:X32)/SUM(PopActBIT!Q44:X44)</f>
        <v>7.17559815269611</v>
      </c>
      <c r="H32" s="24" t="n">
        <f aca="false">'Tx_Chôm_BIT_7%'!AM29</f>
        <v>3.41729520463567</v>
      </c>
      <c r="I32" s="24" t="n">
        <f aca="false">'Tx_Chôm_BIT_7%'!E29</f>
        <v>26.533170331271</v>
      </c>
      <c r="J32" s="24" t="n">
        <f aca="false">'Tx_Chôm_BIT_7%'!F29</f>
        <v>16.2241041516052</v>
      </c>
      <c r="K32" s="24" t="n">
        <f aca="false">'Tx_Chôm_BIT_7%'!G29</f>
        <v>9.74925008589297</v>
      </c>
      <c r="L32" s="24" t="n">
        <f aca="false">'Tx_Chôm_BIT_7%'!H29</f>
        <v>9.05212061062868</v>
      </c>
      <c r="M32" s="24" t="n">
        <f aca="false">'Tx_Chôm_BIT_7%'!I29</f>
        <v>8.00642639773225</v>
      </c>
      <c r="N32" s="24" t="n">
        <f aca="false">'Tx_Chôm_BIT_7%'!J29</f>
        <v>7.10860813413431</v>
      </c>
      <c r="O32" s="24" t="n">
        <f aca="false">'Tx_Chôm_BIT_7%'!K29</f>
        <v>6.1896647349223</v>
      </c>
      <c r="P32" s="24" t="n">
        <f aca="false">'Tx_Chôm_BIT_7%'!L29</f>
        <v>5.28128390351732</v>
      </c>
      <c r="Q32" s="24" t="n">
        <f aca="false">'Tx_Chôm_BIT_7%'!M29</f>
        <v>4.91159403027111</v>
      </c>
      <c r="R32" s="24" t="n">
        <f aca="false">'Tx_Chôm_BIT_7%'!N29</f>
        <v>3.15820777430336</v>
      </c>
      <c r="S32" s="24" t="n">
        <f aca="false">'Tx_Chôm_BIT_7%'!O29</f>
        <v>1.66888571351147</v>
      </c>
      <c r="T32" s="24" t="n">
        <f aca="false">'Tx_Chôm_BIT_7%'!P29</f>
        <v>0.612628932808009</v>
      </c>
      <c r="U32" s="24" t="n">
        <f aca="false">'Tx_Chôm_BIT_7%'!Q29</f>
        <v>20.4596938422261</v>
      </c>
      <c r="V32" s="24" t="n">
        <f aca="false">'Tx_Chôm_BIT_7%'!R29</f>
        <v>15.7699137359027</v>
      </c>
      <c r="W32" s="24" t="n">
        <f aca="false">'Tx_Chôm_BIT_7%'!S29</f>
        <v>8.78805641545282</v>
      </c>
      <c r="X32" s="24" t="n">
        <f aca="false">'Tx_Chôm_BIT_7%'!T29</f>
        <v>6.23191500615043</v>
      </c>
      <c r="Y32" s="24" t="n">
        <f aca="false">'Tx_Chôm_BIT_7%'!U29</f>
        <v>5.62984864114946</v>
      </c>
      <c r="Z32" s="24" t="n">
        <f aca="false">'Tx_Chôm_BIT_7%'!V29</f>
        <v>5.07003254737662</v>
      </c>
      <c r="AA32" s="24" t="n">
        <f aca="false">'Tx_Chôm_BIT_7%'!W29</f>
        <v>4.66865497070931</v>
      </c>
      <c r="AB32" s="24" t="n">
        <f aca="false">'Tx_Chôm_BIT_7%'!X29</f>
        <v>4.78484321658669</v>
      </c>
      <c r="AC32" s="24" t="n">
        <f aca="false">'Tx_Chôm_BIT_7%'!Y29</f>
        <v>4.54190415702489</v>
      </c>
      <c r="AD32" s="24" t="n">
        <f aca="false">'Tx_Chôm_BIT_7%'!Z29</f>
        <v>3.01033182500487</v>
      </c>
      <c r="AE32" s="24" t="n">
        <f aca="false">'Tx_Chôm_BIT_7%'!AA29</f>
        <v>0.887255695790909</v>
      </c>
      <c r="AF32" s="25" t="n">
        <f aca="false">'Tx_Chôm_BIT_7%'!AB29</f>
        <v>0.517565822544697</v>
      </c>
    </row>
    <row r="33" customFormat="false" ht="15" hidden="false" customHeight="false" outlineLevel="0" collapsed="false">
      <c r="A33" s="23" t="n">
        <v>2042</v>
      </c>
      <c r="B33" s="24" t="n">
        <f aca="false">'Tx_Chôm_BIT_7%'!B30</f>
        <v>6.98988883546208</v>
      </c>
      <c r="C33" s="24" t="n">
        <f aca="false">'Tx_Chôm_BIT_7%'!C30</f>
        <v>7.65066845693391</v>
      </c>
      <c r="D33" s="24" t="n">
        <f aca="false">'Tx_Chôm_BIT_7%'!D30</f>
        <v>6.38001739076687</v>
      </c>
      <c r="E33" s="21" t="n">
        <f aca="false">100*SUM('Chôm_BIT_7%'!E33:L33)/SUM(PopActBIT!E45:L45)</f>
        <v>8.66702571713861</v>
      </c>
      <c r="F33" s="24" t="n">
        <f aca="false">'Tx_Chôm_BIT_7%'!AH30</f>
        <v>3.89378986236667</v>
      </c>
      <c r="G33" s="21" t="n">
        <f aca="false">100*SUM('Chôm_BIT_7%'!Q33:X33)/SUM(PopActBIT!Q45:X45)</f>
        <v>7.18292495189922</v>
      </c>
      <c r="H33" s="24" t="n">
        <f aca="false">'Tx_Chôm_BIT_7%'!AM30</f>
        <v>3.42012971608856</v>
      </c>
      <c r="I33" s="24" t="n">
        <f aca="false">'Tx_Chôm_BIT_7%'!E30</f>
        <v>26.5812593088798</v>
      </c>
      <c r="J33" s="24" t="n">
        <f aca="false">'Tx_Chôm_BIT_7%'!F30</f>
        <v>16.2535088767673</v>
      </c>
      <c r="K33" s="24" t="n">
        <f aca="false">'Tx_Chôm_BIT_7%'!G30</f>
        <v>9.76691972217201</v>
      </c>
      <c r="L33" s="24" t="n">
        <f aca="false">'Tx_Chôm_BIT_7%'!H30</f>
        <v>9.06852676262341</v>
      </c>
      <c r="M33" s="24" t="n">
        <f aca="false">'Tx_Chôm_BIT_7%'!I30</f>
        <v>8.02093732330052</v>
      </c>
      <c r="N33" s="24" t="n">
        <f aca="false">'Tx_Chôm_BIT_7%'!J30</f>
        <v>7.121491845094</v>
      </c>
      <c r="O33" s="24" t="n">
        <f aca="false">'Tx_Chôm_BIT_7%'!K30</f>
        <v>6.20088294387085</v>
      </c>
      <c r="P33" s="24" t="n">
        <f aca="false">'Tx_Chôm_BIT_7%'!L30</f>
        <v>5.29085575415602</v>
      </c>
      <c r="Q33" s="24" t="n">
        <f aca="false">'Tx_Chôm_BIT_7%'!M30</f>
        <v>4.92049585136509</v>
      </c>
      <c r="R33" s="24" t="n">
        <f aca="false">'Tx_Chôm_BIT_7%'!N30</f>
        <v>3.1639317409853</v>
      </c>
      <c r="S33" s="24" t="n">
        <f aca="false">'Tx_Chôm_BIT_7%'!O30</f>
        <v>1.6719104183133</v>
      </c>
      <c r="T33" s="24" t="n">
        <f aca="false">'Tx_Chôm_BIT_7%'!P30</f>
        <v>0.613739267482098</v>
      </c>
      <c r="U33" s="24" t="n">
        <f aca="false">'Tx_Chôm_BIT_7%'!Q30</f>
        <v>20.4967751916004</v>
      </c>
      <c r="V33" s="24" t="n">
        <f aca="false">'Tx_Chôm_BIT_7%'!R30</f>
        <v>15.7984952819099</v>
      </c>
      <c r="W33" s="24" t="n">
        <f aca="false">'Tx_Chôm_BIT_7%'!S30</f>
        <v>8.80398397491561</v>
      </c>
      <c r="X33" s="24" t="n">
        <f aca="false">'Tx_Chôm_BIT_7%'!T30</f>
        <v>6.2432097899041</v>
      </c>
      <c r="Y33" s="24" t="n">
        <f aca="false">'Tx_Chôm_BIT_7%'!U30</f>
        <v>5.64005223393031</v>
      </c>
      <c r="Z33" s="24" t="n">
        <f aca="false">'Tx_Chôm_BIT_7%'!V30</f>
        <v>5.07922152398977</v>
      </c>
      <c r="AA33" s="24" t="n">
        <f aca="false">'Tx_Chôm_BIT_7%'!W30</f>
        <v>4.67711648667392</v>
      </c>
      <c r="AB33" s="24" t="n">
        <f aca="false">'Tx_Chôm_BIT_7%'!X30</f>
        <v>4.79351531326535</v>
      </c>
      <c r="AC33" s="24" t="n">
        <f aca="false">'Tx_Chôm_BIT_7%'!Y30</f>
        <v>4.55013594857417</v>
      </c>
      <c r="AD33" s="24" t="n">
        <f aca="false">'Tx_Chôm_BIT_7%'!Z30</f>
        <v>3.01578777986893</v>
      </c>
      <c r="AE33" s="24" t="n">
        <f aca="false">'Tx_Chôm_BIT_7%'!AA30</f>
        <v>0.888863766698211</v>
      </c>
      <c r="AF33" s="25" t="n">
        <f aca="false">'Tx_Chôm_BIT_7%'!AB30</f>
        <v>0.51850386390729</v>
      </c>
    </row>
    <row r="34" customFormat="false" ht="15" hidden="false" customHeight="false" outlineLevel="0" collapsed="false">
      <c r="A34" s="23" t="n">
        <v>2043</v>
      </c>
      <c r="B34" s="24" t="n">
        <f aca="false">'Tx_Chôm_BIT_7%'!B31</f>
        <v>6.99290037096211</v>
      </c>
      <c r="C34" s="24" t="n">
        <f aca="false">'Tx_Chôm_BIT_7%'!C31</f>
        <v>7.6525736463417</v>
      </c>
      <c r="D34" s="24" t="n">
        <f aca="false">'Tx_Chôm_BIT_7%'!D31</f>
        <v>6.38348555818229</v>
      </c>
      <c r="E34" s="21" t="n">
        <f aca="false">100*SUM('Chôm_BIT_7%'!E34:L34)/SUM(PopActBIT!E46:L46)</f>
        <v>8.67959609812334</v>
      </c>
      <c r="F34" s="24" t="n">
        <f aca="false">'Tx_Chôm_BIT_7%'!AH31</f>
        <v>3.8906661565518</v>
      </c>
      <c r="G34" s="21" t="n">
        <f aca="false">100*SUM('Chôm_BIT_7%'!Q34:X34)/SUM(PopActBIT!Q46:X46)</f>
        <v>7.18866485985584</v>
      </c>
      <c r="H34" s="24" t="n">
        <f aca="false">'Tx_Chôm_BIT_7%'!AM31</f>
        <v>3.4249846503858</v>
      </c>
      <c r="I34" s="24" t="n">
        <f aca="false">'Tx_Chôm_BIT_7%'!E31</f>
        <v>26.6218927732528</v>
      </c>
      <c r="J34" s="24" t="n">
        <f aca="false">'Tx_Chôm_BIT_7%'!F31</f>
        <v>16.2783548167661</v>
      </c>
      <c r="K34" s="24" t="n">
        <f aca="false">'Tx_Chôm_BIT_7%'!G31</f>
        <v>9.78184993221034</v>
      </c>
      <c r="L34" s="24" t="n">
        <f aca="false">'Tx_Chôm_BIT_7%'!H31</f>
        <v>9.08238937367742</v>
      </c>
      <c r="M34" s="24" t="n">
        <f aca="false">'Tx_Chôm_BIT_7%'!I31</f>
        <v>8.03319853587804</v>
      </c>
      <c r="N34" s="24" t="n">
        <f aca="false">'Tx_Chôm_BIT_7%'!J31</f>
        <v>7.13237811958565</v>
      </c>
      <c r="O34" s="24" t="n">
        <f aca="false">'Tx_Chôm_BIT_7%'!K31</f>
        <v>6.21036192879226</v>
      </c>
      <c r="P34" s="24" t="n">
        <f aca="false">'Tx_Chôm_BIT_7%'!L31</f>
        <v>5.29894362524937</v>
      </c>
      <c r="Q34" s="24" t="n">
        <f aca="false">'Tx_Chôm_BIT_7%'!M31</f>
        <v>4.92801757148192</v>
      </c>
      <c r="R34" s="24" t="n">
        <f aca="false">'Tx_Chôm_BIT_7%'!N31</f>
        <v>3.16876828789912</v>
      </c>
      <c r="S34" s="24" t="n">
        <f aca="false">'Tx_Chôm_BIT_7%'!O31</f>
        <v>1.6744661855788</v>
      </c>
      <c r="T34" s="24" t="n">
        <f aca="false">'Tx_Chôm_BIT_7%'!P31</f>
        <v>0.614677460528927</v>
      </c>
      <c r="U34" s="24" t="n">
        <f aca="false">'Tx_Chôm_BIT_7%'!Q31</f>
        <v>20.5281076042161</v>
      </c>
      <c r="V34" s="24" t="n">
        <f aca="false">'Tx_Chôm_BIT_7%'!R31</f>
        <v>15.8226456649946</v>
      </c>
      <c r="W34" s="24" t="n">
        <f aca="false">'Tx_Chôm_BIT_7%'!S31</f>
        <v>8.81744219241496</v>
      </c>
      <c r="X34" s="24" t="n">
        <f aca="false">'Tx_Chôm_BIT_7%'!T31</f>
        <v>6.25275347779426</v>
      </c>
      <c r="Y34" s="24" t="n">
        <f aca="false">'Tx_Chôm_BIT_7%'!U31</f>
        <v>5.64867390451583</v>
      </c>
      <c r="Z34" s="24" t="n">
        <f aca="false">'Tx_Chôm_BIT_7%'!V31</f>
        <v>5.08698588023939</v>
      </c>
      <c r="AA34" s="24" t="n">
        <f aca="false">'Tx_Chôm_BIT_7%'!W31</f>
        <v>4.68426616472044</v>
      </c>
      <c r="AB34" s="24" t="n">
        <f aca="false">'Tx_Chôm_BIT_7%'!X31</f>
        <v>4.80084292447593</v>
      </c>
      <c r="AC34" s="24" t="n">
        <f aca="false">'Tx_Chôm_BIT_7%'!Y31</f>
        <v>4.55709151771446</v>
      </c>
      <c r="AD34" s="24" t="n">
        <f aca="false">'Tx_Chôm_BIT_7%'!Z31</f>
        <v>3.02039786639214</v>
      </c>
      <c r="AE34" s="24" t="n">
        <f aca="false">'Tx_Chôm_BIT_7%'!AA31</f>
        <v>0.890222529041894</v>
      </c>
      <c r="AF34" s="25" t="n">
        <f aca="false">'Tx_Chôm_BIT_7%'!AB31</f>
        <v>0.519296475274438</v>
      </c>
    </row>
    <row r="35" customFormat="false" ht="15" hidden="false" customHeight="false" outlineLevel="0" collapsed="false">
      <c r="A35" s="23" t="n">
        <v>2044</v>
      </c>
      <c r="B35" s="24" t="n">
        <f aca="false">'Tx_Chôm_BIT_7%'!B32</f>
        <v>6.99291547018518</v>
      </c>
      <c r="C35" s="24" t="n">
        <f aca="false">'Tx_Chôm_BIT_7%'!C32</f>
        <v>7.6518866455991</v>
      </c>
      <c r="D35" s="24" t="n">
        <f aca="false">'Tx_Chôm_BIT_7%'!D32</f>
        <v>6.38369678585061</v>
      </c>
      <c r="E35" s="21" t="n">
        <f aca="false">100*SUM('Chôm_BIT_7%'!E35:L35)/SUM(PopActBIT!E47:L47)</f>
        <v>8.68795789386278</v>
      </c>
      <c r="F35" s="24" t="n">
        <f aca="false">'Tx_Chôm_BIT_7%'!AH32</f>
        <v>3.88827171836462</v>
      </c>
      <c r="G35" s="21" t="n">
        <f aca="false">100*SUM('Chôm_BIT_7%'!Q35:X35)/SUM(PopActBIT!Q47:X47)</f>
        <v>7.19045603055603</v>
      </c>
      <c r="H35" s="24" t="n">
        <f aca="false">'Tx_Chôm_BIT_7%'!AM32</f>
        <v>3.42924586173308</v>
      </c>
      <c r="I35" s="24" t="n">
        <f aca="false">'Tx_Chôm_BIT_7%'!E32</f>
        <v>26.6497607474167</v>
      </c>
      <c r="J35" s="24" t="n">
        <f aca="false">'Tx_Chôm_BIT_7%'!F32</f>
        <v>16.2953951067007</v>
      </c>
      <c r="K35" s="24" t="n">
        <f aca="false">'Tx_Chôm_BIT_7%'!G32</f>
        <v>9.79208963768537</v>
      </c>
      <c r="L35" s="24" t="n">
        <f aca="false">'Tx_Chôm_BIT_7%'!H32</f>
        <v>9.09189687919433</v>
      </c>
      <c r="M35" s="24" t="n">
        <f aca="false">'Tx_Chôm_BIT_7%'!I32</f>
        <v>8.04160774145776</v>
      </c>
      <c r="N35" s="24" t="n">
        <f aca="false">'Tx_Chôm_BIT_7%'!J32</f>
        <v>7.13984434037081</v>
      </c>
      <c r="O35" s="24" t="n">
        <f aca="false">'Tx_Chôm_BIT_7%'!K32</f>
        <v>6.21686297690534</v>
      </c>
      <c r="P35" s="24" t="n">
        <f aca="false">'Tx_Chôm_BIT_7%'!L32</f>
        <v>5.30449059462913</v>
      </c>
      <c r="Q35" s="24" t="n">
        <f aca="false">'Tx_Chôm_BIT_7%'!M32</f>
        <v>4.93317625300509</v>
      </c>
      <c r="R35" s="24" t="n">
        <f aca="false">'Tx_Chôm_BIT_7%'!N32</f>
        <v>3.17208537558822</v>
      </c>
      <c r="S35" s="24" t="n">
        <f aca="false">'Tx_Chôm_BIT_7%'!O32</f>
        <v>1.67621902790281</v>
      </c>
      <c r="T35" s="24" t="n">
        <f aca="false">'Tx_Chôm_BIT_7%'!P32</f>
        <v>0.615320908976979</v>
      </c>
      <c r="U35" s="24" t="n">
        <f aca="false">'Tx_Chôm_BIT_7%'!Q32</f>
        <v>20.5495965635932</v>
      </c>
      <c r="V35" s="24" t="n">
        <f aca="false">'Tx_Chôm_BIT_7%'!R32</f>
        <v>15.8392089155626</v>
      </c>
      <c r="W35" s="24" t="n">
        <f aca="false">'Tx_Chôm_BIT_7%'!S32</f>
        <v>8.82667234946287</v>
      </c>
      <c r="X35" s="24" t="n">
        <f aca="false">'Tx_Chôm_BIT_7%'!T32</f>
        <v>6.25929890166237</v>
      </c>
      <c r="Y35" s="24" t="n">
        <f aca="false">'Tx_Chôm_BIT_7%'!U32</f>
        <v>5.65458697387465</v>
      </c>
      <c r="Z35" s="24" t="n">
        <f aca="false">'Tx_Chôm_BIT_7%'!V32</f>
        <v>5.09231097084396</v>
      </c>
      <c r="AA35" s="24" t="n">
        <f aca="false">'Tx_Chôm_BIT_7%'!W32</f>
        <v>4.68916968565215</v>
      </c>
      <c r="AB35" s="24" t="n">
        <f aca="false">'Tx_Chôm_BIT_7%'!X32</f>
        <v>4.80586847873399</v>
      </c>
      <c r="AC35" s="24" t="n">
        <f aca="false">'Tx_Chôm_BIT_7%'!Y32</f>
        <v>4.56186191138105</v>
      </c>
      <c r="AD35" s="24" t="n">
        <f aca="false">'Tx_Chôm_BIT_7%'!Z32</f>
        <v>3.0235596389386</v>
      </c>
      <c r="AE35" s="24" t="n">
        <f aca="false">'Tx_Chôm_BIT_7%'!AA32</f>
        <v>0.891154419897694</v>
      </c>
      <c r="AF35" s="25" t="n">
        <f aca="false">'Tx_Chôm_BIT_7%'!AB32</f>
        <v>0.519840078273655</v>
      </c>
    </row>
    <row r="36" customFormat="false" ht="15" hidden="false" customHeight="false" outlineLevel="0" collapsed="false">
      <c r="A36" s="23" t="n">
        <v>2045</v>
      </c>
      <c r="B36" s="24" t="n">
        <f aca="false">'Tx_Chôm_BIT_7%'!B33</f>
        <v>6.99652504869321</v>
      </c>
      <c r="C36" s="24" t="n">
        <f aca="false">'Tx_Chôm_BIT_7%'!C33</f>
        <v>7.65516994860006</v>
      </c>
      <c r="D36" s="24" t="n">
        <f aca="false">'Tx_Chôm_BIT_7%'!D33</f>
        <v>6.38723409723584</v>
      </c>
      <c r="E36" s="21" t="n">
        <f aca="false">100*SUM('Chôm_BIT_7%'!E36:L36)/SUM(PopActBIT!E48:L48)</f>
        <v>8.69792141765976</v>
      </c>
      <c r="F36" s="24" t="n">
        <f aca="false">'Tx_Chôm_BIT_7%'!AH33</f>
        <v>3.88534074414151</v>
      </c>
      <c r="G36" s="21" t="n">
        <f aca="false">100*SUM('Chôm_BIT_7%'!Q36:X36)/SUM(PopActBIT!Q48:X48)</f>
        <v>7.19546944949329</v>
      </c>
      <c r="H36" s="24" t="n">
        <f aca="false">'Tx_Chôm_BIT_7%'!AM33</f>
        <v>3.43114832757233</v>
      </c>
      <c r="I36" s="24" t="n">
        <f aca="false">'Tx_Chôm_BIT_7%'!E33</f>
        <v>26.6872695866322</v>
      </c>
      <c r="J36" s="24" t="n">
        <f aca="false">'Tx_Chôm_BIT_7%'!F33</f>
        <v>16.318330447877</v>
      </c>
      <c r="K36" s="24" t="n">
        <f aca="false">'Tx_Chôm_BIT_7%'!G33</f>
        <v>9.80587174699901</v>
      </c>
      <c r="L36" s="24" t="n">
        <f aca="false">'Tx_Chôm_BIT_7%'!H33</f>
        <v>9.10469348556679</v>
      </c>
      <c r="M36" s="24" t="n">
        <f aca="false">'Tx_Chôm_BIT_7%'!I33</f>
        <v>8.05292609341847</v>
      </c>
      <c r="N36" s="24" t="n">
        <f aca="false">'Tx_Chôm_BIT_7%'!J33</f>
        <v>7.1498934839982</v>
      </c>
      <c r="O36" s="24" t="n">
        <f aca="false">'Tx_Chôm_BIT_7%'!K33</f>
        <v>6.22561304847391</v>
      </c>
      <c r="P36" s="24" t="n">
        <f aca="false">'Tx_Chôm_BIT_7%'!L33</f>
        <v>5.31195652600163</v>
      </c>
      <c r="Q36" s="24" t="n">
        <f aca="false">'Tx_Chôm_BIT_7%'!M33</f>
        <v>4.94011956918152</v>
      </c>
      <c r="R36" s="24" t="n">
        <f aca="false">'Tx_Chôm_BIT_7%'!N33</f>
        <v>3.17655000254897</v>
      </c>
      <c r="S36" s="24" t="n">
        <f aca="false">'Tx_Chôm_BIT_7%'!O33</f>
        <v>1.67857826221652</v>
      </c>
      <c r="T36" s="24" t="n">
        <f aca="false">'Tx_Chôm_BIT_7%'!P33</f>
        <v>0.616186957016189</v>
      </c>
      <c r="U36" s="24" t="n">
        <f aca="false">'Tx_Chôm_BIT_7%'!Q33</f>
        <v>20.5785195817303</v>
      </c>
      <c r="V36" s="24" t="n">
        <f aca="false">'Tx_Chôm_BIT_7%'!R33</f>
        <v>15.8615021866409</v>
      </c>
      <c r="W36" s="24" t="n">
        <f aca="false">'Tx_Chôm_BIT_7%'!S33</f>
        <v>8.83909565926671</v>
      </c>
      <c r="X36" s="24" t="n">
        <f aca="false">'Tx_Chôm_BIT_7%'!T33</f>
        <v>6.26810870068192</v>
      </c>
      <c r="Y36" s="24" t="n">
        <f aca="false">'Tx_Chôm_BIT_7%'!U33</f>
        <v>5.66254565671774</v>
      </c>
      <c r="Z36" s="24" t="n">
        <f aca="false">'Tx_Chôm_BIT_7%'!V33</f>
        <v>5.09947826496156</v>
      </c>
      <c r="AA36" s="24" t="n">
        <f aca="false">'Tx_Chôm_BIT_7%'!W33</f>
        <v>4.69576956898544</v>
      </c>
      <c r="AB36" s="24" t="n">
        <f aca="false">'Tx_Chôm_BIT_7%'!X33</f>
        <v>4.81263261255748</v>
      </c>
      <c r="AC36" s="24" t="n">
        <f aca="false">'Tx_Chôm_BIT_7%'!Y33</f>
        <v>4.5682826123614</v>
      </c>
      <c r="AD36" s="24" t="n">
        <f aca="false">'Tx_Chôm_BIT_7%'!Z33</f>
        <v>3.02781521982093</v>
      </c>
      <c r="AE36" s="24" t="n">
        <f aca="false">'Tx_Chôm_BIT_7%'!AA33</f>
        <v>0.892408696368274</v>
      </c>
      <c r="AF36" s="25" t="n">
        <f aca="false">'Tx_Chôm_BIT_7%'!AB33</f>
        <v>0.52057173954816</v>
      </c>
    </row>
    <row r="37" customFormat="false" ht="15" hidden="false" customHeight="false" outlineLevel="0" collapsed="false">
      <c r="A37" s="23" t="n">
        <v>2046</v>
      </c>
      <c r="B37" s="24" t="n">
        <f aca="false">'Tx_Chôm_BIT_7%'!B34</f>
        <v>6.99913590644695</v>
      </c>
      <c r="C37" s="24" t="n">
        <f aca="false">'Tx_Chôm_BIT_7%'!C34</f>
        <v>7.66058920595679</v>
      </c>
      <c r="D37" s="24" t="n">
        <f aca="false">'Tx_Chôm_BIT_7%'!D34</f>
        <v>6.38774922310699</v>
      </c>
      <c r="E37" s="21" t="n">
        <f aca="false">100*SUM('Chôm_BIT_7%'!E37:L37)/SUM(PopActBIT!E49:L49)</f>
        <v>8.70275197822551</v>
      </c>
      <c r="F37" s="24" t="n">
        <f aca="false">'Tx_Chôm_BIT_7%'!AH34</f>
        <v>3.88555070397949</v>
      </c>
      <c r="G37" s="21" t="n">
        <f aca="false">100*SUM('Chôm_BIT_7%'!Q37:X37)/SUM(PopActBIT!Q49:X49)</f>
        <v>7.19855964472993</v>
      </c>
      <c r="H37" s="24" t="n">
        <f aca="false">'Tx_Chôm_BIT_7%'!AM34</f>
        <v>3.4274003268202</v>
      </c>
      <c r="I37" s="24" t="n">
        <f aca="false">'Tx_Chôm_BIT_7%'!E34</f>
        <v>26.7139263917112</v>
      </c>
      <c r="J37" s="24" t="n">
        <f aca="false">'Tx_Chôm_BIT_7%'!F34</f>
        <v>16.3346301503457</v>
      </c>
      <c r="K37" s="24" t="n">
        <f aca="false">'Tx_Chôm_BIT_7%'!G34</f>
        <v>9.81566642497987</v>
      </c>
      <c r="L37" s="24" t="n">
        <f aca="false">'Tx_Chôm_BIT_7%'!H34</f>
        <v>9.1137877857072</v>
      </c>
      <c r="M37" s="24" t="n">
        <f aca="false">'Tx_Chôm_BIT_7%'!I34</f>
        <v>8.0609698267982</v>
      </c>
      <c r="N37" s="24" t="n">
        <f aca="false">'Tx_Chôm_BIT_7%'!J34</f>
        <v>7.1570352156137</v>
      </c>
      <c r="O37" s="24" t="n">
        <f aca="false">'Tx_Chôm_BIT_7%'!K34</f>
        <v>6.23183155475428</v>
      </c>
      <c r="P37" s="24" t="n">
        <f aca="false">'Tx_Chôm_BIT_7%'!L34</f>
        <v>5.31726241873232</v>
      </c>
      <c r="Q37" s="24" t="n">
        <f aca="false">'Tx_Chôm_BIT_7%'!M34</f>
        <v>4.94505404942106</v>
      </c>
      <c r="R37" s="24" t="n">
        <f aca="false">'Tx_Chôm_BIT_7%'!N34</f>
        <v>3.17972292640193</v>
      </c>
      <c r="S37" s="24" t="n">
        <f aca="false">'Tx_Chôm_BIT_7%'!O34</f>
        <v>1.68025492431941</v>
      </c>
      <c r="T37" s="24" t="n">
        <f aca="false">'Tx_Chôm_BIT_7%'!P34</f>
        <v>0.616802440572949</v>
      </c>
      <c r="U37" s="24" t="n">
        <f aca="false">'Tx_Chôm_BIT_7%'!Q34</f>
        <v>20.599074610169</v>
      </c>
      <c r="V37" s="24" t="n">
        <f aca="false">'Tx_Chôm_BIT_7%'!R34</f>
        <v>15.8773455823347</v>
      </c>
      <c r="W37" s="24" t="n">
        <f aca="false">'Tx_Chôm_BIT_7%'!S34</f>
        <v>8.84792466477058</v>
      </c>
      <c r="X37" s="24" t="n">
        <f aca="false">'Tx_Chôm_BIT_7%'!T34</f>
        <v>6.27436965410414</v>
      </c>
      <c r="Y37" s="24" t="n">
        <f aca="false">'Tx_Chôm_BIT_7%'!U34</f>
        <v>5.66820173836865</v>
      </c>
      <c r="Z37" s="24" t="n">
        <f aca="false">'Tx_Chôm_BIT_7%'!V34</f>
        <v>5.10457192198303</v>
      </c>
      <c r="AA37" s="24" t="n">
        <f aca="false">'Tx_Chôm_BIT_7%'!W34</f>
        <v>4.70045997815937</v>
      </c>
      <c r="AB37" s="24" t="n">
        <f aca="false">'Tx_Chôm_BIT_7%'!X34</f>
        <v>4.81743975137148</v>
      </c>
      <c r="AC37" s="24" t="n">
        <f aca="false">'Tx_Chôm_BIT_7%'!Y34</f>
        <v>4.57284568010979</v>
      </c>
      <c r="AD37" s="24" t="n">
        <f aca="false">'Tx_Chôm_BIT_7%'!Z34</f>
        <v>3.03083957867742</v>
      </c>
      <c r="AE37" s="24" t="n">
        <f aca="false">'Tx_Chôm_BIT_7%'!AA34</f>
        <v>0.89330008634703</v>
      </c>
      <c r="AF37" s="25" t="n">
        <f aca="false">'Tx_Chôm_BIT_7%'!AB34</f>
        <v>0.521091717035768</v>
      </c>
    </row>
    <row r="38" customFormat="false" ht="15" hidden="false" customHeight="false" outlineLevel="0" collapsed="false">
      <c r="A38" s="23" t="n">
        <v>2047</v>
      </c>
      <c r="B38" s="24" t="n">
        <f aca="false">'Tx_Chôm_BIT_7%'!B35</f>
        <v>6.99820596219689</v>
      </c>
      <c r="C38" s="24" t="n">
        <f aca="false">'Tx_Chôm_BIT_7%'!C35</f>
        <v>7.66209796626835</v>
      </c>
      <c r="D38" s="24" t="n">
        <f aca="false">'Tx_Chôm_BIT_7%'!D35</f>
        <v>6.38512301274001</v>
      </c>
      <c r="E38" s="21" t="n">
        <f aca="false">100*SUM('Chôm_BIT_7%'!E38:L38)/SUM(PopActBIT!E50:L50)</f>
        <v>8.70151059588261</v>
      </c>
      <c r="F38" s="24" t="n">
        <f aca="false">'Tx_Chôm_BIT_7%'!AH35</f>
        <v>3.88136034439204</v>
      </c>
      <c r="G38" s="21" t="n">
        <f aca="false">100*SUM('Chôm_BIT_7%'!Q38:X38)/SUM(PopActBIT!Q50:X50)</f>
        <v>7.1973307078629</v>
      </c>
      <c r="H38" s="24" t="n">
        <f aca="false">'Tx_Chôm_BIT_7%'!AM35</f>
        <v>3.4200266578144</v>
      </c>
      <c r="I38" s="24" t="n">
        <f aca="false">'Tx_Chôm_BIT_7%'!E35</f>
        <v>26.7230461994814</v>
      </c>
      <c r="J38" s="24" t="n">
        <f aca="false">'Tx_Chôm_BIT_7%'!F35</f>
        <v>16.3402065933135</v>
      </c>
      <c r="K38" s="24" t="n">
        <f aca="false">'Tx_Chôm_BIT_7%'!G35</f>
        <v>9.81901737345594</v>
      </c>
      <c r="L38" s="24" t="n">
        <f aca="false">'Tx_Chôm_BIT_7%'!H35</f>
        <v>9.1168991213995</v>
      </c>
      <c r="M38" s="24" t="n">
        <f aca="false">'Tx_Chôm_BIT_7%'!I35</f>
        <v>8.06372174331484</v>
      </c>
      <c r="N38" s="24" t="n">
        <f aca="false">'Tx_Chôm_BIT_7%'!J35</f>
        <v>7.15947853990883</v>
      </c>
      <c r="O38" s="24" t="n">
        <f aca="false">'Tx_Chôm_BIT_7%'!K35</f>
        <v>6.23395902583443</v>
      </c>
      <c r="P38" s="24" t="n">
        <f aca="false">'Tx_Chôm_BIT_7%'!L35</f>
        <v>5.31907766709423</v>
      </c>
      <c r="Q38" s="24" t="n">
        <f aca="false">'Tx_Chôm_BIT_7%'!M35</f>
        <v>4.94674223039763</v>
      </c>
      <c r="R38" s="24" t="n">
        <f aca="false">'Tx_Chôm_BIT_7%'!N35</f>
        <v>3.18080844492235</v>
      </c>
      <c r="S38" s="24" t="n">
        <f aca="false">'Tx_Chôm_BIT_7%'!O35</f>
        <v>1.68082854280177</v>
      </c>
      <c r="T38" s="24" t="n">
        <f aca="false">'Tx_Chôm_BIT_7%'!P35</f>
        <v>0.61701300938293</v>
      </c>
      <c r="U38" s="24" t="n">
        <f aca="false">'Tx_Chôm_BIT_7%'!Q35</f>
        <v>20.606106882323</v>
      </c>
      <c r="V38" s="24" t="n">
        <f aca="false">'Tx_Chôm_BIT_7%'!R35</f>
        <v>15.8827659139434</v>
      </c>
      <c r="W38" s="24" t="n">
        <f aca="false">'Tx_Chôm_BIT_7%'!S35</f>
        <v>8.85094523804479</v>
      </c>
      <c r="X38" s="24" t="n">
        <f aca="false">'Tx_Chôm_BIT_7%'!T35</f>
        <v>6.27651164717118</v>
      </c>
      <c r="Y38" s="24" t="n">
        <f aca="false">'Tx_Chôm_BIT_7%'!U35</f>
        <v>5.67013679312244</v>
      </c>
      <c r="Z38" s="24" t="n">
        <f aca="false">'Tx_Chôm_BIT_7%'!V35</f>
        <v>5.10631456041045</v>
      </c>
      <c r="AA38" s="24" t="n">
        <f aca="false">'Tx_Chôm_BIT_7%'!W35</f>
        <v>4.70206465771129</v>
      </c>
      <c r="AB38" s="24" t="n">
        <f aca="false">'Tx_Chôm_BIT_7%'!X35</f>
        <v>4.81908436638737</v>
      </c>
      <c r="AC38" s="24" t="n">
        <f aca="false">'Tx_Chôm_BIT_7%'!Y35</f>
        <v>4.57440679370103</v>
      </c>
      <c r="AD38" s="24" t="n">
        <f aca="false">'Tx_Chôm_BIT_7%'!Z35</f>
        <v>3.03187427024371</v>
      </c>
      <c r="AE38" s="24" t="n">
        <f aca="false">'Tx_Chôm_BIT_7%'!AA35</f>
        <v>0.89360504807183</v>
      </c>
      <c r="AF38" s="25" t="n">
        <f aca="false">'Tx_Chôm_BIT_7%'!AB35</f>
        <v>0.521269611375234</v>
      </c>
    </row>
    <row r="39" customFormat="false" ht="15" hidden="false" customHeight="false" outlineLevel="0" collapsed="false">
      <c r="A39" s="23" t="n">
        <v>2048</v>
      </c>
      <c r="B39" s="24" t="n">
        <f aca="false">'Tx_Chôm_BIT_7%'!B36</f>
        <v>6.99573279739527</v>
      </c>
      <c r="C39" s="24" t="n">
        <f aca="false">'Tx_Chôm_BIT_7%'!C36</f>
        <v>7.66124238899208</v>
      </c>
      <c r="D39" s="24" t="n">
        <f aca="false">'Tx_Chôm_BIT_7%'!D36</f>
        <v>6.38164345354683</v>
      </c>
      <c r="E39" s="21" t="n">
        <f aca="false">100*SUM('Chôm_BIT_7%'!E39:L39)/SUM(PopActBIT!E51:L51)</f>
        <v>8.69588066219272</v>
      </c>
      <c r="F39" s="24" t="n">
        <f aca="false">'Tx_Chôm_BIT_7%'!AH36</f>
        <v>3.87325469950208</v>
      </c>
      <c r="G39" s="21" t="n">
        <f aca="false">100*SUM('Chôm_BIT_7%'!Q39:X39)/SUM(PopActBIT!Q51:X51)</f>
        <v>7.19320002960071</v>
      </c>
      <c r="H39" s="24" t="n">
        <f aca="false">'Tx_Chôm_BIT_7%'!AM36</f>
        <v>3.41009339288543</v>
      </c>
      <c r="I39" s="24" t="n">
        <f aca="false">'Tx_Chôm_BIT_7%'!E36</f>
        <v>26.7246190870101</v>
      </c>
      <c r="J39" s="24" t="n">
        <f aca="false">'Tx_Chôm_BIT_7%'!F36</f>
        <v>16.3411683589361</v>
      </c>
      <c r="K39" s="24" t="n">
        <f aca="false">'Tx_Chôm_BIT_7%'!G36</f>
        <v>9.81959530943884</v>
      </c>
      <c r="L39" s="24" t="n">
        <f aca="false">'Tx_Chôm_BIT_7%'!H36</f>
        <v>9.1174357315158</v>
      </c>
      <c r="M39" s="24" t="n">
        <f aca="false">'Tx_Chôm_BIT_7%'!I36</f>
        <v>8.06419636463124</v>
      </c>
      <c r="N39" s="24" t="n">
        <f aca="false">'Tx_Chôm_BIT_7%'!J36</f>
        <v>7.15989993851825</v>
      </c>
      <c r="O39" s="24" t="n">
        <f aca="false">'Tx_Chôm_BIT_7%'!K36</f>
        <v>6.23432594943788</v>
      </c>
      <c r="P39" s="24" t="n">
        <f aca="false">'Tx_Chôm_BIT_7%'!L36</f>
        <v>5.31939074184119</v>
      </c>
      <c r="Q39" s="24" t="n">
        <f aca="false">'Tx_Chôm_BIT_7%'!M36</f>
        <v>4.94703338991231</v>
      </c>
      <c r="R39" s="24" t="n">
        <f aca="false">'Tx_Chôm_BIT_7%'!N36</f>
        <v>3.18099566362103</v>
      </c>
      <c r="S39" s="24" t="n">
        <f aca="false">'Tx_Chôm_BIT_7%'!O36</f>
        <v>1.68092747442182</v>
      </c>
      <c r="T39" s="24" t="n">
        <f aca="false">'Tx_Chôm_BIT_7%'!P36</f>
        <v>0.617049326053578</v>
      </c>
      <c r="U39" s="24" t="n">
        <f aca="false">'Tx_Chôm_BIT_7%'!Q36</f>
        <v>20.6073197338928</v>
      </c>
      <c r="V39" s="24" t="n">
        <f aca="false">'Tx_Chôm_BIT_7%'!R36</f>
        <v>15.8837007551378</v>
      </c>
      <c r="W39" s="24" t="n">
        <f aca="false">'Tx_Chôm_BIT_7%'!S36</f>
        <v>8.85146619442374</v>
      </c>
      <c r="X39" s="24" t="n">
        <f aca="false">'Tx_Chôm_BIT_7%'!T36</f>
        <v>6.2768810753726</v>
      </c>
      <c r="Y39" s="24" t="n">
        <f aca="false">'Tx_Chôm_BIT_7%'!U36</f>
        <v>5.67047053080271</v>
      </c>
      <c r="Z39" s="24" t="n">
        <f aca="false">'Tx_Chôm_BIT_7%'!V36</f>
        <v>5.10661511216754</v>
      </c>
      <c r="AA39" s="24" t="n">
        <f aca="false">'Tx_Chôm_BIT_7%'!W36</f>
        <v>4.70234141578761</v>
      </c>
      <c r="AB39" s="24" t="n">
        <f aca="false">'Tx_Chôm_BIT_7%'!X36</f>
        <v>4.81936801210812</v>
      </c>
      <c r="AC39" s="24" t="n">
        <f aca="false">'Tx_Chôm_BIT_7%'!Y36</f>
        <v>4.57467603798342</v>
      </c>
      <c r="AD39" s="24" t="n">
        <f aca="false">'Tx_Chôm_BIT_7%'!Z36</f>
        <v>3.03205272284948</v>
      </c>
      <c r="AE39" s="24" t="n">
        <f aca="false">'Tx_Chôm_BIT_7%'!AA36</f>
        <v>0.89365764462932</v>
      </c>
      <c r="AF39" s="25" t="n">
        <f aca="false">'Tx_Chôm_BIT_7%'!AB36</f>
        <v>0.521300292700437</v>
      </c>
    </row>
    <row r="40" customFormat="false" ht="15" hidden="false" customHeight="false" outlineLevel="0" collapsed="false">
      <c r="A40" s="23" t="n">
        <v>2049</v>
      </c>
      <c r="B40" s="24" t="n">
        <f aca="false">'Tx_Chôm_BIT_7%'!B37</f>
        <v>6.99427953909791</v>
      </c>
      <c r="C40" s="24" t="n">
        <f aca="false">'Tx_Chôm_BIT_7%'!C37</f>
        <v>7.6607697152377</v>
      </c>
      <c r="D40" s="24" t="n">
        <f aca="false">'Tx_Chôm_BIT_7%'!D37</f>
        <v>6.37973094546966</v>
      </c>
      <c r="E40" s="21" t="n">
        <f aca="false">100*SUM('Chôm_BIT_7%'!E40:L40)/SUM(PopActBIT!E52:L52)</f>
        <v>8.68928043856072</v>
      </c>
      <c r="F40" s="24" t="n">
        <f aca="false">'Tx_Chôm_BIT_7%'!AH37</f>
        <v>3.86376095519953</v>
      </c>
      <c r="G40" s="21" t="n">
        <f aca="false">100*SUM('Chôm_BIT_7%'!Q40:X40)/SUM(PopActBIT!Q52:X52)</f>
        <v>7.18910826290391</v>
      </c>
      <c r="H40" s="24" t="n">
        <f aca="false">'Tx_Chôm_BIT_7%'!AM37</f>
        <v>3.39929339955398</v>
      </c>
      <c r="I40" s="24" t="n">
        <f aca="false">'Tx_Chôm_BIT_7%'!E37</f>
        <v>26.7288512791262</v>
      </c>
      <c r="J40" s="24" t="n">
        <f aca="false">'Tx_Chôm_BIT_7%'!F37</f>
        <v>16.3437561961536</v>
      </c>
      <c r="K40" s="24" t="n">
        <f aca="false">'Tx_Chôm_BIT_7%'!G37</f>
        <v>9.82115037047513</v>
      </c>
      <c r="L40" s="24" t="n">
        <f aca="false">'Tx_Chôm_BIT_7%'!H37</f>
        <v>9.11887959642165</v>
      </c>
      <c r="M40" s="24" t="n">
        <f aca="false">'Tx_Chôm_BIT_7%'!I37</f>
        <v>8.06547343534144</v>
      </c>
      <c r="N40" s="24" t="n">
        <f aca="false">'Tx_Chôm_BIT_7%'!J37</f>
        <v>7.16103380209075</v>
      </c>
      <c r="O40" s="24" t="n">
        <f aca="false">'Tx_Chôm_BIT_7%'!K37</f>
        <v>6.23531323629299</v>
      </c>
      <c r="P40" s="24" t="n">
        <f aca="false">'Tx_Chôm_BIT_7%'!L37</f>
        <v>5.32023313676876</v>
      </c>
      <c r="Q40" s="24" t="n">
        <f aca="false">'Tx_Chôm_BIT_7%'!M37</f>
        <v>4.94781681719495</v>
      </c>
      <c r="R40" s="24" t="n">
        <f aca="false">'Tx_Chôm_BIT_7%'!N37</f>
        <v>3.18149941578772</v>
      </c>
      <c r="S40" s="24" t="n">
        <f aca="false">'Tx_Chôm_BIT_7%'!O37</f>
        <v>1.68119367121893</v>
      </c>
      <c r="T40" s="24" t="n">
        <f aca="false">'Tx_Chôm_BIT_7%'!P37</f>
        <v>0.617147043865176</v>
      </c>
      <c r="U40" s="24" t="n">
        <f aca="false">'Tx_Chôm_BIT_7%'!Q37</f>
        <v>20.6105831718422</v>
      </c>
      <c r="V40" s="24" t="n">
        <f aca="false">'Tx_Chôm_BIT_7%'!R37</f>
        <v>15.8862161463915</v>
      </c>
      <c r="W40" s="24" t="n">
        <f aca="false">'Tx_Chôm_BIT_7%'!S37</f>
        <v>8.85286793958321</v>
      </c>
      <c r="X40" s="24" t="n">
        <f aca="false">'Tx_Chôm_BIT_7%'!T37</f>
        <v>6.27787510138713</v>
      </c>
      <c r="Y40" s="24" t="n">
        <f aca="false">'Tx_Chôm_BIT_7%'!U37</f>
        <v>5.6713685237955</v>
      </c>
      <c r="Z40" s="24" t="n">
        <f aca="false">'Tx_Chôm_BIT_7%'!V37</f>
        <v>5.10742381129801</v>
      </c>
      <c r="AA40" s="24" t="n">
        <f aca="false">'Tx_Chôm_BIT_7%'!W37</f>
        <v>4.70308609290358</v>
      </c>
      <c r="AB40" s="24" t="n">
        <f aca="false">'Tx_Chôm_BIT_7%'!X37</f>
        <v>4.82013122191249</v>
      </c>
      <c r="AC40" s="24" t="n">
        <f aca="false">'Tx_Chôm_BIT_7%'!Y37</f>
        <v>4.57540049762113</v>
      </c>
      <c r="AD40" s="24" t="n">
        <f aca="false">'Tx_Chôm_BIT_7%'!Z37</f>
        <v>3.03253288795819</v>
      </c>
      <c r="AE40" s="24" t="n">
        <f aca="false">'Tx_Chôm_BIT_7%'!AA37</f>
        <v>0.893799166977151</v>
      </c>
      <c r="AF40" s="25" t="n">
        <f aca="false">'Tx_Chôm_BIT_7%'!AB37</f>
        <v>0.521382847403338</v>
      </c>
    </row>
    <row r="41" customFormat="false" ht="15" hidden="false" customHeight="false" outlineLevel="0" collapsed="false">
      <c r="A41" s="23" t="n">
        <v>2050</v>
      </c>
      <c r="B41" s="24" t="n">
        <f aca="false">'Tx_Chôm_BIT_7%'!B38</f>
        <v>6.9973084676273</v>
      </c>
      <c r="C41" s="24" t="n">
        <f aca="false">'Tx_Chôm_BIT_7%'!C38</f>
        <v>7.66383094639639</v>
      </c>
      <c r="D41" s="24" t="n">
        <f aca="false">'Tx_Chôm_BIT_7%'!D38</f>
        <v>6.38293122139139</v>
      </c>
      <c r="E41" s="21" t="n">
        <f aca="false">100*SUM('Chôm_BIT_7%'!E41:L41)/SUM(PopActBIT!E53:L53)</f>
        <v>8.6866387480931</v>
      </c>
      <c r="F41" s="24" t="n">
        <f aca="false">'Tx_Chôm_BIT_7%'!AH38</f>
        <v>3.85970978246654</v>
      </c>
      <c r="G41" s="21" t="n">
        <f aca="false">100*SUM('Chôm_BIT_7%'!Q41:X41)/SUM(PopActBIT!Q53:X53)</f>
        <v>7.18918576879762</v>
      </c>
      <c r="H41" s="24" t="n">
        <f aca="false">'Tx_Chôm_BIT_7%'!AM38</f>
        <v>3.39300325455964</v>
      </c>
      <c r="I41" s="24" t="n">
        <f aca="false">'Tx_Chôm_BIT_7%'!E38</f>
        <v>26.740740216757</v>
      </c>
      <c r="J41" s="24" t="n">
        <f aca="false">'Tx_Chôm_BIT_7%'!F38</f>
        <v>16.3510258650234</v>
      </c>
      <c r="K41" s="24" t="n">
        <f aca="false">'Tx_Chôm_BIT_7%'!G38</f>
        <v>9.82551879779727</v>
      </c>
      <c r="L41" s="24" t="n">
        <f aca="false">'Tx_Chôm_BIT_7%'!H38</f>
        <v>9.12293565515954</v>
      </c>
      <c r="M41" s="24" t="n">
        <f aca="false">'Tx_Chôm_BIT_7%'!I38</f>
        <v>8.06906094120296</v>
      </c>
      <c r="N41" s="24" t="n">
        <f aca="false">'Tx_Chôm_BIT_7%'!J38</f>
        <v>7.16421901507861</v>
      </c>
      <c r="O41" s="24" t="n">
        <f aca="false">'Tx_Chôm_BIT_7%'!K38</f>
        <v>6.23808669069252</v>
      </c>
      <c r="P41" s="24" t="n">
        <f aca="false">'Tx_Chôm_BIT_7%'!L38</f>
        <v>5.32259956543731</v>
      </c>
      <c r="Q41" s="24" t="n">
        <f aca="false">'Tx_Chôm_BIT_7%'!M38</f>
        <v>4.95001759585669</v>
      </c>
      <c r="R41" s="24" t="n">
        <f aca="false">'Tx_Chôm_BIT_7%'!N38</f>
        <v>3.18291454013151</v>
      </c>
      <c r="S41" s="24" t="n">
        <f aca="false">'Tx_Chôm_BIT_7%'!O38</f>
        <v>1.68194146267819</v>
      </c>
      <c r="T41" s="24" t="n">
        <f aca="false">'Tx_Chôm_BIT_7%'!P38</f>
        <v>0.617421549590727</v>
      </c>
      <c r="U41" s="24" t="n">
        <f aca="false">'Tx_Chôm_BIT_7%'!Q38</f>
        <v>20.6197507165041</v>
      </c>
      <c r="V41" s="24" t="n">
        <f aca="false">'Tx_Chôm_BIT_7%'!R38</f>
        <v>15.8932823023958</v>
      </c>
      <c r="W41" s="24" t="n">
        <f aca="false">'Tx_Chôm_BIT_7%'!S38</f>
        <v>8.85680567688768</v>
      </c>
      <c r="X41" s="24" t="n">
        <f aca="false">'Tx_Chôm_BIT_7%'!T38</f>
        <v>6.28066748721602</v>
      </c>
      <c r="Y41" s="24" t="n">
        <f aca="false">'Tx_Chôm_BIT_7%'!U38</f>
        <v>5.67389113675617</v>
      </c>
      <c r="Z41" s="24" t="n">
        <f aca="false">'Tx_Chôm_BIT_7%'!V38</f>
        <v>5.10969558281981</v>
      </c>
      <c r="AA41" s="24" t="n">
        <f aca="false">'Tx_Chôm_BIT_7%'!W38</f>
        <v>4.70517801584658</v>
      </c>
      <c r="AB41" s="24" t="n">
        <f aca="false">'Tx_Chôm_BIT_7%'!X38</f>
        <v>4.8222752062862</v>
      </c>
      <c r="AC41" s="24" t="n">
        <f aca="false">'Tx_Chôm_BIT_7%'!Y38</f>
        <v>4.57743562627608</v>
      </c>
      <c r="AD41" s="24" t="n">
        <f aca="false">'Tx_Chôm_BIT_7%'!Z38</f>
        <v>3.03388175229926</v>
      </c>
      <c r="AE41" s="24" t="n">
        <f aca="false">'Tx_Chôm_BIT_7%'!AA38</f>
        <v>0.894196726993467</v>
      </c>
      <c r="AF41" s="25" t="n">
        <f aca="false">'Tx_Chôm_BIT_7%'!AB38</f>
        <v>0.521614757412856</v>
      </c>
    </row>
    <row r="42" customFormat="false" ht="15" hidden="false" customHeight="false" outlineLevel="0" collapsed="false">
      <c r="A42" s="23" t="n">
        <v>2051</v>
      </c>
      <c r="B42" s="24" t="n">
        <f aca="false">'Tx_Chôm_BIT_7%'!B39</f>
        <v>6.99845695402173</v>
      </c>
      <c r="C42" s="24" t="n">
        <f aca="false">'Tx_Chôm_BIT_7%'!C39</f>
        <v>7.66428372624829</v>
      </c>
      <c r="D42" s="24" t="n">
        <f aca="false">'Tx_Chôm_BIT_7%'!D39</f>
        <v>6.3848822767754</v>
      </c>
      <c r="E42" s="21" t="n">
        <f aca="false">100*SUM('Chôm_BIT_7%'!E42:L42)/SUM(PopActBIT!E54:L54)</f>
        <v>8.68163558199615</v>
      </c>
      <c r="F42" s="24" t="n">
        <f aca="false">'Tx_Chôm_BIT_7%'!AH39</f>
        <v>3.85837976699191</v>
      </c>
      <c r="G42" s="21" t="n">
        <f aca="false">100*SUM('Chôm_BIT_7%'!Q42:X42)/SUM(PopActBIT!Q54:X54)</f>
        <v>7.18821065834329</v>
      </c>
      <c r="H42" s="24" t="n">
        <f aca="false">'Tx_Chôm_BIT_7%'!AM39</f>
        <v>3.38911466658101</v>
      </c>
      <c r="I42" s="24" t="n">
        <f aca="false">'Tx_Chôm_BIT_7%'!E39</f>
        <v>26.7390598865289</v>
      </c>
      <c r="J42" s="24" t="n">
        <f aca="false">'Tx_Chôm_BIT_7%'!F39</f>
        <v>16.349998401954</v>
      </c>
      <c r="K42" s="24" t="n">
        <f aca="false">'Tx_Chôm_BIT_7%'!G39</f>
        <v>9.82490138346582</v>
      </c>
      <c r="L42" s="24" t="n">
        <f aca="false">'Tx_Chôm_BIT_7%'!H39</f>
        <v>9.12236238963186</v>
      </c>
      <c r="M42" s="24" t="n">
        <f aca="false">'Tx_Chôm_BIT_7%'!I39</f>
        <v>8.06855389888092</v>
      </c>
      <c r="N42" s="24" t="n">
        <f aca="false">'Tx_Chôm_BIT_7%'!J39</f>
        <v>7.16376883106446</v>
      </c>
      <c r="O42" s="24" t="n">
        <f aca="false">'Tx_Chôm_BIT_7%'!K39</f>
        <v>6.23769470282879</v>
      </c>
      <c r="P42" s="24" t="n">
        <f aca="false">'Tx_Chôm_BIT_7%'!L39</f>
        <v>5.32226510480272</v>
      </c>
      <c r="Q42" s="24" t="n">
        <f aca="false">'Tx_Chôm_BIT_7%'!M39</f>
        <v>4.94970654746653</v>
      </c>
      <c r="R42" s="24" t="n">
        <f aca="false">'Tx_Chôm_BIT_7%'!N39</f>
        <v>3.18271453267203</v>
      </c>
      <c r="S42" s="24" t="n">
        <f aca="false">'Tx_Chôm_BIT_7%'!O39</f>
        <v>1.68183577311766</v>
      </c>
      <c r="T42" s="24" t="n">
        <f aca="false">'Tx_Chôm_BIT_7%'!P39</f>
        <v>0.617382752157115</v>
      </c>
      <c r="U42" s="24" t="n">
        <f aca="false">'Tx_Chôm_BIT_7%'!Q39</f>
        <v>20.6184550160057</v>
      </c>
      <c r="V42" s="24" t="n">
        <f aca="false">'Tx_Chôm_BIT_7%'!R39</f>
        <v>15.8922836029409</v>
      </c>
      <c r="W42" s="24" t="n">
        <f aca="false">'Tx_Chôm_BIT_7%'!S39</f>
        <v>8.85624913439173</v>
      </c>
      <c r="X42" s="24" t="n">
        <f aca="false">'Tx_Chôm_BIT_7%'!T39</f>
        <v>6.28027282366721</v>
      </c>
      <c r="Y42" s="24" t="n">
        <f aca="false">'Tx_Chôm_BIT_7%'!U39</f>
        <v>5.6735346017197</v>
      </c>
      <c r="Z42" s="24" t="n">
        <f aca="false">'Tx_Chôm_BIT_7%'!V39</f>
        <v>5.10937450061061</v>
      </c>
      <c r="AA42" s="24" t="n">
        <f aca="false">'Tx_Chôm_BIT_7%'!W39</f>
        <v>4.7048823526456</v>
      </c>
      <c r="AB42" s="24" t="n">
        <f aca="false">'Tx_Chôm_BIT_7%'!X39</f>
        <v>4.82197218495127</v>
      </c>
      <c r="AC42" s="24" t="n">
        <f aca="false">'Tx_Chôm_BIT_7%'!Y39</f>
        <v>4.57714799013034</v>
      </c>
      <c r="AD42" s="24" t="n">
        <f aca="false">'Tx_Chôm_BIT_7%'!Z39</f>
        <v>3.03369110973755</v>
      </c>
      <c r="AE42" s="24" t="n">
        <f aca="false">'Tx_Chôm_BIT_7%'!AA39</f>
        <v>0.894140537606857</v>
      </c>
      <c r="AF42" s="25" t="n">
        <f aca="false">'Tx_Chôm_BIT_7%'!AB39</f>
        <v>0.521581980270667</v>
      </c>
    </row>
    <row r="43" customFormat="false" ht="15" hidden="false" customHeight="false" outlineLevel="0" collapsed="false">
      <c r="A43" s="23" t="n">
        <v>2052</v>
      </c>
      <c r="B43" s="24" t="n">
        <f aca="false">'Tx_Chôm_BIT_7%'!B40</f>
        <v>6.99708428032958</v>
      </c>
      <c r="C43" s="24" t="n">
        <f aca="false">'Tx_Chôm_BIT_7%'!C40</f>
        <v>7.66183000904225</v>
      </c>
      <c r="D43" s="24" t="n">
        <f aca="false">'Tx_Chôm_BIT_7%'!D40</f>
        <v>6.38459806866056</v>
      </c>
      <c r="E43" s="21" t="n">
        <f aca="false">100*SUM('Chôm_BIT_7%'!E43:L43)/SUM(PopActBIT!E55:L55)</f>
        <v>8.67359566201734</v>
      </c>
      <c r="F43" s="24" t="n">
        <f aca="false">'Tx_Chôm_BIT_7%'!AH40</f>
        <v>3.85834731259904</v>
      </c>
      <c r="G43" s="21" t="n">
        <f aca="false">100*SUM('Chôm_BIT_7%'!Q43:X43)/SUM(PopActBIT!Q55:X55)</f>
        <v>7.18496694416383</v>
      </c>
      <c r="H43" s="24" t="n">
        <f aca="false">'Tx_Chôm_BIT_7%'!AM40</f>
        <v>3.38616550921398</v>
      </c>
      <c r="I43" s="24" t="n">
        <f aca="false">'Tx_Chôm_BIT_7%'!E40</f>
        <v>26.7233780760436</v>
      </c>
      <c r="J43" s="24" t="n">
        <f aca="false">'Tx_Chôm_BIT_7%'!F40</f>
        <v>16.340409524205</v>
      </c>
      <c r="K43" s="24" t="n">
        <f aca="false">'Tx_Chôm_BIT_7%'!G40</f>
        <v>9.81913931695392</v>
      </c>
      <c r="L43" s="24" t="n">
        <f aca="false">'Tx_Chôm_BIT_7%'!H40</f>
        <v>9.11701234521074</v>
      </c>
      <c r="M43" s="24" t="n">
        <f aca="false">'Tx_Chôm_BIT_7%'!I40</f>
        <v>8.06382188759596</v>
      </c>
      <c r="N43" s="24" t="n">
        <f aca="false">'Tx_Chôm_BIT_7%'!J40</f>
        <v>7.15956745429035</v>
      </c>
      <c r="O43" s="24" t="n">
        <f aca="false">'Tx_Chôm_BIT_7%'!K40</f>
        <v>6.23403644608342</v>
      </c>
      <c r="P43" s="24" t="n">
        <f aca="false">'Tx_Chôm_BIT_7%'!L40</f>
        <v>5.31914372532715</v>
      </c>
      <c r="Q43" s="24" t="n">
        <f aca="false">'Tx_Chôm_BIT_7%'!M40</f>
        <v>4.94680366455425</v>
      </c>
      <c r="R43" s="24" t="n">
        <f aca="false">'Tx_Chôm_BIT_7%'!N40</f>
        <v>3.18084794774564</v>
      </c>
      <c r="S43" s="24" t="n">
        <f aca="false">'Tx_Chôm_BIT_7%'!O40</f>
        <v>1.68084941720338</v>
      </c>
      <c r="T43" s="24" t="n">
        <f aca="false">'Tx_Chôm_BIT_7%'!P40</f>
        <v>0.61702067213795</v>
      </c>
      <c r="U43" s="24" t="n">
        <f aca="false">'Tx_Chôm_BIT_7%'!Q40</f>
        <v>20.6063627919174</v>
      </c>
      <c r="V43" s="24" t="n">
        <f aca="false">'Tx_Chôm_BIT_7%'!R40</f>
        <v>15.8829631638269</v>
      </c>
      <c r="W43" s="24" t="n">
        <f aca="false">'Tx_Chôm_BIT_7%'!S40</f>
        <v>8.85105515894438</v>
      </c>
      <c r="X43" s="24" t="n">
        <f aca="false">'Tx_Chôm_BIT_7%'!T40</f>
        <v>6.27658959588604</v>
      </c>
      <c r="Y43" s="24" t="n">
        <f aca="false">'Tx_Chôm_BIT_7%'!U40</f>
        <v>5.67020721119874</v>
      </c>
      <c r="Z43" s="24" t="n">
        <f aca="false">'Tx_Chôm_BIT_7%'!V40</f>
        <v>5.10637797631407</v>
      </c>
      <c r="AA43" s="24" t="n">
        <f aca="false">'Tx_Chôm_BIT_7%'!W40</f>
        <v>4.7021230531892</v>
      </c>
      <c r="AB43" s="24" t="n">
        <f aca="false">'Tx_Chôm_BIT_7%'!X40</f>
        <v>4.8191442151464</v>
      </c>
      <c r="AC43" s="24" t="n">
        <f aca="false">'Tx_Chôm_BIT_7%'!Y40</f>
        <v>4.57446360378135</v>
      </c>
      <c r="AD43" s="24" t="n">
        <f aca="false">'Tx_Chôm_BIT_7%'!Z40</f>
        <v>3.03191192343648</v>
      </c>
      <c r="AE43" s="24" t="n">
        <f aca="false">'Tx_Chôm_BIT_7%'!AA40</f>
        <v>0.893616145854962</v>
      </c>
      <c r="AF43" s="25" t="n">
        <f aca="false">'Tx_Chôm_BIT_7%'!AB40</f>
        <v>0.521276085082061</v>
      </c>
    </row>
    <row r="44" customFormat="false" ht="15" hidden="false" customHeight="false" outlineLevel="0" collapsed="false">
      <c r="A44" s="23" t="n">
        <v>2053</v>
      </c>
      <c r="B44" s="24" t="n">
        <f aca="false">'Tx_Chôm_BIT_7%'!B41</f>
        <v>6.9951370420215</v>
      </c>
      <c r="C44" s="24" t="n">
        <f aca="false">'Tx_Chôm_BIT_7%'!C41</f>
        <v>7.65870725553898</v>
      </c>
      <c r="D44" s="24" t="n">
        <f aca="false">'Tx_Chôm_BIT_7%'!D41</f>
        <v>6.38383246306258</v>
      </c>
      <c r="E44" s="21" t="n">
        <f aca="false">100*SUM('Chôm_BIT_7%'!E44:L44)/SUM(PopActBIT!E56:L56)</f>
        <v>8.66576084343881</v>
      </c>
      <c r="F44" s="24" t="n">
        <f aca="false">'Tx_Chôm_BIT_7%'!AH41</f>
        <v>3.86217566280414</v>
      </c>
      <c r="G44" s="21" t="n">
        <f aca="false">100*SUM('Chôm_BIT_7%'!Q44:X44)/SUM(PopActBIT!Q56:X56)</f>
        <v>7.18170516101227</v>
      </c>
      <c r="H44" s="24" t="n">
        <f aca="false">'Tx_Chôm_BIT_7%'!AM41</f>
        <v>3.38666996465122</v>
      </c>
      <c r="I44" s="24" t="n">
        <f aca="false">'Tx_Chôm_BIT_7%'!E41</f>
        <v>26.7027764429746</v>
      </c>
      <c r="J44" s="24" t="n">
        <f aca="false">'Tx_Chôm_BIT_7%'!F41</f>
        <v>16.3278123472966</v>
      </c>
      <c r="K44" s="24" t="n">
        <f aca="false">'Tx_Chôm_BIT_7%'!G41</f>
        <v>9.81156952900698</v>
      </c>
      <c r="L44" s="24" t="n">
        <f aca="false">'Tx_Chôm_BIT_7%'!H41</f>
        <v>9.10998384220908</v>
      </c>
      <c r="M44" s="24" t="n">
        <f aca="false">'Tx_Chôm_BIT_7%'!I41</f>
        <v>8.05760531201223</v>
      </c>
      <c r="N44" s="24" t="n">
        <f aca="false">'Tx_Chôm_BIT_7%'!J41</f>
        <v>7.15404798810585</v>
      </c>
      <c r="O44" s="24" t="n">
        <f aca="false">'Tx_Chôm_BIT_7%'!K41</f>
        <v>6.22923049187225</v>
      </c>
      <c r="P44" s="24" t="n">
        <f aca="false">'Tx_Chôm_BIT_7%'!L41</f>
        <v>5.31504308180226</v>
      </c>
      <c r="Q44" s="24" t="n">
        <f aca="false">'Tx_Chôm_BIT_7%'!M41</f>
        <v>4.94299006607611</v>
      </c>
      <c r="R44" s="24" t="n">
        <f aca="false">'Tx_Chôm_BIT_7%'!N41</f>
        <v>3.17839576291775</v>
      </c>
      <c r="S44" s="24" t="n">
        <f aca="false">'Tx_Chôm_BIT_7%'!O41</f>
        <v>1.67955361384952</v>
      </c>
      <c r="T44" s="24" t="n">
        <f aca="false">'Tx_Chôm_BIT_7%'!P41</f>
        <v>0.616544997489063</v>
      </c>
      <c r="U44" s="24" t="n">
        <f aca="false">'Tx_Chôm_BIT_7%'!Q41</f>
        <v>20.590476898902</v>
      </c>
      <c r="V44" s="24" t="n">
        <f aca="false">'Tx_Chôm_BIT_7%'!R41</f>
        <v>15.8707186422616</v>
      </c>
      <c r="W44" s="24" t="n">
        <f aca="false">'Tx_Chôm_BIT_7%'!S41</f>
        <v>8.84423168811897</v>
      </c>
      <c r="X44" s="24" t="n">
        <f aca="false">'Tx_Chôm_BIT_7%'!T41</f>
        <v>6.27175083652667</v>
      </c>
      <c r="Y44" s="24" t="n">
        <f aca="false">'Tx_Chôm_BIT_7%'!U41</f>
        <v>5.66583592520121</v>
      </c>
      <c r="Z44" s="24" t="n">
        <f aca="false">'Tx_Chôm_BIT_7%'!V41</f>
        <v>5.10244135853017</v>
      </c>
      <c r="AA44" s="24" t="n">
        <f aca="false">'Tx_Chôm_BIT_7%'!W41</f>
        <v>4.6984980843132</v>
      </c>
      <c r="AB44" s="24" t="n">
        <f aca="false">'Tx_Chôm_BIT_7%'!X41</f>
        <v>4.81542903211285</v>
      </c>
      <c r="AC44" s="24" t="n">
        <f aca="false">'Tx_Chôm_BIT_7%'!Y41</f>
        <v>4.57093705034995</v>
      </c>
      <c r="AD44" s="24" t="n">
        <f aca="false">'Tx_Chôm_BIT_7%'!Z41</f>
        <v>3.02957455662729</v>
      </c>
      <c r="AE44" s="24" t="n">
        <f aca="false">'Tx_Chôm_BIT_7%'!AA41</f>
        <v>0.89292723774278</v>
      </c>
      <c r="AF44" s="25" t="n">
        <f aca="false">'Tx_Chôm_BIT_7%'!AB41</f>
        <v>0.520874222016622</v>
      </c>
    </row>
    <row r="45" customFormat="false" ht="15" hidden="false" customHeight="false" outlineLevel="0" collapsed="false">
      <c r="A45" s="23" t="n">
        <v>2054</v>
      </c>
      <c r="B45" s="24" t="n">
        <f aca="false">'Tx_Chôm_BIT_7%'!B42</f>
        <v>6.99423802368907</v>
      </c>
      <c r="C45" s="24" t="n">
        <f aca="false">'Tx_Chôm_BIT_7%'!C42</f>
        <v>7.65678116063399</v>
      </c>
      <c r="D45" s="24" t="n">
        <f aca="false">'Tx_Chôm_BIT_7%'!D42</f>
        <v>6.38407719451191</v>
      </c>
      <c r="E45" s="21" t="n">
        <f aca="false">100*SUM('Chôm_BIT_7%'!E45:L45)/SUM(PopActBIT!E57:L57)</f>
        <v>8.66021040733964</v>
      </c>
      <c r="F45" s="24" t="n">
        <f aca="false">'Tx_Chôm_BIT_7%'!AH42</f>
        <v>3.86980506924729</v>
      </c>
      <c r="G45" s="21" t="n">
        <f aca="false">100*SUM('Chôm_BIT_7%'!Q45:X45)/SUM(PopActBIT!Q57:X57)</f>
        <v>7.18058946285493</v>
      </c>
      <c r="H45" s="24" t="n">
        <f aca="false">'Tx_Chôm_BIT_7%'!AM42</f>
        <v>3.39178355739571</v>
      </c>
      <c r="I45" s="24" t="n">
        <f aca="false">'Tx_Chôm_BIT_7%'!E42</f>
        <v>26.6848409717978</v>
      </c>
      <c r="J45" s="24" t="n">
        <f aca="false">'Tx_Chôm_BIT_7%'!F42</f>
        <v>16.3168454349846</v>
      </c>
      <c r="K45" s="24" t="n">
        <f aca="false">'Tx_Chôm_BIT_7%'!G42</f>
        <v>9.80497938573621</v>
      </c>
      <c r="L45" s="24" t="n">
        <f aca="false">'Tx_Chôm_BIT_7%'!H42</f>
        <v>9.10386493345171</v>
      </c>
      <c r="M45" s="24" t="n">
        <f aca="false">'Tx_Chôm_BIT_7%'!I42</f>
        <v>8.05219325502496</v>
      </c>
      <c r="N45" s="24" t="n">
        <f aca="false">'Tx_Chôm_BIT_7%'!J42</f>
        <v>7.14924282405251</v>
      </c>
      <c r="O45" s="24" t="n">
        <f aca="false">'Tx_Chôm_BIT_7%'!K42</f>
        <v>6.22504650058658</v>
      </c>
      <c r="P45" s="24" t="n">
        <f aca="false">'Tx_Chôm_BIT_7%'!L42</f>
        <v>5.31147312336739</v>
      </c>
      <c r="Q45" s="24" t="n">
        <f aca="false">'Tx_Chôm_BIT_7%'!M42</f>
        <v>4.93967000473167</v>
      </c>
      <c r="R45" s="24" t="n">
        <f aca="false">'Tx_Chôm_BIT_7%'!N42</f>
        <v>3.1762609277737</v>
      </c>
      <c r="S45" s="24" t="n">
        <f aca="false">'Tx_Chôm_BIT_7%'!O42</f>
        <v>1.6784255069841</v>
      </c>
      <c r="T45" s="24" t="n">
        <f aca="false">'Tx_Chôm_BIT_7%'!P42</f>
        <v>0.616130882310617</v>
      </c>
      <c r="U45" s="24" t="n">
        <f aca="false">'Tx_Chôm_BIT_7%'!Q42</f>
        <v>20.5766468799253</v>
      </c>
      <c r="V45" s="24" t="n">
        <f aca="false">'Tx_Chôm_BIT_7%'!R42</f>
        <v>15.860058746375</v>
      </c>
      <c r="W45" s="24" t="n">
        <f aca="false">'Tx_Chôm_BIT_7%'!S42</f>
        <v>8.83829127728334</v>
      </c>
      <c r="X45" s="24" t="n">
        <f aca="false">'Tx_Chôm_BIT_7%'!T42</f>
        <v>6.26753828557352</v>
      </c>
      <c r="Y45" s="24" t="n">
        <f aca="false">'Tx_Chôm_BIT_7%'!U42</f>
        <v>5.66203034950964</v>
      </c>
      <c r="Z45" s="24" t="n">
        <f aca="false">'Tx_Chôm_BIT_7%'!V42</f>
        <v>5.09901419843269</v>
      </c>
      <c r="AA45" s="24" t="n">
        <f aca="false">'Tx_Chôm_BIT_7%'!W42</f>
        <v>4.69534224105677</v>
      </c>
      <c r="AB45" s="24" t="n">
        <f aca="false">'Tx_Chôm_BIT_7%'!X42</f>
        <v>4.81219464977086</v>
      </c>
      <c r="AC45" s="24" t="n">
        <f aca="false">'Tx_Chôm_BIT_7%'!Y42</f>
        <v>4.56786688609596</v>
      </c>
      <c r="AD45" s="24" t="n">
        <f aca="false">'Tx_Chôm_BIT_7%'!Z42</f>
        <v>3.02753968031941</v>
      </c>
      <c r="AE45" s="24" t="n">
        <f aca="false">'Tx_Chôm_BIT_7%'!AA42</f>
        <v>0.892327484725722</v>
      </c>
      <c r="AF45" s="25" t="n">
        <f aca="false">'Tx_Chôm_BIT_7%'!AB42</f>
        <v>0.520524366090004</v>
      </c>
    </row>
    <row r="46" customFormat="false" ht="15" hidden="false" customHeight="false" outlineLevel="0" collapsed="false">
      <c r="A46" s="23" t="n">
        <v>2055</v>
      </c>
      <c r="B46" s="24" t="n">
        <f aca="false">'Tx_Chôm_BIT_7%'!B43</f>
        <v>6.99460217543919</v>
      </c>
      <c r="C46" s="24" t="n">
        <f aca="false">'Tx_Chôm_BIT_7%'!C43</f>
        <v>7.65585116087248</v>
      </c>
      <c r="D46" s="24" t="n">
        <f aca="false">'Tx_Chôm_BIT_7%'!D43</f>
        <v>6.38578956605049</v>
      </c>
      <c r="E46" s="21" t="n">
        <f aca="false">100*SUM('Chôm_BIT_7%'!E46:L46)/SUM(PopActBIT!E58:L58)</f>
        <v>8.65902313827489</v>
      </c>
      <c r="F46" s="24" t="n">
        <f aca="false">'Tx_Chôm_BIT_7%'!AH43</f>
        <v>3.87895876677714</v>
      </c>
      <c r="G46" s="21" t="n">
        <f aca="false">100*SUM('Chôm_BIT_7%'!Q46:X46)/SUM(PopActBIT!Q58:X58)</f>
        <v>7.18314356683646</v>
      </c>
      <c r="H46" s="24" t="n">
        <f aca="false">'Tx_Chôm_BIT_7%'!AM43</f>
        <v>3.39959478807316</v>
      </c>
      <c r="I46" s="24" t="n">
        <f aca="false">'Tx_Chôm_BIT_7%'!E43</f>
        <v>26.6716119497517</v>
      </c>
      <c r="J46" s="24" t="n">
        <f aca="false">'Tx_Chôm_BIT_7%'!F43</f>
        <v>16.3087563514405</v>
      </c>
      <c r="K46" s="24" t="n">
        <f aca="false">'Tx_Chôm_BIT_7%'!G43</f>
        <v>9.80011856274713</v>
      </c>
      <c r="L46" s="24" t="n">
        <f aca="false">'Tx_Chôm_BIT_7%'!H43</f>
        <v>9.09935168827117</v>
      </c>
      <c r="M46" s="24" t="n">
        <f aca="false">'Tx_Chôm_BIT_7%'!I43</f>
        <v>8.04820137655723</v>
      </c>
      <c r="N46" s="24" t="n">
        <f aca="false">'Tx_Chôm_BIT_7%'!J43</f>
        <v>7.14569858367153</v>
      </c>
      <c r="O46" s="24" t="n">
        <f aca="false">'Tx_Chôm_BIT_7%'!K43</f>
        <v>6.22196043095321</v>
      </c>
      <c r="P46" s="24" t="n">
        <f aca="false">'Tx_Chôm_BIT_7%'!L43</f>
        <v>5.30883995815121</v>
      </c>
      <c r="Q46" s="24" t="n">
        <f aca="false">'Tx_Chôm_BIT_7%'!M43</f>
        <v>4.93722116108062</v>
      </c>
      <c r="R46" s="24" t="n">
        <f aca="false">'Tx_Chôm_BIT_7%'!N43</f>
        <v>3.17468629497442</v>
      </c>
      <c r="S46" s="24" t="n">
        <f aca="false">'Tx_Chôm_BIT_7%'!O43</f>
        <v>1.67759342677578</v>
      </c>
      <c r="T46" s="24" t="n">
        <f aca="false">'Tx_Chôm_BIT_7%'!P43</f>
        <v>0.61582543514554</v>
      </c>
      <c r="U46" s="24" t="n">
        <f aca="false">'Tx_Chôm_BIT_7%'!Q43</f>
        <v>20.5664459978778</v>
      </c>
      <c r="V46" s="24" t="n">
        <f aca="false">'Tx_Chôm_BIT_7%'!R43</f>
        <v>15.8521961150395</v>
      </c>
      <c r="W46" s="24" t="n">
        <f aca="false">'Tx_Chôm_BIT_7%'!S43</f>
        <v>8.83390969036361</v>
      </c>
      <c r="X46" s="24" t="n">
        <f aca="false">'Tx_Chôm_BIT_7%'!T43</f>
        <v>6.26443115061842</v>
      </c>
      <c r="Y46" s="24" t="n">
        <f aca="false">'Tx_Chôm_BIT_7%'!U43</f>
        <v>5.65922339538919</v>
      </c>
      <c r="Z46" s="24" t="n">
        <f aca="false">'Tx_Chôm_BIT_7%'!V43</f>
        <v>5.09648635982516</v>
      </c>
      <c r="AA46" s="24" t="n">
        <f aca="false">'Tx_Chôm_BIT_7%'!W43</f>
        <v>4.69301452300567</v>
      </c>
      <c r="AB46" s="24" t="n">
        <f aca="false">'Tx_Chôm_BIT_7%'!X43</f>
        <v>4.80980900208499</v>
      </c>
      <c r="AC46" s="24" t="n">
        <f aca="false">'Tx_Chôm_BIT_7%'!Y43</f>
        <v>4.56560236401004</v>
      </c>
      <c r="AD46" s="24" t="n">
        <f aca="false">'Tx_Chôm_BIT_7%'!Z43</f>
        <v>3.02603877614619</v>
      </c>
      <c r="AE46" s="24" t="n">
        <f aca="false">'Tx_Chôm_BIT_7%'!AA43</f>
        <v>0.891885112969402</v>
      </c>
      <c r="AF46" s="25" t="n">
        <f aca="false">'Tx_Chôm_BIT_7%'!AB43</f>
        <v>0.520266315898818</v>
      </c>
    </row>
    <row r="47" customFormat="false" ht="15" hidden="false" customHeight="false" outlineLevel="0" collapsed="false">
      <c r="A47" s="23" t="n">
        <v>2056</v>
      </c>
      <c r="B47" s="24" t="n">
        <f aca="false">'Tx_Chôm_BIT_7%'!B44</f>
        <v>6.99311643347636</v>
      </c>
      <c r="C47" s="24" t="n">
        <f aca="false">'Tx_Chôm_BIT_7%'!C44</f>
        <v>7.65178636890981</v>
      </c>
      <c r="D47" s="24" t="n">
        <f aca="false">'Tx_Chôm_BIT_7%'!D44</f>
        <v>6.38662656467862</v>
      </c>
      <c r="E47" s="21" t="n">
        <f aca="false">100*SUM('Chôm_BIT_7%'!E47:L47)/SUM(PopActBIT!E59:L59)</f>
        <v>8.65862665269211</v>
      </c>
      <c r="F47" s="24" t="n">
        <f aca="false">'Tx_Chôm_BIT_7%'!AH44</f>
        <v>3.88545207313505</v>
      </c>
      <c r="G47" s="21" t="n">
        <f aca="false">100*SUM('Chôm_BIT_7%'!Q47:X47)/SUM(PopActBIT!Q59:X59)</f>
        <v>7.18625800259174</v>
      </c>
      <c r="H47" s="24" t="n">
        <f aca="false">'Tx_Chôm_BIT_7%'!AM44</f>
        <v>3.40648979897692</v>
      </c>
      <c r="I47" s="24" t="n">
        <f aca="false">'Tx_Chôm_BIT_7%'!E44</f>
        <v>26.655225815037</v>
      </c>
      <c r="J47" s="24" t="n">
        <f aca="false">'Tx_Chôm_BIT_7%'!F44</f>
        <v>16.298736804099</v>
      </c>
      <c r="K47" s="24" t="n">
        <f aca="false">'Tx_Chôm_BIT_7%'!G44</f>
        <v>9.79409770194233</v>
      </c>
      <c r="L47" s="24" t="n">
        <f aca="false">'Tx_Chôm_BIT_7%'!H44</f>
        <v>9.0937613548912</v>
      </c>
      <c r="M47" s="24" t="n">
        <f aca="false">'Tx_Chôm_BIT_7%'!I44</f>
        <v>8.0432568343145</v>
      </c>
      <c r="N47" s="24" t="n">
        <f aca="false">'Tx_Chôm_BIT_7%'!J44</f>
        <v>7.14130850856684</v>
      </c>
      <c r="O47" s="24" t="n">
        <f aca="false">'Tx_Chôm_BIT_7%'!K44</f>
        <v>6.21813786927216</v>
      </c>
      <c r="P47" s="24" t="n">
        <f aca="false">'Tx_Chôm_BIT_7%'!L44</f>
        <v>5.30557838675099</v>
      </c>
      <c r="Q47" s="24" t="n">
        <f aca="false">'Tx_Chôm_BIT_7%'!M44</f>
        <v>4.93418789967842</v>
      </c>
      <c r="R47" s="24" t="n">
        <f aca="false">'Tx_Chôm_BIT_7%'!N44</f>
        <v>3.17273587527709</v>
      </c>
      <c r="S47" s="24" t="n">
        <f aca="false">'Tx_Chôm_BIT_7%'!O44</f>
        <v>1.67656277021331</v>
      </c>
      <c r="T47" s="24" t="n">
        <f aca="false">'Tx_Chôm_BIT_7%'!P44</f>
        <v>0.615447092863115</v>
      </c>
      <c r="U47" s="24" t="n">
        <f aca="false">'Tx_Chôm_BIT_7%'!Q44</f>
        <v>20.5538106702733</v>
      </c>
      <c r="V47" s="24" t="n">
        <f aca="false">'Tx_Chôm_BIT_7%'!R44</f>
        <v>15.8424570628385</v>
      </c>
      <c r="W47" s="24" t="n">
        <f aca="false">'Tx_Chôm_BIT_7%'!S44</f>
        <v>8.82848243555365</v>
      </c>
      <c r="X47" s="24" t="n">
        <f aca="false">'Tx_Chôm_BIT_7%'!T44</f>
        <v>6.26058249636617</v>
      </c>
      <c r="Y47" s="24" t="n">
        <f aca="false">'Tx_Chôm_BIT_7%'!U44</f>
        <v>5.65574656027656</v>
      </c>
      <c r="Z47" s="24" t="n">
        <f aca="false">'Tx_Chôm_BIT_7%'!V44</f>
        <v>5.09335525128095</v>
      </c>
      <c r="AA47" s="24" t="n">
        <f aca="false">'Tx_Chôm_BIT_7%'!W44</f>
        <v>4.69013129388788</v>
      </c>
      <c r="AB47" s="24" t="n">
        <f aca="false">'Tx_Chôm_BIT_7%'!X44</f>
        <v>4.8068540183964</v>
      </c>
      <c r="AC47" s="24" t="n">
        <f aca="false">'Tx_Chôm_BIT_7%'!Y44</f>
        <v>4.56279741260585</v>
      </c>
      <c r="AD47" s="24" t="n">
        <f aca="false">'Tx_Chôm_BIT_7%'!Z44</f>
        <v>3.02417968044806</v>
      </c>
      <c r="AE47" s="24" t="n">
        <f aca="false">'Tx_Chôm_BIT_7%'!AA44</f>
        <v>0.891337168974167</v>
      </c>
      <c r="AF47" s="25" t="n">
        <f aca="false">'Tx_Chôm_BIT_7%'!AB44</f>
        <v>0.519946681901597</v>
      </c>
    </row>
    <row r="48" customFormat="false" ht="15" hidden="false" customHeight="false" outlineLevel="0" collapsed="false">
      <c r="A48" s="23" t="n">
        <v>2057</v>
      </c>
      <c r="B48" s="24" t="n">
        <f aca="false">'Tx_Chôm_BIT_7%'!B45</f>
        <v>6.99070944359778</v>
      </c>
      <c r="C48" s="24" t="n">
        <f aca="false">'Tx_Chôm_BIT_7%'!C45</f>
        <v>7.64658062807377</v>
      </c>
      <c r="D48" s="24" t="n">
        <f aca="false">'Tx_Chôm_BIT_7%'!D45</f>
        <v>6.3867106700122</v>
      </c>
      <c r="E48" s="21" t="n">
        <f aca="false">100*SUM('Chôm_BIT_7%'!E48:L48)/SUM(PopActBIT!E60:L60)</f>
        <v>8.65694538790096</v>
      </c>
      <c r="F48" s="24" t="n">
        <f aca="false">'Tx_Chôm_BIT_7%'!AH45</f>
        <v>3.88939640173899</v>
      </c>
      <c r="G48" s="21" t="n">
        <f aca="false">100*SUM('Chôm_BIT_7%'!Q48:X48)/SUM(PopActBIT!Q60:X60)</f>
        <v>7.18834499903458</v>
      </c>
      <c r="H48" s="24" t="n">
        <f aca="false">'Tx_Chôm_BIT_7%'!AM45</f>
        <v>3.41139701835333</v>
      </c>
      <c r="I48" s="24" t="n">
        <f aca="false">'Tx_Chôm_BIT_7%'!E45</f>
        <v>26.6381074725099</v>
      </c>
      <c r="J48" s="24" t="n">
        <f aca="false">'Tx_Chôm_BIT_7%'!F45</f>
        <v>16.2882695373309</v>
      </c>
      <c r="K48" s="24" t="n">
        <f aca="false">'Tx_Chôm_BIT_7%'!G45</f>
        <v>9.78780780140393</v>
      </c>
      <c r="L48" s="24" t="n">
        <f aca="false">'Tx_Chôm_BIT_7%'!H45</f>
        <v>9.08792121972174</v>
      </c>
      <c r="M48" s="24" t="n">
        <f aca="false">'Tx_Chôm_BIT_7%'!I45</f>
        <v>8.03809134719846</v>
      </c>
      <c r="N48" s="24" t="n">
        <f aca="false">'Tx_Chôm_BIT_7%'!J45</f>
        <v>7.13672226472897</v>
      </c>
      <c r="O48" s="24" t="n">
        <f aca="false">'Tx_Chôm_BIT_7%'!K45</f>
        <v>6.21414449796609</v>
      </c>
      <c r="P48" s="24" t="n">
        <f aca="false">'Tx_Chôm_BIT_7%'!L45</f>
        <v>5.3021710733499</v>
      </c>
      <c r="Q48" s="24" t="n">
        <f aca="false">'Tx_Chôm_BIT_7%'!M45</f>
        <v>4.93101909821541</v>
      </c>
      <c r="R48" s="24" t="n">
        <f aca="false">'Tx_Chôm_BIT_7%'!N45</f>
        <v>3.17069830186324</v>
      </c>
      <c r="S48" s="24" t="n">
        <f aca="false">'Tx_Chôm_BIT_7%'!O45</f>
        <v>1.67548605917857</v>
      </c>
      <c r="T48" s="24" t="n">
        <f aca="false">'Tx_Chôm_BIT_7%'!P45</f>
        <v>0.615051844508589</v>
      </c>
      <c r="U48" s="24" t="n">
        <f aca="false">'Tx_Chôm_BIT_7%'!Q45</f>
        <v>20.5406107381575</v>
      </c>
      <c r="V48" s="24" t="n">
        <f aca="false">'Tx_Chôm_BIT_7%'!R45</f>
        <v>15.8322828250228</v>
      </c>
      <c r="W48" s="24" t="n">
        <f aca="false">'Tx_Chôm_BIT_7%'!S45</f>
        <v>8.82281266605424</v>
      </c>
      <c r="X48" s="24" t="n">
        <f aca="false">'Tx_Chôm_BIT_7%'!T45</f>
        <v>6.25656186655289</v>
      </c>
      <c r="Y48" s="24" t="n">
        <f aca="false">'Tx_Chôm_BIT_7%'!U45</f>
        <v>5.652114364191</v>
      </c>
      <c r="Z48" s="24" t="n">
        <f aca="false">'Tx_Chôm_BIT_7%'!V45</f>
        <v>5.09008423041591</v>
      </c>
      <c r="AA48" s="24" t="n">
        <f aca="false">'Tx_Chôm_BIT_7%'!W45</f>
        <v>4.68711922884132</v>
      </c>
      <c r="AB48" s="24" t="n">
        <f aca="false">'Tx_Chôm_BIT_7%'!X45</f>
        <v>4.80376699245502</v>
      </c>
      <c r="AC48" s="24" t="n">
        <f aca="false">'Tx_Chôm_BIT_7%'!Y45</f>
        <v>4.55986712308092</v>
      </c>
      <c r="AD48" s="24" t="n">
        <f aca="false">'Tx_Chôm_BIT_7%'!Z45</f>
        <v>3.02223751180944</v>
      </c>
      <c r="AE48" s="24" t="n">
        <f aca="false">'Tx_Chôm_BIT_7%'!AA45</f>
        <v>0.890764740322784</v>
      </c>
      <c r="AF48" s="25" t="n">
        <f aca="false">'Tx_Chôm_BIT_7%'!AB45</f>
        <v>0.519612765188291</v>
      </c>
    </row>
    <row r="49" customFormat="false" ht="15" hidden="false" customHeight="false" outlineLevel="0" collapsed="false">
      <c r="A49" s="23" t="n">
        <v>2058</v>
      </c>
      <c r="B49" s="24" t="n">
        <f aca="false">'Tx_Chôm_BIT_7%'!B46</f>
        <v>6.98770857432802</v>
      </c>
      <c r="C49" s="24" t="n">
        <f aca="false">'Tx_Chôm_BIT_7%'!C46</f>
        <v>7.64183687749068</v>
      </c>
      <c r="D49" s="24" t="n">
        <f aca="false">'Tx_Chôm_BIT_7%'!D46</f>
        <v>6.38552302833724</v>
      </c>
      <c r="E49" s="21" t="n">
        <f aca="false">100*SUM('Chôm_BIT_7%'!E49:L49)/SUM(PopActBIT!E61:L61)</f>
        <v>8.65578102803582</v>
      </c>
      <c r="F49" s="24" t="n">
        <f aca="false">'Tx_Chôm_BIT_7%'!AH46</f>
        <v>3.8918485579126</v>
      </c>
      <c r="G49" s="21" t="n">
        <f aca="false">100*SUM('Chôm_BIT_7%'!Q49:X49)/SUM(PopActBIT!Q61:X61)</f>
        <v>7.19060758368852</v>
      </c>
      <c r="H49" s="24" t="n">
        <f aca="false">'Tx_Chôm_BIT_7%'!AM46</f>
        <v>3.41528353414239</v>
      </c>
      <c r="I49" s="24" t="n">
        <f aca="false">'Tx_Chôm_BIT_7%'!E46</f>
        <v>26.6244145481922</v>
      </c>
      <c r="J49" s="24" t="n">
        <f aca="false">'Tx_Chôm_BIT_7%'!F46</f>
        <v>16.279896793799</v>
      </c>
      <c r="K49" s="24" t="n">
        <f aca="false">'Tx_Chôm_BIT_7%'!G46</f>
        <v>9.78277652387794</v>
      </c>
      <c r="L49" s="24" t="n">
        <f aca="false">'Tx_Chôm_BIT_7%'!H46</f>
        <v>9.08324970851939</v>
      </c>
      <c r="M49" s="24" t="n">
        <f aca="false">'Tx_Chôm_BIT_7%'!I46</f>
        <v>8.03395948548156</v>
      </c>
      <c r="N49" s="24" t="n">
        <f aca="false">'Tx_Chôm_BIT_7%'!J46</f>
        <v>7.13305373842888</v>
      </c>
      <c r="O49" s="24" t="n">
        <f aca="false">'Tx_Chôm_BIT_7%'!K46</f>
        <v>6.21095020909261</v>
      </c>
      <c r="P49" s="24" t="n">
        <f aca="false">'Tx_Chôm_BIT_7%'!L46</f>
        <v>5.29944557089813</v>
      </c>
      <c r="Q49" s="24" t="n">
        <f aca="false">'Tx_Chôm_BIT_7%'!M46</f>
        <v>4.92848438093526</v>
      </c>
      <c r="R49" s="24" t="n">
        <f aca="false">'Tx_Chôm_BIT_7%'!N46</f>
        <v>3.16906845139708</v>
      </c>
      <c r="S49" s="24" t="n">
        <f aca="false">'Tx_Chôm_BIT_7%'!O46</f>
        <v>1.67462480040381</v>
      </c>
      <c r="T49" s="24" t="n">
        <f aca="false">'Tx_Chôm_BIT_7%'!P46</f>
        <v>0.614735686224183</v>
      </c>
      <c r="U49" s="24" t="n">
        <f aca="false">'Tx_Chôm_BIT_7%'!Q46</f>
        <v>20.5300521416593</v>
      </c>
      <c r="V49" s="24" t="n">
        <f aca="false">'Tx_Chôm_BIT_7%'!R46</f>
        <v>15.8241444747018</v>
      </c>
      <c r="W49" s="24" t="n">
        <f aca="false">'Tx_Chôm_BIT_7%'!S46</f>
        <v>8.81827742997449</v>
      </c>
      <c r="X49" s="24" t="n">
        <f aca="false">'Tx_Chôm_BIT_7%'!T46</f>
        <v>6.25334577365979</v>
      </c>
      <c r="Y49" s="24" t="n">
        <f aca="false">'Tx_Chôm_BIT_7%'!U46</f>
        <v>5.64920897857741</v>
      </c>
      <c r="Z49" s="24" t="n">
        <f aca="false">'Tx_Chôm_BIT_7%'!V46</f>
        <v>5.0874677480622</v>
      </c>
      <c r="AA49" s="24" t="n">
        <f aca="false">'Tx_Chôm_BIT_7%'!W46</f>
        <v>4.68470988467394</v>
      </c>
      <c r="AB49" s="24" t="n">
        <f aca="false">'Tx_Chôm_BIT_7%'!X46</f>
        <v>4.8012976872337</v>
      </c>
      <c r="AC49" s="24" t="n">
        <f aca="false">'Tx_Chôm_BIT_7%'!Y46</f>
        <v>4.55752319097239</v>
      </c>
      <c r="AD49" s="24" t="n">
        <f aca="false">'Tx_Chôm_BIT_7%'!Z46</f>
        <v>3.02068397541193</v>
      </c>
      <c r="AE49" s="24" t="n">
        <f aca="false">'Tx_Chôm_BIT_7%'!AA46</f>
        <v>0.890306855910885</v>
      </c>
      <c r="AF49" s="25" t="n">
        <f aca="false">'Tx_Chôm_BIT_7%'!AB46</f>
        <v>0.519345665948016</v>
      </c>
    </row>
    <row r="50" customFormat="false" ht="15" hidden="false" customHeight="false" outlineLevel="0" collapsed="false">
      <c r="A50" s="23" t="n">
        <v>2059</v>
      </c>
      <c r="B50" s="24" t="n">
        <f aca="false">'Tx_Chôm_BIT_7%'!B47</f>
        <v>6.98383379492069</v>
      </c>
      <c r="C50" s="24" t="n">
        <f aca="false">'Tx_Chôm_BIT_7%'!C47</f>
        <v>7.63785980659143</v>
      </c>
      <c r="D50" s="24" t="n">
        <f aca="false">'Tx_Chôm_BIT_7%'!D47</f>
        <v>6.38241965410554</v>
      </c>
      <c r="E50" s="21" t="n">
        <f aca="false">100*SUM('Chôm_BIT_7%'!E50:L50)/SUM(PopActBIT!E62:L62)</f>
        <v>8.6568626571793</v>
      </c>
      <c r="F50" s="24" t="n">
        <f aca="false">'Tx_Chôm_BIT_7%'!AH47</f>
        <v>3.89334806224902</v>
      </c>
      <c r="G50" s="21" t="n">
        <f aca="false">100*SUM('Chôm_BIT_7%'!Q50:X50)/SUM(PopActBIT!Q62:X62)</f>
        <v>7.19443823367874</v>
      </c>
      <c r="H50" s="24" t="n">
        <f aca="false">'Tx_Chôm_BIT_7%'!AM47</f>
        <v>3.41753459576587</v>
      </c>
      <c r="I50" s="24" t="n">
        <f aca="false">'Tx_Chôm_BIT_7%'!E47</f>
        <v>26.6180600173086</v>
      </c>
      <c r="J50" s="24" t="n">
        <f aca="false">'Tx_Chôm_BIT_7%'!F47</f>
        <v>16.2760112207747</v>
      </c>
      <c r="K50" s="24" t="n">
        <f aca="false">'Tx_Chôm_BIT_7%'!G47</f>
        <v>9.78044163852541</v>
      </c>
      <c r="L50" s="24" t="n">
        <f aca="false">'Tx_Chôm_BIT_7%'!H47</f>
        <v>9.08108178138275</v>
      </c>
      <c r="M50" s="24" t="n">
        <f aca="false">'Tx_Chôm_BIT_7%'!I47</f>
        <v>8.03204199566875</v>
      </c>
      <c r="N50" s="24" t="n">
        <f aca="false">'Tx_Chôm_BIT_7%'!J47</f>
        <v>7.13135127056078</v>
      </c>
      <c r="O50" s="24" t="n">
        <f aca="false">'Tx_Chôm_BIT_7%'!K47</f>
        <v>6.20946782250909</v>
      </c>
      <c r="P50" s="24" t="n">
        <f aca="false">'Tx_Chôm_BIT_7%'!L47</f>
        <v>5.29818073592926</v>
      </c>
      <c r="Q50" s="24" t="n">
        <f aca="false">'Tx_Chôm_BIT_7%'!M47</f>
        <v>4.92730808441421</v>
      </c>
      <c r="R50" s="24" t="n">
        <f aca="false">'Tx_Chôm_BIT_7%'!N47</f>
        <v>3.1683120800857</v>
      </c>
      <c r="S50" s="24" t="n">
        <f aca="false">'Tx_Chôm_BIT_7%'!O47</f>
        <v>1.67422511255365</v>
      </c>
      <c r="T50" s="24" t="n">
        <f aca="false">'Tx_Chôm_BIT_7%'!P47</f>
        <v>0.614588965367794</v>
      </c>
      <c r="U50" s="24" t="n">
        <f aca="false">'Tx_Chôm_BIT_7%'!Q47</f>
        <v>20.5251521709899</v>
      </c>
      <c r="V50" s="24" t="n">
        <f aca="false">'Tx_Chôm_BIT_7%'!R47</f>
        <v>15.8203676774848</v>
      </c>
      <c r="W50" s="24" t="n">
        <f aca="false">'Tx_Chôm_BIT_7%'!S47</f>
        <v>8.81617274458628</v>
      </c>
      <c r="X50" s="24" t="n">
        <f aca="false">'Tx_Chôm_BIT_7%'!T47</f>
        <v>6.25185326839652</v>
      </c>
      <c r="Y50" s="24" t="n">
        <f aca="false">'Tx_Chôm_BIT_7%'!U47</f>
        <v>5.64786066450059</v>
      </c>
      <c r="Z50" s="24" t="n">
        <f aca="false">'Tx_Chôm_BIT_7%'!V47</f>
        <v>5.08625350649209</v>
      </c>
      <c r="AA50" s="24" t="n">
        <f aca="false">'Tx_Chôm_BIT_7%'!W47</f>
        <v>4.68359177056146</v>
      </c>
      <c r="AB50" s="24" t="n">
        <f aca="false">'Tx_Chôm_BIT_7%'!X47</f>
        <v>4.80015174675191</v>
      </c>
      <c r="AC50" s="24" t="n">
        <f aca="false">'Tx_Chôm_BIT_7%'!Y47</f>
        <v>4.55643543289916</v>
      </c>
      <c r="AD50" s="24" t="n">
        <f aca="false">'Tx_Chôm_BIT_7%'!Z47</f>
        <v>3.01996301947968</v>
      </c>
      <c r="AE50" s="24" t="n">
        <f aca="false">'Tx_Chôm_BIT_7%'!AA47</f>
        <v>0.890094363636115</v>
      </c>
      <c r="AF50" s="25" t="n">
        <f aca="false">'Tx_Chôm_BIT_7%'!AB47</f>
        <v>0.519221712121067</v>
      </c>
    </row>
    <row r="51" customFormat="false" ht="15" hidden="false" customHeight="false" outlineLevel="0" collapsed="false">
      <c r="A51" s="23" t="n">
        <v>2060</v>
      </c>
      <c r="B51" s="24" t="n">
        <f aca="false">'Tx_Chôm_BIT_7%'!B48</f>
        <v>6.98504808239117</v>
      </c>
      <c r="C51" s="24" t="n">
        <f aca="false">'Tx_Chôm_BIT_7%'!C48</f>
        <v>7.64020703069245</v>
      </c>
      <c r="D51" s="24" t="n">
        <f aca="false">'Tx_Chôm_BIT_7%'!D48</f>
        <v>6.38340727954822</v>
      </c>
      <c r="E51" s="21" t="n">
        <f aca="false">100*SUM('Chôm_BIT_7%'!E51:L51)/SUM(PopActBIT!E63:L63)</f>
        <v>8.6657517470515</v>
      </c>
      <c r="F51" s="24" t="n">
        <f aca="false">'Tx_Chôm_BIT_7%'!AH48</f>
        <v>3.89468464399361</v>
      </c>
      <c r="G51" s="21" t="n">
        <f aca="false">100*SUM('Chôm_BIT_7%'!Q51:X51)/SUM(PopActBIT!Q63:X63)</f>
        <v>7.20425532665151</v>
      </c>
      <c r="H51" s="24" t="n">
        <f aca="false">'Tx_Chôm_BIT_7%'!AM48</f>
        <v>3.4189639065094</v>
      </c>
      <c r="I51" s="24" t="n">
        <f aca="false">'Tx_Chôm_BIT_7%'!E48</f>
        <v>26.6340460962941</v>
      </c>
      <c r="J51" s="24" t="n">
        <f aca="false">'Tx_Chôm_BIT_7%'!F48</f>
        <v>16.2857861480524</v>
      </c>
      <c r="K51" s="24" t="n">
        <f aca="false">'Tx_Chôm_BIT_7%'!G48</f>
        <v>9.78631550433099</v>
      </c>
      <c r="L51" s="24" t="n">
        <f aca="false">'Tx_Chôm_BIT_7%'!H48</f>
        <v>9.08653563078186</v>
      </c>
      <c r="M51" s="24" t="n">
        <f aca="false">'Tx_Chôm_BIT_7%'!I48</f>
        <v>8.03686582045816</v>
      </c>
      <c r="N51" s="24" t="n">
        <f aca="false">'Tx_Chôm_BIT_7%'!J48</f>
        <v>7.13563416512974</v>
      </c>
      <c r="O51" s="24" t="n">
        <f aca="false">'Tx_Chôm_BIT_7%'!K48</f>
        <v>6.21319705908771</v>
      </c>
      <c r="P51" s="24" t="n">
        <f aca="false">'Tx_Chôm_BIT_7%'!L48</f>
        <v>5.30136267840248</v>
      </c>
      <c r="Q51" s="24" t="n">
        <f aca="false">'Tx_Chôm_BIT_7%'!M48</f>
        <v>4.93026729091431</v>
      </c>
      <c r="R51" s="24" t="n">
        <f aca="false">'Tx_Chôm_BIT_7%'!N48</f>
        <v>3.17021488168469</v>
      </c>
      <c r="S51" s="24" t="n">
        <f aca="false">'Tx_Chôm_BIT_7%'!O48</f>
        <v>1.67523060637518</v>
      </c>
      <c r="T51" s="24" t="n">
        <f aca="false">'Tx_Chôm_BIT_7%'!P48</f>
        <v>0.614958070694688</v>
      </c>
      <c r="U51" s="24" t="n">
        <f aca="false">'Tx_Chôm_BIT_7%'!Q48</f>
        <v>20.5374790161312</v>
      </c>
      <c r="V51" s="24" t="n">
        <f aca="false">'Tx_Chôm_BIT_7%'!R48</f>
        <v>15.8298689577098</v>
      </c>
      <c r="W51" s="24" t="n">
        <f aca="false">'Tx_Chôm_BIT_7%'!S48</f>
        <v>8.82146749686173</v>
      </c>
      <c r="X51" s="24" t="n">
        <f aca="false">'Tx_Chôm_BIT_7%'!T48</f>
        <v>6.25560796051493</v>
      </c>
      <c r="Y51" s="24" t="n">
        <f aca="false">'Tx_Chôm_BIT_7%'!U48</f>
        <v>5.65125261517705</v>
      </c>
      <c r="Z51" s="24" t="n">
        <f aca="false">'Tx_Chôm_BIT_7%'!V48</f>
        <v>5.08930817126639</v>
      </c>
      <c r="AA51" s="24" t="n">
        <f aca="false">'Tx_Chôm_BIT_7%'!W48</f>
        <v>4.68640460770779</v>
      </c>
      <c r="AB51" s="24" t="n">
        <f aca="false">'Tx_Chôm_BIT_7%'!X48</f>
        <v>4.80303458663265</v>
      </c>
      <c r="AC51" s="24" t="n">
        <f aca="false">'Tx_Chôm_BIT_7%'!Y48</f>
        <v>4.55917190342614</v>
      </c>
      <c r="AD51" s="24" t="n">
        <f aca="false">'Tx_Chôm_BIT_7%'!Z48</f>
        <v>3.02177672668941</v>
      </c>
      <c r="AE51" s="24" t="n">
        <f aca="false">'Tx_Chôm_BIT_7%'!AA48</f>
        <v>0.890628929971617</v>
      </c>
      <c r="AF51" s="25" t="n">
        <f aca="false">'Tx_Chôm_BIT_7%'!AB48</f>
        <v>0.519533542483443</v>
      </c>
    </row>
    <row r="52" customFormat="false" ht="15" hidden="false" customHeight="false" outlineLevel="0" collapsed="false">
      <c r="A52" s="23" t="n">
        <v>2061</v>
      </c>
      <c r="B52" s="24" t="n">
        <f aca="false">'Tx_Chôm_BIT_7%'!B49</f>
        <v>6.98974166496309</v>
      </c>
      <c r="C52" s="24" t="n">
        <f aca="false">'Tx_Chôm_BIT_7%'!C49</f>
        <v>7.64517792323063</v>
      </c>
      <c r="D52" s="24" t="n">
        <f aca="false">'Tx_Chôm_BIT_7%'!D49</f>
        <v>6.38822735232027</v>
      </c>
      <c r="E52" s="21" t="n">
        <f aca="false">100*SUM('Chôm_BIT_7%'!E52:L52)/SUM(PopActBIT!E64:L64)</f>
        <v>8.67877335752519</v>
      </c>
      <c r="F52" s="24" t="n">
        <f aca="false">'Tx_Chôm_BIT_7%'!AH49</f>
        <v>3.89611163454116</v>
      </c>
      <c r="G52" s="21" t="n">
        <f aca="false">100*SUM('Chôm_BIT_7%'!Q52:X52)/SUM(PopActBIT!Q64:X64)</f>
        <v>7.2166420256923</v>
      </c>
      <c r="H52" s="24" t="n">
        <f aca="false">'Tx_Chôm_BIT_7%'!AM49</f>
        <v>3.42123269766997</v>
      </c>
      <c r="I52" s="24" t="n">
        <f aca="false">'Tx_Chôm_BIT_7%'!E49</f>
        <v>26.6582820401505</v>
      </c>
      <c r="J52" s="24" t="n">
        <f aca="false">'Tx_Chôm_BIT_7%'!F49</f>
        <v>16.3006055786908</v>
      </c>
      <c r="K52" s="24" t="n">
        <f aca="false">'Tx_Chôm_BIT_7%'!G49</f>
        <v>9.79522067000753</v>
      </c>
      <c r="L52" s="24" t="n">
        <f aca="false">'Tx_Chôm_BIT_7%'!H49</f>
        <v>9.09480402404816</v>
      </c>
      <c r="M52" s="24" t="n">
        <f aca="false">'Tx_Chôm_BIT_7%'!I49</f>
        <v>8.04417905510911</v>
      </c>
      <c r="N52" s="24" t="n">
        <f aca="false">'Tx_Chôm_BIT_7%'!J49</f>
        <v>7.14212731410083</v>
      </c>
      <c r="O52" s="24" t="n">
        <f aca="false">'Tx_Chôm_BIT_7%'!K49</f>
        <v>6.2188508262453</v>
      </c>
      <c r="P52" s="24" t="n">
        <f aca="false">'Tx_Chôm_BIT_7%'!L49</f>
        <v>5.3061867118134</v>
      </c>
      <c r="Q52" s="24" t="n">
        <f aca="false">'Tx_Chôm_BIT_7%'!M49</f>
        <v>4.93475364198646</v>
      </c>
      <c r="R52" s="24" t="n">
        <f aca="false">'Tx_Chôm_BIT_7%'!N49</f>
        <v>3.17309965366441</v>
      </c>
      <c r="S52" s="24" t="n">
        <f aca="false">'Tx_Chôm_BIT_7%'!O49</f>
        <v>1.67675500093303</v>
      </c>
      <c r="T52" s="24" t="n">
        <f aca="false">'Tx_Chôm_BIT_7%'!P49</f>
        <v>0.615517658570354</v>
      </c>
      <c r="U52" s="24" t="n">
        <f aca="false">'Tx_Chôm_BIT_7%'!Q49</f>
        <v>20.5561673215651</v>
      </c>
      <c r="V52" s="24" t="n">
        <f aca="false">'Tx_Chôm_BIT_7%'!R49</f>
        <v>15.8442735214748</v>
      </c>
      <c r="W52" s="24" t="n">
        <f aca="false">'Tx_Chôm_BIT_7%'!S49</f>
        <v>8.82949468845749</v>
      </c>
      <c r="X52" s="24" t="n">
        <f aca="false">'Tx_Chôm_BIT_7%'!T49</f>
        <v>6.26130031993981</v>
      </c>
      <c r="Y52" s="24" t="n">
        <f aca="false">'Tx_Chôm_BIT_7%'!U49</f>
        <v>5.65639503479308</v>
      </c>
      <c r="Z52" s="24" t="n">
        <f aca="false">'Tx_Chôm_BIT_7%'!V49</f>
        <v>5.09393924334086</v>
      </c>
      <c r="AA52" s="24" t="n">
        <f aca="false">'Tx_Chôm_BIT_7%'!W49</f>
        <v>4.69066905324304</v>
      </c>
      <c r="AB52" s="24" t="n">
        <f aca="false">'Tx_Chôm_BIT_7%'!X49</f>
        <v>4.80740516090294</v>
      </c>
      <c r="AC52" s="24" t="n">
        <f aca="false">'Tx_Chôm_BIT_7%'!Y49</f>
        <v>4.56332057215952</v>
      </c>
      <c r="AD52" s="24" t="n">
        <f aca="false">'Tx_Chôm_BIT_7%'!Z49</f>
        <v>3.02452642573364</v>
      </c>
      <c r="AE52" s="24" t="n">
        <f aca="false">'Tx_Chôm_BIT_7%'!AA49</f>
        <v>0.89143936758465</v>
      </c>
      <c r="AF52" s="25" t="n">
        <f aca="false">'Tx_Chôm_BIT_7%'!AB49</f>
        <v>0.520006297757713</v>
      </c>
    </row>
    <row r="53" customFormat="false" ht="15" hidden="false" customHeight="false" outlineLevel="0" collapsed="false">
      <c r="A53" s="23" t="n">
        <v>2062</v>
      </c>
      <c r="B53" s="24" t="n">
        <f aca="false">'Tx_Chôm_BIT_7%'!B50</f>
        <v>6.98980257623233</v>
      </c>
      <c r="C53" s="24" t="n">
        <f aca="false">'Tx_Chôm_BIT_7%'!C50</f>
        <v>7.645125421813</v>
      </c>
      <c r="D53" s="24" t="n">
        <f aca="false">'Tx_Chôm_BIT_7%'!D50</f>
        <v>6.38864431657771</v>
      </c>
      <c r="E53" s="21" t="n">
        <f aca="false">100*SUM('Chôm_BIT_7%'!E53:L53)/SUM(PopActBIT!E65:L65)</f>
        <v>8.68677489115293</v>
      </c>
      <c r="F53" s="24" t="n">
        <f aca="false">'Tx_Chôm_BIT_7%'!AH50</f>
        <v>3.89738314666364</v>
      </c>
      <c r="G53" s="21" t="n">
        <f aca="false">100*SUM('Chôm_BIT_7%'!Q53:X53)/SUM(PopActBIT!Q65:X65)</f>
        <v>7.22372437483245</v>
      </c>
      <c r="H53" s="24" t="n">
        <f aca="false">'Tx_Chôm_BIT_7%'!AM50</f>
        <v>3.42322944481344</v>
      </c>
      <c r="I53" s="24" t="n">
        <f aca="false">'Tx_Chôm_BIT_7%'!E50</f>
        <v>26.6655974397531</v>
      </c>
      <c r="J53" s="24" t="n">
        <f aca="false">'Tx_Chôm_BIT_7%'!F50</f>
        <v>16.3050786892758</v>
      </c>
      <c r="K53" s="24" t="n">
        <f aca="false">'Tx_Chôm_BIT_7%'!G50</f>
        <v>9.79790861341248</v>
      </c>
      <c r="L53" s="24" t="n">
        <f aca="false">'Tx_Chôm_BIT_7%'!H50</f>
        <v>9.09729976348266</v>
      </c>
      <c r="M53" s="24" t="n">
        <f aca="false">'Tx_Chôm_BIT_7%'!I50</f>
        <v>8.04638648858793</v>
      </c>
      <c r="N53" s="24" t="n">
        <f aca="false">'Tx_Chôm_BIT_7%'!J50</f>
        <v>7.14408721216316</v>
      </c>
      <c r="O53" s="24" t="n">
        <f aca="false">'Tx_Chôm_BIT_7%'!K50</f>
        <v>6.2205573645284</v>
      </c>
      <c r="P53" s="24" t="n">
        <f aca="false">'Tx_Chôm_BIT_7%'!L50</f>
        <v>5.30764280249863</v>
      </c>
      <c r="Q53" s="24" t="n">
        <f aca="false">'Tx_Chôm_BIT_7%'!M50</f>
        <v>4.93610780632373</v>
      </c>
      <c r="R53" s="24" t="n">
        <f aca="false">'Tx_Chôm_BIT_7%'!N50</f>
        <v>3.17397039589418</v>
      </c>
      <c r="S53" s="24" t="n">
        <f aca="false">'Tx_Chôm_BIT_7%'!O50</f>
        <v>1.67721512558957</v>
      </c>
      <c r="T53" s="24" t="n">
        <f aca="false">'Tx_Chôm_BIT_7%'!P50</f>
        <v>0.615686565089841</v>
      </c>
      <c r="U53" s="24" t="n">
        <f aca="false">'Tx_Chôm_BIT_7%'!Q50</f>
        <v>20.5618082168797</v>
      </c>
      <c r="V53" s="24" t="n">
        <f aca="false">'Tx_Chôm_BIT_7%'!R50</f>
        <v>15.8486214082609</v>
      </c>
      <c r="W53" s="24" t="n">
        <f aca="false">'Tx_Chôm_BIT_7%'!S50</f>
        <v>8.83191762335773</v>
      </c>
      <c r="X53" s="24" t="n">
        <f aca="false">'Tx_Chôm_BIT_7%'!T50</f>
        <v>6.26301850694839</v>
      </c>
      <c r="Y53" s="24" t="n">
        <f aca="false">'Tx_Chôm_BIT_7%'!U50</f>
        <v>5.65794722746354</v>
      </c>
      <c r="Z53" s="24" t="n">
        <f aca="false">'Tx_Chôm_BIT_7%'!V50</f>
        <v>5.09533709039869</v>
      </c>
      <c r="AA53" s="24" t="n">
        <f aca="false">'Tx_Chôm_BIT_7%'!W50</f>
        <v>4.69195623740879</v>
      </c>
      <c r="AB53" s="24" t="n">
        <f aca="false">'Tx_Chôm_BIT_7%'!X50</f>
        <v>4.80872437906376</v>
      </c>
      <c r="AC53" s="24" t="n">
        <f aca="false">'Tx_Chôm_BIT_7%'!Y50</f>
        <v>4.56457281014883</v>
      </c>
      <c r="AD53" s="24" t="n">
        <f aca="false">'Tx_Chôm_BIT_7%'!Z50</f>
        <v>3.02535639742422</v>
      </c>
      <c r="AE53" s="24" t="n">
        <f aca="false">'Tx_Chôm_BIT_7%'!AA50</f>
        <v>0.89168399081977</v>
      </c>
      <c r="AF53" s="25" t="n">
        <f aca="false">'Tx_Chôm_BIT_7%'!AB50</f>
        <v>0.520148994644866</v>
      </c>
    </row>
    <row r="54" customFormat="false" ht="15" hidden="false" customHeight="false" outlineLevel="0" collapsed="false">
      <c r="A54" s="23" t="n">
        <v>2063</v>
      </c>
      <c r="B54" s="24" t="n">
        <f aca="false">'Tx_Chôm_BIT_7%'!B51</f>
        <v>6.98892410865112</v>
      </c>
      <c r="C54" s="24" t="n">
        <f aca="false">'Tx_Chôm_BIT_7%'!C51</f>
        <v>7.64446441814707</v>
      </c>
      <c r="D54" s="24" t="n">
        <f aca="false">'Tx_Chôm_BIT_7%'!D51</f>
        <v>6.387745115913</v>
      </c>
      <c r="E54" s="21" t="n">
        <f aca="false">100*SUM('Chôm_BIT_7%'!E54:L54)/SUM(PopActBIT!E66:L66)</f>
        <v>8.69454198493361</v>
      </c>
      <c r="F54" s="24" t="n">
        <f aca="false">'Tx_Chôm_BIT_7%'!AH51</f>
        <v>3.89987132199067</v>
      </c>
      <c r="G54" s="21" t="n">
        <f aca="false">100*SUM('Chôm_BIT_7%'!Q54:X54)/SUM(PopActBIT!Q66:X66)</f>
        <v>7.22981004467808</v>
      </c>
      <c r="H54" s="24" t="n">
        <f aca="false">'Tx_Chôm_BIT_7%'!AM51</f>
        <v>3.42387051790634</v>
      </c>
      <c r="I54" s="24" t="n">
        <f aca="false">'Tx_Chôm_BIT_7%'!E51</f>
        <v>26.6737765433603</v>
      </c>
      <c r="J54" s="24" t="n">
        <f aca="false">'Tx_Chôm_BIT_7%'!F51</f>
        <v>16.3100799246025</v>
      </c>
      <c r="K54" s="24" t="n">
        <f aca="false">'Tx_Chôm_BIT_7%'!G51</f>
        <v>9.80091391302609</v>
      </c>
      <c r="L54" s="24" t="n">
        <f aca="false">'Tx_Chôm_BIT_7%'!H51</f>
        <v>9.10009016626583</v>
      </c>
      <c r="M54" s="24" t="n">
        <f aca="false">'Tx_Chôm_BIT_7%'!I51</f>
        <v>8.04885454612544</v>
      </c>
      <c r="N54" s="24" t="n">
        <f aca="false">'Tx_Chôm_BIT_7%'!J51</f>
        <v>7.14627850863116</v>
      </c>
      <c r="O54" s="24" t="n">
        <f aca="false">'Tx_Chôm_BIT_7%'!K51</f>
        <v>6.22246538790172</v>
      </c>
      <c r="P54" s="24" t="n">
        <f aca="false">'Tx_Chôm_BIT_7%'!L51</f>
        <v>5.30927080878987</v>
      </c>
      <c r="Q54" s="24" t="n">
        <f aca="false">'Tx_Chôm_BIT_7%'!M51</f>
        <v>4.93762185217458</v>
      </c>
      <c r="R54" s="24" t="n">
        <f aca="false">'Tx_Chôm_BIT_7%'!N51</f>
        <v>3.17494394365634</v>
      </c>
      <c r="S54" s="24" t="n">
        <f aca="false">'Tx_Chôm_BIT_7%'!O51</f>
        <v>1.6777295755776</v>
      </c>
      <c r="T54" s="24" t="n">
        <f aca="false">'Tx_Chôm_BIT_7%'!P51</f>
        <v>0.615875413819624</v>
      </c>
      <c r="U54" s="24" t="n">
        <f aca="false">'Tx_Chôm_BIT_7%'!Q51</f>
        <v>20.5681151132519</v>
      </c>
      <c r="V54" s="24" t="n">
        <f aca="false">'Tx_Chôm_BIT_7%'!R51</f>
        <v>15.8534826350465</v>
      </c>
      <c r="W54" s="24" t="n">
        <f aca="false">'Tx_Chôm_BIT_7%'!S51</f>
        <v>8.83462662582634</v>
      </c>
      <c r="X54" s="24" t="n">
        <f aca="false">'Tx_Chôm_BIT_7%'!T51</f>
        <v>6.26493955437204</v>
      </c>
      <c r="Y54" s="24" t="n">
        <f aca="false">'Tx_Chôm_BIT_7%'!U51</f>
        <v>5.65968268217</v>
      </c>
      <c r="Z54" s="24" t="n">
        <f aca="false">'Tx_Chôm_BIT_7%'!V51</f>
        <v>5.09689997643827</v>
      </c>
      <c r="AA54" s="24" t="n">
        <f aca="false">'Tx_Chôm_BIT_7%'!W51</f>
        <v>4.69339539497024</v>
      </c>
      <c r="AB54" s="24" t="n">
        <f aca="false">'Tx_Chôm_BIT_7%'!X51</f>
        <v>4.81019935276362</v>
      </c>
      <c r="AC54" s="24" t="n">
        <f aca="false">'Tx_Chôm_BIT_7%'!Y51</f>
        <v>4.56597289555928</v>
      </c>
      <c r="AD54" s="24" t="n">
        <f aca="false">'Tx_Chôm_BIT_7%'!Z51</f>
        <v>3.02628436101022</v>
      </c>
      <c r="AE54" s="24" t="n">
        <f aca="false">'Tx_Chôm_BIT_7%'!AA51</f>
        <v>0.891957495876697</v>
      </c>
      <c r="AF54" s="25" t="n">
        <f aca="false">'Tx_Chôm_BIT_7%'!AB51</f>
        <v>0.520308539261407</v>
      </c>
    </row>
    <row r="55" customFormat="false" ht="15" hidden="false" customHeight="false" outlineLevel="0" collapsed="false">
      <c r="A55" s="23" t="n">
        <v>2064</v>
      </c>
      <c r="B55" s="24" t="n">
        <f aca="false">'Tx_Chôm_BIT_7%'!B52</f>
        <v>6.98944675459306</v>
      </c>
      <c r="C55" s="24" t="n">
        <f aca="false">'Tx_Chôm_BIT_7%'!C52</f>
        <v>7.64577260222872</v>
      </c>
      <c r="D55" s="24" t="n">
        <f aca="false">'Tx_Chôm_BIT_7%'!D52</f>
        <v>6.38778630101694</v>
      </c>
      <c r="E55" s="21" t="n">
        <f aca="false">100*SUM('Chôm_BIT_7%'!E55:L55)/SUM(PopActBIT!E67:L67)</f>
        <v>8.70473216118778</v>
      </c>
      <c r="F55" s="24" t="n">
        <f aca="false">'Tx_Chôm_BIT_7%'!AH52</f>
        <v>3.90331236969176</v>
      </c>
      <c r="G55" s="21" t="n">
        <f aca="false">100*SUM('Chôm_BIT_7%'!Q55:X55)/SUM(PopActBIT!Q67:X67)</f>
        <v>7.23747149508164</v>
      </c>
      <c r="H55" s="24" t="n">
        <f aca="false">'Tx_Chôm_BIT_7%'!AM52</f>
        <v>3.42561117621691</v>
      </c>
      <c r="I55" s="24" t="n">
        <f aca="false">'Tx_Chôm_BIT_7%'!E52</f>
        <v>26.6906319761112</v>
      </c>
      <c r="J55" s="24" t="n">
        <f aca="false">'Tx_Chôm_BIT_7%'!F52</f>
        <v>16.3203864312527</v>
      </c>
      <c r="K55" s="24" t="n">
        <f aca="false">'Tx_Chôm_BIT_7%'!G52</f>
        <v>9.80710721096763</v>
      </c>
      <c r="L55" s="24" t="n">
        <f aca="false">'Tx_Chôm_BIT_7%'!H52</f>
        <v>9.10584060649974</v>
      </c>
      <c r="M55" s="24" t="n">
        <f aca="false">'Tx_Chôm_BIT_7%'!I52</f>
        <v>8.0539406997979</v>
      </c>
      <c r="N55" s="24" t="n">
        <f aca="false">'Tx_Chôm_BIT_7%'!J52</f>
        <v>7.15079431525592</v>
      </c>
      <c r="O55" s="24" t="n">
        <f aca="false">'Tx_Chôm_BIT_7%'!K52</f>
        <v>6.22639742754824</v>
      </c>
      <c r="P55" s="24" t="n">
        <f aca="false">'Tx_Chôm_BIT_7%'!L52</f>
        <v>5.31262579142342</v>
      </c>
      <c r="Q55" s="24" t="n">
        <f aca="false">'Tx_Chôm_BIT_7%'!M52</f>
        <v>4.94074198602378</v>
      </c>
      <c r="R55" s="24" t="n">
        <f aca="false">'Tx_Chôm_BIT_7%'!N52</f>
        <v>3.1769502232712</v>
      </c>
      <c r="S55" s="24" t="n">
        <f aca="false">'Tx_Chôm_BIT_7%'!O52</f>
        <v>1.6787897500898</v>
      </c>
      <c r="T55" s="24" t="n">
        <f aca="false">'Tx_Chôm_BIT_7%'!P52</f>
        <v>0.616264591805116</v>
      </c>
      <c r="U55" s="24" t="n">
        <f aca="false">'Tx_Chôm_BIT_7%'!Q52</f>
        <v>20.5811123159743</v>
      </c>
      <c r="V55" s="24" t="n">
        <f aca="false">'Tx_Chôm_BIT_7%'!R52</f>
        <v>15.8635006131903</v>
      </c>
      <c r="W55" s="24" t="n">
        <f aca="false">'Tx_Chôm_BIT_7%'!S52</f>
        <v>8.84020931692856</v>
      </c>
      <c r="X55" s="24" t="n">
        <f aca="false">'Tx_Chôm_BIT_7%'!T52</f>
        <v>6.26889843387963</v>
      </c>
      <c r="Y55" s="24" t="n">
        <f aca="false">'Tx_Chôm_BIT_7%'!U52</f>
        <v>5.66325909365736</v>
      </c>
      <c r="Z55" s="24" t="n">
        <f aca="false">'Tx_Chôm_BIT_7%'!V52</f>
        <v>5.10012075976648</v>
      </c>
      <c r="AA55" s="24" t="n">
        <f aca="false">'Tx_Chôm_BIT_7%'!W52</f>
        <v>4.6963611996183</v>
      </c>
      <c r="AB55" s="24" t="n">
        <f aca="false">'Tx_Chôm_BIT_7%'!X52</f>
        <v>4.81323896702962</v>
      </c>
      <c r="AC55" s="24" t="n">
        <f aca="false">'Tx_Chôm_BIT_7%'!Y52</f>
        <v>4.56885818062414</v>
      </c>
      <c r="AD55" s="24" t="n">
        <f aca="false">'Tx_Chôm_BIT_7%'!Z52</f>
        <v>3.02819670111135</v>
      </c>
      <c r="AE55" s="24" t="n">
        <f aca="false">'Tx_Chôm_BIT_7%'!AA52</f>
        <v>0.892521132959134</v>
      </c>
      <c r="AF55" s="25" t="n">
        <f aca="false">'Tx_Chôm_BIT_7%'!AB52</f>
        <v>0.520637327559495</v>
      </c>
    </row>
    <row r="56" customFormat="false" ht="15" hidden="false" customHeight="false" outlineLevel="0" collapsed="false">
      <c r="A56" s="23" t="n">
        <v>2065</v>
      </c>
      <c r="B56" s="24" t="n">
        <f aca="false">'Tx_Chôm_BIT_7%'!B53</f>
        <v>6.99336309745815</v>
      </c>
      <c r="C56" s="24" t="n">
        <f aca="false">'Tx_Chôm_BIT_7%'!C53</f>
        <v>7.65094583283381</v>
      </c>
      <c r="D56" s="24" t="n">
        <f aca="false">'Tx_Chôm_BIT_7%'!D53</f>
        <v>6.39067706368879</v>
      </c>
      <c r="E56" s="21" t="n">
        <f aca="false">100*SUM('Chôm_BIT_7%'!E56:L56)/SUM(PopActBIT!E68:L68)</f>
        <v>8.7179575656641</v>
      </c>
      <c r="F56" s="24" t="n">
        <f aca="false">'Tx_Chôm_BIT_7%'!AH53</f>
        <v>3.90834560403261</v>
      </c>
      <c r="G56" s="21" t="n">
        <f aca="false">100*SUM('Chôm_BIT_7%'!Q56:X56)/SUM(PopActBIT!Q68:X68)</f>
        <v>7.24684866881538</v>
      </c>
      <c r="H56" s="24" t="n">
        <f aca="false">'Tx_Chôm_BIT_7%'!AM53</f>
        <v>3.42762365611785</v>
      </c>
      <c r="I56" s="24" t="n">
        <f aca="false">'Tx_Chôm_BIT_7%'!E53</f>
        <v>26.7172608595113</v>
      </c>
      <c r="J56" s="24" t="n">
        <f aca="false">'Tx_Chôm_BIT_7%'!F53</f>
        <v>16.3366690605929</v>
      </c>
      <c r="K56" s="24" t="n">
        <f aca="false">'Tx_Chôm_BIT_7%'!G53</f>
        <v>9.81689162950991</v>
      </c>
      <c r="L56" s="24" t="n">
        <f aca="false">'Tx_Chôm_BIT_7%'!H53</f>
        <v>9.11492538081256</v>
      </c>
      <c r="M56" s="24" t="n">
        <f aca="false">'Tx_Chôm_BIT_7%'!I53</f>
        <v>8.06197600776653</v>
      </c>
      <c r="N56" s="24" t="n">
        <f aca="false">'Tx_Chôm_BIT_7%'!J53</f>
        <v>7.15792856626237</v>
      </c>
      <c r="O56" s="24" t="n">
        <f aca="false">'Tx_Chôm_BIT_7%'!K53</f>
        <v>6.23260942025223</v>
      </c>
      <c r="P56" s="24" t="n">
        <f aca="false">'Tx_Chôm_BIT_7%'!L53</f>
        <v>5.31792612649508</v>
      </c>
      <c r="Q56" s="24" t="n">
        <f aca="false">'Tx_Chôm_BIT_7%'!M53</f>
        <v>4.94567129764042</v>
      </c>
      <c r="R56" s="24" t="n">
        <f aca="false">'Tx_Chôm_BIT_7%'!N53</f>
        <v>3.18011982364406</v>
      </c>
      <c r="S56" s="24" t="n">
        <f aca="false">'Tx_Chôm_BIT_7%'!O53</f>
        <v>1.68046465597244</v>
      </c>
      <c r="T56" s="24" t="n">
        <f aca="false">'Tx_Chôm_BIT_7%'!P53</f>
        <v>0.616879430673429</v>
      </c>
      <c r="U56" s="24" t="n">
        <f aca="false">'Tx_Chôm_BIT_7%'!Q53</f>
        <v>20.6016458140419</v>
      </c>
      <c r="V56" s="24" t="n">
        <f aca="false">'Tx_Chôm_BIT_7%'!R53</f>
        <v>15.8793274137143</v>
      </c>
      <c r="W56" s="24" t="n">
        <f aca="false">'Tx_Chôm_BIT_7%'!S53</f>
        <v>8.8490290744878</v>
      </c>
      <c r="X56" s="24" t="n">
        <f aca="false">'Tx_Chôm_BIT_7%'!T53</f>
        <v>6.27515282926419</v>
      </c>
      <c r="Y56" s="24" t="n">
        <f aca="false">'Tx_Chôm_BIT_7%'!U53</f>
        <v>5.66890925084375</v>
      </c>
      <c r="Z56" s="24" t="n">
        <f aca="false">'Tx_Chôm_BIT_7%'!V53</f>
        <v>5.10520908143527</v>
      </c>
      <c r="AA56" s="24" t="n">
        <f aca="false">'Tx_Chôm_BIT_7%'!W53</f>
        <v>4.70104669582165</v>
      </c>
      <c r="AB56" s="24" t="n">
        <f aca="false">'Tx_Chôm_BIT_7%'!X53</f>
        <v>4.81804107060454</v>
      </c>
      <c r="AC56" s="24" t="n">
        <f aca="false">'Tx_Chôm_BIT_7%'!Y53</f>
        <v>4.57341646878577</v>
      </c>
      <c r="AD56" s="24" t="n">
        <f aca="false">'Tx_Chôm_BIT_7%'!Z53</f>
        <v>3.03121789210219</v>
      </c>
      <c r="AE56" s="24" t="n">
        <f aca="false">'Tx_Chôm_BIT_7%'!AA53</f>
        <v>0.893411589251173</v>
      </c>
      <c r="AF56" s="25" t="n">
        <f aca="false">'Tx_Chôm_BIT_7%'!AB53</f>
        <v>0.521156760396517</v>
      </c>
    </row>
    <row r="57" customFormat="false" ht="15" hidden="false" customHeight="false" outlineLevel="0" collapsed="false">
      <c r="A57" s="23" t="n">
        <v>2066</v>
      </c>
      <c r="B57" s="24" t="n">
        <f aca="false">'Tx_Chôm_BIT_7%'!B54</f>
        <v>6.99616293117761</v>
      </c>
      <c r="C57" s="24" t="n">
        <f aca="false">'Tx_Chôm_BIT_7%'!C54</f>
        <v>7.65550923182776</v>
      </c>
      <c r="D57" s="24" t="n">
        <f aca="false">'Tx_Chôm_BIT_7%'!D54</f>
        <v>6.39203066948396</v>
      </c>
      <c r="E57" s="21" t="n">
        <f aca="false">100*SUM('Chôm_BIT_7%'!E57:L57)/SUM(PopActBIT!E69:L69)</f>
        <v>8.72897379880772</v>
      </c>
      <c r="F57" s="24" t="n">
        <f aca="false">'Tx_Chôm_BIT_7%'!AH54</f>
        <v>3.9105917217537</v>
      </c>
      <c r="G57" s="21" t="n">
        <f aca="false">100*SUM('Chôm_BIT_7%'!Q57:X57)/SUM(PopActBIT!Q69:X69)</f>
        <v>7.253310772853</v>
      </c>
      <c r="H57" s="24" t="n">
        <f aca="false">'Tx_Chôm_BIT_7%'!AM54</f>
        <v>3.42656976989336</v>
      </c>
      <c r="I57" s="24" t="n">
        <f aca="false">'Tx_Chôm_BIT_7%'!E54</f>
        <v>26.7388905377599</v>
      </c>
      <c r="J57" s="24" t="n">
        <f aca="false">'Tx_Chôm_BIT_7%'!F54</f>
        <v>16.3498948511144</v>
      </c>
      <c r="K57" s="24" t="n">
        <f aca="false">'Tx_Chôm_BIT_7%'!G54</f>
        <v>9.82483915857979</v>
      </c>
      <c r="L57" s="24" t="n">
        <f aca="false">'Tx_Chôm_BIT_7%'!H54</f>
        <v>9.12230461419597</v>
      </c>
      <c r="M57" s="24" t="n">
        <f aca="false">'Tx_Chôm_BIT_7%'!I54</f>
        <v>8.06850279762024</v>
      </c>
      <c r="N57" s="24" t="n">
        <f aca="false">'Tx_Chôm_BIT_7%'!J54</f>
        <v>7.16372346015623</v>
      </c>
      <c r="O57" s="24" t="n">
        <f aca="false">'Tx_Chôm_BIT_7%'!K54</f>
        <v>6.23765519710483</v>
      </c>
      <c r="P57" s="24" t="n">
        <f aca="false">'Tx_Chôm_BIT_7%'!L54</f>
        <v>5.32223139684712</v>
      </c>
      <c r="Q57" s="24" t="n">
        <f aca="false">'Tx_Chôm_BIT_7%'!M54</f>
        <v>4.94967519906782</v>
      </c>
      <c r="R57" s="24" t="n">
        <f aca="false">'Tx_Chôm_BIT_7%'!N54</f>
        <v>3.18269437531458</v>
      </c>
      <c r="S57" s="24" t="n">
        <f aca="false">'Tx_Chôm_BIT_7%'!O54</f>
        <v>1.68182512140369</v>
      </c>
      <c r="T57" s="24" t="n">
        <f aca="false">'Tx_Chôm_BIT_7%'!P54</f>
        <v>0.617378842034266</v>
      </c>
      <c r="U57" s="24" t="n">
        <f aca="false">'Tx_Chôm_BIT_7%'!Q54</f>
        <v>20.6183244313857</v>
      </c>
      <c r="V57" s="24" t="n">
        <f aca="false">'Tx_Chôm_BIT_7%'!R54</f>
        <v>15.8921829509855</v>
      </c>
      <c r="W57" s="24" t="n">
        <f aca="false">'Tx_Chôm_BIT_7%'!S54</f>
        <v>8.85619304435361</v>
      </c>
      <c r="X57" s="24" t="n">
        <f aca="false">'Tx_Chôm_BIT_7%'!T54</f>
        <v>6.2802330482796</v>
      </c>
      <c r="Y57" s="24" t="n">
        <f aca="false">'Tx_Chôm_BIT_7%'!U54</f>
        <v>5.67349866903903</v>
      </c>
      <c r="Z57" s="24" t="n">
        <f aca="false">'Tx_Chôm_BIT_7%'!V54</f>
        <v>5.10934214097324</v>
      </c>
      <c r="AA57" s="24" t="n">
        <f aca="false">'Tx_Chôm_BIT_7%'!W54</f>
        <v>4.70485255481286</v>
      </c>
      <c r="AB57" s="24" t="n">
        <f aca="false">'Tx_Chôm_BIT_7%'!X54</f>
        <v>4.82194164554349</v>
      </c>
      <c r="AC57" s="24" t="n">
        <f aca="false">'Tx_Chôm_BIT_7%'!Y54</f>
        <v>4.57711900128852</v>
      </c>
      <c r="AD57" s="24" t="n">
        <f aca="false">'Tx_Chôm_BIT_7%'!Z54</f>
        <v>3.03367189620286</v>
      </c>
      <c r="AE57" s="24" t="n">
        <f aca="false">'Tx_Chôm_BIT_7%'!AA54</f>
        <v>0.894134874670316</v>
      </c>
      <c r="AF57" s="25" t="n">
        <f aca="false">'Tx_Chôm_BIT_7%'!AB54</f>
        <v>0.521578676891018</v>
      </c>
    </row>
    <row r="58" customFormat="false" ht="15" hidden="false" customHeight="false" outlineLevel="0" collapsed="false">
      <c r="A58" s="23" t="n">
        <v>2067</v>
      </c>
      <c r="B58" s="24" t="n">
        <f aca="false">'Tx_Chôm_BIT_7%'!B55</f>
        <v>6.99488564810518</v>
      </c>
      <c r="C58" s="24" t="n">
        <f aca="false">'Tx_Chôm_BIT_7%'!C55</f>
        <v>7.65528936453485</v>
      </c>
      <c r="D58" s="24" t="n">
        <f aca="false">'Tx_Chôm_BIT_7%'!D55</f>
        <v>6.38986188967421</v>
      </c>
      <c r="E58" s="21" t="n">
        <f aca="false">100*SUM('Chôm_BIT_7%'!E58:L58)/SUM(PopActBIT!E70:L70)</f>
        <v>8.73446773803545</v>
      </c>
      <c r="F58" s="24" t="n">
        <f aca="false">'Tx_Chôm_BIT_7%'!AH55</f>
        <v>3.90692127465961</v>
      </c>
      <c r="G58" s="21" t="n">
        <f aca="false">100*SUM('Chôm_BIT_7%'!Q58:X58)/SUM(PopActBIT!Q70:X70)</f>
        <v>7.25496923806149</v>
      </c>
      <c r="H58" s="24" t="n">
        <f aca="false">'Tx_Chôm_BIT_7%'!AM55</f>
        <v>3.42228454306963</v>
      </c>
      <c r="I58" s="24" t="n">
        <f aca="false">'Tx_Chôm_BIT_7%'!E55</f>
        <v>26.7507723791623</v>
      </c>
      <c r="J58" s="24" t="n">
        <f aca="false">'Tx_Chôm_BIT_7%'!F55</f>
        <v>16.3571601808891</v>
      </c>
      <c r="K58" s="24" t="n">
        <f aca="false">'Tx_Chôm_BIT_7%'!G55</f>
        <v>9.82920497848999</v>
      </c>
      <c r="L58" s="24" t="n">
        <f aca="false">'Tx_Chôm_BIT_7%'!H55</f>
        <v>9.12635825196741</v>
      </c>
      <c r="M58" s="24" t="n">
        <f aca="false">'Tx_Chôm_BIT_7%'!I55</f>
        <v>8.07208816218354</v>
      </c>
      <c r="N58" s="24" t="n">
        <f aca="false">'Tx_Chôm_BIT_7%'!J55</f>
        <v>7.16690677196507</v>
      </c>
      <c r="O58" s="24" t="n">
        <f aca="false">'Tx_Chôm_BIT_7%'!K55</f>
        <v>6.2404269960944</v>
      </c>
      <c r="P58" s="24" t="n">
        <f aca="false">'Tx_Chôm_BIT_7%'!L55</f>
        <v>5.32459641304983</v>
      </c>
      <c r="Q58" s="24" t="n">
        <f aca="false">'Tx_Chôm_BIT_7%'!M55</f>
        <v>4.95187466413634</v>
      </c>
      <c r="R58" s="24" t="n">
        <f aca="false">'Tx_Chôm_BIT_7%'!N55</f>
        <v>3.1841086550038</v>
      </c>
      <c r="S58" s="24" t="n">
        <f aca="false">'Tx_Chôm_BIT_7%'!O55</f>
        <v>1.68257246652375</v>
      </c>
      <c r="T58" s="24" t="n">
        <f aca="false">'Tx_Chôm_BIT_7%'!P55</f>
        <v>0.61765318391378</v>
      </c>
      <c r="U58" s="24" t="n">
        <f aca="false">'Tx_Chôm_BIT_7%'!Q55</f>
        <v>20.627486504155</v>
      </c>
      <c r="V58" s="24" t="n">
        <f aca="false">'Tx_Chôm_BIT_7%'!R55</f>
        <v>15.8992448893668</v>
      </c>
      <c r="W58" s="24" t="n">
        <f aca="false">'Tx_Chôm_BIT_7%'!S55</f>
        <v>8.86012843131492</v>
      </c>
      <c r="X58" s="24" t="n">
        <f aca="false">'Tx_Chôm_BIT_7%'!T55</f>
        <v>6.2830237673988</v>
      </c>
      <c r="Y58" s="24" t="n">
        <f aca="false">'Tx_Chôm_BIT_7%'!U55</f>
        <v>5.67601977631112</v>
      </c>
      <c r="Z58" s="24" t="n">
        <f aca="false">'Tx_Chôm_BIT_7%'!V55</f>
        <v>5.11161255652784</v>
      </c>
      <c r="AA58" s="24" t="n">
        <f aca="false">'Tx_Chôm_BIT_7%'!W55</f>
        <v>4.70694322913605</v>
      </c>
      <c r="AB58" s="24" t="n">
        <f aca="false">'Tx_Chôm_BIT_7%'!X55</f>
        <v>4.82408435022315</v>
      </c>
      <c r="AC58" s="24" t="n">
        <f aca="false">'Tx_Chôm_BIT_7%'!Y55</f>
        <v>4.57915291522286</v>
      </c>
      <c r="AD58" s="24" t="n">
        <f aca="false">'Tx_Chôm_BIT_7%'!Z55</f>
        <v>3.0350199554384</v>
      </c>
      <c r="AE58" s="24" t="n">
        <f aca="false">'Tx_Chôm_BIT_7%'!AA55</f>
        <v>0.894532197392371</v>
      </c>
      <c r="AF58" s="25" t="n">
        <f aca="false">'Tx_Chôm_BIT_7%'!AB55</f>
        <v>0.521810448478883</v>
      </c>
    </row>
    <row r="59" customFormat="false" ht="15" hidden="false" customHeight="false" outlineLevel="0" collapsed="false">
      <c r="A59" s="23" t="n">
        <v>2068</v>
      </c>
      <c r="B59" s="24" t="n">
        <f aca="false">'Tx_Chôm_BIT_7%'!B56</f>
        <v>6.99501495556456</v>
      </c>
      <c r="C59" s="24" t="n">
        <f aca="false">'Tx_Chôm_BIT_7%'!C56</f>
        <v>7.65678296623247</v>
      </c>
      <c r="D59" s="24" t="n">
        <f aca="false">'Tx_Chôm_BIT_7%'!D56</f>
        <v>6.38883253567959</v>
      </c>
      <c r="E59" s="21" t="n">
        <f aca="false">100*SUM('Chôm_BIT_7%'!E59:L59)/SUM(PopActBIT!E71:L71)</f>
        <v>8.7408354530789</v>
      </c>
      <c r="F59" s="24" t="n">
        <f aca="false">'Tx_Chôm_BIT_7%'!AH56</f>
        <v>3.90307191080947</v>
      </c>
      <c r="G59" s="21" t="n">
        <f aca="false">100*SUM('Chôm_BIT_7%'!Q59:X59)/SUM(PopActBIT!Q71:X71)</f>
        <v>7.25734963821777</v>
      </c>
      <c r="H59" s="24" t="n">
        <f aca="false">'Tx_Chôm_BIT_7%'!AM56</f>
        <v>3.41869506130195</v>
      </c>
      <c r="I59" s="24" t="n">
        <f aca="false">'Tx_Chôm_BIT_7%'!E56</f>
        <v>26.7700600974843</v>
      </c>
      <c r="J59" s="24" t="n">
        <f aca="false">'Tx_Chôm_BIT_7%'!F56</f>
        <v>16.3689539449586</v>
      </c>
      <c r="K59" s="24" t="n">
        <f aca="false">'Tx_Chôm_BIT_7%'!G56</f>
        <v>9.83629198645623</v>
      </c>
      <c r="L59" s="24" t="n">
        <f aca="false">'Tx_Chôm_BIT_7%'!H56</f>
        <v>9.13293849663379</v>
      </c>
      <c r="M59" s="24" t="n">
        <f aca="false">'Tx_Chôm_BIT_7%'!I56</f>
        <v>8.07790826190013</v>
      </c>
      <c r="N59" s="24" t="n">
        <f aca="false">'Tx_Chôm_BIT_7%'!J56</f>
        <v>7.1720742219773</v>
      </c>
      <c r="O59" s="24" t="n">
        <f aca="false">'Tx_Chôm_BIT_7%'!K56</f>
        <v>6.24492643993862</v>
      </c>
      <c r="P59" s="24" t="n">
        <f aca="false">'Tx_Chôm_BIT_7%'!L56</f>
        <v>5.32843552895787</v>
      </c>
      <c r="Q59" s="24" t="n">
        <f aca="false">'Tx_Chôm_BIT_7%'!M56</f>
        <v>4.95544504193082</v>
      </c>
      <c r="R59" s="24" t="n">
        <f aca="false">'Tx_Chôm_BIT_7%'!N56</f>
        <v>3.18640444631681</v>
      </c>
      <c r="S59" s="24" t="n">
        <f aca="false">'Tx_Chôm_BIT_7%'!O56</f>
        <v>1.68378562715069</v>
      </c>
      <c r="T59" s="24" t="n">
        <f aca="false">'Tx_Chôm_BIT_7%'!P56</f>
        <v>0.618098521359113</v>
      </c>
      <c r="U59" s="24" t="n">
        <f aca="false">'Tx_Chôm_BIT_7%'!Q56</f>
        <v>20.6423592391828</v>
      </c>
      <c r="V59" s="24" t="n">
        <f aca="false">'Tx_Chôm_BIT_7%'!R56</f>
        <v>15.9107084894682</v>
      </c>
      <c r="W59" s="24" t="n">
        <f aca="false">'Tx_Chôm_BIT_7%'!S56</f>
        <v>8.8665167201859</v>
      </c>
      <c r="X59" s="24" t="n">
        <f aca="false">'Tx_Chôm_BIT_7%'!T56</f>
        <v>6.28755392417029</v>
      </c>
      <c r="Y59" s="24" t="n">
        <f aca="false">'Tx_Chôm_BIT_7%'!U56</f>
        <v>5.68011227386909</v>
      </c>
      <c r="Z59" s="24" t="n">
        <f aca="false">'Tx_Chôm_BIT_7%'!V56</f>
        <v>5.11529810779956</v>
      </c>
      <c r="AA59" s="24" t="n">
        <f aca="false">'Tx_Chôm_BIT_7%'!W56</f>
        <v>4.71033700759876</v>
      </c>
      <c r="AB59" s="24" t="n">
        <f aca="false">'Tx_Chôm_BIT_7%'!X56</f>
        <v>4.82756258923583</v>
      </c>
      <c r="AC59" s="24" t="n">
        <f aca="false">'Tx_Chôm_BIT_7%'!Y56</f>
        <v>4.58245455490377</v>
      </c>
      <c r="AD59" s="24" t="n">
        <f aca="false">'Tx_Chôm_BIT_7%'!Z56</f>
        <v>3.03720825150599</v>
      </c>
      <c r="AE59" s="24" t="n">
        <f aca="false">'Tx_Chôm_BIT_7%'!AA56</f>
        <v>0.895177168864922</v>
      </c>
      <c r="AF59" s="25" t="n">
        <f aca="false">'Tx_Chôm_BIT_7%'!AB56</f>
        <v>0.522186681837871</v>
      </c>
    </row>
    <row r="60" customFormat="false" ht="15" hidden="false" customHeight="false" outlineLevel="0" collapsed="false">
      <c r="A60" s="23" t="n">
        <v>2069</v>
      </c>
      <c r="B60" s="24" t="n">
        <f aca="false">'Tx_Chôm_BIT_7%'!B57</f>
        <v>6.99647817864384</v>
      </c>
      <c r="C60" s="24" t="n">
        <f aca="false">'Tx_Chôm_BIT_7%'!C57</f>
        <v>7.65997933323513</v>
      </c>
      <c r="D60" s="24" t="n">
        <f aca="false">'Tx_Chôm_BIT_7%'!D57</f>
        <v>6.38882359568482</v>
      </c>
      <c r="E60" s="21" t="n">
        <f aca="false">100*SUM('Chôm_BIT_7%'!E60:L60)/SUM(PopActBIT!E72:L72)</f>
        <v>8.74881675639495</v>
      </c>
      <c r="F60" s="24" t="n">
        <f aca="false">'Tx_Chôm_BIT_7%'!AH57</f>
        <v>3.90001704701072</v>
      </c>
      <c r="G60" s="21" t="n">
        <f aca="false">100*SUM('Chôm_BIT_7%'!Q60:X60)/SUM(PopActBIT!Q72:X72)</f>
        <v>7.26068435638282</v>
      </c>
      <c r="H60" s="24" t="n">
        <f aca="false">'Tx_Chôm_BIT_7%'!AM57</f>
        <v>3.41588404940128</v>
      </c>
      <c r="I60" s="24" t="n">
        <f aca="false">'Tx_Chôm_BIT_7%'!E57</f>
        <v>26.7943572410186</v>
      </c>
      <c r="J60" s="24" t="n">
        <f aca="false">'Tx_Chôm_BIT_7%'!F57</f>
        <v>16.3838107970559</v>
      </c>
      <c r="K60" s="24" t="n">
        <f aca="false">'Tx_Chôm_BIT_7%'!G57</f>
        <v>9.84521963911629</v>
      </c>
      <c r="L60" s="24" t="n">
        <f aca="false">'Tx_Chôm_BIT_7%'!H57</f>
        <v>9.14122776893029</v>
      </c>
      <c r="M60" s="24" t="n">
        <f aca="false">'Tx_Chôm_BIT_7%'!I57</f>
        <v>8.0852399636513</v>
      </c>
      <c r="N60" s="24" t="n">
        <f aca="false">'Tx_Chôm_BIT_7%'!J57</f>
        <v>7.17858376719964</v>
      </c>
      <c r="O60" s="24" t="n">
        <f aca="false">'Tx_Chôm_BIT_7%'!K57</f>
        <v>6.25059448377264</v>
      </c>
      <c r="P60" s="24" t="n">
        <f aca="false">'Tx_Chôm_BIT_7%'!L57</f>
        <v>5.33327174383331</v>
      </c>
      <c r="Q60" s="24" t="n">
        <f aca="false">'Tx_Chôm_BIT_7%'!M57</f>
        <v>4.95994272176498</v>
      </c>
      <c r="R60" s="24" t="n">
        <f aca="false">'Tx_Chôm_BIT_7%'!N57</f>
        <v>3.18929650281232</v>
      </c>
      <c r="S60" s="24" t="n">
        <f aca="false">'Tx_Chôm_BIT_7%'!O57</f>
        <v>1.68531387105133</v>
      </c>
      <c r="T60" s="24" t="n">
        <f aca="false">'Tx_Chôm_BIT_7%'!P57</f>
        <v>0.618659522284664</v>
      </c>
      <c r="U60" s="24" t="n">
        <f aca="false">'Tx_Chôm_BIT_7%'!Q57</f>
        <v>20.6610947356102</v>
      </c>
      <c r="V60" s="24" t="n">
        <f aca="false">'Tx_Chôm_BIT_7%'!R57</f>
        <v>15.9251494270863</v>
      </c>
      <c r="W60" s="24" t="n">
        <f aca="false">'Tx_Chôm_BIT_7%'!S57</f>
        <v>8.87456418173863</v>
      </c>
      <c r="X60" s="24" t="n">
        <f aca="false">'Tx_Chôm_BIT_7%'!T57</f>
        <v>6.29326065772331</v>
      </c>
      <c r="Y60" s="24" t="n">
        <f aca="false">'Tx_Chôm_BIT_7%'!U57</f>
        <v>5.68526767892631</v>
      </c>
      <c r="Z60" s="24" t="n">
        <f aca="false">'Tx_Chôm_BIT_7%'!V57</f>
        <v>5.11994087407998</v>
      </c>
      <c r="AA60" s="24" t="n">
        <f aca="false">'Tx_Chôm_BIT_7%'!W57</f>
        <v>4.71461222154865</v>
      </c>
      <c r="AB60" s="24" t="n">
        <f aca="false">'Tx_Chôm_BIT_7%'!X57</f>
        <v>4.83194419991298</v>
      </c>
      <c r="AC60" s="24" t="n">
        <f aca="false">'Tx_Chôm_BIT_7%'!Y57</f>
        <v>4.58661369969665</v>
      </c>
      <c r="AD60" s="24" t="n">
        <f aca="false">'Tx_Chôm_BIT_7%'!Z57</f>
        <v>3.03996489398499</v>
      </c>
      <c r="AE60" s="24" t="n">
        <f aca="false">'Tx_Chôm_BIT_7%'!AA57</f>
        <v>0.895989652963996</v>
      </c>
      <c r="AF60" s="25" t="n">
        <f aca="false">'Tx_Chôm_BIT_7%'!AB57</f>
        <v>0.522660630895664</v>
      </c>
    </row>
    <row r="61" customFormat="false" ht="15.75" hidden="false" customHeight="false" outlineLevel="0" collapsed="false">
      <c r="A61" s="26" t="n">
        <v>2070</v>
      </c>
      <c r="B61" s="27" t="n">
        <f aca="false">'Tx_Chôm_BIT_7%'!B58</f>
        <v>6.99850951308392</v>
      </c>
      <c r="C61" s="27" t="n">
        <f aca="false">'Tx_Chôm_BIT_7%'!C58</f>
        <v>7.66387424139129</v>
      </c>
      <c r="D61" s="27" t="n">
        <f aca="false">'Tx_Chôm_BIT_7%'!D58</f>
        <v>6.38925686759233</v>
      </c>
      <c r="E61" s="21" t="n">
        <f aca="false">100*SUM('Chôm_BIT_7%'!E61:L61)/SUM(PopActBIT!E73:L73)</f>
        <v>8.75564503534184</v>
      </c>
      <c r="F61" s="27" t="n">
        <f aca="false">'Tx_Chôm_BIT_7%'!AH58</f>
        <v>3.89653926825037</v>
      </c>
      <c r="G61" s="21" t="n">
        <f aca="false">100*SUM('Chôm_BIT_7%'!Q61:X61)/SUM(PopActBIT!Q73:X73)</f>
        <v>7.26292835889415</v>
      </c>
      <c r="H61" s="27" t="n">
        <f aca="false">'Tx_Chôm_BIT_7%'!AM58</f>
        <v>3.41281777625914</v>
      </c>
      <c r="I61" s="27" t="n">
        <f aca="false">'Tx_Chôm_BIT_7%'!E58</f>
        <v>26.8182701961477</v>
      </c>
      <c r="J61" s="27" t="n">
        <f aca="false">'Tx_Chôm_BIT_7%'!F58</f>
        <v>16.3984327314024</v>
      </c>
      <c r="K61" s="27" t="n">
        <f aca="false">'Tx_Chôm_BIT_7%'!G58</f>
        <v>9.85400612700808</v>
      </c>
      <c r="L61" s="27" t="n">
        <f aca="false">'Tx_Chôm_BIT_7%'!H58</f>
        <v>9.14938597058063</v>
      </c>
      <c r="M61" s="27" t="n">
        <f aca="false">'Tx_Chôm_BIT_7%'!I58</f>
        <v>8.09245573593946</v>
      </c>
      <c r="N61" s="27" t="n">
        <f aca="false">'Tx_Chôm_BIT_7%'!J58</f>
        <v>7.18499038296472</v>
      </c>
      <c r="O61" s="27" t="n">
        <f aca="false">'Tx_Chôm_BIT_7%'!K58</f>
        <v>6.25617290403763</v>
      </c>
      <c r="P61" s="27" t="n">
        <f aca="false">'Tx_Chôm_BIT_7%'!L58</f>
        <v>5.33803148808672</v>
      </c>
      <c r="Q61" s="27" t="n">
        <f aca="false">'Tx_Chôm_BIT_7%'!M58</f>
        <v>4.96436928392065</v>
      </c>
      <c r="R61" s="27" t="n">
        <f aca="false">'Tx_Chôm_BIT_7%'!N58</f>
        <v>3.19214282987586</v>
      </c>
      <c r="S61" s="27" t="n">
        <f aca="false">'Tx_Chôm_BIT_7%'!O58</f>
        <v>1.6868179502354</v>
      </c>
      <c r="T61" s="27" t="n">
        <f aca="false">'Tx_Chôm_BIT_7%'!P58</f>
        <v>0.619211652618059</v>
      </c>
      <c r="U61" s="27" t="n">
        <f aca="false">'Tx_Chôm_BIT_7%'!Q58</f>
        <v>20.6795339848479</v>
      </c>
      <c r="V61" s="27" t="n">
        <f aca="false">'Tx_Chôm_BIT_7%'!R58</f>
        <v>15.9393620234269</v>
      </c>
      <c r="W61" s="27" t="n">
        <f aca="false">'Tx_Chôm_BIT_7%'!S58</f>
        <v>8.8824843961763</v>
      </c>
      <c r="X61" s="27" t="n">
        <f aca="false">'Tx_Chôm_BIT_7%'!T58</f>
        <v>6.29887715594232</v>
      </c>
      <c r="Y61" s="27" t="n">
        <f aca="false">'Tx_Chôm_BIT_7%'!U58</f>
        <v>5.69034156630044</v>
      </c>
      <c r="Z61" s="27" t="n">
        <f aca="false">'Tx_Chôm_BIT_7%'!V58</f>
        <v>5.12451022856325</v>
      </c>
      <c r="AA61" s="27" t="n">
        <f aca="false">'Tx_Chôm_BIT_7%'!W58</f>
        <v>4.71881983546866</v>
      </c>
      <c r="AB61" s="27" t="n">
        <f aca="false">'Tx_Chôm_BIT_7%'!X58</f>
        <v>4.83625652820656</v>
      </c>
      <c r="AC61" s="27" t="n">
        <f aca="false">'Tx_Chôm_BIT_7%'!Y58</f>
        <v>4.59070707975457</v>
      </c>
      <c r="AD61" s="27" t="n">
        <f aca="false">'Tx_Chôm_BIT_7%'!Z58</f>
        <v>3.04267794820943</v>
      </c>
      <c r="AE61" s="27" t="n">
        <f aca="false">'Tx_Chôm_BIT_7%'!AA58</f>
        <v>0.896789289998568</v>
      </c>
      <c r="AF61" s="28" t="n">
        <f aca="false">'Tx_Chôm_BIT_7%'!AB58</f>
        <v>0.523127085832498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660033"/>
    <pageSetUpPr fitToPage="false"/>
  </sheetPr>
  <dimension ref="A1:A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C40" activeCellId="1" sqref="A1:N6 C40"/>
    </sheetView>
  </sheetViews>
  <sheetFormatPr defaultRowHeight="12.75" outlineLevelRow="0" outlineLevelCol="0"/>
  <cols>
    <col collapsed="false" customWidth="true" hidden="false" outlineLevel="0" max="1" min="1" style="71" width="15.29"/>
    <col collapsed="false" customWidth="true" hidden="false" outlineLevel="0" max="2" min="2" style="71" width="12.71"/>
    <col collapsed="false" customWidth="true" hidden="false" outlineLevel="0" max="3" min="3" style="71" width="9.42"/>
    <col collapsed="false" customWidth="true" hidden="false" outlineLevel="0" max="4" min="4" style="71" width="9.29"/>
    <col collapsed="false" customWidth="true" hidden="false" outlineLevel="0" max="5" min="5" style="71" width="12.71"/>
    <col collapsed="false" customWidth="true" hidden="false" outlineLevel="0" max="6" min="6" style="71" width="9.42"/>
    <col collapsed="false" customWidth="true" hidden="false" outlineLevel="0" max="7" min="7" style="71" width="9.29"/>
    <col collapsed="false" customWidth="true" hidden="false" outlineLevel="0" max="8" min="8" style="71" width="12.71"/>
    <col collapsed="false" customWidth="true" hidden="false" outlineLevel="0" max="9" min="9" style="71" width="9.42"/>
    <col collapsed="false" customWidth="true" hidden="false" outlineLevel="0" max="10" min="10" style="71" width="9.29"/>
    <col collapsed="false" customWidth="true" hidden="false" outlineLevel="0" max="11" min="11" style="71" width="12.71"/>
    <col collapsed="false" customWidth="true" hidden="false" outlineLevel="0" max="12" min="12" style="71" width="9.42"/>
    <col collapsed="false" customWidth="true" hidden="false" outlineLevel="0" max="13" min="13" style="71" width="9.29"/>
    <col collapsed="false" customWidth="true" hidden="false" outlineLevel="0" max="14" min="14" style="71" width="12.71"/>
    <col collapsed="false" customWidth="true" hidden="false" outlineLevel="0" max="15" min="15" style="71" width="9.42"/>
    <col collapsed="false" customWidth="true" hidden="false" outlineLevel="0" max="16" min="16" style="71" width="9.29"/>
    <col collapsed="false" customWidth="true" hidden="false" outlineLevel="0" max="17" min="17" style="71" width="12.71"/>
    <col collapsed="false" customWidth="true" hidden="false" outlineLevel="0" max="18" min="18" style="71" width="9.42"/>
    <col collapsed="false" customWidth="true" hidden="false" outlineLevel="0" max="19" min="19" style="71" width="9.29"/>
    <col collapsed="false" customWidth="true" hidden="false" outlineLevel="0" max="20" min="20" style="71" width="12.71"/>
    <col collapsed="false" customWidth="true" hidden="false" outlineLevel="0" max="21" min="21" style="71" width="9.42"/>
    <col collapsed="false" customWidth="true" hidden="false" outlineLevel="0" max="22" min="22" style="71" width="9.29"/>
    <col collapsed="false" customWidth="true" hidden="false" outlineLevel="0" max="23" min="23" style="71" width="12.71"/>
    <col collapsed="false" customWidth="true" hidden="false" outlineLevel="0" max="24" min="24" style="71" width="9.42"/>
    <col collapsed="false" customWidth="true" hidden="false" outlineLevel="0" max="25" min="25" style="71" width="9.29"/>
    <col collapsed="false" customWidth="true" hidden="false" outlineLevel="0" max="26" min="26" style="71" width="12.71"/>
    <col collapsed="false" customWidth="true" hidden="false" outlineLevel="0" max="27" min="27" style="71" width="9.42"/>
    <col collapsed="false" customWidth="true" hidden="false" outlineLevel="0" max="28" min="28" style="71" width="9.29"/>
    <col collapsed="false" customWidth="true" hidden="false" outlineLevel="0" max="29" min="29" style="71" width="12.71"/>
    <col collapsed="false" customWidth="true" hidden="false" outlineLevel="0" max="30" min="30" style="71" width="9.42"/>
    <col collapsed="false" customWidth="true" hidden="false" outlineLevel="0" max="31" min="31" style="71" width="9.29"/>
    <col collapsed="false" customWidth="true" hidden="false" outlineLevel="0" max="32" min="32" style="71" width="12.71"/>
    <col collapsed="false" customWidth="true" hidden="false" outlineLevel="0" max="33" min="33" style="71" width="9.42"/>
    <col collapsed="false" customWidth="true" hidden="false" outlineLevel="0" max="34" min="34" style="71" width="9.29"/>
    <col collapsed="false" customWidth="true" hidden="false" outlineLevel="0" max="35" min="35" style="71" width="12.29"/>
    <col collapsed="false" customWidth="true" hidden="false" outlineLevel="0" max="36" min="36" style="71" width="9.42"/>
    <col collapsed="false" customWidth="true" hidden="false" outlineLevel="0" max="37" min="37" style="71" width="9.29"/>
    <col collapsed="false" customWidth="true" hidden="false" outlineLevel="0" max="38" min="38" style="71" width="12.29"/>
    <col collapsed="false" customWidth="true" hidden="false" outlineLevel="0" max="39" min="39" style="71" width="9.42"/>
    <col collapsed="false" customWidth="true" hidden="false" outlineLevel="0" max="40" min="40" style="71" width="9.29"/>
    <col collapsed="false" customWidth="true" hidden="false" outlineLevel="0" max="1025" min="41" style="71" width="9.14"/>
  </cols>
  <sheetData>
    <row r="1" customFormat="false" ht="15.75" hidden="false" customHeight="false" outlineLevel="0" collapsed="false">
      <c r="A1" s="73" t="s">
        <v>155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6"/>
    </row>
    <row r="2" customFormat="false" ht="15" hidden="false" customHeight="false" outlineLevel="0" collapsed="false">
      <c r="A2" s="32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9"/>
    </row>
    <row r="3" customFormat="false" ht="12.75" hidden="false" customHeight="true" outlineLevel="0" collapsed="false">
      <c r="A3" s="80" t="s">
        <v>144</v>
      </c>
      <c r="B3" s="96" t="s">
        <v>71</v>
      </c>
      <c r="C3" s="96"/>
      <c r="D3" s="96"/>
      <c r="E3" s="96" t="s">
        <v>72</v>
      </c>
      <c r="F3" s="96"/>
      <c r="G3" s="96"/>
      <c r="H3" s="96" t="s">
        <v>73</v>
      </c>
      <c r="I3" s="96"/>
      <c r="J3" s="96"/>
      <c r="K3" s="96" t="s">
        <v>74</v>
      </c>
      <c r="L3" s="96"/>
      <c r="M3" s="96"/>
      <c r="N3" s="96" t="s">
        <v>75</v>
      </c>
      <c r="O3" s="96"/>
      <c r="P3" s="96"/>
      <c r="Q3" s="96" t="s">
        <v>76</v>
      </c>
      <c r="R3" s="96"/>
      <c r="S3" s="96"/>
      <c r="T3" s="96" t="s">
        <v>77</v>
      </c>
      <c r="U3" s="96"/>
      <c r="V3" s="96"/>
      <c r="W3" s="96" t="s">
        <v>78</v>
      </c>
      <c r="X3" s="96"/>
      <c r="Y3" s="96"/>
      <c r="Z3" s="96" t="s">
        <v>79</v>
      </c>
      <c r="AA3" s="96"/>
      <c r="AB3" s="96"/>
      <c r="AC3" s="96" t="s">
        <v>80</v>
      </c>
      <c r="AD3" s="96"/>
      <c r="AE3" s="96"/>
      <c r="AF3" s="96" t="s">
        <v>81</v>
      </c>
      <c r="AG3" s="96"/>
      <c r="AH3" s="96"/>
      <c r="AI3" s="96" t="s">
        <v>82</v>
      </c>
      <c r="AJ3" s="96"/>
      <c r="AK3" s="96"/>
      <c r="AL3" s="97" t="s">
        <v>70</v>
      </c>
      <c r="AM3" s="97"/>
      <c r="AN3" s="97"/>
    </row>
    <row r="4" customFormat="false" ht="15" hidden="false" customHeight="false" outlineLevel="0" collapsed="false">
      <c r="A4" s="98" t="s">
        <v>156</v>
      </c>
      <c r="B4" s="99" t="s">
        <v>70</v>
      </c>
      <c r="C4" s="100" t="s">
        <v>157</v>
      </c>
      <c r="D4" s="84" t="s">
        <v>158</v>
      </c>
      <c r="E4" s="99" t="s">
        <v>70</v>
      </c>
      <c r="F4" s="100" t="s">
        <v>157</v>
      </c>
      <c r="G4" s="84" t="s">
        <v>158</v>
      </c>
      <c r="H4" s="99" t="s">
        <v>70</v>
      </c>
      <c r="I4" s="100" t="s">
        <v>157</v>
      </c>
      <c r="J4" s="84" t="s">
        <v>158</v>
      </c>
      <c r="K4" s="99" t="s">
        <v>70</v>
      </c>
      <c r="L4" s="100" t="s">
        <v>157</v>
      </c>
      <c r="M4" s="84" t="s">
        <v>158</v>
      </c>
      <c r="N4" s="99" t="s">
        <v>70</v>
      </c>
      <c r="O4" s="100" t="s">
        <v>157</v>
      </c>
      <c r="P4" s="84" t="s">
        <v>158</v>
      </c>
      <c r="Q4" s="99" t="s">
        <v>70</v>
      </c>
      <c r="R4" s="100" t="s">
        <v>157</v>
      </c>
      <c r="S4" s="84" t="s">
        <v>158</v>
      </c>
      <c r="T4" s="99" t="s">
        <v>70</v>
      </c>
      <c r="U4" s="100" t="s">
        <v>157</v>
      </c>
      <c r="V4" s="84" t="s">
        <v>158</v>
      </c>
      <c r="W4" s="99" t="s">
        <v>70</v>
      </c>
      <c r="X4" s="100" t="s">
        <v>157</v>
      </c>
      <c r="Y4" s="84" t="s">
        <v>158</v>
      </c>
      <c r="Z4" s="99" t="s">
        <v>70</v>
      </c>
      <c r="AA4" s="100" t="s">
        <v>157</v>
      </c>
      <c r="AB4" s="84" t="s">
        <v>158</v>
      </c>
      <c r="AC4" s="99" t="s">
        <v>70</v>
      </c>
      <c r="AD4" s="100" t="s">
        <v>157</v>
      </c>
      <c r="AE4" s="84" t="s">
        <v>158</v>
      </c>
      <c r="AF4" s="99" t="s">
        <v>70</v>
      </c>
      <c r="AG4" s="100" t="s">
        <v>157</v>
      </c>
      <c r="AH4" s="84" t="s">
        <v>158</v>
      </c>
      <c r="AI4" s="99" t="s">
        <v>70</v>
      </c>
      <c r="AJ4" s="100" t="s">
        <v>157</v>
      </c>
      <c r="AK4" s="84" t="s">
        <v>158</v>
      </c>
      <c r="AL4" s="99" t="s">
        <v>70</v>
      </c>
      <c r="AM4" s="100" t="s">
        <v>157</v>
      </c>
      <c r="AN4" s="84" t="s">
        <v>158</v>
      </c>
    </row>
    <row r="5" customFormat="false" ht="12.75" hidden="false" customHeight="false" outlineLevel="0" collapsed="false">
      <c r="A5" s="85" t="s">
        <v>18</v>
      </c>
      <c r="B5" s="101"/>
      <c r="C5" s="102"/>
      <c r="D5" s="87"/>
      <c r="E5" s="101"/>
      <c r="F5" s="102"/>
      <c r="G5" s="87"/>
      <c r="H5" s="101"/>
      <c r="I5" s="102"/>
      <c r="J5" s="87"/>
      <c r="K5" s="101"/>
      <c r="L5" s="102"/>
      <c r="M5" s="87"/>
      <c r="N5" s="101"/>
      <c r="O5" s="102"/>
      <c r="P5" s="87"/>
      <c r="Q5" s="101"/>
      <c r="R5" s="102"/>
      <c r="S5" s="87"/>
      <c r="T5" s="101"/>
      <c r="U5" s="102"/>
      <c r="V5" s="87"/>
      <c r="W5" s="101"/>
      <c r="X5" s="102"/>
      <c r="Y5" s="87"/>
      <c r="Z5" s="101"/>
      <c r="AA5" s="102"/>
      <c r="AB5" s="87"/>
      <c r="AC5" s="101"/>
      <c r="AD5" s="102"/>
      <c r="AE5" s="87"/>
      <c r="AF5" s="101"/>
      <c r="AG5" s="102"/>
      <c r="AH5" s="87"/>
      <c r="AI5" s="101"/>
      <c r="AJ5" s="102"/>
      <c r="AK5" s="87"/>
      <c r="AL5" s="101"/>
      <c r="AM5" s="102"/>
      <c r="AN5" s="87"/>
    </row>
    <row r="6" customFormat="false" ht="15" hidden="false" customHeight="false" outlineLevel="0" collapsed="false">
      <c r="A6" s="103" t="s">
        <v>159</v>
      </c>
      <c r="B6" s="104" t="n">
        <v>33.3</v>
      </c>
      <c r="C6" s="105" t="n">
        <v>37.6</v>
      </c>
      <c r="D6" s="90" t="n">
        <v>28.9</v>
      </c>
      <c r="E6" s="104" t="n">
        <v>75.5</v>
      </c>
      <c r="F6" s="105" t="n">
        <v>83.7</v>
      </c>
      <c r="G6" s="90" t="n">
        <v>67.1</v>
      </c>
      <c r="H6" s="104" t="n">
        <v>78.5</v>
      </c>
      <c r="I6" s="105" t="n">
        <v>95.2</v>
      </c>
      <c r="J6" s="90" t="n">
        <v>61.6</v>
      </c>
      <c r="K6" s="104" t="n">
        <v>77.9</v>
      </c>
      <c r="L6" s="105" t="n">
        <v>96.4</v>
      </c>
      <c r="M6" s="90" t="n">
        <v>58.4</v>
      </c>
      <c r="N6" s="104" t="n">
        <v>77</v>
      </c>
      <c r="O6" s="105" t="n">
        <v>96.8</v>
      </c>
      <c r="P6" s="90" t="n">
        <v>56.4</v>
      </c>
      <c r="Q6" s="104" t="n">
        <v>75.2</v>
      </c>
      <c r="R6" s="105" t="n">
        <v>95.3</v>
      </c>
      <c r="S6" s="90" t="n">
        <v>55.1</v>
      </c>
      <c r="T6" s="104" t="n">
        <v>73.9</v>
      </c>
      <c r="U6" s="105" t="n">
        <v>94.8</v>
      </c>
      <c r="V6" s="90" t="n">
        <v>52.9</v>
      </c>
      <c r="W6" s="104" t="n">
        <v>70.1</v>
      </c>
      <c r="X6" s="105" t="n">
        <v>91.3</v>
      </c>
      <c r="Y6" s="90" t="n">
        <v>50.3</v>
      </c>
      <c r="Z6" s="104" t="n">
        <v>60.1</v>
      </c>
      <c r="AA6" s="105" t="n">
        <v>80.1</v>
      </c>
      <c r="AB6" s="90" t="n">
        <v>41.4</v>
      </c>
      <c r="AC6" s="104" t="n">
        <v>38.4</v>
      </c>
      <c r="AD6" s="105" t="n">
        <v>51.1</v>
      </c>
      <c r="AE6" s="90" t="n">
        <v>27.4</v>
      </c>
      <c r="AF6" s="104" t="n">
        <v>14.2</v>
      </c>
      <c r="AG6" s="105" t="n">
        <v>19.9</v>
      </c>
      <c r="AH6" s="90" t="n">
        <v>9.5</v>
      </c>
      <c r="AI6" s="104" t="n">
        <v>4.8</v>
      </c>
      <c r="AJ6" s="105" t="n">
        <v>8.1</v>
      </c>
      <c r="AK6" s="90" t="n">
        <v>2.9</v>
      </c>
      <c r="AL6" s="104" t="n">
        <v>56.3</v>
      </c>
      <c r="AM6" s="105" t="n">
        <v>72.2</v>
      </c>
      <c r="AN6" s="90" t="n">
        <v>41.5</v>
      </c>
    </row>
    <row r="7" customFormat="false" ht="15" hidden="false" customHeight="false" outlineLevel="0" collapsed="false">
      <c r="A7" s="32" t="s">
        <v>160</v>
      </c>
      <c r="B7" s="104" t="n">
        <v>31.6</v>
      </c>
      <c r="C7" s="105" t="n">
        <v>36</v>
      </c>
      <c r="D7" s="90" t="n">
        <v>27.2</v>
      </c>
      <c r="E7" s="104" t="n">
        <v>75.6</v>
      </c>
      <c r="F7" s="105" t="n">
        <v>83.4</v>
      </c>
      <c r="G7" s="90" t="n">
        <v>67.7</v>
      </c>
      <c r="H7" s="104" t="n">
        <v>79.1</v>
      </c>
      <c r="I7" s="105" t="n">
        <v>95.5</v>
      </c>
      <c r="J7" s="90" t="n">
        <v>62.3</v>
      </c>
      <c r="K7" s="104" t="n">
        <v>78.3</v>
      </c>
      <c r="L7" s="105" t="n">
        <v>96.4</v>
      </c>
      <c r="M7" s="90" t="n">
        <v>59.4</v>
      </c>
      <c r="N7" s="104" t="n">
        <v>77.6</v>
      </c>
      <c r="O7" s="105" t="n">
        <v>96.5</v>
      </c>
      <c r="P7" s="90" t="n">
        <v>58.3</v>
      </c>
      <c r="Q7" s="104" t="n">
        <v>76.2</v>
      </c>
      <c r="R7" s="105" t="n">
        <v>95.5</v>
      </c>
      <c r="S7" s="90" t="n">
        <v>56.7</v>
      </c>
      <c r="T7" s="104" t="n">
        <v>74.4</v>
      </c>
      <c r="U7" s="105" t="n">
        <v>94.3</v>
      </c>
      <c r="V7" s="90" t="n">
        <v>54.3</v>
      </c>
      <c r="W7" s="104" t="n">
        <v>70.3</v>
      </c>
      <c r="X7" s="105" t="n">
        <v>91.6</v>
      </c>
      <c r="Y7" s="90" t="n">
        <v>50.3</v>
      </c>
      <c r="Z7" s="104" t="n">
        <v>59.7</v>
      </c>
      <c r="AA7" s="105" t="n">
        <v>79.6</v>
      </c>
      <c r="AB7" s="90" t="n">
        <v>41.3</v>
      </c>
      <c r="AC7" s="104" t="n">
        <v>35.2</v>
      </c>
      <c r="AD7" s="105" t="n">
        <v>45.9</v>
      </c>
      <c r="AE7" s="90" t="n">
        <v>26.1</v>
      </c>
      <c r="AF7" s="104" t="n">
        <v>13.6</v>
      </c>
      <c r="AG7" s="105" t="n">
        <v>19</v>
      </c>
      <c r="AH7" s="90" t="n">
        <v>9.3</v>
      </c>
      <c r="AI7" s="104" t="n">
        <v>4.5</v>
      </c>
      <c r="AJ7" s="105" t="n">
        <v>7.5</v>
      </c>
      <c r="AK7" s="90" t="n">
        <v>2.7</v>
      </c>
      <c r="AL7" s="104" t="n">
        <v>56.1</v>
      </c>
      <c r="AM7" s="105" t="n">
        <v>71.6</v>
      </c>
      <c r="AN7" s="90" t="n">
        <v>41.8</v>
      </c>
    </row>
    <row r="8" customFormat="false" ht="15" hidden="false" customHeight="false" outlineLevel="0" collapsed="false">
      <c r="A8" s="32" t="s">
        <v>161</v>
      </c>
      <c r="B8" s="104" t="n">
        <v>30.1</v>
      </c>
      <c r="C8" s="105" t="n">
        <v>33.9</v>
      </c>
      <c r="D8" s="90" t="n">
        <v>26.2</v>
      </c>
      <c r="E8" s="104" t="n">
        <v>74.6</v>
      </c>
      <c r="F8" s="105" t="n">
        <v>82.6</v>
      </c>
      <c r="G8" s="90" t="n">
        <v>66.7</v>
      </c>
      <c r="H8" s="104" t="n">
        <v>79.9</v>
      </c>
      <c r="I8" s="105" t="n">
        <v>94.9</v>
      </c>
      <c r="J8" s="90" t="n">
        <v>64.6</v>
      </c>
      <c r="K8" s="104" t="n">
        <v>79.3</v>
      </c>
      <c r="L8" s="105" t="n">
        <v>96.4</v>
      </c>
      <c r="M8" s="90" t="n">
        <v>61.8</v>
      </c>
      <c r="N8" s="104" t="n">
        <v>78.1</v>
      </c>
      <c r="O8" s="105" t="n">
        <v>96.3</v>
      </c>
      <c r="P8" s="90" t="n">
        <v>59.1</v>
      </c>
      <c r="Q8" s="104" t="n">
        <v>76.3</v>
      </c>
      <c r="R8" s="105" t="n">
        <v>94.6</v>
      </c>
      <c r="S8" s="90" t="n">
        <v>57.9</v>
      </c>
      <c r="T8" s="104" t="n">
        <v>74.4</v>
      </c>
      <c r="U8" s="105" t="n">
        <v>94.2</v>
      </c>
      <c r="V8" s="90" t="n">
        <v>54.7</v>
      </c>
      <c r="W8" s="104" t="n">
        <v>70.7</v>
      </c>
      <c r="X8" s="105" t="n">
        <v>91.2</v>
      </c>
      <c r="Y8" s="90" t="n">
        <v>51</v>
      </c>
      <c r="Z8" s="104" t="n">
        <v>61</v>
      </c>
      <c r="AA8" s="105" t="n">
        <v>80.8</v>
      </c>
      <c r="AB8" s="90" t="n">
        <v>42.7</v>
      </c>
      <c r="AC8" s="104" t="n">
        <v>32.3</v>
      </c>
      <c r="AD8" s="105" t="n">
        <v>41.5</v>
      </c>
      <c r="AE8" s="90" t="n">
        <v>24.6</v>
      </c>
      <c r="AF8" s="104" t="n">
        <v>12.7</v>
      </c>
      <c r="AG8" s="105" t="n">
        <v>18</v>
      </c>
      <c r="AH8" s="90" t="n">
        <v>8.5</v>
      </c>
      <c r="AI8" s="104" t="n">
        <v>4</v>
      </c>
      <c r="AJ8" s="105" t="n">
        <v>6.5</v>
      </c>
      <c r="AK8" s="90" t="n">
        <v>2.5</v>
      </c>
      <c r="AL8" s="104" t="n">
        <v>56.1</v>
      </c>
      <c r="AM8" s="105" t="n">
        <v>71</v>
      </c>
      <c r="AN8" s="90" t="n">
        <v>42.3</v>
      </c>
    </row>
    <row r="9" customFormat="false" ht="15" hidden="false" customHeight="false" outlineLevel="0" collapsed="false">
      <c r="A9" s="32" t="s">
        <v>162</v>
      </c>
      <c r="B9" s="104" t="n">
        <v>27.8</v>
      </c>
      <c r="C9" s="105" t="n">
        <v>32.4</v>
      </c>
      <c r="D9" s="90" t="n">
        <v>23</v>
      </c>
      <c r="E9" s="104" t="n">
        <v>73.9</v>
      </c>
      <c r="F9" s="105" t="n">
        <v>81.2</v>
      </c>
      <c r="G9" s="90" t="n">
        <v>66.6</v>
      </c>
      <c r="H9" s="104" t="n">
        <v>79.9</v>
      </c>
      <c r="I9" s="105" t="n">
        <v>94.6</v>
      </c>
      <c r="J9" s="90" t="n">
        <v>65.2</v>
      </c>
      <c r="K9" s="104" t="n">
        <v>79.6</v>
      </c>
      <c r="L9" s="105" t="n">
        <v>96.1</v>
      </c>
      <c r="M9" s="90" t="n">
        <v>62.5</v>
      </c>
      <c r="N9" s="104" t="n">
        <v>78.6</v>
      </c>
      <c r="O9" s="105" t="n">
        <v>96</v>
      </c>
      <c r="P9" s="90" t="n">
        <v>60.5</v>
      </c>
      <c r="Q9" s="104" t="n">
        <v>76.4</v>
      </c>
      <c r="R9" s="105" t="n">
        <v>94.8</v>
      </c>
      <c r="S9" s="90" t="n">
        <v>57.9</v>
      </c>
      <c r="T9" s="104" t="n">
        <v>74.6</v>
      </c>
      <c r="U9" s="105" t="n">
        <v>93.7</v>
      </c>
      <c r="V9" s="90" t="n">
        <v>55.5</v>
      </c>
      <c r="W9" s="104" t="n">
        <v>69.8</v>
      </c>
      <c r="X9" s="105" t="n">
        <v>90.4</v>
      </c>
      <c r="Y9" s="90" t="n">
        <v>50</v>
      </c>
      <c r="Z9" s="104" t="n">
        <v>59.5</v>
      </c>
      <c r="AA9" s="105" t="n">
        <v>78.4</v>
      </c>
      <c r="AB9" s="90" t="n">
        <v>42.4</v>
      </c>
      <c r="AC9" s="104" t="n">
        <v>28.8</v>
      </c>
      <c r="AD9" s="105" t="n">
        <v>37.1</v>
      </c>
      <c r="AE9" s="90" t="n">
        <v>21.6</v>
      </c>
      <c r="AF9" s="104" t="n">
        <v>11.8</v>
      </c>
      <c r="AG9" s="105" t="n">
        <v>16.4</v>
      </c>
      <c r="AH9" s="90" t="n">
        <v>8</v>
      </c>
      <c r="AI9" s="104" t="n">
        <v>3.7</v>
      </c>
      <c r="AJ9" s="105" t="n">
        <v>6</v>
      </c>
      <c r="AK9" s="90" t="n">
        <v>2.3</v>
      </c>
      <c r="AL9" s="104" t="n">
        <v>55.6</v>
      </c>
      <c r="AM9" s="105" t="n">
        <v>70.2</v>
      </c>
      <c r="AN9" s="90" t="n">
        <v>42.1</v>
      </c>
    </row>
    <row r="10" customFormat="false" ht="15" hidden="false" customHeight="false" outlineLevel="0" collapsed="false">
      <c r="A10" s="32" t="s">
        <v>163</v>
      </c>
      <c r="B10" s="104" t="n">
        <v>27.8</v>
      </c>
      <c r="C10" s="105" t="n">
        <v>32.9</v>
      </c>
      <c r="D10" s="90" t="n">
        <v>22.5</v>
      </c>
      <c r="E10" s="104" t="n">
        <v>73.4</v>
      </c>
      <c r="F10" s="105" t="n">
        <v>81</v>
      </c>
      <c r="G10" s="90" t="n">
        <v>65.9</v>
      </c>
      <c r="H10" s="104" t="n">
        <v>80.6</v>
      </c>
      <c r="I10" s="105" t="n">
        <v>94.2</v>
      </c>
      <c r="J10" s="90" t="n">
        <v>66.8</v>
      </c>
      <c r="K10" s="104" t="n">
        <v>80.5</v>
      </c>
      <c r="L10" s="105" t="n">
        <v>95.7</v>
      </c>
      <c r="M10" s="90" t="n">
        <v>64.7</v>
      </c>
      <c r="N10" s="104" t="n">
        <v>79.2</v>
      </c>
      <c r="O10" s="105" t="n">
        <v>96</v>
      </c>
      <c r="P10" s="90" t="n">
        <v>61.8</v>
      </c>
      <c r="Q10" s="104" t="n">
        <v>77</v>
      </c>
      <c r="R10" s="105" t="n">
        <v>94.6</v>
      </c>
      <c r="S10" s="90" t="n">
        <v>59.3</v>
      </c>
      <c r="T10" s="104" t="n">
        <v>74.8</v>
      </c>
      <c r="U10" s="105" t="n">
        <v>92.8</v>
      </c>
      <c r="V10" s="90" t="n">
        <v>56.6</v>
      </c>
      <c r="W10" s="104" t="n">
        <v>69.9</v>
      </c>
      <c r="X10" s="105" t="n">
        <v>89.8</v>
      </c>
      <c r="Y10" s="90" t="n">
        <v>51.1</v>
      </c>
      <c r="Z10" s="104" t="n">
        <v>59.4</v>
      </c>
      <c r="AA10" s="105" t="n">
        <v>78</v>
      </c>
      <c r="AB10" s="90" t="n">
        <v>42.3</v>
      </c>
      <c r="AC10" s="104" t="n">
        <v>27.4</v>
      </c>
      <c r="AD10" s="105" t="n">
        <v>35.9</v>
      </c>
      <c r="AE10" s="90" t="n">
        <v>20.3</v>
      </c>
      <c r="AF10" s="104" t="n">
        <v>10.4</v>
      </c>
      <c r="AG10" s="105" t="n">
        <v>14.4</v>
      </c>
      <c r="AH10" s="90" t="n">
        <v>7.2</v>
      </c>
      <c r="AI10" s="104" t="n">
        <v>3.3</v>
      </c>
      <c r="AJ10" s="105" t="n">
        <v>5</v>
      </c>
      <c r="AK10" s="90" t="n">
        <v>2.4</v>
      </c>
      <c r="AL10" s="104" t="n">
        <v>55.7</v>
      </c>
      <c r="AM10" s="105" t="n">
        <v>69.9</v>
      </c>
      <c r="AN10" s="90" t="n">
        <v>42.6</v>
      </c>
    </row>
    <row r="11" customFormat="false" ht="15" hidden="false" customHeight="false" outlineLevel="0" collapsed="false">
      <c r="A11" s="32" t="s">
        <v>164</v>
      </c>
      <c r="B11" s="104" t="n">
        <v>25.8</v>
      </c>
      <c r="C11" s="105" t="n">
        <v>31.5</v>
      </c>
      <c r="D11" s="90" t="n">
        <v>19.9</v>
      </c>
      <c r="E11" s="104" t="n">
        <v>72.6</v>
      </c>
      <c r="F11" s="105" t="n">
        <v>80.6</v>
      </c>
      <c r="G11" s="90" t="n">
        <v>64.6</v>
      </c>
      <c r="H11" s="104" t="n">
        <v>80</v>
      </c>
      <c r="I11" s="105" t="n">
        <v>93.8</v>
      </c>
      <c r="J11" s="90" t="n">
        <v>66.2</v>
      </c>
      <c r="K11" s="104" t="n">
        <v>80.4</v>
      </c>
      <c r="L11" s="105" t="n">
        <v>95.9</v>
      </c>
      <c r="M11" s="90" t="n">
        <v>64.5</v>
      </c>
      <c r="N11" s="104" t="n">
        <v>80.2</v>
      </c>
      <c r="O11" s="105" t="n">
        <v>96.1</v>
      </c>
      <c r="P11" s="90" t="n">
        <v>63.8</v>
      </c>
      <c r="Q11" s="104" t="n">
        <v>78.1</v>
      </c>
      <c r="R11" s="105" t="n">
        <v>95.4</v>
      </c>
      <c r="S11" s="90" t="n">
        <v>60.5</v>
      </c>
      <c r="T11" s="104" t="n">
        <v>75.6</v>
      </c>
      <c r="U11" s="105" t="n">
        <v>94.3</v>
      </c>
      <c r="V11" s="90" t="n">
        <v>57.1</v>
      </c>
      <c r="W11" s="104" t="n">
        <v>70.7</v>
      </c>
      <c r="X11" s="105" t="n">
        <v>89.9</v>
      </c>
      <c r="Y11" s="90" t="n">
        <v>52.1</v>
      </c>
      <c r="Z11" s="104" t="n">
        <v>58.6</v>
      </c>
      <c r="AA11" s="105" t="n">
        <v>76.2</v>
      </c>
      <c r="AB11" s="90" t="n">
        <v>42.5</v>
      </c>
      <c r="AC11" s="104" t="n">
        <v>28</v>
      </c>
      <c r="AD11" s="105" t="n">
        <v>36.4</v>
      </c>
      <c r="AE11" s="90" t="n">
        <v>20.8</v>
      </c>
      <c r="AF11" s="104" t="n">
        <v>9.8</v>
      </c>
      <c r="AG11" s="105" t="n">
        <v>14</v>
      </c>
      <c r="AH11" s="90" t="n">
        <v>6.4</v>
      </c>
      <c r="AI11" s="104" t="n">
        <v>3.1</v>
      </c>
      <c r="AJ11" s="105" t="n">
        <v>5</v>
      </c>
      <c r="AK11" s="90" t="n">
        <v>2</v>
      </c>
      <c r="AL11" s="104" t="n">
        <v>55.5</v>
      </c>
      <c r="AM11" s="105" t="n">
        <v>69.7</v>
      </c>
      <c r="AN11" s="90" t="n">
        <v>42.4</v>
      </c>
    </row>
    <row r="12" customFormat="false" ht="15" hidden="false" customHeight="false" outlineLevel="0" collapsed="false">
      <c r="A12" s="32" t="s">
        <v>165</v>
      </c>
      <c r="B12" s="104" t="n">
        <v>23.5</v>
      </c>
      <c r="C12" s="105" t="n">
        <v>28.9</v>
      </c>
      <c r="D12" s="90" t="n">
        <v>18</v>
      </c>
      <c r="E12" s="104" t="n">
        <v>70.3</v>
      </c>
      <c r="F12" s="105" t="n">
        <v>78.2</v>
      </c>
      <c r="G12" s="90" t="n">
        <v>62.6</v>
      </c>
      <c r="H12" s="104" t="n">
        <v>78.7</v>
      </c>
      <c r="I12" s="105" t="n">
        <v>91.8</v>
      </c>
      <c r="J12" s="90" t="n">
        <v>65.7</v>
      </c>
      <c r="K12" s="104" t="n">
        <v>80.2</v>
      </c>
      <c r="L12" s="105" t="n">
        <v>94.8</v>
      </c>
      <c r="M12" s="90" t="n">
        <v>65.1</v>
      </c>
      <c r="N12" s="104" t="n">
        <v>80.7</v>
      </c>
      <c r="O12" s="105" t="n">
        <v>95.6</v>
      </c>
      <c r="P12" s="90" t="n">
        <v>65.2</v>
      </c>
      <c r="Q12" s="104" t="n">
        <v>77.7</v>
      </c>
      <c r="R12" s="105" t="n">
        <v>94.4</v>
      </c>
      <c r="S12" s="90" t="n">
        <v>60.8</v>
      </c>
      <c r="T12" s="104" t="n">
        <v>75.3</v>
      </c>
      <c r="U12" s="105" t="n">
        <v>94.2</v>
      </c>
      <c r="V12" s="90" t="n">
        <v>56.6</v>
      </c>
      <c r="W12" s="104" t="n">
        <v>70.9</v>
      </c>
      <c r="X12" s="105" t="n">
        <v>88.6</v>
      </c>
      <c r="Y12" s="90" t="n">
        <v>53.6</v>
      </c>
      <c r="Z12" s="104" t="n">
        <v>57.2</v>
      </c>
      <c r="AA12" s="105" t="n">
        <v>74.1</v>
      </c>
      <c r="AB12" s="90" t="n">
        <v>41.6</v>
      </c>
      <c r="AC12" s="104" t="n">
        <v>27.1</v>
      </c>
      <c r="AD12" s="105" t="n">
        <v>33.7</v>
      </c>
      <c r="AE12" s="90" t="n">
        <v>21.4</v>
      </c>
      <c r="AF12" s="104" t="n">
        <v>8.8</v>
      </c>
      <c r="AG12" s="105" t="n">
        <v>12.8</v>
      </c>
      <c r="AH12" s="90" t="n">
        <v>5.7</v>
      </c>
      <c r="AI12" s="104" t="n">
        <v>2.8</v>
      </c>
      <c r="AJ12" s="105" t="n">
        <v>4.4</v>
      </c>
      <c r="AK12" s="90" t="n">
        <v>1.8</v>
      </c>
      <c r="AL12" s="104" t="n">
        <v>54.7</v>
      </c>
      <c r="AM12" s="105" t="n">
        <v>68.3</v>
      </c>
      <c r="AN12" s="90" t="n">
        <v>42.2</v>
      </c>
    </row>
    <row r="13" customFormat="false" ht="15" hidden="false" customHeight="false" outlineLevel="0" collapsed="false">
      <c r="A13" s="32" t="s">
        <v>166</v>
      </c>
      <c r="B13" s="104" t="n">
        <v>22.8</v>
      </c>
      <c r="C13" s="105" t="n">
        <v>28.6</v>
      </c>
      <c r="D13" s="90" t="n">
        <v>16.8</v>
      </c>
      <c r="E13" s="104" t="n">
        <v>69.4</v>
      </c>
      <c r="F13" s="105" t="n">
        <v>76.7</v>
      </c>
      <c r="G13" s="90" t="n">
        <v>62.3</v>
      </c>
      <c r="H13" s="104" t="n">
        <v>78.6</v>
      </c>
      <c r="I13" s="105" t="n">
        <v>91.6</v>
      </c>
      <c r="J13" s="90" t="n">
        <v>65.6</v>
      </c>
      <c r="K13" s="104" t="n">
        <v>80.3</v>
      </c>
      <c r="L13" s="105" t="n">
        <v>94.1</v>
      </c>
      <c r="M13" s="90" t="n">
        <v>66.3</v>
      </c>
      <c r="N13" s="104" t="n">
        <v>80.4</v>
      </c>
      <c r="O13" s="105" t="n">
        <v>95.6</v>
      </c>
      <c r="P13" s="90" t="n">
        <v>64.9</v>
      </c>
      <c r="Q13" s="104" t="n">
        <v>78.7</v>
      </c>
      <c r="R13" s="105" t="n">
        <v>93.6</v>
      </c>
      <c r="S13" s="90" t="n">
        <v>63.5</v>
      </c>
      <c r="T13" s="104" t="n">
        <v>75.8</v>
      </c>
      <c r="U13" s="105" t="n">
        <v>93.1</v>
      </c>
      <c r="V13" s="90" t="n">
        <v>58.5</v>
      </c>
      <c r="W13" s="104" t="n">
        <v>70</v>
      </c>
      <c r="X13" s="105" t="n">
        <v>87</v>
      </c>
      <c r="Y13" s="90" t="n">
        <v>53.9</v>
      </c>
      <c r="Z13" s="104" t="n">
        <v>53.6</v>
      </c>
      <c r="AA13" s="105" t="n">
        <v>69</v>
      </c>
      <c r="AB13" s="90" t="n">
        <v>39.5</v>
      </c>
      <c r="AC13" s="104" t="n">
        <v>25.5</v>
      </c>
      <c r="AD13" s="105" t="n">
        <v>32.7</v>
      </c>
      <c r="AE13" s="90" t="n">
        <v>19.3</v>
      </c>
      <c r="AF13" s="104" t="n">
        <v>7.3</v>
      </c>
      <c r="AG13" s="105" t="n">
        <v>10.9</v>
      </c>
      <c r="AH13" s="90" t="n">
        <v>4.3</v>
      </c>
      <c r="AI13" s="104" t="n">
        <v>2.4</v>
      </c>
      <c r="AJ13" s="105" t="n">
        <v>3.8</v>
      </c>
      <c r="AK13" s="90" t="n">
        <v>1.5</v>
      </c>
      <c r="AL13" s="104" t="n">
        <v>54.3</v>
      </c>
      <c r="AM13" s="105" t="n">
        <v>67.3</v>
      </c>
      <c r="AN13" s="90" t="n">
        <v>42.3</v>
      </c>
    </row>
    <row r="14" customFormat="false" ht="15" hidden="false" customHeight="false" outlineLevel="0" collapsed="false">
      <c r="A14" s="32" t="s">
        <v>167</v>
      </c>
      <c r="B14" s="104" t="n">
        <v>21.4</v>
      </c>
      <c r="C14" s="105" t="n">
        <v>26.2</v>
      </c>
      <c r="D14" s="90" t="n">
        <v>16.3</v>
      </c>
      <c r="E14" s="104" t="n">
        <v>69</v>
      </c>
      <c r="F14" s="105" t="n">
        <v>77.1</v>
      </c>
      <c r="G14" s="90" t="n">
        <v>61.1</v>
      </c>
      <c r="H14" s="104" t="n">
        <v>78.9</v>
      </c>
      <c r="I14" s="105" t="n">
        <v>91.2</v>
      </c>
      <c r="J14" s="90" t="n">
        <v>66.8</v>
      </c>
      <c r="K14" s="104" t="n">
        <v>80.6</v>
      </c>
      <c r="L14" s="105" t="n">
        <v>93.8</v>
      </c>
      <c r="M14" s="90" t="n">
        <v>67.2</v>
      </c>
      <c r="N14" s="104" t="n">
        <v>80.9</v>
      </c>
      <c r="O14" s="105" t="n">
        <v>95.3</v>
      </c>
      <c r="P14" s="90" t="n">
        <v>66.1</v>
      </c>
      <c r="Q14" s="104" t="n">
        <v>78.7</v>
      </c>
      <c r="R14" s="105" t="n">
        <v>93.5</v>
      </c>
      <c r="S14" s="90" t="n">
        <v>63.9</v>
      </c>
      <c r="T14" s="104" t="n">
        <v>76.5</v>
      </c>
      <c r="U14" s="105" t="n">
        <v>93.2</v>
      </c>
      <c r="V14" s="90" t="n">
        <v>59.8</v>
      </c>
      <c r="W14" s="104" t="n">
        <v>70.2</v>
      </c>
      <c r="X14" s="105" t="n">
        <v>87.6</v>
      </c>
      <c r="Y14" s="90" t="n">
        <v>53.3</v>
      </c>
      <c r="Z14" s="104" t="n">
        <v>49.3</v>
      </c>
      <c r="AA14" s="105" t="n">
        <v>63.1</v>
      </c>
      <c r="AB14" s="90" t="n">
        <v>36.7</v>
      </c>
      <c r="AC14" s="104" t="n">
        <v>22.5</v>
      </c>
      <c r="AD14" s="105" t="n">
        <v>28.7</v>
      </c>
      <c r="AE14" s="90" t="n">
        <v>17</v>
      </c>
      <c r="AF14" s="104" t="n">
        <v>6.3</v>
      </c>
      <c r="AG14" s="105" t="n">
        <v>9.3</v>
      </c>
      <c r="AH14" s="90" t="n">
        <v>3.9</v>
      </c>
      <c r="AI14" s="104" t="n">
        <v>2.3</v>
      </c>
      <c r="AJ14" s="105" t="n">
        <v>3.5</v>
      </c>
      <c r="AK14" s="90" t="n">
        <v>1.5</v>
      </c>
      <c r="AL14" s="104" t="n">
        <v>53.7</v>
      </c>
      <c r="AM14" s="105" t="n">
        <v>66.2</v>
      </c>
      <c r="AN14" s="90" t="n">
        <v>42.1</v>
      </c>
    </row>
    <row r="15" customFormat="false" ht="15" hidden="false" customHeight="false" outlineLevel="0" collapsed="false">
      <c r="A15" s="32" t="s">
        <v>168</v>
      </c>
      <c r="B15" s="104" t="n">
        <v>18.2</v>
      </c>
      <c r="C15" s="105" t="n">
        <v>22.8</v>
      </c>
      <c r="D15" s="90" t="n">
        <v>13.5</v>
      </c>
      <c r="E15" s="104" t="n">
        <v>65.8</v>
      </c>
      <c r="F15" s="105" t="n">
        <v>72.2</v>
      </c>
      <c r="G15" s="90" t="n">
        <v>59.4</v>
      </c>
      <c r="H15" s="104" t="n">
        <v>78.5</v>
      </c>
      <c r="I15" s="105" t="n">
        <v>90</v>
      </c>
      <c r="J15" s="90" t="n">
        <v>67.3</v>
      </c>
      <c r="K15" s="104" t="n">
        <v>79.9</v>
      </c>
      <c r="L15" s="105" t="n">
        <v>92.4</v>
      </c>
      <c r="M15" s="90" t="n">
        <v>67.2</v>
      </c>
      <c r="N15" s="104" t="n">
        <v>80.4</v>
      </c>
      <c r="O15" s="105" t="n">
        <v>94.4</v>
      </c>
      <c r="P15" s="90" t="n">
        <v>66.1</v>
      </c>
      <c r="Q15" s="104" t="n">
        <v>79.2</v>
      </c>
      <c r="R15" s="105" t="n">
        <v>92.5</v>
      </c>
      <c r="S15" s="90" t="n">
        <v>65.7</v>
      </c>
      <c r="T15" s="104" t="n">
        <v>76.7</v>
      </c>
      <c r="U15" s="105" t="n">
        <v>92.6</v>
      </c>
      <c r="V15" s="90" t="n">
        <v>60.9</v>
      </c>
      <c r="W15" s="104" t="n">
        <v>69.4</v>
      </c>
      <c r="X15" s="105" t="n">
        <v>86.3</v>
      </c>
      <c r="Y15" s="90" t="n">
        <v>53.3</v>
      </c>
      <c r="Z15" s="104" t="n">
        <v>47.7</v>
      </c>
      <c r="AA15" s="105" t="n">
        <v>59.8</v>
      </c>
      <c r="AB15" s="90" t="n">
        <v>36.5</v>
      </c>
      <c r="AC15" s="104" t="n">
        <v>20.5</v>
      </c>
      <c r="AD15" s="105" t="n">
        <v>26.2</v>
      </c>
      <c r="AE15" s="90" t="n">
        <v>15.6</v>
      </c>
      <c r="AF15" s="104" t="n">
        <v>6.9</v>
      </c>
      <c r="AG15" s="105" t="n">
        <v>10.3</v>
      </c>
      <c r="AH15" s="90" t="n">
        <v>4.2</v>
      </c>
      <c r="AI15" s="104" t="n">
        <v>2.2</v>
      </c>
      <c r="AJ15" s="105" t="n">
        <v>3.5</v>
      </c>
      <c r="AK15" s="90" t="n">
        <v>1.5</v>
      </c>
      <c r="AL15" s="104" t="n">
        <v>52.7</v>
      </c>
      <c r="AM15" s="105" t="n">
        <v>64.5</v>
      </c>
      <c r="AN15" s="90" t="n">
        <v>41.9</v>
      </c>
    </row>
    <row r="16" customFormat="false" ht="15" hidden="false" customHeight="false" outlineLevel="0" collapsed="false">
      <c r="A16" s="32" t="s">
        <v>169</v>
      </c>
      <c r="B16" s="104" t="n">
        <v>17.7</v>
      </c>
      <c r="C16" s="105" t="n">
        <v>22.2</v>
      </c>
      <c r="D16" s="90" t="n">
        <v>13.1</v>
      </c>
      <c r="E16" s="104" t="n">
        <v>65.1</v>
      </c>
      <c r="F16" s="105" t="n">
        <v>71</v>
      </c>
      <c r="G16" s="90" t="n">
        <v>59.3</v>
      </c>
      <c r="H16" s="104" t="n">
        <v>77.7</v>
      </c>
      <c r="I16" s="105" t="n">
        <v>89.2</v>
      </c>
      <c r="J16" s="90" t="n">
        <v>66.3</v>
      </c>
      <c r="K16" s="104" t="n">
        <v>79.2</v>
      </c>
      <c r="L16" s="105" t="n">
        <v>91.6</v>
      </c>
      <c r="M16" s="90" t="n">
        <v>66.8</v>
      </c>
      <c r="N16" s="104" t="n">
        <v>81</v>
      </c>
      <c r="O16" s="105" t="n">
        <v>94.3</v>
      </c>
      <c r="P16" s="90" t="n">
        <v>67.3</v>
      </c>
      <c r="Q16" s="104" t="n">
        <v>78.9</v>
      </c>
      <c r="R16" s="105" t="n">
        <v>91.7</v>
      </c>
      <c r="S16" s="90" t="n">
        <v>65.9</v>
      </c>
      <c r="T16" s="104" t="n">
        <v>77.2</v>
      </c>
      <c r="U16" s="105" t="n">
        <v>91.8</v>
      </c>
      <c r="V16" s="90" t="n">
        <v>62.4</v>
      </c>
      <c r="W16" s="104" t="n">
        <v>68.9</v>
      </c>
      <c r="X16" s="105" t="n">
        <v>85.3</v>
      </c>
      <c r="Y16" s="90" t="n">
        <v>53</v>
      </c>
      <c r="Z16" s="104" t="n">
        <v>47.3</v>
      </c>
      <c r="AA16" s="105" t="n">
        <v>59.3</v>
      </c>
      <c r="AB16" s="90" t="n">
        <v>36.1</v>
      </c>
      <c r="AC16" s="104" t="n">
        <v>19.4</v>
      </c>
      <c r="AD16" s="105" t="n">
        <v>24.7</v>
      </c>
      <c r="AE16" s="90" t="n">
        <v>14.9</v>
      </c>
      <c r="AF16" s="104" t="n">
        <v>6.6</v>
      </c>
      <c r="AG16" s="105" t="n">
        <v>9.2</v>
      </c>
      <c r="AH16" s="90" t="n">
        <v>4.5</v>
      </c>
      <c r="AI16" s="104" t="n">
        <v>2</v>
      </c>
      <c r="AJ16" s="105" t="n">
        <v>3.1</v>
      </c>
      <c r="AK16" s="90" t="n">
        <v>1.3</v>
      </c>
      <c r="AL16" s="104" t="n">
        <v>52.4</v>
      </c>
      <c r="AM16" s="105" t="n">
        <v>63.8</v>
      </c>
      <c r="AN16" s="90" t="n">
        <v>41.9</v>
      </c>
    </row>
    <row r="17" customFormat="false" ht="15" hidden="false" customHeight="false" outlineLevel="0" collapsed="false">
      <c r="A17" s="32" t="s">
        <v>170</v>
      </c>
      <c r="B17" s="104" t="n">
        <v>17.6</v>
      </c>
      <c r="C17" s="105" t="n">
        <v>21.5</v>
      </c>
      <c r="D17" s="90" t="n">
        <v>13.6</v>
      </c>
      <c r="E17" s="104" t="n">
        <v>65.3</v>
      </c>
      <c r="F17" s="105" t="n">
        <v>71.3</v>
      </c>
      <c r="G17" s="90" t="n">
        <v>59.2</v>
      </c>
      <c r="H17" s="104" t="n">
        <v>78.4</v>
      </c>
      <c r="I17" s="105" t="n">
        <v>88.9</v>
      </c>
      <c r="J17" s="90" t="n">
        <v>68.1</v>
      </c>
      <c r="K17" s="104" t="n">
        <v>79.1</v>
      </c>
      <c r="L17" s="105" t="n">
        <v>91.3</v>
      </c>
      <c r="M17" s="90" t="n">
        <v>66.9</v>
      </c>
      <c r="N17" s="104" t="n">
        <v>81.4</v>
      </c>
      <c r="O17" s="105" t="n">
        <v>93.7</v>
      </c>
      <c r="P17" s="90" t="n">
        <v>69</v>
      </c>
      <c r="Q17" s="104" t="n">
        <v>79.8</v>
      </c>
      <c r="R17" s="105" t="n">
        <v>92.1</v>
      </c>
      <c r="S17" s="90" t="n">
        <v>67.2</v>
      </c>
      <c r="T17" s="104" t="n">
        <v>76.4</v>
      </c>
      <c r="U17" s="105" t="n">
        <v>91.3</v>
      </c>
      <c r="V17" s="90" t="n">
        <v>61.7</v>
      </c>
      <c r="W17" s="104" t="n">
        <v>69</v>
      </c>
      <c r="X17" s="105" t="n">
        <v>84.4</v>
      </c>
      <c r="Y17" s="90" t="n">
        <v>53.8</v>
      </c>
      <c r="Z17" s="104" t="n">
        <v>47.4</v>
      </c>
      <c r="AA17" s="105" t="n">
        <v>60</v>
      </c>
      <c r="AB17" s="90" t="n">
        <v>35.9</v>
      </c>
      <c r="AC17" s="104" t="n">
        <v>18.4</v>
      </c>
      <c r="AD17" s="105" t="n">
        <v>22.4</v>
      </c>
      <c r="AE17" s="90" t="n">
        <v>15</v>
      </c>
      <c r="AF17" s="104" t="n">
        <v>5.5</v>
      </c>
      <c r="AG17" s="105" t="n">
        <v>8.5</v>
      </c>
      <c r="AH17" s="90" t="n">
        <v>3.1</v>
      </c>
      <c r="AI17" s="104" t="n">
        <v>1.8</v>
      </c>
      <c r="AJ17" s="105" t="n">
        <v>2.9</v>
      </c>
      <c r="AK17" s="90" t="n">
        <v>1.1</v>
      </c>
      <c r="AL17" s="104" t="n">
        <v>52.4</v>
      </c>
      <c r="AM17" s="105" t="n">
        <v>63.4</v>
      </c>
      <c r="AN17" s="90" t="n">
        <v>42.3</v>
      </c>
    </row>
    <row r="18" customFormat="false" ht="15" hidden="false" customHeight="false" outlineLevel="0" collapsed="false">
      <c r="A18" s="32" t="s">
        <v>171</v>
      </c>
      <c r="B18" s="104" t="n">
        <v>17.3</v>
      </c>
      <c r="C18" s="105" t="n">
        <v>21.2</v>
      </c>
      <c r="D18" s="90" t="n">
        <v>13.2</v>
      </c>
      <c r="E18" s="104" t="n">
        <v>64.6</v>
      </c>
      <c r="F18" s="105" t="n">
        <v>71</v>
      </c>
      <c r="G18" s="90" t="n">
        <v>58.3</v>
      </c>
      <c r="H18" s="104" t="n">
        <v>78.3</v>
      </c>
      <c r="I18" s="105" t="n">
        <v>89.4</v>
      </c>
      <c r="J18" s="90" t="n">
        <v>67.1</v>
      </c>
      <c r="K18" s="104" t="n">
        <v>78.5</v>
      </c>
      <c r="L18" s="105" t="n">
        <v>91.1</v>
      </c>
      <c r="M18" s="90" t="n">
        <v>66.4</v>
      </c>
      <c r="N18" s="104" t="n">
        <v>80.8</v>
      </c>
      <c r="O18" s="105" t="n">
        <v>93.3</v>
      </c>
      <c r="P18" s="90" t="n">
        <v>67.9</v>
      </c>
      <c r="Q18" s="104" t="n">
        <v>80.2</v>
      </c>
      <c r="R18" s="105" t="n">
        <v>91.9</v>
      </c>
      <c r="S18" s="90" t="n">
        <v>68</v>
      </c>
      <c r="T18" s="104" t="n">
        <v>75.8</v>
      </c>
      <c r="U18" s="105" t="n">
        <v>90.9</v>
      </c>
      <c r="V18" s="90" t="n">
        <v>60.9</v>
      </c>
      <c r="W18" s="104" t="n">
        <v>69.3</v>
      </c>
      <c r="X18" s="105" t="n">
        <v>83.7</v>
      </c>
      <c r="Y18" s="90" t="n">
        <v>55.2</v>
      </c>
      <c r="Z18" s="104" t="n">
        <v>46.8</v>
      </c>
      <c r="AA18" s="105" t="n">
        <v>58.2</v>
      </c>
      <c r="AB18" s="90" t="n">
        <v>36.2</v>
      </c>
      <c r="AC18" s="104" t="n">
        <v>17.3</v>
      </c>
      <c r="AD18" s="105" t="n">
        <v>20.7</v>
      </c>
      <c r="AE18" s="90" t="n">
        <v>14.4</v>
      </c>
      <c r="AF18" s="104" t="n">
        <v>5.6</v>
      </c>
      <c r="AG18" s="105" t="n">
        <v>8.2</v>
      </c>
      <c r="AH18" s="90" t="n">
        <v>3.5</v>
      </c>
      <c r="AI18" s="104" t="n">
        <v>1.6</v>
      </c>
      <c r="AJ18" s="105" t="n">
        <v>2.8</v>
      </c>
      <c r="AK18" s="90" t="n">
        <v>1</v>
      </c>
      <c r="AL18" s="104" t="n">
        <v>51.9</v>
      </c>
      <c r="AM18" s="105" t="n">
        <v>62.7</v>
      </c>
      <c r="AN18" s="90" t="n">
        <v>42</v>
      </c>
    </row>
    <row r="19" customFormat="false" ht="15" hidden="false" customHeight="false" outlineLevel="0" collapsed="false">
      <c r="A19" s="32" t="s">
        <v>172</v>
      </c>
      <c r="B19" s="104" t="n">
        <v>16.1</v>
      </c>
      <c r="C19" s="105" t="n">
        <v>19.2</v>
      </c>
      <c r="D19" s="90" t="n">
        <v>12.9</v>
      </c>
      <c r="E19" s="104" t="n">
        <v>62.2</v>
      </c>
      <c r="F19" s="105" t="n">
        <v>68.6</v>
      </c>
      <c r="G19" s="90" t="n">
        <v>55.8</v>
      </c>
      <c r="H19" s="104" t="n">
        <v>78.3</v>
      </c>
      <c r="I19" s="105" t="n">
        <v>89.1</v>
      </c>
      <c r="J19" s="90" t="n">
        <v>67.7</v>
      </c>
      <c r="K19" s="104" t="n">
        <v>79.2</v>
      </c>
      <c r="L19" s="105" t="n">
        <v>91.4</v>
      </c>
      <c r="M19" s="90" t="n">
        <v>67.1</v>
      </c>
      <c r="N19" s="104" t="n">
        <v>80.5</v>
      </c>
      <c r="O19" s="105" t="n">
        <v>92.9</v>
      </c>
      <c r="P19" s="90" t="n">
        <v>68.1</v>
      </c>
      <c r="Q19" s="104" t="n">
        <v>80.3</v>
      </c>
      <c r="R19" s="105" t="n">
        <v>92.3</v>
      </c>
      <c r="S19" s="90" t="n">
        <v>68</v>
      </c>
      <c r="T19" s="104" t="n">
        <v>76.7</v>
      </c>
      <c r="U19" s="105" t="n">
        <v>91</v>
      </c>
      <c r="V19" s="90" t="n">
        <v>62.2</v>
      </c>
      <c r="W19" s="104" t="n">
        <v>69.3</v>
      </c>
      <c r="X19" s="105" t="n">
        <v>84.2</v>
      </c>
      <c r="Y19" s="90" t="n">
        <v>54.9</v>
      </c>
      <c r="Z19" s="104" t="n">
        <v>47.5</v>
      </c>
      <c r="AA19" s="105" t="n">
        <v>58.9</v>
      </c>
      <c r="AB19" s="90" t="n">
        <v>36.9</v>
      </c>
      <c r="AC19" s="104" t="n">
        <v>17.1</v>
      </c>
      <c r="AD19" s="105" t="n">
        <v>19.9</v>
      </c>
      <c r="AE19" s="90" t="n">
        <v>14.6</v>
      </c>
      <c r="AF19" s="104" t="n">
        <v>5.2</v>
      </c>
      <c r="AG19" s="105" t="n">
        <v>7.5</v>
      </c>
      <c r="AH19" s="90" t="n">
        <v>3.3</v>
      </c>
      <c r="AI19" s="104" t="n">
        <v>1.4</v>
      </c>
      <c r="AJ19" s="105" t="n">
        <v>2.5</v>
      </c>
      <c r="AK19" s="90" t="n">
        <v>0.8</v>
      </c>
      <c r="AL19" s="104" t="n">
        <v>51.6</v>
      </c>
      <c r="AM19" s="105" t="n">
        <v>62.2</v>
      </c>
      <c r="AN19" s="90" t="n">
        <v>41.9</v>
      </c>
    </row>
    <row r="20" customFormat="false" ht="15" hidden="false" customHeight="false" outlineLevel="0" collapsed="false">
      <c r="A20" s="32" t="s">
        <v>173</v>
      </c>
      <c r="B20" s="104" t="n">
        <v>15.4</v>
      </c>
      <c r="C20" s="105" t="n">
        <v>18.7</v>
      </c>
      <c r="D20" s="90" t="n">
        <v>12</v>
      </c>
      <c r="E20" s="104" t="n">
        <v>62.6</v>
      </c>
      <c r="F20" s="105" t="n">
        <v>69</v>
      </c>
      <c r="G20" s="90" t="n">
        <v>56.4</v>
      </c>
      <c r="H20" s="104" t="n">
        <v>78.6</v>
      </c>
      <c r="I20" s="105" t="n">
        <v>90</v>
      </c>
      <c r="J20" s="90" t="n">
        <v>67.5</v>
      </c>
      <c r="K20" s="104" t="n">
        <v>79.6</v>
      </c>
      <c r="L20" s="105" t="n">
        <v>91.7</v>
      </c>
      <c r="M20" s="90" t="n">
        <v>67.8</v>
      </c>
      <c r="N20" s="104" t="n">
        <v>81.4</v>
      </c>
      <c r="O20" s="105" t="n">
        <v>93.3</v>
      </c>
      <c r="P20" s="90" t="n">
        <v>69.4</v>
      </c>
      <c r="Q20" s="104" t="n">
        <v>80.6</v>
      </c>
      <c r="R20" s="105" t="n">
        <v>92</v>
      </c>
      <c r="S20" s="90" t="n">
        <v>69</v>
      </c>
      <c r="T20" s="104" t="n">
        <v>77.4</v>
      </c>
      <c r="U20" s="105" t="n">
        <v>91.8</v>
      </c>
      <c r="V20" s="90" t="n">
        <v>62.9</v>
      </c>
      <c r="W20" s="104" t="n">
        <v>70.1</v>
      </c>
      <c r="X20" s="105" t="n">
        <v>83.9</v>
      </c>
      <c r="Y20" s="90" t="n">
        <v>56.8</v>
      </c>
      <c r="Z20" s="104" t="n">
        <v>48.1</v>
      </c>
      <c r="AA20" s="105" t="n">
        <v>59.7</v>
      </c>
      <c r="AB20" s="90" t="n">
        <v>37.2</v>
      </c>
      <c r="AC20" s="104" t="n">
        <v>16.2</v>
      </c>
      <c r="AD20" s="105" t="n">
        <v>19.2</v>
      </c>
      <c r="AE20" s="90" t="n">
        <v>13.6</v>
      </c>
      <c r="AF20" s="104" t="n">
        <v>5.3</v>
      </c>
      <c r="AG20" s="105" t="n">
        <v>7.4</v>
      </c>
      <c r="AH20" s="90" t="n">
        <v>3.6</v>
      </c>
      <c r="AI20" s="104" t="n">
        <v>1.3</v>
      </c>
      <c r="AJ20" s="105" t="n">
        <v>2.3</v>
      </c>
      <c r="AK20" s="90" t="n">
        <v>0.8</v>
      </c>
      <c r="AL20" s="104" t="n">
        <v>51.9</v>
      </c>
      <c r="AM20" s="105" t="n">
        <v>62.3</v>
      </c>
      <c r="AN20" s="90" t="n">
        <v>42.3</v>
      </c>
    </row>
    <row r="21" customFormat="false" ht="15" hidden="false" customHeight="false" outlineLevel="0" collapsed="false">
      <c r="A21" s="32" t="s">
        <v>174</v>
      </c>
      <c r="B21" s="104" t="n">
        <v>14.2</v>
      </c>
      <c r="C21" s="105" t="n">
        <v>17.9</v>
      </c>
      <c r="D21" s="90" t="n">
        <v>10.4</v>
      </c>
      <c r="E21" s="104" t="n">
        <v>60.9</v>
      </c>
      <c r="F21" s="105" t="n">
        <v>65.7</v>
      </c>
      <c r="G21" s="90" t="n">
        <v>56.1</v>
      </c>
      <c r="H21" s="104" t="n">
        <v>79</v>
      </c>
      <c r="I21" s="105" t="n">
        <v>88.9</v>
      </c>
      <c r="J21" s="90" t="n">
        <v>69.1</v>
      </c>
      <c r="K21" s="104" t="n">
        <v>80.2</v>
      </c>
      <c r="L21" s="105" t="n">
        <v>91.8</v>
      </c>
      <c r="M21" s="90" t="n">
        <v>69.1</v>
      </c>
      <c r="N21" s="104" t="n">
        <v>81.2</v>
      </c>
      <c r="O21" s="105" t="n">
        <v>93</v>
      </c>
      <c r="P21" s="90" t="n">
        <v>69.4</v>
      </c>
      <c r="Q21" s="104" t="n">
        <v>81.4</v>
      </c>
      <c r="R21" s="105" t="n">
        <v>92.3</v>
      </c>
      <c r="S21" s="90" t="n">
        <v>70.4</v>
      </c>
      <c r="T21" s="104" t="n">
        <v>78.2</v>
      </c>
      <c r="U21" s="105" t="n">
        <v>92.5</v>
      </c>
      <c r="V21" s="90" t="n">
        <v>63.7</v>
      </c>
      <c r="W21" s="104" t="n">
        <v>70.7</v>
      </c>
      <c r="X21" s="105" t="n">
        <v>84.9</v>
      </c>
      <c r="Y21" s="90" t="n">
        <v>57</v>
      </c>
      <c r="Z21" s="104" t="n">
        <v>48.1</v>
      </c>
      <c r="AA21" s="105" t="n">
        <v>59.4</v>
      </c>
      <c r="AB21" s="90" t="n">
        <v>37.5</v>
      </c>
      <c r="AC21" s="104" t="n">
        <v>15</v>
      </c>
      <c r="AD21" s="105" t="n">
        <v>17.3</v>
      </c>
      <c r="AE21" s="90" t="n">
        <v>13</v>
      </c>
      <c r="AF21" s="104" t="n">
        <v>4.7</v>
      </c>
      <c r="AG21" s="105" t="n">
        <v>6.7</v>
      </c>
      <c r="AH21" s="90" t="n">
        <v>3.1</v>
      </c>
      <c r="AI21" s="104" t="n">
        <v>1.1</v>
      </c>
      <c r="AJ21" s="105" t="n">
        <v>1.9</v>
      </c>
      <c r="AK21" s="90" t="n">
        <v>0.6</v>
      </c>
      <c r="AL21" s="104" t="n">
        <v>51.7</v>
      </c>
      <c r="AM21" s="105" t="n">
        <v>61.6</v>
      </c>
      <c r="AN21" s="90" t="n">
        <v>42.5</v>
      </c>
    </row>
    <row r="22" customFormat="false" ht="15" hidden="false" customHeight="false" outlineLevel="0" collapsed="false">
      <c r="A22" s="32" t="s">
        <v>175</v>
      </c>
      <c r="B22" s="104" t="n">
        <v>12.3</v>
      </c>
      <c r="C22" s="105" t="n">
        <v>16</v>
      </c>
      <c r="D22" s="90" t="n">
        <v>8.4</v>
      </c>
      <c r="E22" s="104" t="n">
        <v>58</v>
      </c>
      <c r="F22" s="105" t="n">
        <v>62.9</v>
      </c>
      <c r="G22" s="90" t="n">
        <v>53.2</v>
      </c>
      <c r="H22" s="104" t="n">
        <v>79.1</v>
      </c>
      <c r="I22" s="105" t="n">
        <v>88.5</v>
      </c>
      <c r="J22" s="90" t="n">
        <v>69.8</v>
      </c>
      <c r="K22" s="104" t="n">
        <v>80</v>
      </c>
      <c r="L22" s="105" t="n">
        <v>91</v>
      </c>
      <c r="M22" s="90" t="n">
        <v>69.1</v>
      </c>
      <c r="N22" s="104" t="n">
        <v>81.6</v>
      </c>
      <c r="O22" s="105" t="n">
        <v>93</v>
      </c>
      <c r="P22" s="90" t="n">
        <v>70.2</v>
      </c>
      <c r="Q22" s="104" t="n">
        <v>81.9</v>
      </c>
      <c r="R22" s="105" t="n">
        <v>92.1</v>
      </c>
      <c r="S22" s="90" t="n">
        <v>71.6</v>
      </c>
      <c r="T22" s="104" t="n">
        <v>78.2</v>
      </c>
      <c r="U22" s="105" t="n">
        <v>91.6</v>
      </c>
      <c r="V22" s="90" t="n">
        <v>64.8</v>
      </c>
      <c r="W22" s="104" t="n">
        <v>70.8</v>
      </c>
      <c r="X22" s="105" t="n">
        <v>83.6</v>
      </c>
      <c r="Y22" s="90" t="n">
        <v>58.1</v>
      </c>
      <c r="Z22" s="104" t="n">
        <v>48.3</v>
      </c>
      <c r="AA22" s="105" t="n">
        <v>59.6</v>
      </c>
      <c r="AB22" s="90" t="n">
        <v>37.8</v>
      </c>
      <c r="AC22" s="104" t="n">
        <v>13.2</v>
      </c>
      <c r="AD22" s="105" t="n">
        <v>14.5</v>
      </c>
      <c r="AE22" s="90" t="n">
        <v>12.1</v>
      </c>
      <c r="AF22" s="104" t="n">
        <v>4.4</v>
      </c>
      <c r="AG22" s="105" t="n">
        <v>6.5</v>
      </c>
      <c r="AH22" s="90" t="n">
        <v>2.7</v>
      </c>
      <c r="AI22" s="104" t="n">
        <v>1.1</v>
      </c>
      <c r="AJ22" s="105" t="n">
        <v>1.8</v>
      </c>
      <c r="AK22" s="90" t="n">
        <v>0.6</v>
      </c>
      <c r="AL22" s="104" t="n">
        <v>51.4</v>
      </c>
      <c r="AM22" s="105" t="n">
        <v>60.9</v>
      </c>
      <c r="AN22" s="90" t="n">
        <v>42.5</v>
      </c>
    </row>
    <row r="23" customFormat="false" ht="15" hidden="false" customHeight="false" outlineLevel="0" collapsed="false">
      <c r="A23" s="32" t="s">
        <v>176</v>
      </c>
      <c r="B23" s="104" t="n">
        <v>11.1</v>
      </c>
      <c r="C23" s="105" t="n">
        <v>14.3</v>
      </c>
      <c r="D23" s="90" t="n">
        <v>7.9</v>
      </c>
      <c r="E23" s="104" t="n">
        <v>56</v>
      </c>
      <c r="F23" s="105" t="n">
        <v>61.7</v>
      </c>
      <c r="G23" s="90" t="n">
        <v>50.3</v>
      </c>
      <c r="H23" s="104" t="n">
        <v>78.3</v>
      </c>
      <c r="I23" s="105" t="n">
        <v>87</v>
      </c>
      <c r="J23" s="90" t="n">
        <v>69.7</v>
      </c>
      <c r="K23" s="104" t="n">
        <v>79</v>
      </c>
      <c r="L23" s="105" t="n">
        <v>89.6</v>
      </c>
      <c r="M23" s="90" t="n">
        <v>68.7</v>
      </c>
      <c r="N23" s="104" t="n">
        <v>81.3</v>
      </c>
      <c r="O23" s="105" t="n">
        <v>91.7</v>
      </c>
      <c r="P23" s="90" t="n">
        <v>70.9</v>
      </c>
      <c r="Q23" s="104" t="n">
        <v>81.9</v>
      </c>
      <c r="R23" s="105" t="n">
        <v>91.5</v>
      </c>
      <c r="S23" s="90" t="n">
        <v>72.1</v>
      </c>
      <c r="T23" s="104" t="n">
        <v>78.8</v>
      </c>
      <c r="U23" s="105" t="n">
        <v>90.7</v>
      </c>
      <c r="V23" s="90" t="n">
        <v>66.9</v>
      </c>
      <c r="W23" s="104" t="n">
        <v>70.8</v>
      </c>
      <c r="X23" s="105" t="n">
        <v>83</v>
      </c>
      <c r="Y23" s="90" t="n">
        <v>58.7</v>
      </c>
      <c r="Z23" s="104" t="n">
        <v>48.3</v>
      </c>
      <c r="AA23" s="105" t="n">
        <v>60.1</v>
      </c>
      <c r="AB23" s="90" t="n">
        <v>37.5</v>
      </c>
      <c r="AC23" s="104" t="n">
        <v>12.4</v>
      </c>
      <c r="AD23" s="105" t="n">
        <v>13.5</v>
      </c>
      <c r="AE23" s="90" t="n">
        <v>11.5</v>
      </c>
      <c r="AF23" s="104" t="n">
        <v>4.3</v>
      </c>
      <c r="AG23" s="105" t="n">
        <v>6.5</v>
      </c>
      <c r="AH23" s="90" t="n">
        <v>2.6</v>
      </c>
      <c r="AI23" s="104" t="n">
        <v>1</v>
      </c>
      <c r="AJ23" s="105" t="n">
        <v>1.8</v>
      </c>
      <c r="AK23" s="90" t="n">
        <v>0.5</v>
      </c>
      <c r="AL23" s="104" t="n">
        <v>51</v>
      </c>
      <c r="AM23" s="105" t="n">
        <v>60.2</v>
      </c>
      <c r="AN23" s="90" t="n">
        <v>42.5</v>
      </c>
    </row>
    <row r="24" customFormat="false" ht="15" hidden="false" customHeight="false" outlineLevel="0" collapsed="false">
      <c r="A24" s="32" t="s">
        <v>177</v>
      </c>
      <c r="B24" s="104" t="n">
        <v>9.8</v>
      </c>
      <c r="C24" s="105" t="n">
        <v>12.6</v>
      </c>
      <c r="D24" s="90" t="n">
        <v>6.9</v>
      </c>
      <c r="E24" s="104" t="n">
        <v>51.9</v>
      </c>
      <c r="F24" s="105" t="n">
        <v>56.4</v>
      </c>
      <c r="G24" s="90" t="n">
        <v>47.6</v>
      </c>
      <c r="H24" s="104" t="n">
        <v>77.2</v>
      </c>
      <c r="I24" s="105" t="n">
        <v>85.4</v>
      </c>
      <c r="J24" s="90" t="n">
        <v>69.1</v>
      </c>
      <c r="K24" s="104" t="n">
        <v>78.6</v>
      </c>
      <c r="L24" s="105" t="n">
        <v>89</v>
      </c>
      <c r="M24" s="90" t="n">
        <v>68.3</v>
      </c>
      <c r="N24" s="104" t="n">
        <v>81.3</v>
      </c>
      <c r="O24" s="105" t="n">
        <v>90.3</v>
      </c>
      <c r="P24" s="90" t="n">
        <v>72.6</v>
      </c>
      <c r="Q24" s="104" t="n">
        <v>81.1</v>
      </c>
      <c r="R24" s="105" t="n">
        <v>89.6</v>
      </c>
      <c r="S24" s="90" t="n">
        <v>72.5</v>
      </c>
      <c r="T24" s="104" t="n">
        <v>78.7</v>
      </c>
      <c r="U24" s="105" t="n">
        <v>89.1</v>
      </c>
      <c r="V24" s="90" t="n">
        <v>68.1</v>
      </c>
      <c r="W24" s="104" t="n">
        <v>71.6</v>
      </c>
      <c r="X24" s="105" t="n">
        <v>83.2</v>
      </c>
      <c r="Y24" s="90" t="n">
        <v>60.3</v>
      </c>
      <c r="Z24" s="104" t="n">
        <v>48.3</v>
      </c>
      <c r="AA24" s="105" t="n">
        <v>59.1</v>
      </c>
      <c r="AB24" s="90" t="n">
        <v>37.9</v>
      </c>
      <c r="AC24" s="104" t="n">
        <v>12.2</v>
      </c>
      <c r="AD24" s="105" t="n">
        <v>13.2</v>
      </c>
      <c r="AE24" s="90" t="n">
        <v>11.2</v>
      </c>
      <c r="AF24" s="104" t="n">
        <v>4.5</v>
      </c>
      <c r="AG24" s="105" t="n">
        <v>6.3</v>
      </c>
      <c r="AH24" s="90" t="n">
        <v>3</v>
      </c>
      <c r="AI24" s="104" t="n">
        <v>1</v>
      </c>
      <c r="AJ24" s="105" t="n">
        <v>1.7</v>
      </c>
      <c r="AK24" s="90" t="n">
        <v>0.5</v>
      </c>
      <c r="AL24" s="104" t="n">
        <v>50.4</v>
      </c>
      <c r="AM24" s="105" t="n">
        <v>58.8</v>
      </c>
      <c r="AN24" s="90" t="n">
        <v>42.7</v>
      </c>
    </row>
    <row r="25" customFormat="false" ht="15" hidden="false" customHeight="false" outlineLevel="0" collapsed="false">
      <c r="A25" s="32" t="s">
        <v>178</v>
      </c>
      <c r="B25" s="104" t="n">
        <v>8</v>
      </c>
      <c r="C25" s="105" t="n">
        <v>10.4</v>
      </c>
      <c r="D25" s="90" t="n">
        <v>5.6</v>
      </c>
      <c r="E25" s="104" t="n">
        <v>49.4</v>
      </c>
      <c r="F25" s="105" t="n">
        <v>54.2</v>
      </c>
      <c r="G25" s="90" t="n">
        <v>44.5</v>
      </c>
      <c r="H25" s="104" t="n">
        <v>77</v>
      </c>
      <c r="I25" s="105" t="n">
        <v>84.8</v>
      </c>
      <c r="J25" s="90" t="n">
        <v>69.3</v>
      </c>
      <c r="K25" s="104" t="n">
        <v>78.4</v>
      </c>
      <c r="L25" s="105" t="n">
        <v>88.6</v>
      </c>
      <c r="M25" s="90" t="n">
        <v>68.4</v>
      </c>
      <c r="N25" s="104" t="n">
        <v>80.6</v>
      </c>
      <c r="O25" s="105" t="n">
        <v>90.2</v>
      </c>
      <c r="P25" s="90" t="n">
        <v>71.3</v>
      </c>
      <c r="Q25" s="104" t="n">
        <v>80.4</v>
      </c>
      <c r="R25" s="105" t="n">
        <v>88.6</v>
      </c>
      <c r="S25" s="90" t="n">
        <v>72.3</v>
      </c>
      <c r="T25" s="104" t="n">
        <v>79.2</v>
      </c>
      <c r="U25" s="105" t="n">
        <v>88.3</v>
      </c>
      <c r="V25" s="90" t="n">
        <v>69.8</v>
      </c>
      <c r="W25" s="104" t="n">
        <v>72.1</v>
      </c>
      <c r="X25" s="105" t="n">
        <v>83.4</v>
      </c>
      <c r="Y25" s="90" t="n">
        <v>61.3</v>
      </c>
      <c r="Z25" s="104" t="n">
        <v>47.8</v>
      </c>
      <c r="AA25" s="105" t="n">
        <v>58</v>
      </c>
      <c r="AB25" s="90" t="n">
        <v>38.3</v>
      </c>
      <c r="AC25" s="104" t="n">
        <v>12</v>
      </c>
      <c r="AD25" s="105" t="n">
        <v>12.6</v>
      </c>
      <c r="AE25" s="90" t="n">
        <v>11.4</v>
      </c>
      <c r="AF25" s="104" t="n">
        <v>4.1</v>
      </c>
      <c r="AG25" s="105" t="n">
        <v>5.4</v>
      </c>
      <c r="AH25" s="90" t="n">
        <v>3</v>
      </c>
      <c r="AI25" s="104" t="n">
        <v>0.8</v>
      </c>
      <c r="AJ25" s="105" t="n">
        <v>1.5</v>
      </c>
      <c r="AK25" s="90" t="n">
        <v>0.4</v>
      </c>
      <c r="AL25" s="104" t="n">
        <v>50</v>
      </c>
      <c r="AM25" s="105" t="n">
        <v>58</v>
      </c>
      <c r="AN25" s="90" t="n">
        <v>42.5</v>
      </c>
    </row>
    <row r="26" customFormat="false" ht="15" hidden="false" customHeight="false" outlineLevel="0" collapsed="false">
      <c r="A26" s="32" t="s">
        <v>179</v>
      </c>
      <c r="B26" s="104" t="n">
        <v>8.2</v>
      </c>
      <c r="C26" s="105" t="n">
        <v>11</v>
      </c>
      <c r="D26" s="90" t="n">
        <v>5.4</v>
      </c>
      <c r="E26" s="104" t="n">
        <v>49.6</v>
      </c>
      <c r="F26" s="105" t="n">
        <v>54.5</v>
      </c>
      <c r="G26" s="90" t="n">
        <v>44.8</v>
      </c>
      <c r="H26" s="104" t="n">
        <v>77</v>
      </c>
      <c r="I26" s="105" t="n">
        <v>85.1</v>
      </c>
      <c r="J26" s="90" t="n">
        <v>69</v>
      </c>
      <c r="K26" s="104" t="n">
        <v>79.8</v>
      </c>
      <c r="L26" s="105" t="n">
        <v>89.7</v>
      </c>
      <c r="M26" s="90" t="n">
        <v>70.1</v>
      </c>
      <c r="N26" s="104" t="n">
        <v>81.1</v>
      </c>
      <c r="O26" s="105" t="n">
        <v>90.3</v>
      </c>
      <c r="P26" s="90" t="n">
        <v>72.1</v>
      </c>
      <c r="Q26" s="104" t="n">
        <v>81</v>
      </c>
      <c r="R26" s="105" t="n">
        <v>88.7</v>
      </c>
      <c r="S26" s="90" t="n">
        <v>73.5</v>
      </c>
      <c r="T26" s="104" t="n">
        <v>79.5</v>
      </c>
      <c r="U26" s="105" t="n">
        <v>88.9</v>
      </c>
      <c r="V26" s="90" t="n">
        <v>70</v>
      </c>
      <c r="W26" s="104" t="n">
        <v>72.9</v>
      </c>
      <c r="X26" s="105" t="n">
        <v>83.7</v>
      </c>
      <c r="Y26" s="90" t="n">
        <v>62.5</v>
      </c>
      <c r="Z26" s="104" t="n">
        <v>49.4</v>
      </c>
      <c r="AA26" s="105" t="n">
        <v>57.7</v>
      </c>
      <c r="AB26" s="90" t="n">
        <v>41.3</v>
      </c>
      <c r="AC26" s="104" t="n">
        <v>10.6</v>
      </c>
      <c r="AD26" s="105" t="n">
        <v>10.9</v>
      </c>
      <c r="AE26" s="90" t="n">
        <v>10.3</v>
      </c>
      <c r="AF26" s="104" t="n">
        <v>3.9</v>
      </c>
      <c r="AG26" s="105" t="n">
        <v>5.2</v>
      </c>
      <c r="AH26" s="90" t="n">
        <v>2.7</v>
      </c>
      <c r="AI26" s="104" t="n">
        <v>0.8</v>
      </c>
      <c r="AJ26" s="105" t="n">
        <v>1.3</v>
      </c>
      <c r="AK26" s="90" t="n">
        <v>0.4</v>
      </c>
      <c r="AL26" s="104" t="n">
        <v>50.3</v>
      </c>
      <c r="AM26" s="105" t="n">
        <v>58.2</v>
      </c>
      <c r="AN26" s="90" t="n">
        <v>42.9</v>
      </c>
    </row>
    <row r="27" customFormat="false" ht="15" hidden="false" customHeight="false" outlineLevel="0" collapsed="false">
      <c r="A27" s="32" t="s">
        <v>180</v>
      </c>
      <c r="B27" s="104" t="n">
        <v>8.4</v>
      </c>
      <c r="C27" s="105" t="n">
        <v>11.5</v>
      </c>
      <c r="D27" s="90" t="n">
        <v>5.1</v>
      </c>
      <c r="E27" s="104" t="n">
        <v>48.9</v>
      </c>
      <c r="F27" s="105" t="n">
        <v>54</v>
      </c>
      <c r="G27" s="90" t="n">
        <v>43.8</v>
      </c>
      <c r="H27" s="104" t="n">
        <v>76.1</v>
      </c>
      <c r="I27" s="105" t="n">
        <v>84</v>
      </c>
      <c r="J27" s="90" t="n">
        <v>68.2</v>
      </c>
      <c r="K27" s="104" t="n">
        <v>79.2</v>
      </c>
      <c r="L27" s="105" t="n">
        <v>88.4</v>
      </c>
      <c r="M27" s="90" t="n">
        <v>70.3</v>
      </c>
      <c r="N27" s="104" t="n">
        <v>81.4</v>
      </c>
      <c r="O27" s="105" t="n">
        <v>90.8</v>
      </c>
      <c r="P27" s="90" t="n">
        <v>72.3</v>
      </c>
      <c r="Q27" s="104" t="n">
        <v>81.1</v>
      </c>
      <c r="R27" s="105" t="n">
        <v>88.7</v>
      </c>
      <c r="S27" s="90" t="n">
        <v>73.7</v>
      </c>
      <c r="T27" s="104" t="n">
        <v>80.2</v>
      </c>
      <c r="U27" s="105" t="n">
        <v>89.1</v>
      </c>
      <c r="V27" s="90" t="n">
        <v>71.4</v>
      </c>
      <c r="W27" s="104" t="n">
        <v>74.6</v>
      </c>
      <c r="X27" s="105" t="n">
        <v>84.3</v>
      </c>
      <c r="Y27" s="90" t="n">
        <v>64.8</v>
      </c>
      <c r="Z27" s="104" t="n">
        <v>48.8</v>
      </c>
      <c r="AA27" s="105" t="n">
        <v>58</v>
      </c>
      <c r="AB27" s="90" t="n">
        <v>39.8</v>
      </c>
      <c r="AC27" s="104" t="n">
        <v>11.3</v>
      </c>
      <c r="AD27" s="105" t="n">
        <v>11.1</v>
      </c>
      <c r="AE27" s="90" t="n">
        <v>11.5</v>
      </c>
      <c r="AF27" s="104" t="n">
        <v>4</v>
      </c>
      <c r="AG27" s="105" t="n">
        <v>5.5</v>
      </c>
      <c r="AH27" s="90" t="n">
        <v>2.8</v>
      </c>
      <c r="AI27" s="104" t="n">
        <v>0.7</v>
      </c>
      <c r="AJ27" s="105" t="n">
        <v>1.4</v>
      </c>
      <c r="AK27" s="90" t="n">
        <v>0.3</v>
      </c>
      <c r="AL27" s="104" t="n">
        <v>50.3</v>
      </c>
      <c r="AM27" s="105" t="n">
        <v>58.1</v>
      </c>
      <c r="AN27" s="90" t="n">
        <v>43.1</v>
      </c>
    </row>
    <row r="28" customFormat="false" ht="15" hidden="false" customHeight="false" outlineLevel="0" collapsed="false">
      <c r="A28" s="32" t="s">
        <v>181</v>
      </c>
      <c r="B28" s="104" t="n">
        <v>8.1</v>
      </c>
      <c r="C28" s="105" t="n">
        <v>10.9</v>
      </c>
      <c r="D28" s="90" t="n">
        <v>5.2</v>
      </c>
      <c r="E28" s="104" t="n">
        <v>47.8</v>
      </c>
      <c r="F28" s="105" t="n">
        <v>52.8</v>
      </c>
      <c r="G28" s="90" t="n">
        <v>42.8</v>
      </c>
      <c r="H28" s="104" t="n">
        <v>75.3</v>
      </c>
      <c r="I28" s="105" t="n">
        <v>82.9</v>
      </c>
      <c r="J28" s="90" t="n">
        <v>67.9</v>
      </c>
      <c r="K28" s="104" t="n">
        <v>78</v>
      </c>
      <c r="L28" s="105" t="n">
        <v>87.1</v>
      </c>
      <c r="M28" s="90" t="n">
        <v>69</v>
      </c>
      <c r="N28" s="104" t="n">
        <v>80.8</v>
      </c>
      <c r="O28" s="105" t="n">
        <v>90.4</v>
      </c>
      <c r="P28" s="90" t="n">
        <v>71.4</v>
      </c>
      <c r="Q28" s="104" t="n">
        <v>81.1</v>
      </c>
      <c r="R28" s="105" t="n">
        <v>88.7</v>
      </c>
      <c r="S28" s="90" t="n">
        <v>73.8</v>
      </c>
      <c r="T28" s="104" t="n">
        <v>79.8</v>
      </c>
      <c r="U28" s="105" t="n">
        <v>88.9</v>
      </c>
      <c r="V28" s="90" t="n">
        <v>70.7</v>
      </c>
      <c r="W28" s="104" t="n">
        <v>74.5</v>
      </c>
      <c r="X28" s="105" t="n">
        <v>84</v>
      </c>
      <c r="Y28" s="90" t="n">
        <v>64.9</v>
      </c>
      <c r="Z28" s="104" t="n">
        <v>48.7</v>
      </c>
      <c r="AA28" s="105" t="n">
        <v>57.7</v>
      </c>
      <c r="AB28" s="90" t="n">
        <v>40.2</v>
      </c>
      <c r="AC28" s="104" t="n">
        <v>10.8</v>
      </c>
      <c r="AD28" s="105" t="n">
        <v>11.1</v>
      </c>
      <c r="AE28" s="90" t="n">
        <v>10.6</v>
      </c>
      <c r="AF28" s="104" t="n">
        <v>3.5</v>
      </c>
      <c r="AG28" s="105" t="n">
        <v>4.9</v>
      </c>
      <c r="AH28" s="90" t="n">
        <v>2.2</v>
      </c>
      <c r="AI28" s="104" t="n">
        <v>0.6</v>
      </c>
      <c r="AJ28" s="105" t="n">
        <v>1.1</v>
      </c>
      <c r="AK28" s="90" t="n">
        <v>0.3</v>
      </c>
      <c r="AL28" s="104" t="n">
        <v>49.8</v>
      </c>
      <c r="AM28" s="105" t="n">
        <v>57.5</v>
      </c>
      <c r="AN28" s="90" t="n">
        <v>42.7</v>
      </c>
    </row>
    <row r="29" customFormat="false" ht="15" hidden="false" customHeight="false" outlineLevel="0" collapsed="false">
      <c r="A29" s="32" t="s">
        <v>182</v>
      </c>
      <c r="B29" s="104" t="n">
        <v>9.1</v>
      </c>
      <c r="C29" s="105" t="n">
        <v>12.2</v>
      </c>
      <c r="D29" s="90" t="n">
        <v>5.8</v>
      </c>
      <c r="E29" s="104" t="n">
        <v>48.5</v>
      </c>
      <c r="F29" s="105" t="n">
        <v>52.4</v>
      </c>
      <c r="G29" s="90" t="n">
        <v>44.5</v>
      </c>
      <c r="H29" s="104" t="n">
        <v>75.8</v>
      </c>
      <c r="I29" s="105" t="n">
        <v>83.5</v>
      </c>
      <c r="J29" s="90" t="n">
        <v>68.3</v>
      </c>
      <c r="K29" s="104" t="n">
        <v>78.3</v>
      </c>
      <c r="L29" s="105" t="n">
        <v>87.6</v>
      </c>
      <c r="M29" s="90" t="n">
        <v>69.2</v>
      </c>
      <c r="N29" s="104" t="n">
        <v>81.2</v>
      </c>
      <c r="O29" s="105" t="n">
        <v>90.8</v>
      </c>
      <c r="P29" s="90" t="n">
        <v>71.8</v>
      </c>
      <c r="Q29" s="104" t="n">
        <v>81.5</v>
      </c>
      <c r="R29" s="105" t="n">
        <v>88.7</v>
      </c>
      <c r="S29" s="90" t="n">
        <v>74.5</v>
      </c>
      <c r="T29" s="104" t="n">
        <v>80.7</v>
      </c>
      <c r="U29" s="105" t="n">
        <v>89.4</v>
      </c>
      <c r="V29" s="90" t="n">
        <v>72.3</v>
      </c>
      <c r="W29" s="104" t="n">
        <v>74.9</v>
      </c>
      <c r="X29" s="105" t="n">
        <v>83.5</v>
      </c>
      <c r="Y29" s="90" t="n">
        <v>66.5</v>
      </c>
      <c r="Z29" s="104" t="n">
        <v>47.6</v>
      </c>
      <c r="AA29" s="105" t="n">
        <v>57.2</v>
      </c>
      <c r="AB29" s="90" t="n">
        <v>38.3</v>
      </c>
      <c r="AC29" s="104" t="n">
        <v>10.5</v>
      </c>
      <c r="AD29" s="105" t="n">
        <v>10.5</v>
      </c>
      <c r="AE29" s="90" t="n">
        <v>10.5</v>
      </c>
      <c r="AF29" s="104" t="n">
        <v>3.2</v>
      </c>
      <c r="AG29" s="105" t="n">
        <v>4.4</v>
      </c>
      <c r="AH29" s="90" t="n">
        <v>2.2</v>
      </c>
      <c r="AI29" s="104" t="n">
        <v>0.7</v>
      </c>
      <c r="AJ29" s="105" t="n">
        <v>1.3</v>
      </c>
      <c r="AK29" s="90" t="n">
        <v>0.4</v>
      </c>
      <c r="AL29" s="104" t="n">
        <v>50.1</v>
      </c>
      <c r="AM29" s="105" t="n">
        <v>57.6</v>
      </c>
      <c r="AN29" s="90" t="n">
        <v>43.2</v>
      </c>
    </row>
    <row r="30" customFormat="false" ht="15" hidden="false" customHeight="false" outlineLevel="0" collapsed="false">
      <c r="A30" s="32" t="s">
        <v>183</v>
      </c>
      <c r="B30" s="104" t="n">
        <v>9.5</v>
      </c>
      <c r="C30" s="105" t="n">
        <v>12.8</v>
      </c>
      <c r="D30" s="90" t="n">
        <v>6.2</v>
      </c>
      <c r="E30" s="104" t="n">
        <v>48.8</v>
      </c>
      <c r="F30" s="105" t="n">
        <v>53.3</v>
      </c>
      <c r="G30" s="90" t="n">
        <v>44.3</v>
      </c>
      <c r="H30" s="104" t="n">
        <v>76.6</v>
      </c>
      <c r="I30" s="105" t="n">
        <v>83.7</v>
      </c>
      <c r="J30" s="90" t="n">
        <v>69.5</v>
      </c>
      <c r="K30" s="104" t="n">
        <v>78.7</v>
      </c>
      <c r="L30" s="105" t="n">
        <v>87.6</v>
      </c>
      <c r="M30" s="90" t="n">
        <v>70.2</v>
      </c>
      <c r="N30" s="104" t="n">
        <v>81.6</v>
      </c>
      <c r="O30" s="105" t="n">
        <v>90.6</v>
      </c>
      <c r="P30" s="90" t="n">
        <v>72.6</v>
      </c>
      <c r="Q30" s="104" t="n">
        <v>81.5</v>
      </c>
      <c r="R30" s="105" t="n">
        <v>89</v>
      </c>
      <c r="S30" s="90" t="n">
        <v>74.5</v>
      </c>
      <c r="T30" s="104" t="n">
        <v>80.9</v>
      </c>
      <c r="U30" s="105" t="n">
        <v>89.3</v>
      </c>
      <c r="V30" s="90" t="n">
        <v>72.5</v>
      </c>
      <c r="W30" s="104" t="n">
        <v>75.6</v>
      </c>
      <c r="X30" s="105" t="n">
        <v>83.6</v>
      </c>
      <c r="Y30" s="90" t="n">
        <v>67.7</v>
      </c>
      <c r="Z30" s="104" t="n">
        <v>48.7</v>
      </c>
      <c r="AA30" s="105" t="n">
        <v>56.7</v>
      </c>
      <c r="AB30" s="90" t="n">
        <v>41</v>
      </c>
      <c r="AC30" s="104" t="n">
        <v>11</v>
      </c>
      <c r="AD30" s="105" t="n">
        <v>11.5</v>
      </c>
      <c r="AE30" s="90" t="n">
        <v>10.6</v>
      </c>
      <c r="AF30" s="104" t="n">
        <v>3</v>
      </c>
      <c r="AG30" s="105" t="n">
        <v>4.2</v>
      </c>
      <c r="AH30" s="90" t="n">
        <v>1.9</v>
      </c>
      <c r="AI30" s="104" t="n">
        <v>0.6</v>
      </c>
      <c r="AJ30" s="105" t="n">
        <v>1</v>
      </c>
      <c r="AK30" s="90" t="n">
        <v>0.4</v>
      </c>
      <c r="AL30" s="104" t="n">
        <v>50.4</v>
      </c>
      <c r="AM30" s="105" t="n">
        <v>57.8</v>
      </c>
      <c r="AN30" s="90" t="n">
        <v>43.6</v>
      </c>
    </row>
    <row r="31" customFormat="false" ht="15" hidden="false" customHeight="false" outlineLevel="0" collapsed="false">
      <c r="A31" s="32" t="s">
        <v>184</v>
      </c>
      <c r="B31" s="104" t="n">
        <v>10.9</v>
      </c>
      <c r="C31" s="105" t="n">
        <v>14.1</v>
      </c>
      <c r="D31" s="90" t="n">
        <v>7.6</v>
      </c>
      <c r="E31" s="104" t="n">
        <v>52.4</v>
      </c>
      <c r="F31" s="105" t="n">
        <v>56.5</v>
      </c>
      <c r="G31" s="90" t="n">
        <v>48.2</v>
      </c>
      <c r="H31" s="104" t="n">
        <v>78.9</v>
      </c>
      <c r="I31" s="105" t="n">
        <v>86.1</v>
      </c>
      <c r="J31" s="90" t="n">
        <v>71.8</v>
      </c>
      <c r="K31" s="104" t="n">
        <v>80.1</v>
      </c>
      <c r="L31" s="105" t="n">
        <v>89.2</v>
      </c>
      <c r="M31" s="90" t="n">
        <v>71</v>
      </c>
      <c r="N31" s="104" t="n">
        <v>82.3</v>
      </c>
      <c r="O31" s="105" t="n">
        <v>90.9</v>
      </c>
      <c r="P31" s="90" t="n">
        <v>74</v>
      </c>
      <c r="Q31" s="104" t="n">
        <v>82.2</v>
      </c>
      <c r="R31" s="105" t="n">
        <v>90.1</v>
      </c>
      <c r="S31" s="90" t="n">
        <v>74.6</v>
      </c>
      <c r="T31" s="104" t="n">
        <v>80.9</v>
      </c>
      <c r="U31" s="105" t="n">
        <v>89.8</v>
      </c>
      <c r="V31" s="90" t="n">
        <v>72.3</v>
      </c>
      <c r="W31" s="104" t="n">
        <v>76.4</v>
      </c>
      <c r="X31" s="105" t="n">
        <v>84.9</v>
      </c>
      <c r="Y31" s="90" t="n">
        <v>67.9</v>
      </c>
      <c r="Z31" s="104" t="n">
        <v>49.1</v>
      </c>
      <c r="AA31" s="105" t="n">
        <v>56.2</v>
      </c>
      <c r="AB31" s="90" t="n">
        <v>42.2</v>
      </c>
      <c r="AC31" s="104" t="n">
        <v>10.4</v>
      </c>
      <c r="AD31" s="105" t="n">
        <v>10.7</v>
      </c>
      <c r="AE31" s="90" t="n">
        <v>10.1</v>
      </c>
      <c r="AF31" s="104" t="n">
        <v>2.9</v>
      </c>
      <c r="AG31" s="105" t="n">
        <v>4.1</v>
      </c>
      <c r="AH31" s="90" t="n">
        <v>1.9</v>
      </c>
      <c r="AI31" s="104" t="n">
        <v>0.6</v>
      </c>
      <c r="AJ31" s="105" t="n">
        <v>1</v>
      </c>
      <c r="AK31" s="90" t="n">
        <v>0.3</v>
      </c>
      <c r="AL31" s="104" t="n">
        <v>51.4</v>
      </c>
      <c r="AM31" s="105" t="n">
        <v>58.7</v>
      </c>
      <c r="AN31" s="90" t="n">
        <v>44.6</v>
      </c>
    </row>
    <row r="32" customFormat="false" ht="15" hidden="false" customHeight="false" outlineLevel="0" collapsed="false">
      <c r="A32" s="32" t="s">
        <v>185</v>
      </c>
      <c r="B32" s="104" t="n">
        <v>11.1</v>
      </c>
      <c r="C32" s="105" t="n">
        <v>14.1</v>
      </c>
      <c r="D32" s="90" t="n">
        <v>8</v>
      </c>
      <c r="E32" s="104" t="n">
        <v>52.3</v>
      </c>
      <c r="F32" s="105" t="n">
        <v>56.5</v>
      </c>
      <c r="G32" s="90" t="n">
        <v>48.1</v>
      </c>
      <c r="H32" s="104" t="n">
        <v>79.4</v>
      </c>
      <c r="I32" s="105" t="n">
        <v>87.1</v>
      </c>
      <c r="J32" s="90" t="n">
        <v>71.9</v>
      </c>
      <c r="K32" s="104" t="n">
        <v>80.9</v>
      </c>
      <c r="L32" s="105" t="n">
        <v>89.5</v>
      </c>
      <c r="M32" s="90" t="n">
        <v>72.5</v>
      </c>
      <c r="N32" s="104" t="n">
        <v>82.9</v>
      </c>
      <c r="O32" s="105" t="n">
        <v>91.2</v>
      </c>
      <c r="P32" s="90" t="n">
        <v>74.8</v>
      </c>
      <c r="Q32" s="104" t="n">
        <v>83.2</v>
      </c>
      <c r="R32" s="105" t="n">
        <v>90.8</v>
      </c>
      <c r="S32" s="90" t="n">
        <v>75.9</v>
      </c>
      <c r="T32" s="104" t="n">
        <v>82.1</v>
      </c>
      <c r="U32" s="105" t="n">
        <v>90.4</v>
      </c>
      <c r="V32" s="90" t="n">
        <v>74.1</v>
      </c>
      <c r="W32" s="104" t="n">
        <v>76.8</v>
      </c>
      <c r="X32" s="105" t="n">
        <v>85.3</v>
      </c>
      <c r="Y32" s="90" t="n">
        <v>68.5</v>
      </c>
      <c r="Z32" s="104" t="n">
        <v>49.8</v>
      </c>
      <c r="AA32" s="105" t="n">
        <v>57.6</v>
      </c>
      <c r="AB32" s="90" t="n">
        <v>42.3</v>
      </c>
      <c r="AC32" s="104" t="n">
        <v>10</v>
      </c>
      <c r="AD32" s="105" t="n">
        <v>10.8</v>
      </c>
      <c r="AE32" s="90" t="n">
        <v>9.3</v>
      </c>
      <c r="AF32" s="104" t="n">
        <v>2.9</v>
      </c>
      <c r="AG32" s="105" t="n">
        <v>3.8</v>
      </c>
      <c r="AH32" s="90" t="n">
        <v>2.2</v>
      </c>
      <c r="AI32" s="104" t="n">
        <v>0.6</v>
      </c>
      <c r="AJ32" s="105" t="n">
        <v>1</v>
      </c>
      <c r="AK32" s="90" t="n">
        <v>0.3</v>
      </c>
      <c r="AL32" s="104" t="n">
        <v>51.8</v>
      </c>
      <c r="AM32" s="105" t="n">
        <v>59</v>
      </c>
      <c r="AN32" s="90" t="n">
        <v>45.1</v>
      </c>
    </row>
    <row r="33" customFormat="false" ht="15" hidden="false" customHeight="false" outlineLevel="0" collapsed="false">
      <c r="A33" s="32" t="s">
        <v>186</v>
      </c>
      <c r="B33" s="104" t="n">
        <v>10.9</v>
      </c>
      <c r="C33" s="105" t="n">
        <v>14.1</v>
      </c>
      <c r="D33" s="90" t="n">
        <v>7.5</v>
      </c>
      <c r="E33" s="104" t="n">
        <v>52.2</v>
      </c>
      <c r="F33" s="105" t="n">
        <v>55.9</v>
      </c>
      <c r="G33" s="90" t="n">
        <v>48.5</v>
      </c>
      <c r="H33" s="104" t="n">
        <v>79.3</v>
      </c>
      <c r="I33" s="105" t="n">
        <v>85.5</v>
      </c>
      <c r="J33" s="90" t="n">
        <v>73.1</v>
      </c>
      <c r="K33" s="104" t="n">
        <v>80.6</v>
      </c>
      <c r="L33" s="105" t="n">
        <v>89.5</v>
      </c>
      <c r="M33" s="90" t="n">
        <v>72</v>
      </c>
      <c r="N33" s="104" t="n">
        <v>83.1</v>
      </c>
      <c r="O33" s="105" t="n">
        <v>91.1</v>
      </c>
      <c r="P33" s="90" t="n">
        <v>75.3</v>
      </c>
      <c r="Q33" s="104" t="n">
        <v>83.4</v>
      </c>
      <c r="R33" s="105" t="n">
        <v>90.2</v>
      </c>
      <c r="S33" s="90" t="n">
        <v>76.9</v>
      </c>
      <c r="T33" s="104" t="n">
        <v>82.2</v>
      </c>
      <c r="U33" s="105" t="n">
        <v>90</v>
      </c>
      <c r="V33" s="90" t="n">
        <v>74.6</v>
      </c>
      <c r="W33" s="104" t="n">
        <v>76.6</v>
      </c>
      <c r="X33" s="105" t="n">
        <v>84.9</v>
      </c>
      <c r="Y33" s="90" t="n">
        <v>68.5</v>
      </c>
      <c r="Z33" s="104" t="n">
        <v>52.2</v>
      </c>
      <c r="AA33" s="105" t="n">
        <v>60</v>
      </c>
      <c r="AB33" s="90" t="n">
        <v>44.6</v>
      </c>
      <c r="AC33" s="104" t="n">
        <v>11.6</v>
      </c>
      <c r="AD33" s="105" t="n">
        <v>12.2</v>
      </c>
      <c r="AE33" s="90" t="n">
        <v>11.1</v>
      </c>
      <c r="AF33" s="104" t="n">
        <v>2.9</v>
      </c>
      <c r="AG33" s="105" t="n">
        <v>3.9</v>
      </c>
      <c r="AH33" s="90" t="n">
        <v>2</v>
      </c>
      <c r="AI33" s="104" t="n">
        <v>0.7</v>
      </c>
      <c r="AJ33" s="105" t="n">
        <v>1.1</v>
      </c>
      <c r="AK33" s="90" t="n">
        <v>0.4</v>
      </c>
      <c r="AL33" s="104" t="n">
        <v>51.8</v>
      </c>
      <c r="AM33" s="105" t="n">
        <v>58.8</v>
      </c>
      <c r="AN33" s="90" t="n">
        <v>45.5</v>
      </c>
    </row>
    <row r="34" customFormat="false" ht="15" hidden="false" customHeight="false" outlineLevel="0" collapsed="false">
      <c r="A34" s="32" t="s">
        <v>187</v>
      </c>
      <c r="B34" s="104" t="n">
        <v>11.2</v>
      </c>
      <c r="C34" s="105" t="n">
        <v>14.7</v>
      </c>
      <c r="D34" s="90" t="n">
        <v>7.7</v>
      </c>
      <c r="E34" s="104" t="n">
        <v>51.4</v>
      </c>
      <c r="F34" s="105" t="n">
        <v>55.1</v>
      </c>
      <c r="G34" s="90" t="n">
        <v>47.8</v>
      </c>
      <c r="H34" s="104" t="n">
        <v>77.8</v>
      </c>
      <c r="I34" s="105" t="n">
        <v>83.6</v>
      </c>
      <c r="J34" s="90" t="n">
        <v>72.1</v>
      </c>
      <c r="K34" s="104" t="n">
        <v>80.2</v>
      </c>
      <c r="L34" s="105" t="n">
        <v>89.1</v>
      </c>
      <c r="M34" s="90" t="n">
        <v>71.6</v>
      </c>
      <c r="N34" s="104" t="n">
        <v>82.1</v>
      </c>
      <c r="O34" s="105" t="n">
        <v>90.2</v>
      </c>
      <c r="P34" s="90" t="n">
        <v>74.2</v>
      </c>
      <c r="Q34" s="104" t="n">
        <v>83.2</v>
      </c>
      <c r="R34" s="105" t="n">
        <v>89.7</v>
      </c>
      <c r="S34" s="90" t="n">
        <v>77</v>
      </c>
      <c r="T34" s="104" t="n">
        <v>82</v>
      </c>
      <c r="U34" s="105" t="n">
        <v>89.1</v>
      </c>
      <c r="V34" s="90" t="n">
        <v>75.3</v>
      </c>
      <c r="W34" s="104" t="n">
        <v>77.3</v>
      </c>
      <c r="X34" s="105" t="n">
        <v>84.9</v>
      </c>
      <c r="Y34" s="90" t="n">
        <v>69.9</v>
      </c>
      <c r="Z34" s="104" t="n">
        <v>54.4</v>
      </c>
      <c r="AA34" s="105" t="n">
        <v>60.1</v>
      </c>
      <c r="AB34" s="90" t="n">
        <v>49</v>
      </c>
      <c r="AC34" s="104" t="n">
        <v>13.4</v>
      </c>
      <c r="AD34" s="105" t="n">
        <v>14.5</v>
      </c>
      <c r="AE34" s="90" t="n">
        <v>12.4</v>
      </c>
      <c r="AF34" s="104" t="n">
        <v>2.6</v>
      </c>
      <c r="AG34" s="105" t="n">
        <v>3.6</v>
      </c>
      <c r="AH34" s="90" t="n">
        <v>1.6</v>
      </c>
      <c r="AI34" s="104" t="n">
        <v>0.5</v>
      </c>
      <c r="AJ34" s="105" t="n">
        <v>0.8</v>
      </c>
      <c r="AK34" s="90" t="n">
        <v>0.3</v>
      </c>
      <c r="AL34" s="104" t="n">
        <v>51.8</v>
      </c>
      <c r="AM34" s="105" t="n">
        <v>58.4</v>
      </c>
      <c r="AN34" s="90" t="n">
        <v>45.7</v>
      </c>
    </row>
    <row r="35" customFormat="false" ht="15" hidden="false" customHeight="false" outlineLevel="0" collapsed="false">
      <c r="A35" s="32" t="s">
        <v>188</v>
      </c>
      <c r="B35" s="104" t="n">
        <v>10.9</v>
      </c>
      <c r="C35" s="105" t="n">
        <v>13.8</v>
      </c>
      <c r="D35" s="90" t="n">
        <v>8</v>
      </c>
      <c r="E35" s="104" t="n">
        <v>50.7</v>
      </c>
      <c r="F35" s="105" t="n">
        <v>54.9</v>
      </c>
      <c r="G35" s="90" t="n">
        <v>46.6</v>
      </c>
      <c r="H35" s="104" t="n">
        <v>77.5</v>
      </c>
      <c r="I35" s="105" t="n">
        <v>83.8</v>
      </c>
      <c r="J35" s="90" t="n">
        <v>71.4</v>
      </c>
      <c r="K35" s="104" t="n">
        <v>80.1</v>
      </c>
      <c r="L35" s="105" t="n">
        <v>89.1</v>
      </c>
      <c r="M35" s="90" t="n">
        <v>71.2</v>
      </c>
      <c r="N35" s="104" t="n">
        <v>81.6</v>
      </c>
      <c r="O35" s="105" t="n">
        <v>88.8</v>
      </c>
      <c r="P35" s="90" t="n">
        <v>74.6</v>
      </c>
      <c r="Q35" s="104" t="n">
        <v>83.2</v>
      </c>
      <c r="R35" s="105" t="n">
        <v>89.8</v>
      </c>
      <c r="S35" s="90" t="n">
        <v>76.9</v>
      </c>
      <c r="T35" s="104" t="n">
        <v>82.9</v>
      </c>
      <c r="U35" s="105" t="n">
        <v>89.8</v>
      </c>
      <c r="V35" s="90" t="n">
        <v>76.4</v>
      </c>
      <c r="W35" s="104" t="n">
        <v>77.8</v>
      </c>
      <c r="X35" s="105" t="n">
        <v>84.5</v>
      </c>
      <c r="Y35" s="90" t="n">
        <v>71.4</v>
      </c>
      <c r="Z35" s="104" t="n">
        <v>54.8</v>
      </c>
      <c r="AA35" s="105" t="n">
        <v>60.2</v>
      </c>
      <c r="AB35" s="90" t="n">
        <v>49.6</v>
      </c>
      <c r="AC35" s="104" t="n">
        <v>13.5</v>
      </c>
      <c r="AD35" s="105" t="n">
        <v>14.7</v>
      </c>
      <c r="AE35" s="90" t="n">
        <v>12.4</v>
      </c>
      <c r="AF35" s="104" t="n">
        <v>2.9</v>
      </c>
      <c r="AG35" s="105" t="n">
        <v>3.9</v>
      </c>
      <c r="AH35" s="90" t="n">
        <v>1.9</v>
      </c>
      <c r="AI35" s="104" t="n">
        <v>0.4</v>
      </c>
      <c r="AJ35" s="105" t="n">
        <v>0.6</v>
      </c>
      <c r="AK35" s="90" t="n">
        <v>0.3</v>
      </c>
      <c r="AL35" s="104" t="n">
        <v>51.5</v>
      </c>
      <c r="AM35" s="105" t="n">
        <v>58</v>
      </c>
      <c r="AN35" s="90" t="n">
        <v>45.6</v>
      </c>
    </row>
    <row r="36" customFormat="false" ht="15" hidden="false" customHeight="false" outlineLevel="0" collapsed="false">
      <c r="A36" s="32" t="s">
        <v>189</v>
      </c>
      <c r="B36" s="104" t="n">
        <v>11.6</v>
      </c>
      <c r="C36" s="105" t="n">
        <v>14.9</v>
      </c>
      <c r="D36" s="90" t="n">
        <v>8.1</v>
      </c>
      <c r="E36" s="104" t="n">
        <v>49.6</v>
      </c>
      <c r="F36" s="105" t="n">
        <v>53.6</v>
      </c>
      <c r="G36" s="90" t="n">
        <v>45.8</v>
      </c>
      <c r="H36" s="104" t="n">
        <v>77.4</v>
      </c>
      <c r="I36" s="105" t="n">
        <v>83.2</v>
      </c>
      <c r="J36" s="90" t="n">
        <v>71.9</v>
      </c>
      <c r="K36" s="104" t="n">
        <v>80.4</v>
      </c>
      <c r="L36" s="105" t="n">
        <v>89.1</v>
      </c>
      <c r="M36" s="90" t="n">
        <v>71.9</v>
      </c>
      <c r="N36" s="104" t="n">
        <v>81.1</v>
      </c>
      <c r="O36" s="105" t="n">
        <v>88.6</v>
      </c>
      <c r="P36" s="90" t="n">
        <v>73.8</v>
      </c>
      <c r="Q36" s="104" t="n">
        <v>82.9</v>
      </c>
      <c r="R36" s="105" t="n">
        <v>89.9</v>
      </c>
      <c r="S36" s="90" t="n">
        <v>76.1</v>
      </c>
      <c r="T36" s="104" t="n">
        <v>83.9</v>
      </c>
      <c r="U36" s="105" t="n">
        <v>89.7</v>
      </c>
      <c r="V36" s="90" t="n">
        <v>78.4</v>
      </c>
      <c r="W36" s="104" t="n">
        <v>78.4</v>
      </c>
      <c r="X36" s="105" t="n">
        <v>85.2</v>
      </c>
      <c r="Y36" s="90" t="n">
        <v>71.9</v>
      </c>
      <c r="Z36" s="104" t="n">
        <v>55.2</v>
      </c>
      <c r="AA36" s="105" t="n">
        <v>59.2</v>
      </c>
      <c r="AB36" s="90" t="n">
        <v>51.3</v>
      </c>
      <c r="AC36" s="104" t="n">
        <v>13.8</v>
      </c>
      <c r="AD36" s="105" t="n">
        <v>14.8</v>
      </c>
      <c r="AE36" s="90" t="n">
        <v>12.9</v>
      </c>
      <c r="AF36" s="104" t="n">
        <v>2.8</v>
      </c>
      <c r="AG36" s="105" t="n">
        <v>3.3</v>
      </c>
      <c r="AH36" s="90" t="n">
        <v>2.4</v>
      </c>
      <c r="AI36" s="104" t="n">
        <v>0.6</v>
      </c>
      <c r="AJ36" s="105" t="n">
        <v>1</v>
      </c>
      <c r="AK36" s="90" t="n">
        <v>0.3</v>
      </c>
      <c r="AL36" s="104" t="n">
        <v>51.5</v>
      </c>
      <c r="AM36" s="105" t="n">
        <v>57.7</v>
      </c>
      <c r="AN36" s="90" t="n">
        <v>45.8</v>
      </c>
    </row>
    <row r="37" customFormat="false" ht="12.75" hidden="false" customHeight="false" outlineLevel="0" collapsed="false">
      <c r="A37" s="32" t="s">
        <v>190</v>
      </c>
      <c r="B37" s="104" t="n">
        <v>11.4</v>
      </c>
      <c r="C37" s="105" t="n">
        <v>14.5</v>
      </c>
      <c r="D37" s="90" t="n">
        <v>8.1</v>
      </c>
      <c r="E37" s="104" t="n">
        <v>49.1</v>
      </c>
      <c r="F37" s="105" t="n">
        <v>53.5</v>
      </c>
      <c r="G37" s="90" t="n">
        <v>44.7</v>
      </c>
      <c r="H37" s="104" t="n">
        <v>78.2</v>
      </c>
      <c r="I37" s="105" t="n">
        <v>83.8</v>
      </c>
      <c r="J37" s="90" t="n">
        <v>72.8</v>
      </c>
      <c r="K37" s="104" t="n">
        <v>79.6</v>
      </c>
      <c r="L37" s="105" t="n">
        <v>88.9</v>
      </c>
      <c r="M37" s="90" t="n">
        <v>70.5</v>
      </c>
      <c r="N37" s="104" t="n">
        <v>82.3</v>
      </c>
      <c r="O37" s="105" t="n">
        <v>89.7</v>
      </c>
      <c r="P37" s="90" t="n">
        <v>75</v>
      </c>
      <c r="Q37" s="104" t="n">
        <v>83.8</v>
      </c>
      <c r="R37" s="105" t="n">
        <v>90.3</v>
      </c>
      <c r="S37" s="90" t="n">
        <v>77.4</v>
      </c>
      <c r="T37" s="104" t="n">
        <v>84</v>
      </c>
      <c r="U37" s="105" t="n">
        <v>89.1</v>
      </c>
      <c r="V37" s="90" t="n">
        <v>79.1</v>
      </c>
      <c r="W37" s="104" t="n">
        <v>79.1</v>
      </c>
      <c r="X37" s="105" t="n">
        <v>85.3</v>
      </c>
      <c r="Y37" s="90" t="n">
        <v>73.2</v>
      </c>
      <c r="Z37" s="104" t="n">
        <v>54.7</v>
      </c>
      <c r="AA37" s="105" t="n">
        <v>58.1</v>
      </c>
      <c r="AB37" s="90" t="n">
        <v>51.5</v>
      </c>
      <c r="AC37" s="104" t="n">
        <v>14.4</v>
      </c>
      <c r="AD37" s="105" t="n">
        <v>15.2</v>
      </c>
      <c r="AE37" s="90" t="n">
        <v>13.6</v>
      </c>
      <c r="AF37" s="104" t="n">
        <v>2.4</v>
      </c>
      <c r="AG37" s="105" t="n">
        <v>3</v>
      </c>
      <c r="AH37" s="90" t="n">
        <v>1.9</v>
      </c>
      <c r="AI37" s="104" t="n">
        <v>0.6</v>
      </c>
      <c r="AJ37" s="105" t="n">
        <v>0.9</v>
      </c>
      <c r="AK37" s="90" t="n">
        <v>0.3</v>
      </c>
      <c r="AL37" s="104" t="n">
        <v>51.4</v>
      </c>
      <c r="AM37" s="105" t="n">
        <v>57.4</v>
      </c>
      <c r="AN37" s="90" t="n">
        <v>45.9</v>
      </c>
    </row>
    <row r="38" customFormat="false" ht="12.75" hidden="false" customHeight="false" outlineLevel="0" collapsed="false">
      <c r="A38" s="32" t="s">
        <v>191</v>
      </c>
      <c r="B38" s="104" t="n">
        <v>12.4</v>
      </c>
      <c r="C38" s="105" t="n">
        <v>15.9</v>
      </c>
      <c r="D38" s="90" t="n">
        <v>8.7</v>
      </c>
      <c r="E38" s="104" t="n">
        <v>50.6</v>
      </c>
      <c r="F38" s="105" t="n">
        <v>53.7</v>
      </c>
      <c r="G38" s="90" t="n">
        <v>47.5</v>
      </c>
      <c r="H38" s="104" t="n">
        <v>78.2</v>
      </c>
      <c r="I38" s="105" t="n">
        <v>84.1</v>
      </c>
      <c r="J38" s="90" t="n">
        <v>72.6</v>
      </c>
      <c r="K38" s="104" t="n">
        <v>81.5</v>
      </c>
      <c r="L38" s="105" t="n">
        <v>89.7</v>
      </c>
      <c r="M38" s="90" t="n">
        <v>73.5</v>
      </c>
      <c r="N38" s="104" t="n">
        <v>83.4</v>
      </c>
      <c r="O38" s="105" t="n">
        <v>90.5</v>
      </c>
      <c r="P38" s="90" t="n">
        <v>76.5</v>
      </c>
      <c r="Q38" s="104" t="n">
        <v>84.5</v>
      </c>
      <c r="R38" s="105" t="n">
        <v>90.1</v>
      </c>
      <c r="S38" s="90" t="n">
        <v>79.2</v>
      </c>
      <c r="T38" s="104" t="n">
        <v>84.3</v>
      </c>
      <c r="U38" s="105" t="n">
        <v>89.4</v>
      </c>
      <c r="V38" s="90" t="n">
        <v>79.4</v>
      </c>
      <c r="W38" s="104" t="n">
        <v>80</v>
      </c>
      <c r="X38" s="105" t="n">
        <v>85.9</v>
      </c>
      <c r="Y38" s="90" t="n">
        <v>74.4</v>
      </c>
      <c r="Z38" s="104" t="n">
        <v>55.4</v>
      </c>
      <c r="AA38" s="105" t="n">
        <v>58.6</v>
      </c>
      <c r="AB38" s="90" t="n">
        <v>52.3</v>
      </c>
      <c r="AC38" s="104" t="n">
        <v>15.7</v>
      </c>
      <c r="AD38" s="105" t="n">
        <v>16.6</v>
      </c>
      <c r="AE38" s="90" t="n">
        <v>14.8</v>
      </c>
      <c r="AF38" s="104" t="n">
        <v>3.2</v>
      </c>
      <c r="AG38" s="105" t="n">
        <v>4.1</v>
      </c>
      <c r="AH38" s="90" t="n">
        <v>2.4</v>
      </c>
      <c r="AI38" s="104" t="n">
        <v>0.7</v>
      </c>
      <c r="AJ38" s="105" t="n">
        <v>1</v>
      </c>
      <c r="AK38" s="90" t="n">
        <v>0.4</v>
      </c>
      <c r="AL38" s="104" t="n">
        <v>52</v>
      </c>
      <c r="AM38" s="105" t="n">
        <v>57.7</v>
      </c>
      <c r="AN38" s="90" t="n">
        <v>46.8</v>
      </c>
    </row>
    <row r="39" customFormat="false" ht="12.75" hidden="false" customHeight="false" outlineLevel="0" collapsed="false">
      <c r="A39" s="32" t="s">
        <v>192</v>
      </c>
      <c r="B39" s="104" t="n">
        <v>12.2</v>
      </c>
      <c r="C39" s="105" t="n">
        <v>15.3</v>
      </c>
      <c r="D39" s="90" t="n">
        <v>8.9</v>
      </c>
      <c r="E39" s="104" t="n">
        <v>51.1</v>
      </c>
      <c r="F39" s="105" t="n">
        <v>54.3</v>
      </c>
      <c r="G39" s="90" t="n">
        <v>47.9</v>
      </c>
      <c r="H39" s="104" t="n">
        <v>79</v>
      </c>
      <c r="I39" s="105" t="n">
        <v>85.3</v>
      </c>
      <c r="J39" s="90" t="n">
        <v>72.9</v>
      </c>
      <c r="K39" s="104" t="n">
        <v>83.5</v>
      </c>
      <c r="L39" s="105" t="n">
        <v>90.9</v>
      </c>
      <c r="M39" s="90" t="n">
        <v>76.3</v>
      </c>
      <c r="N39" s="104" t="n">
        <v>84.5</v>
      </c>
      <c r="O39" s="105" t="n">
        <v>90.9</v>
      </c>
      <c r="P39" s="90" t="n">
        <v>78.2</v>
      </c>
      <c r="Q39" s="104" t="n">
        <v>85.4</v>
      </c>
      <c r="R39" s="105" t="n">
        <v>91.5</v>
      </c>
      <c r="S39" s="90" t="n">
        <v>79.5</v>
      </c>
      <c r="T39" s="104" t="n">
        <v>85.3</v>
      </c>
      <c r="U39" s="105" t="n">
        <v>90.3</v>
      </c>
      <c r="V39" s="90" t="n">
        <v>80.5</v>
      </c>
      <c r="W39" s="104" t="n">
        <v>80.7</v>
      </c>
      <c r="X39" s="105" t="n">
        <v>86.3</v>
      </c>
      <c r="Y39" s="90" t="n">
        <v>75.5</v>
      </c>
      <c r="Z39" s="104" t="n">
        <v>56.4</v>
      </c>
      <c r="AA39" s="105" t="n">
        <v>59.1</v>
      </c>
      <c r="AB39" s="90" t="n">
        <v>53.8</v>
      </c>
      <c r="AC39" s="104" t="n">
        <v>16.2</v>
      </c>
      <c r="AD39" s="105" t="n">
        <v>18.2</v>
      </c>
      <c r="AE39" s="90" t="n">
        <v>14.4</v>
      </c>
      <c r="AF39" s="104" t="n">
        <v>3.6</v>
      </c>
      <c r="AG39" s="105" t="n">
        <v>4.6</v>
      </c>
      <c r="AH39" s="90" t="n">
        <v>2.8</v>
      </c>
      <c r="AI39" s="104" t="n">
        <v>0.6</v>
      </c>
      <c r="AJ39" s="105" t="n">
        <v>0.9</v>
      </c>
      <c r="AK39" s="90" t="n">
        <v>0.4</v>
      </c>
      <c r="AL39" s="104" t="n">
        <v>52.4</v>
      </c>
      <c r="AM39" s="105" t="n">
        <v>58</v>
      </c>
      <c r="AN39" s="90" t="n">
        <v>47.3</v>
      </c>
    </row>
    <row r="40" customFormat="false" ht="12.75" hidden="false" customHeight="false" outlineLevel="0" collapsed="false">
      <c r="A40" s="32" t="s">
        <v>193</v>
      </c>
      <c r="B40" s="104" t="n">
        <v>11.2</v>
      </c>
      <c r="C40" s="105" t="n">
        <v>13.8</v>
      </c>
      <c r="D40" s="90" t="n">
        <v>8.6</v>
      </c>
      <c r="E40" s="104" t="n">
        <v>49.7</v>
      </c>
      <c r="F40" s="105" t="n">
        <v>51.9</v>
      </c>
      <c r="G40" s="90" t="n">
        <v>47.5</v>
      </c>
      <c r="H40" s="104" t="n">
        <v>77.4</v>
      </c>
      <c r="I40" s="105" t="n">
        <v>82.5</v>
      </c>
      <c r="J40" s="90" t="n">
        <v>72.4</v>
      </c>
      <c r="K40" s="104" t="n">
        <v>81.1</v>
      </c>
      <c r="L40" s="105" t="n">
        <v>88.7</v>
      </c>
      <c r="M40" s="90" t="n">
        <v>73.7</v>
      </c>
      <c r="N40" s="104" t="n">
        <v>83.7</v>
      </c>
      <c r="O40" s="105" t="n">
        <v>89.6</v>
      </c>
      <c r="P40" s="90" t="n">
        <v>78</v>
      </c>
      <c r="Q40" s="104" t="n">
        <v>84.5</v>
      </c>
      <c r="R40" s="105" t="n">
        <v>89.9</v>
      </c>
      <c r="S40" s="90" t="n">
        <v>79.3</v>
      </c>
      <c r="T40" s="104" t="n">
        <v>84.4</v>
      </c>
      <c r="U40" s="105" t="n">
        <v>89</v>
      </c>
      <c r="V40" s="90" t="n">
        <v>80</v>
      </c>
      <c r="W40" s="104" t="n">
        <v>80.7</v>
      </c>
      <c r="X40" s="105" t="n">
        <v>86.2</v>
      </c>
      <c r="Y40" s="90" t="n">
        <v>75.6</v>
      </c>
      <c r="Z40" s="104" t="n">
        <v>58.5</v>
      </c>
      <c r="AA40" s="105" t="n">
        <v>61.5</v>
      </c>
      <c r="AB40" s="90" t="n">
        <v>55.7</v>
      </c>
      <c r="AC40" s="104" t="n">
        <v>16.9</v>
      </c>
      <c r="AD40" s="105" t="n">
        <v>18.9</v>
      </c>
      <c r="AE40" s="90" t="n">
        <v>15</v>
      </c>
      <c r="AF40" s="104" t="n">
        <v>3.7</v>
      </c>
      <c r="AG40" s="105" t="n">
        <v>4.5</v>
      </c>
      <c r="AH40" s="90" t="n">
        <v>2.9</v>
      </c>
      <c r="AI40" s="104" t="n">
        <v>0.5</v>
      </c>
      <c r="AJ40" s="105" t="n">
        <v>0.9</v>
      </c>
      <c r="AK40" s="90" t="n">
        <v>0.3</v>
      </c>
      <c r="AL40" s="104" t="n">
        <v>51.6</v>
      </c>
      <c r="AM40" s="105" t="n">
        <v>56.8</v>
      </c>
      <c r="AN40" s="90" t="n">
        <v>46.9</v>
      </c>
    </row>
    <row r="41" customFormat="false" ht="12.75" hidden="false" customHeight="false" outlineLevel="0" collapsed="false">
      <c r="A41" s="32" t="s">
        <v>194</v>
      </c>
      <c r="B41" s="104" t="n">
        <v>11.3</v>
      </c>
      <c r="C41" s="105" t="n">
        <v>14.6</v>
      </c>
      <c r="D41" s="90" t="n">
        <v>7.9</v>
      </c>
      <c r="E41" s="104" t="n">
        <v>48.8</v>
      </c>
      <c r="F41" s="105" t="n">
        <v>52.1</v>
      </c>
      <c r="G41" s="90" t="n">
        <v>45.5</v>
      </c>
      <c r="H41" s="104" t="n">
        <v>77.1</v>
      </c>
      <c r="I41" s="105" t="n">
        <v>81.9</v>
      </c>
      <c r="J41" s="90" t="n">
        <v>72.5</v>
      </c>
      <c r="K41" s="104" t="n">
        <v>80.8</v>
      </c>
      <c r="L41" s="105" t="n">
        <v>88</v>
      </c>
      <c r="M41" s="90" t="n">
        <v>73.8</v>
      </c>
      <c r="N41" s="104" t="n">
        <v>83.1</v>
      </c>
      <c r="O41" s="105" t="n">
        <v>88.5</v>
      </c>
      <c r="P41" s="90" t="n">
        <v>77.8</v>
      </c>
      <c r="Q41" s="104" t="n">
        <v>83.9</v>
      </c>
      <c r="R41" s="105" t="n">
        <v>89.2</v>
      </c>
      <c r="S41" s="90" t="n">
        <v>78.7</v>
      </c>
      <c r="T41" s="104" t="n">
        <v>84.9</v>
      </c>
      <c r="U41" s="105" t="n">
        <v>89.3</v>
      </c>
      <c r="V41" s="90" t="n">
        <v>80.7</v>
      </c>
      <c r="W41" s="104" t="n">
        <v>81.3</v>
      </c>
      <c r="X41" s="105" t="n">
        <v>86.6</v>
      </c>
      <c r="Y41" s="90" t="n">
        <v>76.2</v>
      </c>
      <c r="Z41" s="104" t="n">
        <v>60.7</v>
      </c>
      <c r="AA41" s="105" t="n">
        <v>64.4</v>
      </c>
      <c r="AB41" s="90" t="n">
        <v>57.2</v>
      </c>
      <c r="AC41" s="104" t="n">
        <v>17.8</v>
      </c>
      <c r="AD41" s="105" t="n">
        <v>19.1</v>
      </c>
      <c r="AE41" s="90" t="n">
        <v>16.6</v>
      </c>
      <c r="AF41" s="104" t="n">
        <v>4</v>
      </c>
      <c r="AG41" s="105" t="n">
        <v>5.1</v>
      </c>
      <c r="AH41" s="90" t="n">
        <v>3</v>
      </c>
      <c r="AI41" s="104" t="n">
        <v>0.6</v>
      </c>
      <c r="AJ41" s="105" t="n">
        <v>1.1</v>
      </c>
      <c r="AK41" s="90" t="n">
        <v>0.4</v>
      </c>
      <c r="AL41" s="104" t="n">
        <v>51.5</v>
      </c>
      <c r="AM41" s="105" t="n">
        <v>56.6</v>
      </c>
      <c r="AN41" s="90" t="n">
        <v>46.8</v>
      </c>
    </row>
    <row r="42" customFormat="false" ht="12.75" hidden="false" customHeight="false" outlineLevel="0" collapsed="false">
      <c r="A42" s="32" t="s">
        <v>195</v>
      </c>
      <c r="B42" s="104" t="n">
        <v>10.7</v>
      </c>
      <c r="C42" s="105" t="n">
        <v>12.9</v>
      </c>
      <c r="D42" s="90" t="n">
        <v>8.4</v>
      </c>
      <c r="E42" s="104" t="n">
        <v>48.3</v>
      </c>
      <c r="F42" s="105" t="n">
        <v>52.3</v>
      </c>
      <c r="G42" s="90" t="n">
        <v>44.4</v>
      </c>
      <c r="H42" s="104" t="n">
        <v>76.1</v>
      </c>
      <c r="I42" s="105" t="n">
        <v>81.3</v>
      </c>
      <c r="J42" s="90" t="n">
        <v>71</v>
      </c>
      <c r="K42" s="104" t="n">
        <v>80.1</v>
      </c>
      <c r="L42" s="105" t="n">
        <v>87.1</v>
      </c>
      <c r="M42" s="90" t="n">
        <v>73.3</v>
      </c>
      <c r="N42" s="104" t="n">
        <v>82.7</v>
      </c>
      <c r="O42" s="105" t="n">
        <v>89</v>
      </c>
      <c r="P42" s="90" t="n">
        <v>76.5</v>
      </c>
      <c r="Q42" s="104" t="n">
        <v>83.9</v>
      </c>
      <c r="R42" s="105" t="n">
        <v>88.6</v>
      </c>
      <c r="S42" s="90" t="n">
        <v>79.4</v>
      </c>
      <c r="T42" s="104" t="n">
        <v>84.6</v>
      </c>
      <c r="U42" s="105" t="n">
        <v>88.8</v>
      </c>
      <c r="V42" s="90" t="n">
        <v>80.6</v>
      </c>
      <c r="W42" s="104" t="n">
        <v>80.5</v>
      </c>
      <c r="X42" s="105" t="n">
        <v>85.6</v>
      </c>
      <c r="Y42" s="90" t="n">
        <v>75.7</v>
      </c>
      <c r="Z42" s="104" t="n">
        <v>63.9</v>
      </c>
      <c r="AA42" s="105" t="n">
        <v>67.6</v>
      </c>
      <c r="AB42" s="90" t="n">
        <v>60.5</v>
      </c>
      <c r="AC42" s="104" t="n">
        <v>18.6</v>
      </c>
      <c r="AD42" s="105" t="n">
        <v>20.2</v>
      </c>
      <c r="AE42" s="90" t="n">
        <v>17.2</v>
      </c>
      <c r="AF42" s="104" t="n">
        <v>5.2</v>
      </c>
      <c r="AG42" s="105" t="n">
        <v>6.2</v>
      </c>
      <c r="AH42" s="90" t="n">
        <v>4.2</v>
      </c>
      <c r="AI42" s="104" t="n">
        <v>0.7</v>
      </c>
      <c r="AJ42" s="105" t="n">
        <v>1.2</v>
      </c>
      <c r="AK42" s="90" t="n">
        <v>0.4</v>
      </c>
      <c r="AL42" s="104" t="n">
        <v>51.3</v>
      </c>
      <c r="AM42" s="105" t="n">
        <v>56.4</v>
      </c>
      <c r="AN42" s="90" t="n">
        <v>46.6</v>
      </c>
    </row>
    <row r="43" customFormat="false" ht="12.75" hidden="false" customHeight="false" outlineLevel="0" collapsed="false">
      <c r="A43" s="32" t="s">
        <v>196</v>
      </c>
      <c r="B43" s="104" t="n">
        <v>9.8</v>
      </c>
      <c r="C43" s="105" t="n">
        <v>11.9</v>
      </c>
      <c r="D43" s="90" t="n">
        <v>7.6</v>
      </c>
      <c r="E43" s="104" t="n">
        <v>46.9</v>
      </c>
      <c r="F43" s="105" t="n">
        <v>50.1</v>
      </c>
      <c r="G43" s="90" t="n">
        <v>43.8</v>
      </c>
      <c r="H43" s="104" t="n">
        <v>75</v>
      </c>
      <c r="I43" s="105" t="n">
        <v>80.1</v>
      </c>
      <c r="J43" s="90" t="n">
        <v>70.1</v>
      </c>
      <c r="K43" s="104" t="n">
        <v>79.5</v>
      </c>
      <c r="L43" s="105" t="n">
        <v>85.3</v>
      </c>
      <c r="M43" s="90" t="n">
        <v>73.9</v>
      </c>
      <c r="N43" s="104" t="n">
        <v>82.4</v>
      </c>
      <c r="O43" s="105" t="n">
        <v>87.8</v>
      </c>
      <c r="P43" s="90" t="n">
        <v>77.1</v>
      </c>
      <c r="Q43" s="104" t="n">
        <v>83.9</v>
      </c>
      <c r="R43" s="105" t="n">
        <v>88.5</v>
      </c>
      <c r="S43" s="90" t="n">
        <v>79.4</v>
      </c>
      <c r="T43" s="104" t="n">
        <v>83.3</v>
      </c>
      <c r="U43" s="105" t="n">
        <v>88.1</v>
      </c>
      <c r="V43" s="90" t="n">
        <v>78.5</v>
      </c>
      <c r="W43" s="104" t="n">
        <v>80.7</v>
      </c>
      <c r="X43" s="105" t="n">
        <v>85.1</v>
      </c>
      <c r="Y43" s="90" t="n">
        <v>76.5</v>
      </c>
      <c r="Z43" s="104" t="n">
        <v>67.2</v>
      </c>
      <c r="AA43" s="105" t="n">
        <v>71.3</v>
      </c>
      <c r="AB43" s="90" t="n">
        <v>63.5</v>
      </c>
      <c r="AC43" s="104" t="n">
        <v>21.5</v>
      </c>
      <c r="AD43" s="105" t="n">
        <v>23.5</v>
      </c>
      <c r="AE43" s="90" t="n">
        <v>19.7</v>
      </c>
      <c r="AF43" s="104" t="n">
        <v>5.9</v>
      </c>
      <c r="AG43" s="105" t="n">
        <v>7.1</v>
      </c>
      <c r="AH43" s="90" t="n">
        <v>4.8</v>
      </c>
      <c r="AI43" s="104" t="n">
        <v>0.8</v>
      </c>
      <c r="AJ43" s="105" t="n">
        <v>1.2</v>
      </c>
      <c r="AK43" s="90" t="n">
        <v>0.5</v>
      </c>
      <c r="AL43" s="104" t="n">
        <v>51.2</v>
      </c>
      <c r="AM43" s="105" t="n">
        <v>56</v>
      </c>
      <c r="AN43" s="90" t="n">
        <v>46.7</v>
      </c>
    </row>
    <row r="44" customFormat="false" ht="12.75" hidden="false" customHeight="false" outlineLevel="0" collapsed="false">
      <c r="A44" s="32" t="s">
        <v>197</v>
      </c>
      <c r="B44" s="104" t="n">
        <v>9.9</v>
      </c>
      <c r="C44" s="105" t="n">
        <v>12.1</v>
      </c>
      <c r="D44" s="90" t="n">
        <v>7.6</v>
      </c>
      <c r="E44" s="104" t="n">
        <v>46.8</v>
      </c>
      <c r="F44" s="105" t="n">
        <v>50.3</v>
      </c>
      <c r="G44" s="90" t="n">
        <v>43.3</v>
      </c>
      <c r="H44" s="104" t="n">
        <v>74.5</v>
      </c>
      <c r="I44" s="105" t="n">
        <v>79</v>
      </c>
      <c r="J44" s="90" t="n">
        <v>70.2</v>
      </c>
      <c r="K44" s="104" t="n">
        <v>79.6</v>
      </c>
      <c r="L44" s="105" t="n">
        <v>84.9</v>
      </c>
      <c r="M44" s="90" t="n">
        <v>74.6</v>
      </c>
      <c r="N44" s="104" t="n">
        <v>82.5</v>
      </c>
      <c r="O44" s="105" t="n">
        <v>87.6</v>
      </c>
      <c r="P44" s="90" t="n">
        <v>77.4</v>
      </c>
      <c r="Q44" s="104" t="n">
        <v>83.2</v>
      </c>
      <c r="R44" s="105" t="n">
        <v>87.4</v>
      </c>
      <c r="S44" s="90" t="n">
        <v>79</v>
      </c>
      <c r="T44" s="104" t="n">
        <v>82.8</v>
      </c>
      <c r="U44" s="105" t="n">
        <v>86.5</v>
      </c>
      <c r="V44" s="90" t="n">
        <v>79.3</v>
      </c>
      <c r="W44" s="104" t="n">
        <v>80.3</v>
      </c>
      <c r="X44" s="105" t="n">
        <v>84.9</v>
      </c>
      <c r="Y44" s="90" t="n">
        <v>75.9</v>
      </c>
      <c r="Z44" s="104" t="n">
        <v>67.5</v>
      </c>
      <c r="AA44" s="105" t="n">
        <v>71.4</v>
      </c>
      <c r="AB44" s="90" t="n">
        <v>63.9</v>
      </c>
      <c r="AC44" s="104" t="n">
        <v>23.3</v>
      </c>
      <c r="AD44" s="105" t="n">
        <v>24.9</v>
      </c>
      <c r="AE44" s="90" t="n">
        <v>21.9</v>
      </c>
      <c r="AF44" s="104" t="n">
        <v>5.6</v>
      </c>
      <c r="AG44" s="105" t="n">
        <v>6.9</v>
      </c>
      <c r="AH44" s="90" t="n">
        <v>4.4</v>
      </c>
      <c r="AI44" s="104" t="n">
        <v>0.8</v>
      </c>
      <c r="AJ44" s="105" t="n">
        <v>1.1</v>
      </c>
      <c r="AK44" s="90" t="n">
        <v>0.6</v>
      </c>
      <c r="AL44" s="104" t="n">
        <v>50.9</v>
      </c>
      <c r="AM44" s="105" t="n">
        <v>55.4</v>
      </c>
      <c r="AN44" s="90" t="n">
        <v>46.7</v>
      </c>
    </row>
    <row r="45" customFormat="false" ht="12.75" hidden="false" customHeight="false" outlineLevel="0" collapsed="false">
      <c r="A45" s="32" t="s">
        <v>198</v>
      </c>
      <c r="B45" s="104" t="n">
        <v>9.6</v>
      </c>
      <c r="C45" s="105" t="n">
        <v>11.7</v>
      </c>
      <c r="D45" s="90" t="n">
        <v>7.5</v>
      </c>
      <c r="E45" s="104" t="n">
        <v>47.8</v>
      </c>
      <c r="F45" s="105" t="n">
        <v>50.5</v>
      </c>
      <c r="G45" s="90" t="n">
        <v>45.1</v>
      </c>
      <c r="H45" s="104" t="n">
        <v>73.9</v>
      </c>
      <c r="I45" s="105" t="n">
        <v>78.4</v>
      </c>
      <c r="J45" s="90" t="n">
        <v>69.5</v>
      </c>
      <c r="K45" s="104" t="n">
        <v>78.9</v>
      </c>
      <c r="L45" s="105" t="n">
        <v>85.1</v>
      </c>
      <c r="M45" s="90" t="n">
        <v>73</v>
      </c>
      <c r="N45" s="104" t="n">
        <v>82.1</v>
      </c>
      <c r="O45" s="105" t="n">
        <v>87</v>
      </c>
      <c r="P45" s="90" t="n">
        <v>77.3</v>
      </c>
      <c r="Q45" s="104" t="n">
        <v>83.6</v>
      </c>
      <c r="R45" s="105" t="n">
        <v>87.6</v>
      </c>
      <c r="S45" s="90" t="n">
        <v>79.6</v>
      </c>
      <c r="T45" s="104" t="n">
        <v>82.4</v>
      </c>
      <c r="U45" s="105" t="n">
        <v>85.2</v>
      </c>
      <c r="V45" s="90" t="n">
        <v>79.7</v>
      </c>
      <c r="W45" s="104" t="n">
        <v>80.6</v>
      </c>
      <c r="X45" s="105" t="n">
        <v>85.2</v>
      </c>
      <c r="Y45" s="90" t="n">
        <v>76.3</v>
      </c>
      <c r="Z45" s="104" t="n">
        <v>68.3</v>
      </c>
      <c r="AA45" s="105" t="n">
        <v>71.4</v>
      </c>
      <c r="AB45" s="90" t="n">
        <v>65.3</v>
      </c>
      <c r="AC45" s="104" t="n">
        <v>25.1</v>
      </c>
      <c r="AD45" s="105" t="n">
        <v>25.4</v>
      </c>
      <c r="AE45" s="90" t="n">
        <v>24.9</v>
      </c>
      <c r="AF45" s="104" t="n">
        <v>5.6</v>
      </c>
      <c r="AG45" s="105" t="n">
        <v>7.1</v>
      </c>
      <c r="AH45" s="90" t="n">
        <v>4.3</v>
      </c>
      <c r="AI45" s="104" t="n">
        <v>0.9</v>
      </c>
      <c r="AJ45" s="105" t="n">
        <v>1.2</v>
      </c>
      <c r="AK45" s="90" t="n">
        <v>0.6</v>
      </c>
      <c r="AL45" s="104" t="n">
        <v>50.7</v>
      </c>
      <c r="AM45" s="105" t="n">
        <v>55</v>
      </c>
      <c r="AN45" s="90" t="n">
        <v>46.8</v>
      </c>
    </row>
    <row r="46" customFormat="false" ht="12.75" hidden="false" customHeight="false" outlineLevel="0" collapsed="false">
      <c r="A46" s="106" t="s">
        <v>199</v>
      </c>
      <c r="B46" s="107" t="n">
        <v>9.2</v>
      </c>
      <c r="C46" s="108" t="n">
        <v>11.1</v>
      </c>
      <c r="D46" s="93" t="n">
        <v>7.3</v>
      </c>
      <c r="E46" s="107" t="n">
        <v>48.7</v>
      </c>
      <c r="F46" s="108" t="n">
        <v>51.1</v>
      </c>
      <c r="G46" s="93" t="n">
        <v>46.2</v>
      </c>
      <c r="H46" s="107" t="n">
        <v>73.4</v>
      </c>
      <c r="I46" s="108" t="n">
        <v>78.4</v>
      </c>
      <c r="J46" s="93" t="n">
        <v>68.6</v>
      </c>
      <c r="K46" s="107" t="n">
        <v>78.2</v>
      </c>
      <c r="L46" s="108" t="n">
        <v>83.9</v>
      </c>
      <c r="M46" s="93" t="n">
        <v>72.8</v>
      </c>
      <c r="N46" s="107" t="n">
        <v>81.3</v>
      </c>
      <c r="O46" s="108" t="n">
        <v>86.1</v>
      </c>
      <c r="P46" s="93" t="n">
        <v>76.6</v>
      </c>
      <c r="Q46" s="107" t="n">
        <v>83.7</v>
      </c>
      <c r="R46" s="108" t="n">
        <v>87.2</v>
      </c>
      <c r="S46" s="93" t="n">
        <v>80.2</v>
      </c>
      <c r="T46" s="107" t="n">
        <v>82</v>
      </c>
      <c r="U46" s="108" t="n">
        <v>84.7</v>
      </c>
      <c r="V46" s="93" t="n">
        <v>79.4</v>
      </c>
      <c r="W46" s="107" t="n">
        <v>80</v>
      </c>
      <c r="X46" s="108" t="n">
        <v>83.7</v>
      </c>
      <c r="Y46" s="93" t="n">
        <v>76.5</v>
      </c>
      <c r="Z46" s="107" t="n">
        <v>69.4</v>
      </c>
      <c r="AA46" s="108" t="n">
        <v>72.8</v>
      </c>
      <c r="AB46" s="93" t="n">
        <v>66.2</v>
      </c>
      <c r="AC46" s="107" t="n">
        <v>27.5</v>
      </c>
      <c r="AD46" s="108" t="n">
        <v>27.6</v>
      </c>
      <c r="AE46" s="93" t="n">
        <v>27.3</v>
      </c>
      <c r="AF46" s="107" t="n">
        <v>5.9</v>
      </c>
      <c r="AG46" s="108" t="n">
        <v>7.2</v>
      </c>
      <c r="AH46" s="93" t="n">
        <v>4.8</v>
      </c>
      <c r="AI46" s="107" t="n">
        <v>1</v>
      </c>
      <c r="AJ46" s="108" t="n">
        <v>1.6</v>
      </c>
      <c r="AK46" s="93" t="n">
        <v>0.7</v>
      </c>
      <c r="AL46" s="107" t="n">
        <v>50.5</v>
      </c>
      <c r="AM46" s="108" t="n">
        <v>54.6</v>
      </c>
      <c r="AN46" s="93" t="n">
        <v>46.8</v>
      </c>
    </row>
    <row r="47" customFormat="false" ht="12.75" hidden="false" customHeight="false" outlineLevel="0" collapsed="false">
      <c r="A47" s="71" t="s">
        <v>200</v>
      </c>
    </row>
    <row r="48" customFormat="false" ht="12.75" hidden="false" customHeight="false" outlineLevel="0" collapsed="false">
      <c r="A48" s="71" t="s">
        <v>151</v>
      </c>
    </row>
    <row r="49" customFormat="false" ht="12.75" hidden="false" customHeight="false" outlineLevel="0" collapsed="false">
      <c r="A49" s="71" t="s">
        <v>152</v>
      </c>
    </row>
  </sheetData>
  <mergeCells count="13"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N6 G12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50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'Tx_Chôm_BIT_4,5%'!B2</f>
        <v>10.2483159183152</v>
      </c>
      <c r="C5" s="21" t="n">
        <f aca="false">'Tx_Chôm_BIT_4,5%'!C2</f>
        <v>11.2207273344713</v>
      </c>
      <c r="D5" s="21" t="n">
        <f aca="false">'Tx_Chôm_BIT_4,5%'!D2</f>
        <v>9.35362049301475</v>
      </c>
      <c r="E5" s="21" t="n">
        <f aca="false">100*SUM('Chôm_BIT_4,5%'!E5:L5)/SUM(PopActBIT!E17:L17)</f>
        <v>12.1866816755801</v>
      </c>
      <c r="F5" s="21" t="n">
        <f aca="false">'Tx_Chôm_BIT_4,5%'!AH2</f>
        <v>5.93129393377187</v>
      </c>
      <c r="G5" s="21" t="n">
        <f aca="false">100*SUM('Chôm_BIT_4,5%'!Q5:X5)/SUM(PopActBIT!Q17:X17)</f>
        <v>10.01157160364</v>
      </c>
      <c r="H5" s="21" t="n">
        <f aca="false">'Tx_Chôm_BIT_4,5%'!AM2</f>
        <v>5.54700772422864</v>
      </c>
      <c r="I5" s="21" t="n">
        <f aca="false">'Tx_Chôm_BIT_4,5%'!E2</f>
        <v>38.4875457423993</v>
      </c>
      <c r="J5" s="21" t="n">
        <f aca="false">'Tx_Chôm_BIT_4,5%'!F2</f>
        <v>23.4653752621366</v>
      </c>
      <c r="K5" s="21" t="n">
        <f aca="false">'Tx_Chôm_BIT_4,5%'!G2</f>
        <v>13.7215034033691</v>
      </c>
      <c r="L5" s="21" t="n">
        <f aca="false">'Tx_Chôm_BIT_4,5%'!H2</f>
        <v>12.7547222489421</v>
      </c>
      <c r="M5" s="21" t="n">
        <f aca="false">'Tx_Chôm_BIT_4,5%'!I2</f>
        <v>11.466339781219</v>
      </c>
      <c r="N5" s="21" t="n">
        <f aca="false">'Tx_Chôm_BIT_4,5%'!J2</f>
        <v>10.0922230336271</v>
      </c>
      <c r="O5" s="21" t="n">
        <f aca="false">'Tx_Chôm_BIT_4,5%'!K2</f>
        <v>8.80091912705455</v>
      </c>
      <c r="P5" s="21" t="n">
        <f aca="false">'Tx_Chôm_BIT_4,5%'!L2</f>
        <v>7.37712471342194</v>
      </c>
      <c r="Q5" s="21" t="n">
        <f aca="false">'Tx_Chôm_BIT_4,5%'!M2</f>
        <v>6.7689132647369</v>
      </c>
      <c r="R5" s="21" t="n">
        <f aca="false">'Tx_Chôm_BIT_4,5%'!N2</f>
        <v>4.47887441299935</v>
      </c>
      <c r="S5" s="21" t="n">
        <f aca="false">'Tx_Chôm_BIT_4,5%'!O2</f>
        <v>2.36676306773879</v>
      </c>
      <c r="T5" s="21" t="n">
        <f aca="false">'Tx_Chôm_BIT_4,5%'!P2</f>
        <v>0.868811759043353</v>
      </c>
      <c r="U5" s="21" t="n">
        <f aca="false">'Tx_Chôm_BIT_4,5%'!Q2</f>
        <v>29.0153168494306</v>
      </c>
      <c r="V5" s="21" t="n">
        <f aca="false">'Tx_Chôm_BIT_4,5%'!R2</f>
        <v>22.3644130388229</v>
      </c>
      <c r="W5" s="21" t="n">
        <f aca="false">'Tx_Chôm_BIT_4,5%'!S2</f>
        <v>12.462954888346</v>
      </c>
      <c r="X5" s="21" t="n">
        <f aca="false">'Tx_Chôm_BIT_4,5%'!T2</f>
        <v>8.83791272130307</v>
      </c>
      <c r="Y5" s="21" t="n">
        <f aca="false">'Tx_Chôm_BIT_4,5%'!U2</f>
        <v>7.98408047534667</v>
      </c>
      <c r="Z5" s="21" t="n">
        <f aca="false">'Tx_Chôm_BIT_4,5%'!V2</f>
        <v>7.19016628173809</v>
      </c>
      <c r="AA5" s="21" t="n">
        <f aca="false">'Tx_Chôm_BIT_4,5%'!W2</f>
        <v>6.62094478443383</v>
      </c>
      <c r="AB5" s="21" t="n">
        <f aca="false">'Tx_Chôm_BIT_4,5%'!X2</f>
        <v>6.78571942839033</v>
      </c>
      <c r="AC5" s="21" t="n">
        <f aca="false">'Tx_Chôm_BIT_4,5%'!Y2</f>
        <v>6.44119062739037</v>
      </c>
      <c r="AD5" s="21" t="n">
        <f aca="false">'Tx_Chôm_BIT_4,5%'!Z2</f>
        <v>4.26916122978199</v>
      </c>
      <c r="AE5" s="21" t="n">
        <f aca="false">'Tx_Chôm_BIT_4,5%'!AA2</f>
        <v>1.25827909930417</v>
      </c>
      <c r="AF5" s="22" t="n">
        <f aca="false">'Tx_Chôm_BIT_4,5%'!AB2</f>
        <v>0.733996141260764</v>
      </c>
    </row>
    <row r="6" customFormat="false" ht="15" hidden="false" customHeight="false" outlineLevel="0" collapsed="false">
      <c r="A6" s="23" t="n">
        <v>2015</v>
      </c>
      <c r="B6" s="24" t="n">
        <f aca="false">'Tx_Chôm_BIT_4,5%'!B3</f>
        <v>10.3575157815912</v>
      </c>
      <c r="C6" s="24" t="n">
        <f aca="false">'Tx_Chôm_BIT_4,5%'!C3</f>
        <v>11.3281996069952</v>
      </c>
      <c r="D6" s="24" t="n">
        <f aca="false">'Tx_Chôm_BIT_4,5%'!D3</f>
        <v>9.46058569545989</v>
      </c>
      <c r="E6" s="21" t="n">
        <f aca="false">100*SUM('Chôm_BIT_4,5%'!E6:L6)/SUM(PopActBIT!E18:L18)</f>
        <v>12.3472222993176</v>
      </c>
      <c r="F6" s="24" t="n">
        <f aca="false">'Tx_Chôm_BIT_4,5%'!AH3</f>
        <v>6.02036592842457</v>
      </c>
      <c r="G6" s="21" t="n">
        <f aca="false">100*SUM('Chôm_BIT_4,5%'!Q6:X6)/SUM(PopActBIT!Q18:X18)</f>
        <v>10.1515990007448</v>
      </c>
      <c r="H6" s="24" t="n">
        <f aca="false">'Tx_Chôm_BIT_4,5%'!AM3</f>
        <v>5.59406874124988</v>
      </c>
      <c r="I6" s="24" t="n">
        <f aca="false">'Tx_Chôm_BIT_4,5%'!E3</f>
        <v>37.6298906534394</v>
      </c>
      <c r="J6" s="24" t="n">
        <f aca="false">'Tx_Chôm_BIT_4,5%'!F3</f>
        <v>23.5660218768763</v>
      </c>
      <c r="K6" s="24" t="n">
        <f aca="false">'Tx_Chôm_BIT_4,5%'!G3</f>
        <v>14.0726721751021</v>
      </c>
      <c r="L6" s="24" t="n">
        <f aca="false">'Tx_Chôm_BIT_4,5%'!H3</f>
        <v>13.0737481999352</v>
      </c>
      <c r="M6" s="24" t="n">
        <f aca="false">'Tx_Chôm_BIT_4,5%'!I3</f>
        <v>11.4411641339417</v>
      </c>
      <c r="N6" s="24" t="n">
        <f aca="false">'Tx_Chôm_BIT_4,5%'!J3</f>
        <v>10.3594224323639</v>
      </c>
      <c r="O6" s="24" t="n">
        <f aca="false">'Tx_Chôm_BIT_4,5%'!K3</f>
        <v>8.92852478069529</v>
      </c>
      <c r="P6" s="24" t="n">
        <f aca="false">'Tx_Chôm_BIT_4,5%'!L3</f>
        <v>7.5173115782168</v>
      </c>
      <c r="Q6" s="24" t="n">
        <f aca="false">'Tx_Chôm_BIT_4,5%'!M3</f>
        <v>6.94401724214211</v>
      </c>
      <c r="R6" s="24" t="n">
        <f aca="false">'Tx_Chôm_BIT_4,5%'!N3</f>
        <v>4.5432009859838</v>
      </c>
      <c r="S6" s="24" t="n">
        <f aca="false">'Tx_Chôm_BIT_4,5%'!O3</f>
        <v>2.40075503607171</v>
      </c>
      <c r="T6" s="24" t="n">
        <f aca="false">'Tx_Chôm_BIT_4,5%'!P3</f>
        <v>0.881289823368095</v>
      </c>
      <c r="U6" s="24" t="n">
        <f aca="false">'Tx_Chôm_BIT_4,5%'!Q3</f>
        <v>29.432041170069</v>
      </c>
      <c r="V6" s="24" t="n">
        <f aca="false">'Tx_Chôm_BIT_4,5%'!R3</f>
        <v>22.6856156256649</v>
      </c>
      <c r="W6" s="24" t="n">
        <f aca="false">'Tx_Chôm_BIT_4,5%'!S3</f>
        <v>12.6419505696941</v>
      </c>
      <c r="X6" s="24" t="n">
        <f aca="false">'Tx_Chôm_BIT_4,5%'!T3</f>
        <v>8.96484475495131</v>
      </c>
      <c r="Y6" s="24" t="n">
        <f aca="false">'Tx_Chôm_BIT_4,5%'!U3</f>
        <v>8.09874958371025</v>
      </c>
      <c r="Z6" s="24" t="n">
        <f aca="false">'Tx_Chôm_BIT_4,5%'!V3</f>
        <v>7.29343302097734</v>
      </c>
      <c r="AA6" s="24" t="n">
        <f aca="false">'Tx_Chôm_BIT_4,5%'!W3</f>
        <v>6.71603624014997</v>
      </c>
      <c r="AB6" s="24" t="n">
        <f aca="false">'Tx_Chôm_BIT_4,5%'!X3</f>
        <v>6.88317741354736</v>
      </c>
      <c r="AC6" s="24" t="n">
        <f aca="false">'Tx_Chôm_BIT_4,5%'!Y3</f>
        <v>6.53370041462553</v>
      </c>
      <c r="AD6" s="24" t="n">
        <f aca="false">'Tx_Chôm_BIT_4,5%'!Z3</f>
        <v>4.33047585620529</v>
      </c>
      <c r="AE6" s="24" t="n">
        <f aca="false">'Tx_Chôm_BIT_4,5%'!AA3</f>
        <v>1.27635077867103</v>
      </c>
      <c r="AF6" s="25" t="n">
        <f aca="false">'Tx_Chôm_BIT_4,5%'!AB3</f>
        <v>0.74453795422477</v>
      </c>
    </row>
    <row r="7" customFormat="false" ht="15" hidden="false" customHeight="false" outlineLevel="0" collapsed="false">
      <c r="A7" s="23" t="n">
        <v>2016</v>
      </c>
      <c r="B7" s="24" t="n">
        <f aca="false">'Tx_Chôm_BIT_4,5%'!B4</f>
        <v>10.0649925354723</v>
      </c>
      <c r="C7" s="24" t="n">
        <f aca="false">'Tx_Chôm_BIT_4,5%'!C4</f>
        <v>11.000429748352</v>
      </c>
      <c r="D7" s="24" t="n">
        <f aca="false">'Tx_Chôm_BIT_4,5%'!D4</f>
        <v>9.19826248884407</v>
      </c>
      <c r="E7" s="21" t="n">
        <f aca="false">100*SUM('Chôm_BIT_4,5%'!E7:L7)/SUM(PopActBIT!E19:L19)</f>
        <v>12.0235319255063</v>
      </c>
      <c r="F7" s="24" t="n">
        <f aca="false">'Tx_Chôm_BIT_4,5%'!AH4</f>
        <v>5.86217543074916</v>
      </c>
      <c r="G7" s="21" t="n">
        <f aca="false">100*SUM('Chôm_BIT_4,5%'!Q7:X7)/SUM(PopActBIT!Q19:X19)</f>
        <v>9.89422429526192</v>
      </c>
      <c r="H7" s="24" t="n">
        <f aca="false">'Tx_Chôm_BIT_4,5%'!AM4</f>
        <v>5.42082872486031</v>
      </c>
      <c r="I7" s="24" t="n">
        <f aca="false">'Tx_Chôm_BIT_4,5%'!E4</f>
        <v>36.6520466912511</v>
      </c>
      <c r="J7" s="24" t="n">
        <f aca="false">'Tx_Chôm_BIT_4,5%'!F4</f>
        <v>22.9419911083016</v>
      </c>
      <c r="K7" s="24" t="n">
        <f aca="false">'Tx_Chôm_BIT_4,5%'!G4</f>
        <v>13.7466162155427</v>
      </c>
      <c r="L7" s="24" t="n">
        <f aca="false">'Tx_Chôm_BIT_4,5%'!H4</f>
        <v>12.7722207773224</v>
      </c>
      <c r="M7" s="24" t="n">
        <f aca="false">'Tx_Chôm_BIT_4,5%'!I4</f>
        <v>11.006616589612</v>
      </c>
      <c r="N7" s="24" t="n">
        <f aca="false">'Tx_Chôm_BIT_4,5%'!J4</f>
        <v>10.1966711459991</v>
      </c>
      <c r="O7" s="24" t="n">
        <f aca="false">'Tx_Chôm_BIT_4,5%'!K4</f>
        <v>8.65089865144047</v>
      </c>
      <c r="P7" s="24" t="n">
        <f aca="false">'Tx_Chôm_BIT_4,5%'!L4</f>
        <v>7.34950523132656</v>
      </c>
      <c r="Q7" s="24" t="n">
        <f aca="false">'Tx_Chôm_BIT_4,5%'!M4</f>
        <v>6.8169560091591</v>
      </c>
      <c r="R7" s="24" t="n">
        <f aca="false">'Tx_Chôm_BIT_4,5%'!N4</f>
        <v>4.42865075053312</v>
      </c>
      <c r="S7" s="24" t="n">
        <f aca="false">'Tx_Chôm_BIT_4,5%'!O4</f>
        <v>2.34022347352586</v>
      </c>
      <c r="T7" s="24" t="n">
        <f aca="false">'Tx_Chôm_BIT_4,5%'!P4</f>
        <v>0.859069376357595</v>
      </c>
      <c r="U7" s="24" t="n">
        <f aca="false">'Tx_Chôm_BIT_4,5%'!Q4</f>
        <v>28.6899548621494</v>
      </c>
      <c r="V7" s="24" t="n">
        <f aca="false">'Tx_Chôm_BIT_4,5%'!R4</f>
        <v>22.1136306707222</v>
      </c>
      <c r="W7" s="24" t="n">
        <f aca="false">'Tx_Chôm_BIT_4,5%'!S4</f>
        <v>12.32320208844</v>
      </c>
      <c r="X7" s="24" t="n">
        <f aca="false">'Tx_Chôm_BIT_4,5%'!T4</f>
        <v>8.73880917329278</v>
      </c>
      <c r="Y7" s="24" t="n">
        <f aca="false">'Tx_Chôm_BIT_4,5%'!U4</f>
        <v>7.89455133790687</v>
      </c>
      <c r="Z7" s="24" t="n">
        <f aca="false">'Tx_Chôm_BIT_4,5%'!V4</f>
        <v>7.10953966640769</v>
      </c>
      <c r="AA7" s="24" t="n">
        <f aca="false">'Tx_Chôm_BIT_4,5%'!W4</f>
        <v>6.54670110948375</v>
      </c>
      <c r="AB7" s="24" t="n">
        <f aca="false">'Tx_Chôm_BIT_4,5%'!X4</f>
        <v>6.70962806017226</v>
      </c>
      <c r="AC7" s="24" t="n">
        <f aca="false">'Tx_Chôm_BIT_4,5%'!Y4</f>
        <v>6.36896261782355</v>
      </c>
      <c r="AD7" s="24" t="n">
        <f aca="false">'Tx_Chôm_BIT_4,5%'!Z4</f>
        <v>4.22128917692957</v>
      </c>
      <c r="AE7" s="24" t="n">
        <f aca="false">'Tx_Chôm_BIT_4,5%'!AA4</f>
        <v>1.24416944162135</v>
      </c>
      <c r="AF7" s="25" t="n">
        <f aca="false">'Tx_Chôm_BIT_4,5%'!AB4</f>
        <v>0.725765507612451</v>
      </c>
    </row>
    <row r="8" customFormat="false" ht="15" hidden="false" customHeight="false" outlineLevel="0" collapsed="false">
      <c r="A8" s="23" t="n">
        <v>2017</v>
      </c>
      <c r="B8" s="24" t="n">
        <f aca="false">'Tx_Chôm_BIT_4,5%'!B5</f>
        <v>9.37115313397029</v>
      </c>
      <c r="C8" s="24" t="n">
        <f aca="false">'Tx_Chôm_BIT_4,5%'!C5</f>
        <v>10.2412161262853</v>
      </c>
      <c r="D8" s="24" t="n">
        <f aca="false">'Tx_Chôm_BIT_4,5%'!D5</f>
        <v>8.56403192774866</v>
      </c>
      <c r="E8" s="21" t="n">
        <f aca="false">100*SUM('Chôm_BIT_4,5%'!E8:L8)/SUM(PopActBIT!E20:L20)</f>
        <v>11.2224042727036</v>
      </c>
      <c r="F8" s="24" t="n">
        <f aca="false">'Tx_Chôm_BIT_4,5%'!AH5</f>
        <v>5.45805427411555</v>
      </c>
      <c r="G8" s="21" t="n">
        <f aca="false">100*SUM('Chôm_BIT_4,5%'!Q8:X8)/SUM(PopActBIT!Q20:X20)</f>
        <v>9.23772005525696</v>
      </c>
      <c r="H8" s="24" t="n">
        <f aca="false">'Tx_Chôm_BIT_4,5%'!AM5</f>
        <v>5.02323822539806</v>
      </c>
      <c r="I8" s="24" t="n">
        <f aca="false">'Tx_Chôm_BIT_4,5%'!E5</f>
        <v>34.3327048728268</v>
      </c>
      <c r="J8" s="24" t="n">
        <f aca="false">'Tx_Chôm_BIT_4,5%'!F5</f>
        <v>21.3143221453018</v>
      </c>
      <c r="K8" s="24" t="n">
        <f aca="false">'Tx_Chôm_BIT_4,5%'!G5</f>
        <v>12.8804327207378</v>
      </c>
      <c r="L8" s="24" t="n">
        <f aca="false">'Tx_Chôm_BIT_4,5%'!H5</f>
        <v>11.9153922569846</v>
      </c>
      <c r="M8" s="24" t="n">
        <f aca="false">'Tx_Chôm_BIT_4,5%'!I5</f>
        <v>10.2919387504778</v>
      </c>
      <c r="N8" s="24" t="n">
        <f aca="false">'Tx_Chôm_BIT_4,5%'!J5</f>
        <v>9.55149572370977</v>
      </c>
      <c r="O8" s="24" t="n">
        <f aca="false">'Tx_Chôm_BIT_4,5%'!K5</f>
        <v>8.03271598155935</v>
      </c>
      <c r="P8" s="24" t="n">
        <f aca="false">'Tx_Chôm_BIT_4,5%'!L5</f>
        <v>6.88142368929184</v>
      </c>
      <c r="Q8" s="24" t="n">
        <f aca="false">'Tx_Chôm_BIT_4,5%'!M5</f>
        <v>6.38740931111967</v>
      </c>
      <c r="R8" s="24" t="n">
        <f aca="false">'Tx_Chôm_BIT_4,5%'!N5</f>
        <v>4.13426440577088</v>
      </c>
      <c r="S8" s="24" t="n">
        <f aca="false">'Tx_Chôm_BIT_4,5%'!O5</f>
        <v>2.18466145856789</v>
      </c>
      <c r="T8" s="24" t="n">
        <f aca="false">'Tx_Chôm_BIT_4,5%'!P5</f>
        <v>0.801964332892011</v>
      </c>
      <c r="U8" s="24" t="n">
        <f aca="false">'Tx_Chôm_BIT_4,5%'!Q5</f>
        <v>26.7828433243418</v>
      </c>
      <c r="V8" s="24" t="n">
        <f aca="false">'Tx_Chôm_BIT_4,5%'!R5</f>
        <v>20.6436680863409</v>
      </c>
      <c r="W8" s="24" t="n">
        <f aca="false">'Tx_Chôm_BIT_4,5%'!S5</f>
        <v>11.5040400856233</v>
      </c>
      <c r="X8" s="24" t="n">
        <f aca="false">'Tx_Chôm_BIT_4,5%'!T5</f>
        <v>8.1579130414877</v>
      </c>
      <c r="Y8" s="24" t="n">
        <f aca="false">'Tx_Chôm_BIT_4,5%'!U5</f>
        <v>7.36977567985245</v>
      </c>
      <c r="Z8" s="24" t="n">
        <f aca="false">'Tx_Chôm_BIT_4,5%'!V5</f>
        <v>6.63694620324423</v>
      </c>
      <c r="AA8" s="24" t="n">
        <f aca="false">'Tx_Chôm_BIT_4,5%'!W5</f>
        <v>6.11152129548739</v>
      </c>
      <c r="AB8" s="24" t="n">
        <f aca="false">'Tx_Chôm_BIT_4,5%'!X5</f>
        <v>6.26361797931174</v>
      </c>
      <c r="AC8" s="24" t="n">
        <f aca="false">'Tx_Chôm_BIT_4,5%'!Y5</f>
        <v>5.94559764040629</v>
      </c>
      <c r="AD8" s="24" t="n">
        <f aca="false">'Tx_Chôm_BIT_4,5%'!Z5</f>
        <v>3.94068680817626</v>
      </c>
      <c r="AE8" s="24" t="n">
        <f aca="false">'Tx_Chôm_BIT_4,5%'!AA5</f>
        <v>1.16146558556774</v>
      </c>
      <c r="AF8" s="25" t="n">
        <f aca="false">'Tx_Chôm_BIT_4,5%'!AB5</f>
        <v>0.677521591581182</v>
      </c>
    </row>
    <row r="9" customFormat="false" ht="15" hidden="false" customHeight="false" outlineLevel="0" collapsed="false">
      <c r="A9" s="23" t="n">
        <v>2018</v>
      </c>
      <c r="B9" s="24" t="n">
        <f aca="false">'Tx_Chôm_BIT_4,5%'!B6</f>
        <v>8.77567369405301</v>
      </c>
      <c r="C9" s="24" t="n">
        <f aca="false">'Tx_Chôm_BIT_4,5%'!C6</f>
        <v>9.58725049187847</v>
      </c>
      <c r="D9" s="24" t="n">
        <f aca="false">'Tx_Chôm_BIT_4,5%'!D6</f>
        <v>8.02245640355129</v>
      </c>
      <c r="E9" s="21" t="n">
        <f aca="false">100*SUM('Chôm_BIT_4,5%'!E9:L9)/SUM(PopActBIT!E21:L21)</f>
        <v>10.5414720392634</v>
      </c>
      <c r="F9" s="24" t="n">
        <f aca="false">'Tx_Chôm_BIT_4,5%'!AH6</f>
        <v>5.06970824283827</v>
      </c>
      <c r="G9" s="21" t="n">
        <f aca="false">100*SUM('Chôm_BIT_4,5%'!Q9:X9)/SUM(PopActBIT!Q21:X21)</f>
        <v>8.68163637676528</v>
      </c>
      <c r="H9" s="24" t="n">
        <f aca="false">'Tx_Chôm_BIT_4,5%'!AM6</f>
        <v>4.67893292777414</v>
      </c>
      <c r="I9" s="24" t="n">
        <f aca="false">'Tx_Chôm_BIT_4,5%'!E6</f>
        <v>32.3387676616165</v>
      </c>
      <c r="J9" s="24" t="n">
        <f aca="false">'Tx_Chôm_BIT_4,5%'!F6</f>
        <v>19.831115364733</v>
      </c>
      <c r="K9" s="24" t="n">
        <f aca="false">'Tx_Chôm_BIT_4,5%'!G6</f>
        <v>12.1637725416829</v>
      </c>
      <c r="L9" s="24" t="n">
        <f aca="false">'Tx_Chôm_BIT_4,5%'!H6</f>
        <v>11.129159416476</v>
      </c>
      <c r="M9" s="24" t="n">
        <f aca="false">'Tx_Chôm_BIT_4,5%'!I6</f>
        <v>9.74686020442032</v>
      </c>
      <c r="N9" s="24" t="n">
        <f aca="false">'Tx_Chôm_BIT_4,5%'!J6</f>
        <v>8.93809935167019</v>
      </c>
      <c r="O9" s="24" t="n">
        <f aca="false">'Tx_Chôm_BIT_4,5%'!K6</f>
        <v>7.54109323493268</v>
      </c>
      <c r="P9" s="24" t="n">
        <f aca="false">'Tx_Chôm_BIT_4,5%'!L6</f>
        <v>6.4915294477863</v>
      </c>
      <c r="Q9" s="24" t="n">
        <f aca="false">'Tx_Chôm_BIT_4,5%'!M6</f>
        <v>5.94803733081029</v>
      </c>
      <c r="R9" s="24" t="n">
        <f aca="false">'Tx_Chôm_BIT_4,5%'!N6</f>
        <v>3.88141429635432</v>
      </c>
      <c r="S9" s="24" t="n">
        <f aca="false">'Tx_Chôm_BIT_4,5%'!O6</f>
        <v>2.05104835727084</v>
      </c>
      <c r="T9" s="24" t="n">
        <f aca="false">'Tx_Chôm_BIT_4,5%'!P6</f>
        <v>0.752916485580436</v>
      </c>
      <c r="U9" s="24" t="n">
        <f aca="false">'Tx_Chôm_BIT_4,5%'!Q6</f>
        <v>25.1448143546432</v>
      </c>
      <c r="V9" s="24" t="n">
        <f aca="false">'Tx_Chôm_BIT_4,5%'!R6</f>
        <v>19.3811088443378</v>
      </c>
      <c r="W9" s="24" t="n">
        <f aca="false">'Tx_Chôm_BIT_4,5%'!S6</f>
        <v>10.8004571724642</v>
      </c>
      <c r="X9" s="24" t="n">
        <f aca="false">'Tx_Chôm_BIT_4,5%'!T6</f>
        <v>7.6589780429734</v>
      </c>
      <c r="Y9" s="24" t="n">
        <f aca="false">'Tx_Chôm_BIT_4,5%'!U6</f>
        <v>6.91904287610987</v>
      </c>
      <c r="Z9" s="24" t="n">
        <f aca="false">'Tx_Chôm_BIT_4,5%'!V6</f>
        <v>6.23103298411395</v>
      </c>
      <c r="AA9" s="24" t="n">
        <f aca="false">'Tx_Chôm_BIT_4,5%'!W6</f>
        <v>5.7377428728716</v>
      </c>
      <c r="AB9" s="24" t="n">
        <f aca="false">'Tx_Chôm_BIT_4,5%'!X6</f>
        <v>5.88053737875754</v>
      </c>
      <c r="AC9" s="24" t="n">
        <f aca="false">'Tx_Chôm_BIT_4,5%'!Y6</f>
        <v>5.58196704826875</v>
      </c>
      <c r="AD9" s="24" t="n">
        <f aca="false">'Tx_Chôm_BIT_4,5%'!Z6</f>
        <v>3.69967583431766</v>
      </c>
      <c r="AE9" s="24" t="n">
        <f aca="false">'Tx_Chôm_BIT_4,5%'!AA6</f>
        <v>1.09043077221994</v>
      </c>
      <c r="AF9" s="25" t="n">
        <f aca="false">'Tx_Chôm_BIT_4,5%'!AB6</f>
        <v>0.636084617128299</v>
      </c>
    </row>
    <row r="10" customFormat="false" ht="15" hidden="false" customHeight="false" outlineLevel="0" collapsed="false">
      <c r="A10" s="23" t="n">
        <v>2019</v>
      </c>
      <c r="B10" s="24" t="n">
        <f aca="false">'Tx_Chôm_BIT_4,5%'!B7</f>
        <v>8.28059180153368</v>
      </c>
      <c r="C10" s="24" t="n">
        <f aca="false">'Tx_Chôm_BIT_4,5%'!C7</f>
        <v>9.04430669791218</v>
      </c>
      <c r="D10" s="24" t="n">
        <f aca="false">'Tx_Chôm_BIT_4,5%'!D7</f>
        <v>7.57169643377796</v>
      </c>
      <c r="E10" s="21" t="n">
        <f aca="false">100*SUM('Chôm_BIT_4,5%'!E10:L10)/SUM(PopActBIT!E22:L22)</f>
        <v>9.97558999878314</v>
      </c>
      <c r="F10" s="24" t="n">
        <f aca="false">'Tx_Chôm_BIT_4,5%'!AH7</f>
        <v>4.76241444018194</v>
      </c>
      <c r="G10" s="21" t="n">
        <f aca="false">100*SUM('Chôm_BIT_4,5%'!Q10:X10)/SUM(PopActBIT!Q22:X22)</f>
        <v>8.22218307019031</v>
      </c>
      <c r="H10" s="24" t="n">
        <f aca="false">'Tx_Chôm_BIT_4,5%'!AM7</f>
        <v>4.38916239428544</v>
      </c>
      <c r="I10" s="24" t="n">
        <f aca="false">'Tx_Chôm_BIT_4,5%'!E7</f>
        <v>30.6273692066298</v>
      </c>
      <c r="J10" s="24" t="n">
        <f aca="false">'Tx_Chôm_BIT_4,5%'!F7</f>
        <v>18.5994845278414</v>
      </c>
      <c r="K10" s="24" t="n">
        <f aca="false">'Tx_Chôm_BIT_4,5%'!G7</f>
        <v>11.5450212213955</v>
      </c>
      <c r="L10" s="24" t="n">
        <f aca="false">'Tx_Chôm_BIT_4,5%'!H7</f>
        <v>10.4887360092523</v>
      </c>
      <c r="M10" s="24" t="n">
        <f aca="false">'Tx_Chôm_BIT_4,5%'!I7</f>
        <v>9.26352881023685</v>
      </c>
      <c r="N10" s="24" t="n">
        <f aca="false">'Tx_Chôm_BIT_4,5%'!J7</f>
        <v>8.36102226399663</v>
      </c>
      <c r="O10" s="24" t="n">
        <f aca="false">'Tx_Chôm_BIT_4,5%'!K7</f>
        <v>7.18890763720343</v>
      </c>
      <c r="P10" s="24" t="n">
        <f aca="false">'Tx_Chôm_BIT_4,5%'!L7</f>
        <v>6.15666366364476</v>
      </c>
      <c r="Q10" s="24" t="n">
        <f aca="false">'Tx_Chôm_BIT_4,5%'!M7</f>
        <v>5.60732900866037</v>
      </c>
      <c r="R10" s="24" t="n">
        <f aca="false">'Tx_Chôm_BIT_4,5%'!N7</f>
        <v>3.66833749466755</v>
      </c>
      <c r="S10" s="24" t="n">
        <f aca="false">'Tx_Chôm_BIT_4,5%'!O7</f>
        <v>1.93845258915543</v>
      </c>
      <c r="T10" s="24" t="n">
        <f aca="false">'Tx_Chôm_BIT_4,5%'!P7</f>
        <v>0.711583861841866</v>
      </c>
      <c r="U10" s="24" t="n">
        <f aca="false">'Tx_Chôm_BIT_4,5%'!Q7</f>
        <v>23.7644472480637</v>
      </c>
      <c r="V10" s="24" t="n">
        <f aca="false">'Tx_Chôm_BIT_4,5%'!R7</f>
        <v>18.3171500987915</v>
      </c>
      <c r="W10" s="24" t="n">
        <f aca="false">'Tx_Chôm_BIT_4,5%'!S7</f>
        <v>10.2075478112488</v>
      </c>
      <c r="X10" s="24" t="n">
        <f aca="false">'Tx_Chôm_BIT_4,5%'!T7</f>
        <v>7.23852549115002</v>
      </c>
      <c r="Y10" s="24" t="n">
        <f aca="false">'Tx_Chôm_BIT_4,5%'!U7</f>
        <v>6.53921031658128</v>
      </c>
      <c r="Z10" s="24" t="n">
        <f aca="false">'Tx_Chôm_BIT_4,5%'!V7</f>
        <v>5.8889698911051</v>
      </c>
      <c r="AA10" s="24" t="n">
        <f aca="false">'Tx_Chôm_BIT_4,5%'!W7</f>
        <v>5.42275977472594</v>
      </c>
      <c r="AB10" s="24" t="n">
        <f aca="false">'Tx_Chôm_BIT_4,5%'!X7</f>
        <v>5.55771533473043</v>
      </c>
      <c r="AC10" s="24" t="n">
        <f aca="false">'Tx_Chôm_BIT_4,5%'!Y7</f>
        <v>5.27553552744832</v>
      </c>
      <c r="AD10" s="24" t="n">
        <f aca="false">'Tx_Chôm_BIT_4,5%'!Z7</f>
        <v>3.49657587284365</v>
      </c>
      <c r="AE10" s="24" t="n">
        <f aca="false">'Tx_Chôm_BIT_4,5%'!AA7</f>
        <v>1.03056973094339</v>
      </c>
      <c r="AF10" s="25" t="n">
        <f aca="false">'Tx_Chôm_BIT_4,5%'!AB7</f>
        <v>0.601165676383645</v>
      </c>
    </row>
    <row r="11" customFormat="false" ht="15" hidden="false" customHeight="false" outlineLevel="0" collapsed="false">
      <c r="A11" s="23" t="n">
        <v>2020</v>
      </c>
      <c r="B11" s="24" t="n">
        <f aca="false">'Tx_Chôm_BIT_4,5%'!B8</f>
        <v>7.78489848024876</v>
      </c>
      <c r="C11" s="24" t="n">
        <f aca="false">'Tx_Chôm_BIT_4,5%'!C8</f>
        <v>8.49958998502302</v>
      </c>
      <c r="D11" s="24" t="n">
        <f aca="false">'Tx_Chôm_BIT_4,5%'!D8</f>
        <v>7.12133511172434</v>
      </c>
      <c r="E11" s="21" t="n">
        <f aca="false">100*SUM('Chôm_BIT_4,5%'!E11:L11)/SUM(PopActBIT!E23:L23)</f>
        <v>9.39470194426791</v>
      </c>
      <c r="F11" s="24" t="n">
        <f aca="false">'Tx_Chôm_BIT_4,5%'!AH8</f>
        <v>4.47747629635481</v>
      </c>
      <c r="G11" s="21" t="n">
        <f aca="false">100*SUM('Chôm_BIT_4,5%'!Q11:X11)/SUM(PopActBIT!Q23:X23)</f>
        <v>7.75596076290615</v>
      </c>
      <c r="H11" s="24" t="n">
        <f aca="false">'Tx_Chôm_BIT_4,5%'!AM8</f>
        <v>4.10289167872353</v>
      </c>
      <c r="I11" s="24" t="n">
        <f aca="false">'Tx_Chôm_BIT_4,5%'!E8</f>
        <v>28.935775242633</v>
      </c>
      <c r="J11" s="24" t="n">
        <f aca="false">'Tx_Chôm_BIT_4,5%'!F8</f>
        <v>17.4551092789002</v>
      </c>
      <c r="K11" s="24" t="n">
        <f aca="false">'Tx_Chôm_BIT_4,5%'!G8</f>
        <v>10.8157538775621</v>
      </c>
      <c r="L11" s="24" t="n">
        <f aca="false">'Tx_Chôm_BIT_4,5%'!H8</f>
        <v>9.90907978129033</v>
      </c>
      <c r="M11" s="24" t="n">
        <f aca="false">'Tx_Chôm_BIT_4,5%'!I8</f>
        <v>8.76791792196081</v>
      </c>
      <c r="N11" s="24" t="n">
        <f aca="false">'Tx_Chôm_BIT_4,5%'!J8</f>
        <v>7.71796482308968</v>
      </c>
      <c r="O11" s="24" t="n">
        <f aca="false">'Tx_Chôm_BIT_4,5%'!K8</f>
        <v>6.84169067921576</v>
      </c>
      <c r="P11" s="24" t="n">
        <f aca="false">'Tx_Chôm_BIT_4,5%'!L8</f>
        <v>5.7833510624053</v>
      </c>
      <c r="Q11" s="24" t="n">
        <f aca="false">'Tx_Chôm_BIT_4,5%'!M8</f>
        <v>5.28997712564531</v>
      </c>
      <c r="R11" s="24" t="n">
        <f aca="false">'Tx_Chôm_BIT_4,5%'!N8</f>
        <v>3.45211158345401</v>
      </c>
      <c r="S11" s="24" t="n">
        <f aca="false">'Tx_Chôm_BIT_4,5%'!O8</f>
        <v>1.8241927430961</v>
      </c>
      <c r="T11" s="24" t="n">
        <f aca="false">'Tx_Chôm_BIT_4,5%'!P8</f>
        <v>0.669640374047934</v>
      </c>
      <c r="U11" s="24" t="n">
        <f aca="false">'Tx_Chôm_BIT_4,5%'!Q8</f>
        <v>22.3636793884629</v>
      </c>
      <c r="V11" s="24" t="n">
        <f aca="false">'Tx_Chôm_BIT_4,5%'!R8</f>
        <v>17.2374668698891</v>
      </c>
      <c r="W11" s="24" t="n">
        <f aca="false">'Tx_Chôm_BIT_4,5%'!S8</f>
        <v>9.60587571048071</v>
      </c>
      <c r="X11" s="24" t="n">
        <f aca="false">'Tx_Chôm_BIT_4,5%'!T8</f>
        <v>6.81185897738416</v>
      </c>
      <c r="Y11" s="24" t="n">
        <f aca="false">'Tx_Chôm_BIT_4,5%'!U8</f>
        <v>6.15376412702671</v>
      </c>
      <c r="Z11" s="24" t="n">
        <f aca="false">'Tx_Chôm_BIT_4,5%'!V8</f>
        <v>5.54185137143118</v>
      </c>
      <c r="AA11" s="24" t="n">
        <f aca="false">'Tx_Chôm_BIT_4,5%'!W8</f>
        <v>5.10312147119288</v>
      </c>
      <c r="AB11" s="24" t="n">
        <f aca="false">'Tx_Chôm_BIT_4,5%'!X8</f>
        <v>5.23012223178818</v>
      </c>
      <c r="AC11" s="24" t="n">
        <f aca="false">'Tx_Chôm_BIT_4,5%'!Y8</f>
        <v>4.9645751869071</v>
      </c>
      <c r="AD11" s="24" t="n">
        <f aca="false">'Tx_Chôm_BIT_4,5%'!Z8</f>
        <v>3.29047425178726</v>
      </c>
      <c r="AE11" s="24" t="n">
        <f aca="false">'Tx_Chôm_BIT_4,5%'!AA8</f>
        <v>0.969823990000457</v>
      </c>
      <c r="AF11" s="25" t="n">
        <f aca="false">'Tx_Chôm_BIT_4,5%'!AB8</f>
        <v>0.5657306608336</v>
      </c>
    </row>
    <row r="12" customFormat="false" ht="15" hidden="false" customHeight="false" outlineLevel="0" collapsed="false">
      <c r="A12" s="23" t="n">
        <v>2021</v>
      </c>
      <c r="B12" s="24" t="n">
        <f aca="false">'Tx_Chôm_BIT_4,5%'!B9</f>
        <v>7.38536726260262</v>
      </c>
      <c r="C12" s="24" t="n">
        <f aca="false">'Tx_Chôm_BIT_4,5%'!C9</f>
        <v>8.06078229026225</v>
      </c>
      <c r="D12" s="24" t="n">
        <f aca="false">'Tx_Chôm_BIT_4,5%'!D9</f>
        <v>6.75815205455076</v>
      </c>
      <c r="E12" s="21" t="n">
        <f aca="false">100*SUM('Chôm_BIT_4,5%'!E12:L12)/SUM(PopActBIT!E24:L24)</f>
        <v>8.92459209586067</v>
      </c>
      <c r="F12" s="24" t="n">
        <f aca="false">'Tx_Chôm_BIT_4,5%'!AH9</f>
        <v>4.25063759663728</v>
      </c>
      <c r="G12" s="21" t="n">
        <f aca="false">100*SUM('Chôm_BIT_4,5%'!Q12:X12)/SUM(PopActBIT!Q24:X24)</f>
        <v>7.37993499323556</v>
      </c>
      <c r="H12" s="24" t="n">
        <f aca="false">'Tx_Chôm_BIT_4,5%'!AM9</f>
        <v>3.86989767278772</v>
      </c>
      <c r="I12" s="24" t="n">
        <f aca="false">'Tx_Chôm_BIT_4,5%'!E9</f>
        <v>27.4738612094386</v>
      </c>
      <c r="J12" s="24" t="n">
        <f aca="false">'Tx_Chôm_BIT_4,5%'!F9</f>
        <v>16.5725966399422</v>
      </c>
      <c r="K12" s="24" t="n">
        <f aca="false">'Tx_Chôm_BIT_4,5%'!G9</f>
        <v>10.1990004293914</v>
      </c>
      <c r="L12" s="24" t="n">
        <f aca="false">'Tx_Chôm_BIT_4,5%'!H9</f>
        <v>9.44173564726263</v>
      </c>
      <c r="M12" s="24" t="n">
        <f aca="false">'Tx_Chôm_BIT_4,5%'!I9</f>
        <v>8.35560208708256</v>
      </c>
      <c r="N12" s="24" t="n">
        <f aca="false">'Tx_Chôm_BIT_4,5%'!J9</f>
        <v>7.2346211370905</v>
      </c>
      <c r="O12" s="24" t="n">
        <f aca="false">'Tx_Chôm_BIT_4,5%'!K9</f>
        <v>6.56171336990153</v>
      </c>
      <c r="P12" s="24" t="n">
        <f aca="false">'Tx_Chôm_BIT_4,5%'!L9</f>
        <v>5.46217335649296</v>
      </c>
      <c r="Q12" s="24" t="n">
        <f aca="false">'Tx_Chôm_BIT_4,5%'!M9</f>
        <v>5.04023619604599</v>
      </c>
      <c r="R12" s="24" t="n">
        <f aca="false">'Tx_Chôm_BIT_4,5%'!N9</f>
        <v>3.27674114368084</v>
      </c>
      <c r="S12" s="24" t="n">
        <f aca="false">'Tx_Chôm_BIT_4,5%'!O9</f>
        <v>1.73152207592499</v>
      </c>
      <c r="T12" s="24" t="n">
        <f aca="false">'Tx_Chôm_BIT_4,5%'!P9</f>
        <v>0.6356220278712</v>
      </c>
      <c r="U12" s="24" t="n">
        <f aca="false">'Tx_Chôm_BIT_4,5%'!Q9</f>
        <v>21.227583930802</v>
      </c>
      <c r="V12" s="24" t="n">
        <f aca="false">'Tx_Chôm_BIT_4,5%'!R9</f>
        <v>16.3617877174431</v>
      </c>
      <c r="W12" s="24" t="n">
        <f aca="false">'Tx_Chôm_BIT_4,5%'!S9</f>
        <v>9.11788839980756</v>
      </c>
      <c r="X12" s="24" t="n">
        <f aca="false">'Tx_Chôm_BIT_4,5%'!T9</f>
        <v>6.46581028351738</v>
      </c>
      <c r="Y12" s="24" t="n">
        <f aca="false">'Tx_Chôm_BIT_4,5%'!U9</f>
        <v>5.84114725612672</v>
      </c>
      <c r="Z12" s="24" t="n">
        <f aca="false">'Tx_Chôm_BIT_4,5%'!V9</f>
        <v>5.26032023065821</v>
      </c>
      <c r="AA12" s="24" t="n">
        <f aca="false">'Tx_Chôm_BIT_4,5%'!W9</f>
        <v>4.84387821239776</v>
      </c>
      <c r="AB12" s="24" t="n">
        <f aca="false">'Tx_Chôm_BIT_4,5%'!X9</f>
        <v>4.96442721768368</v>
      </c>
      <c r="AC12" s="24" t="n">
        <f aca="false">'Tx_Chôm_BIT_4,5%'!Y9</f>
        <v>4.71237020663131</v>
      </c>
      <c r="AD12" s="24" t="n">
        <f aca="false">'Tx_Chôm_BIT_4,5%'!Z9</f>
        <v>3.12331513695331</v>
      </c>
      <c r="AE12" s="24" t="n">
        <f aca="false">'Tx_Chôm_BIT_4,5%'!AA9</f>
        <v>0.920556040365186</v>
      </c>
      <c r="AF12" s="25" t="n">
        <f aca="false">'Tx_Chôm_BIT_4,5%'!AB9</f>
        <v>0.536991023546359</v>
      </c>
    </row>
    <row r="13" customFormat="false" ht="15" hidden="false" customHeight="false" outlineLevel="0" collapsed="false">
      <c r="A13" s="23" t="n">
        <v>2022</v>
      </c>
      <c r="B13" s="24" t="n">
        <f aca="false">'Tx_Chôm_BIT_4,5%'!B10</f>
        <v>6.99090359110354</v>
      </c>
      <c r="C13" s="24" t="n">
        <f aca="false">'Tx_Chôm_BIT_4,5%'!C10</f>
        <v>7.62838219866138</v>
      </c>
      <c r="D13" s="24" t="n">
        <f aca="false">'Tx_Chôm_BIT_4,5%'!D10</f>
        <v>6.39837695854672</v>
      </c>
      <c r="E13" s="21" t="n">
        <f aca="false">100*SUM('Chôm_BIT_4,5%'!E13:L13)/SUM(PopActBIT!E25:L25)</f>
        <v>8.45769501054342</v>
      </c>
      <c r="F13" s="24" t="n">
        <f aca="false">'Tx_Chôm_BIT_4,5%'!AH10</f>
        <v>4.02767206435739</v>
      </c>
      <c r="G13" s="21" t="n">
        <f aca="false">100*SUM('Chôm_BIT_4,5%'!Q13:X13)/SUM(PopActBIT!Q25:X25)</f>
        <v>7.00037124539503</v>
      </c>
      <c r="H13" s="24" t="n">
        <f aca="false">'Tx_Chôm_BIT_4,5%'!AM10</f>
        <v>3.64509944635007</v>
      </c>
      <c r="I13" s="24" t="n">
        <f aca="false">'Tx_Chôm_BIT_4,5%'!E10</f>
        <v>25.8911126005256</v>
      </c>
      <c r="J13" s="24" t="n">
        <f aca="false">'Tx_Chôm_BIT_4,5%'!F10</f>
        <v>15.740766691649</v>
      </c>
      <c r="K13" s="24" t="n">
        <f aca="false">'Tx_Chôm_BIT_4,5%'!G10</f>
        <v>9.60633512325588</v>
      </c>
      <c r="L13" s="24" t="n">
        <f aca="false">'Tx_Chôm_BIT_4,5%'!H10</f>
        <v>8.96772379121</v>
      </c>
      <c r="M13" s="24" t="n">
        <f aca="false">'Tx_Chôm_BIT_4,5%'!I10</f>
        <v>7.90302772411254</v>
      </c>
      <c r="N13" s="24" t="n">
        <f aca="false">'Tx_Chôm_BIT_4,5%'!J10</f>
        <v>6.85802276084007</v>
      </c>
      <c r="O13" s="24" t="n">
        <f aca="false">'Tx_Chôm_BIT_4,5%'!K10</f>
        <v>6.23161941308615</v>
      </c>
      <c r="P13" s="24" t="n">
        <f aca="false">'Tx_Chôm_BIT_4,5%'!L10</f>
        <v>5.14233138694702</v>
      </c>
      <c r="Q13" s="24" t="n">
        <f aca="false">'Tx_Chôm_BIT_4,5%'!M10</f>
        <v>4.79670029759542</v>
      </c>
      <c r="R13" s="24" t="n">
        <f aca="false">'Tx_Chôm_BIT_4,5%'!N10</f>
        <v>3.10117654534201</v>
      </c>
      <c r="S13" s="24" t="n">
        <f aca="false">'Tx_Chôm_BIT_4,5%'!O10</f>
        <v>1.63874880991317</v>
      </c>
      <c r="T13" s="24" t="n">
        <f aca="false">'Tx_Chôm_BIT_4,5%'!P10</f>
        <v>0.601566018828884</v>
      </c>
      <c r="U13" s="24" t="n">
        <f aca="false">'Tx_Chôm_BIT_4,5%'!Q10</f>
        <v>20.0902306633026</v>
      </c>
      <c r="V13" s="24" t="n">
        <f aca="false">'Tx_Chôm_BIT_4,5%'!R10</f>
        <v>15.4851390708883</v>
      </c>
      <c r="W13" s="24" t="n">
        <f aca="false">'Tx_Chôm_BIT_4,5%'!S10</f>
        <v>8.62936082182123</v>
      </c>
      <c r="X13" s="24" t="n">
        <f aca="false">'Tx_Chôm_BIT_4,5%'!T10</f>
        <v>6.11937846739727</v>
      </c>
      <c r="Y13" s="24" t="n">
        <f aca="false">'Tx_Chôm_BIT_4,5%'!U10</f>
        <v>5.52818427647923</v>
      </c>
      <c r="Z13" s="24" t="n">
        <f aca="false">'Tx_Chôm_BIT_4,5%'!V10</f>
        <v>4.97847739720456</v>
      </c>
      <c r="AA13" s="24" t="n">
        <f aca="false">'Tx_Chôm_BIT_4,5%'!W10</f>
        <v>4.58434793659253</v>
      </c>
      <c r="AB13" s="24" t="n">
        <f aca="false">'Tx_Chôm_BIT_4,5%'!X10</f>
        <v>4.6984380436118</v>
      </c>
      <c r="AC13" s="24" t="n">
        <f aca="false">'Tx_Chôm_BIT_4,5%'!Y10</f>
        <v>4.45988600166242</v>
      </c>
      <c r="AD13" s="24" t="n">
        <f aca="false">'Tx_Chôm_BIT_4,5%'!Z10</f>
        <v>2.95597095459021</v>
      </c>
      <c r="AE13" s="24" t="n">
        <f aca="false">'Tx_Chôm_BIT_4,5%'!AA10</f>
        <v>0.871233544510797</v>
      </c>
      <c r="AF13" s="25" t="n">
        <f aca="false">'Tx_Chôm_BIT_4,5%'!AB10</f>
        <v>0.508219567631299</v>
      </c>
    </row>
    <row r="14" customFormat="false" ht="15" hidden="false" customHeight="false" outlineLevel="0" collapsed="false">
      <c r="A14" s="23" t="n">
        <v>2023</v>
      </c>
      <c r="B14" s="24" t="n">
        <f aca="false">'Tx_Chôm_BIT_4,5%'!B11</f>
        <v>6.87351094302096</v>
      </c>
      <c r="C14" s="24" t="n">
        <f aca="false">'Tx_Chôm_BIT_4,5%'!C11</f>
        <v>7.49768308555359</v>
      </c>
      <c r="D14" s="24" t="n">
        <f aca="false">'Tx_Chôm_BIT_4,5%'!D11</f>
        <v>6.29290112538171</v>
      </c>
      <c r="E14" s="21" t="n">
        <f aca="false">100*SUM('Chôm_BIT_4,5%'!E14:L14)/SUM(PopActBIT!E26:L26)</f>
        <v>8.32219218507679</v>
      </c>
      <c r="F14" s="24" t="n">
        <f aca="false">'Tx_Chôm_BIT_4,5%'!AH11</f>
        <v>3.96232403612383</v>
      </c>
      <c r="G14" s="21" t="n">
        <f aca="false">100*SUM('Chôm_BIT_4,5%'!Q14:X14)/SUM(PopActBIT!Q26:X26)</f>
        <v>6.89661195730499</v>
      </c>
      <c r="H14" s="24" t="n">
        <f aca="false">'Tx_Chôm_BIT_4,5%'!AM11</f>
        <v>3.56537756418855</v>
      </c>
      <c r="I14" s="24" t="n">
        <f aca="false">'Tx_Chôm_BIT_4,5%'!E11</f>
        <v>25.4140999152117</v>
      </c>
      <c r="J14" s="24" t="n">
        <f aca="false">'Tx_Chôm_BIT_4,5%'!F11</f>
        <v>15.5236309766525</v>
      </c>
      <c r="K14" s="24" t="n">
        <f aca="false">'Tx_Chôm_BIT_4,5%'!G11</f>
        <v>9.35666488320397</v>
      </c>
      <c r="L14" s="24" t="n">
        <f aca="false">'Tx_Chôm_BIT_4,5%'!H11</f>
        <v>8.86399096826329</v>
      </c>
      <c r="M14" s="24" t="n">
        <f aca="false">'Tx_Chôm_BIT_4,5%'!I11</f>
        <v>7.72906560777263</v>
      </c>
      <c r="N14" s="24" t="n">
        <f aca="false">'Tx_Chôm_BIT_4,5%'!J11</f>
        <v>6.7982150605227</v>
      </c>
      <c r="O14" s="24" t="n">
        <f aca="false">'Tx_Chôm_BIT_4,5%'!K11</f>
        <v>6.10530187177528</v>
      </c>
      <c r="P14" s="24" t="n">
        <f aca="false">'Tx_Chôm_BIT_4,5%'!L11</f>
        <v>5.05410310862241</v>
      </c>
      <c r="Q14" s="24" t="n">
        <f aca="false">'Tx_Chôm_BIT_4,5%'!M11</f>
        <v>4.74310176422184</v>
      </c>
      <c r="R14" s="24" t="n">
        <f aca="false">'Tx_Chôm_BIT_4,5%'!N11</f>
        <v>3.04804981342173</v>
      </c>
      <c r="S14" s="24" t="n">
        <f aca="false">'Tx_Chôm_BIT_4,5%'!O11</f>
        <v>1.61067515224292</v>
      </c>
      <c r="T14" s="24" t="n">
        <f aca="false">'Tx_Chôm_BIT_4,5%'!P11</f>
        <v>0.591260498924616</v>
      </c>
      <c r="U14" s="24" t="n">
        <f aca="false">'Tx_Chôm_BIT_4,5%'!Q11</f>
        <v>19.7460618347756</v>
      </c>
      <c r="V14" s="24" t="n">
        <f aca="false">'Tx_Chôm_BIT_4,5%'!R11</f>
        <v>15.2198607740423</v>
      </c>
      <c r="W14" s="24" t="n">
        <f aca="false">'Tx_Chôm_BIT_4,5%'!S11</f>
        <v>8.48152991560829</v>
      </c>
      <c r="X14" s="24" t="n">
        <f aca="false">'Tx_Chôm_BIT_4,5%'!T11</f>
        <v>6.01454645457799</v>
      </c>
      <c r="Y14" s="24" t="n">
        <f aca="false">'Tx_Chôm_BIT_4,5%'!U11</f>
        <v>5.43348010218656</v>
      </c>
      <c r="Z14" s="24" t="n">
        <f aca="false">'Tx_Chôm_BIT_4,5%'!V11</f>
        <v>4.89319033592786</v>
      </c>
      <c r="AA14" s="24" t="n">
        <f aca="false">'Tx_Chôm_BIT_4,5%'!W11</f>
        <v>4.5058127676669</v>
      </c>
      <c r="AB14" s="24" t="n">
        <f aca="false">'Tx_Chôm_BIT_4,5%'!X11</f>
        <v>4.61794837953192</v>
      </c>
      <c r="AC14" s="24" t="n">
        <f aca="false">'Tx_Chôm_BIT_4,5%'!Y11</f>
        <v>4.38348300926871</v>
      </c>
      <c r="AD14" s="24" t="n">
        <f aca="false">'Tx_Chôm_BIT_4,5%'!Z11</f>
        <v>2.90533176195717</v>
      </c>
      <c r="AE14" s="24" t="n">
        <f aca="false">'Tx_Chôm_BIT_4,5%'!AA11</f>
        <v>0.856308308787375</v>
      </c>
      <c r="AF14" s="25" t="n">
        <f aca="false">'Tx_Chôm_BIT_4,5%'!AB11</f>
        <v>0.499513180125969</v>
      </c>
    </row>
    <row r="15" customFormat="false" ht="15" hidden="false" customHeight="false" outlineLevel="0" collapsed="false">
      <c r="A15" s="23" t="n">
        <v>2024</v>
      </c>
      <c r="B15" s="24" t="n">
        <f aca="false">'Tx_Chôm_BIT_4,5%'!B12</f>
        <v>6.77218355464918</v>
      </c>
      <c r="C15" s="24" t="n">
        <f aca="false">'Tx_Chôm_BIT_4,5%'!C12</f>
        <v>7.38454654473808</v>
      </c>
      <c r="D15" s="24" t="n">
        <f aca="false">'Tx_Chôm_BIT_4,5%'!D12</f>
        <v>6.20246990780899</v>
      </c>
      <c r="E15" s="21" t="n">
        <f aca="false">100*SUM('Chôm_BIT_4,5%'!E15:L15)/SUM(PopActBIT!E27:L27)</f>
        <v>8.20660473823492</v>
      </c>
      <c r="F15" s="24" t="n">
        <f aca="false">'Tx_Chôm_BIT_4,5%'!AH12</f>
        <v>3.90004658391991</v>
      </c>
      <c r="G15" s="21" t="n">
        <f aca="false">100*SUM('Chôm_BIT_4,5%'!Q15:X15)/SUM(PopActBIT!Q27:X27)</f>
        <v>6.81035260661215</v>
      </c>
      <c r="H15" s="24" t="n">
        <f aca="false">'Tx_Chôm_BIT_4,5%'!AM12</f>
        <v>3.49636580050189</v>
      </c>
      <c r="I15" s="24" t="n">
        <f aca="false">'Tx_Chôm_BIT_4,5%'!E12</f>
        <v>25.0341318692739</v>
      </c>
      <c r="J15" s="24" t="n">
        <f aca="false">'Tx_Chôm_BIT_4,5%'!F12</f>
        <v>15.3238022761864</v>
      </c>
      <c r="K15" s="24" t="n">
        <f aca="false">'Tx_Chôm_BIT_4,5%'!G12</f>
        <v>9.1457056247361</v>
      </c>
      <c r="L15" s="24" t="n">
        <f aca="false">'Tx_Chôm_BIT_4,5%'!H12</f>
        <v>8.76673398043531</v>
      </c>
      <c r="M15" s="24" t="n">
        <f aca="false">'Tx_Chôm_BIT_4,5%'!I12</f>
        <v>7.59251554510505</v>
      </c>
      <c r="N15" s="24" t="n">
        <f aca="false">'Tx_Chôm_BIT_4,5%'!J12</f>
        <v>6.73303811014695</v>
      </c>
      <c r="O15" s="24" t="n">
        <f aca="false">'Tx_Chôm_BIT_4,5%'!K12</f>
        <v>5.95293956744867</v>
      </c>
      <c r="P15" s="24" t="n">
        <f aca="false">'Tx_Chôm_BIT_4,5%'!L12</f>
        <v>5.02134227526915</v>
      </c>
      <c r="Q15" s="24" t="n">
        <f aca="false">'Tx_Chôm_BIT_4,5%'!M12</f>
        <v>4.69673119171638</v>
      </c>
      <c r="R15" s="24" t="n">
        <f aca="false">'Tx_Chôm_BIT_4,5%'!N12</f>
        <v>3.00231875551956</v>
      </c>
      <c r="S15" s="24" t="n">
        <f aca="false">'Tx_Chôm_BIT_4,5%'!O12</f>
        <v>1.58650957649529</v>
      </c>
      <c r="T15" s="24" t="n">
        <f aca="false">'Tx_Chôm_BIT_4,5%'!P12</f>
        <v>0.582389591371687</v>
      </c>
      <c r="U15" s="24" t="n">
        <f aca="false">'Tx_Chôm_BIT_4,5%'!Q12</f>
        <v>19.4498041118441</v>
      </c>
      <c r="V15" s="24" t="n">
        <f aca="false">'Tx_Chôm_BIT_4,5%'!R12</f>
        <v>14.9915113778953</v>
      </c>
      <c r="W15" s="24" t="n">
        <f aca="false">'Tx_Chôm_BIT_4,5%'!S12</f>
        <v>8.35427827622834</v>
      </c>
      <c r="X15" s="24" t="n">
        <f aca="false">'Tx_Chôm_BIT_4,5%'!T12</f>
        <v>5.92430791222923</v>
      </c>
      <c r="Y15" s="24" t="n">
        <f aca="false">'Tx_Chôm_BIT_4,5%'!U12</f>
        <v>5.35195952070878</v>
      </c>
      <c r="Z15" s="24" t="n">
        <f aca="false">'Tx_Chôm_BIT_4,5%'!V12</f>
        <v>4.81977592859327</v>
      </c>
      <c r="AA15" s="24" t="n">
        <f aca="false">'Tx_Chôm_BIT_4,5%'!W12</f>
        <v>4.4382103342463</v>
      </c>
      <c r="AB15" s="24" t="n">
        <f aca="false">'Tx_Chôm_BIT_4,5%'!X12</f>
        <v>4.5486635326099</v>
      </c>
      <c r="AC15" s="24" t="n">
        <f aca="false">'Tx_Chôm_BIT_4,5%'!Y12</f>
        <v>4.31771593603147</v>
      </c>
      <c r="AD15" s="24" t="n">
        <f aca="false">'Tx_Chôm_BIT_4,5%'!Z12</f>
        <v>2.86174195760226</v>
      </c>
      <c r="AE15" s="24" t="n">
        <f aca="false">'Tx_Chôm_BIT_4,5%'!AA12</f>
        <v>0.843460787503823</v>
      </c>
      <c r="AF15" s="25" t="n">
        <f aca="false">'Tx_Chôm_BIT_4,5%'!AB12</f>
        <v>0.492018792710563</v>
      </c>
    </row>
    <row r="16" customFormat="false" ht="15" hidden="false" customHeight="false" outlineLevel="0" collapsed="false">
      <c r="A16" s="23" t="n">
        <v>2025</v>
      </c>
      <c r="B16" s="24" t="n">
        <f aca="false">'Tx_Chôm_BIT_4,5%'!B13</f>
        <v>6.66938186792312</v>
      </c>
      <c r="C16" s="24" t="n">
        <f aca="false">'Tx_Chôm_BIT_4,5%'!C13</f>
        <v>7.2699577003952</v>
      </c>
      <c r="D16" s="24" t="n">
        <f aca="false">'Tx_Chôm_BIT_4,5%'!D13</f>
        <v>6.11068385864013</v>
      </c>
      <c r="E16" s="21" t="n">
        <f aca="false">100*SUM('Chôm_BIT_4,5%'!E16:L16)/SUM(PopActBIT!E28:L28)</f>
        <v>8.09306604032726</v>
      </c>
      <c r="F16" s="24" t="n">
        <f aca="false">'Tx_Chôm_BIT_4,5%'!AH13</f>
        <v>3.82106321705366</v>
      </c>
      <c r="G16" s="21" t="n">
        <f aca="false">100*SUM('Chôm_BIT_4,5%'!Q16:X16)/SUM(PopActBIT!Q28:X28)</f>
        <v>6.72292779745158</v>
      </c>
      <c r="H16" s="24" t="n">
        <f aca="false">'Tx_Chôm_BIT_4,5%'!AM13</f>
        <v>3.43137725409176</v>
      </c>
      <c r="I16" s="24" t="n">
        <f aca="false">'Tx_Chôm_BIT_4,5%'!E13</f>
        <v>24.6889144255634</v>
      </c>
      <c r="J16" s="24" t="n">
        <f aca="false">'Tx_Chôm_BIT_4,5%'!F13</f>
        <v>15.1575242025042</v>
      </c>
      <c r="K16" s="24" t="n">
        <f aca="false">'Tx_Chôm_BIT_4,5%'!G13</f>
        <v>8.98508673407973</v>
      </c>
      <c r="L16" s="24" t="n">
        <f aca="false">'Tx_Chôm_BIT_4,5%'!H13</f>
        <v>8.59911189603387</v>
      </c>
      <c r="M16" s="24" t="n">
        <f aca="false">'Tx_Chôm_BIT_4,5%'!I13</f>
        <v>7.50807419133065</v>
      </c>
      <c r="N16" s="24" t="n">
        <f aca="false">'Tx_Chôm_BIT_4,5%'!J13</f>
        <v>6.67055312978921</v>
      </c>
      <c r="O16" s="24" t="n">
        <f aca="false">'Tx_Chôm_BIT_4,5%'!K13</f>
        <v>5.75369311001965</v>
      </c>
      <c r="P16" s="24" t="n">
        <f aca="false">'Tx_Chôm_BIT_4,5%'!L13</f>
        <v>5.002543876603</v>
      </c>
      <c r="Q16" s="24" t="n">
        <f aca="false">'Tx_Chôm_BIT_4,5%'!M13</f>
        <v>4.6173905800713</v>
      </c>
      <c r="R16" s="24" t="n">
        <f aca="false">'Tx_Chôm_BIT_4,5%'!N13</f>
        <v>2.95772920637514</v>
      </c>
      <c r="S16" s="24" t="n">
        <f aca="false">'Tx_Chôm_BIT_4,5%'!O13</f>
        <v>1.56294720604439</v>
      </c>
      <c r="T16" s="24" t="n">
        <f aca="false">'Tx_Chôm_BIT_4,5%'!P13</f>
        <v>0.573740113611232</v>
      </c>
      <c r="U16" s="24" t="n">
        <f aca="false">'Tx_Chôm_BIT_4,5%'!Q13</f>
        <v>19.1609413804303</v>
      </c>
      <c r="V16" s="24" t="n">
        <f aca="false">'Tx_Chôm_BIT_4,5%'!R13</f>
        <v>14.7688618900271</v>
      </c>
      <c r="W16" s="24" t="n">
        <f aca="false">'Tx_Chôm_BIT_4,5%'!S13</f>
        <v>8.23020300904388</v>
      </c>
      <c r="X16" s="24" t="n">
        <f aca="false">'Tx_Chôm_BIT_4,5%'!T13</f>
        <v>5.83632184535564</v>
      </c>
      <c r="Y16" s="24" t="n">
        <f aca="false">'Tx_Chôm_BIT_4,5%'!U13</f>
        <v>5.27247380266874</v>
      </c>
      <c r="Z16" s="24" t="n">
        <f aca="false">'Tx_Chôm_BIT_4,5%'!V13</f>
        <v>4.74819404367916</v>
      </c>
      <c r="AA16" s="24" t="n">
        <f aca="false">'Tx_Chôm_BIT_4,5%'!W13</f>
        <v>4.37229534855456</v>
      </c>
      <c r="AB16" s="24" t="n">
        <f aca="false">'Tx_Chôm_BIT_4,5%'!X13</f>
        <v>4.48110812872221</v>
      </c>
      <c r="AC16" s="24" t="n">
        <f aca="false">'Tx_Chôm_BIT_4,5%'!Y13</f>
        <v>4.25359049746258</v>
      </c>
      <c r="AD16" s="24" t="n">
        <f aca="false">'Tx_Chôm_BIT_4,5%'!Z13</f>
        <v>2.8192402134345</v>
      </c>
      <c r="AE16" s="24" t="n">
        <f aca="false">'Tx_Chôm_BIT_4,5%'!AA13</f>
        <v>0.830933957643853</v>
      </c>
      <c r="AF16" s="25" t="n">
        <f aca="false">'Tx_Chôm_BIT_4,5%'!AB13</f>
        <v>0.484711475292248</v>
      </c>
    </row>
    <row r="17" customFormat="false" ht="15" hidden="false" customHeight="false" outlineLevel="0" collapsed="false">
      <c r="A17" s="23" t="n">
        <v>2026</v>
      </c>
      <c r="B17" s="24" t="n">
        <f aca="false">'Tx_Chôm_BIT_4,5%'!B14</f>
        <v>6.56491705304888</v>
      </c>
      <c r="C17" s="24" t="n">
        <f aca="false">'Tx_Chôm_BIT_4,5%'!C14</f>
        <v>7.15546059043478</v>
      </c>
      <c r="D17" s="24" t="n">
        <f aca="false">'Tx_Chôm_BIT_4,5%'!D14</f>
        <v>6.01605293412962</v>
      </c>
      <c r="E17" s="21" t="n">
        <f aca="false">100*SUM('Chôm_BIT_4,5%'!E17:L17)/SUM(PopActBIT!E29:L29)</f>
        <v>7.98174724843127</v>
      </c>
      <c r="F17" s="24" t="n">
        <f aca="false">'Tx_Chôm_BIT_4,5%'!AH14</f>
        <v>3.73855197169683</v>
      </c>
      <c r="G17" s="21" t="n">
        <f aca="false">100*SUM('Chôm_BIT_4,5%'!Q17:X17)/SUM(PopActBIT!Q29:X29)</f>
        <v>6.63544598746104</v>
      </c>
      <c r="H17" s="24" t="n">
        <f aca="false">'Tx_Chôm_BIT_4,5%'!AM14</f>
        <v>3.36794631011436</v>
      </c>
      <c r="I17" s="24" t="n">
        <f aca="false">'Tx_Chôm_BIT_4,5%'!E14</f>
        <v>24.4127355628822</v>
      </c>
      <c r="J17" s="24" t="n">
        <f aca="false">'Tx_Chôm_BIT_4,5%'!F14</f>
        <v>14.9365220548303</v>
      </c>
      <c r="K17" s="24" t="n">
        <f aca="false">'Tx_Chôm_BIT_4,5%'!G14</f>
        <v>8.85372180394279</v>
      </c>
      <c r="L17" s="24" t="n">
        <f aca="false">'Tx_Chôm_BIT_4,5%'!H14</f>
        <v>8.41761432642107</v>
      </c>
      <c r="M17" s="24" t="n">
        <f aca="false">'Tx_Chôm_BIT_4,5%'!I14</f>
        <v>7.42377406355502</v>
      </c>
      <c r="N17" s="24" t="n">
        <f aca="false">'Tx_Chôm_BIT_4,5%'!J14</f>
        <v>6.5967738805101</v>
      </c>
      <c r="O17" s="24" t="n">
        <f aca="false">'Tx_Chôm_BIT_4,5%'!K14</f>
        <v>5.59829411765475</v>
      </c>
      <c r="P17" s="24" t="n">
        <f aca="false">'Tx_Chôm_BIT_4,5%'!L14</f>
        <v>4.97911057473324</v>
      </c>
      <c r="Q17" s="24" t="n">
        <f aca="false">'Tx_Chôm_BIT_4,5%'!M14</f>
        <v>4.52494761474618</v>
      </c>
      <c r="R17" s="24" t="n">
        <f aca="false">'Tx_Chôm_BIT_4,5%'!N14</f>
        <v>2.91370355378066</v>
      </c>
      <c r="S17" s="24" t="n">
        <f aca="false">'Tx_Chôm_BIT_4,5%'!O14</f>
        <v>1.53968281437239</v>
      </c>
      <c r="T17" s="24" t="n">
        <f aca="false">'Tx_Chôm_BIT_4,5%'!P14</f>
        <v>0.565200020465814</v>
      </c>
      <c r="U17" s="24" t="n">
        <f aca="false">'Tx_Chôm_BIT_4,5%'!Q14</f>
        <v>18.8757317179704</v>
      </c>
      <c r="V17" s="24" t="n">
        <f aca="false">'Tx_Chôm_BIT_4,5%'!R14</f>
        <v>14.5490281130252</v>
      </c>
      <c r="W17" s="24" t="n">
        <f aca="false">'Tx_Chôm_BIT_4,5%'!S14</f>
        <v>8.10769684530271</v>
      </c>
      <c r="X17" s="24" t="n">
        <f aca="false">'Tx_Chôm_BIT_4,5%'!T14</f>
        <v>5.7494484840488</v>
      </c>
      <c r="Y17" s="24" t="n">
        <f aca="false">'Tx_Chôm_BIT_4,5%'!U14</f>
        <v>5.19399329152205</v>
      </c>
      <c r="Z17" s="24" t="n">
        <f aca="false">'Tx_Chôm_BIT_4,5%'!V14</f>
        <v>4.67751741075156</v>
      </c>
      <c r="AA17" s="24" t="n">
        <f aca="false">'Tx_Chôm_BIT_4,5%'!W14</f>
        <v>4.30721394906706</v>
      </c>
      <c r="AB17" s="24" t="n">
        <f aca="false">'Tx_Chôm_BIT_4,5%'!X14</f>
        <v>4.41440705639679</v>
      </c>
      <c r="AC17" s="24" t="n">
        <f aca="false">'Tx_Chôm_BIT_4,5%'!Y14</f>
        <v>4.19027601379828</v>
      </c>
      <c r="AD17" s="24" t="n">
        <f aca="false">'Tx_Chôm_BIT_4,5%'!Z14</f>
        <v>2.77727596263374</v>
      </c>
      <c r="AE17" s="24" t="n">
        <f aca="false">'Tx_Chôm_BIT_4,5%'!AA14</f>
        <v>0.818565546881524</v>
      </c>
      <c r="AF17" s="25" t="n">
        <f aca="false">'Tx_Chôm_BIT_4,5%'!AB14</f>
        <v>0.477496569014222</v>
      </c>
    </row>
    <row r="18" customFormat="false" ht="15" hidden="false" customHeight="false" outlineLevel="0" collapsed="false">
      <c r="A18" s="23" t="n">
        <v>2027</v>
      </c>
      <c r="B18" s="24" t="n">
        <f aca="false">'Tx_Chôm_BIT_4,5%'!B15</f>
        <v>6.46466498537654</v>
      </c>
      <c r="C18" s="24" t="n">
        <f aca="false">'Tx_Chôm_BIT_4,5%'!C15</f>
        <v>7.04702894086552</v>
      </c>
      <c r="D18" s="24" t="n">
        <f aca="false">'Tx_Chôm_BIT_4,5%'!D15</f>
        <v>5.92411887189986</v>
      </c>
      <c r="E18" s="21" t="n">
        <f aca="false">100*SUM('Chôm_BIT_4,5%'!E18:L18)/SUM(PopActBIT!E30:L30)</f>
        <v>7.87832576418931</v>
      </c>
      <c r="F18" s="24" t="n">
        <f aca="false">'Tx_Chôm_BIT_4,5%'!AH15</f>
        <v>3.66153420018518</v>
      </c>
      <c r="G18" s="21" t="n">
        <f aca="false">100*SUM('Chôm_BIT_4,5%'!Q18:X18)/SUM(PopActBIT!Q30:X30)</f>
        <v>6.55245906498536</v>
      </c>
      <c r="H18" s="24" t="n">
        <f aca="false">'Tx_Chôm_BIT_4,5%'!AM15</f>
        <v>3.30878987851373</v>
      </c>
      <c r="I18" s="24" t="n">
        <f aca="false">'Tx_Chôm_BIT_4,5%'!E15</f>
        <v>24.1764111208366</v>
      </c>
      <c r="J18" s="24" t="n">
        <f aca="false">'Tx_Chôm_BIT_4,5%'!F15</f>
        <v>14.6530123255981</v>
      </c>
      <c r="K18" s="24" t="n">
        <f aca="false">'Tx_Chôm_BIT_4,5%'!G15</f>
        <v>8.75518730086353</v>
      </c>
      <c r="L18" s="24" t="n">
        <f aca="false">'Tx_Chôm_BIT_4,5%'!H15</f>
        <v>8.25579974593179</v>
      </c>
      <c r="M18" s="24" t="n">
        <f aca="false">'Tx_Chôm_BIT_4,5%'!I15</f>
        <v>7.34001328816298</v>
      </c>
      <c r="N18" s="24" t="n">
        <f aca="false">'Tx_Chôm_BIT_4,5%'!J15</f>
        <v>6.49585564602436</v>
      </c>
      <c r="O18" s="24" t="n">
        <f aca="false">'Tx_Chôm_BIT_4,5%'!K15</f>
        <v>5.52522197139713</v>
      </c>
      <c r="P18" s="24" t="n">
        <f aca="false">'Tx_Chôm_BIT_4,5%'!L15</f>
        <v>4.92273490751025</v>
      </c>
      <c r="Q18" s="24" t="n">
        <f aca="false">'Tx_Chôm_BIT_4,5%'!M15</f>
        <v>4.43419429134377</v>
      </c>
      <c r="R18" s="24" t="n">
        <f aca="false">'Tx_Chôm_BIT_4,5%'!N15</f>
        <v>2.87091758695791</v>
      </c>
      <c r="S18" s="24" t="n">
        <f aca="false">'Tx_Chôm_BIT_4,5%'!O15</f>
        <v>1.51707350748947</v>
      </c>
      <c r="T18" s="24" t="n">
        <f aca="false">'Tx_Chôm_BIT_4,5%'!P15</f>
        <v>0.556900401483474</v>
      </c>
      <c r="U18" s="24" t="n">
        <f aca="false">'Tx_Chôm_BIT_4,5%'!Q15</f>
        <v>18.598553063336</v>
      </c>
      <c r="V18" s="24" t="n">
        <f aca="false">'Tx_Chôm_BIT_4,5%'!R15</f>
        <v>14.3353844726694</v>
      </c>
      <c r="W18" s="24" t="n">
        <f aca="false">'Tx_Chôm_BIT_4,5%'!S15</f>
        <v>7.98864024196984</v>
      </c>
      <c r="X18" s="24" t="n">
        <f aca="false">'Tx_Chôm_BIT_4,5%'!T15</f>
        <v>5.66502132543534</v>
      </c>
      <c r="Y18" s="24" t="n">
        <f aca="false">'Tx_Chôm_BIT_4,5%'!U15</f>
        <v>5.11772265501193</v>
      </c>
      <c r="Z18" s="24" t="n">
        <f aca="false">'Tx_Chôm_BIT_4,5%'!V15</f>
        <v>4.60883090882875</v>
      </c>
      <c r="AA18" s="24" t="n">
        <f aca="false">'Tx_Chôm_BIT_4,5%'!W15</f>
        <v>4.24396512854648</v>
      </c>
      <c r="AB18" s="24" t="n">
        <f aca="false">'Tx_Chôm_BIT_4,5%'!X15</f>
        <v>4.34958417020714</v>
      </c>
      <c r="AC18" s="24" t="n">
        <f aca="false">'Tx_Chôm_BIT_4,5%'!Y15</f>
        <v>4.12874435582576</v>
      </c>
      <c r="AD18" s="24" t="n">
        <f aca="false">'Tx_Chôm_BIT_4,5%'!Z15</f>
        <v>2.73649335211707</v>
      </c>
      <c r="AE18" s="24" t="n">
        <f aca="false">'Tx_Chôm_BIT_4,5%'!AA15</f>
        <v>0.806545409045032</v>
      </c>
      <c r="AF18" s="25" t="n">
        <f aca="false">'Tx_Chôm_BIT_4,5%'!AB15</f>
        <v>0.470484821942935</v>
      </c>
    </row>
    <row r="19" customFormat="false" ht="15" hidden="false" customHeight="false" outlineLevel="0" collapsed="false">
      <c r="A19" s="23" t="n">
        <v>2028</v>
      </c>
      <c r="B19" s="24" t="n">
        <f aca="false">'Tx_Chôm_BIT_4,5%'!B16</f>
        <v>6.36657503433861</v>
      </c>
      <c r="C19" s="24" t="n">
        <f aca="false">'Tx_Chôm_BIT_4,5%'!C16</f>
        <v>6.9426491913119</v>
      </c>
      <c r="D19" s="24" t="n">
        <f aca="false">'Tx_Chôm_BIT_4,5%'!D16</f>
        <v>5.83286278060117</v>
      </c>
      <c r="E19" s="21" t="n">
        <f aca="false">100*SUM('Chôm_BIT_4,5%'!E19:L19)/SUM(PopActBIT!E31:L31)</f>
        <v>7.77363059552581</v>
      </c>
      <c r="F19" s="24" t="n">
        <f aca="false">'Tx_Chôm_BIT_4,5%'!AH16</f>
        <v>3.59989767373267</v>
      </c>
      <c r="G19" s="21" t="n">
        <f aca="false">100*SUM('Chôm_BIT_4,5%'!Q19:X19)/SUM(PopActBIT!Q31:X31)</f>
        <v>6.4696263273626</v>
      </c>
      <c r="H19" s="24" t="n">
        <f aca="false">'Tx_Chôm_BIT_4,5%'!AM16</f>
        <v>3.24779671875725</v>
      </c>
      <c r="I19" s="24" t="n">
        <f aca="false">'Tx_Chôm_BIT_4,5%'!E16</f>
        <v>23.8713666790092</v>
      </c>
      <c r="J19" s="24" t="n">
        <f aca="false">'Tx_Chôm_BIT_4,5%'!F16</f>
        <v>14.4165986985246</v>
      </c>
      <c r="K19" s="24" t="n">
        <f aca="false">'Tx_Chôm_BIT_4,5%'!G16</f>
        <v>8.65502663061565</v>
      </c>
      <c r="L19" s="24" t="n">
        <f aca="false">'Tx_Chôm_BIT_4,5%'!H16</f>
        <v>8.06297180444684</v>
      </c>
      <c r="M19" s="24" t="n">
        <f aca="false">'Tx_Chôm_BIT_4,5%'!I16</f>
        <v>7.2708920591657</v>
      </c>
      <c r="N19" s="24" t="n">
        <f aca="false">'Tx_Chôm_BIT_4,5%'!J16</f>
        <v>6.36836020694714</v>
      </c>
      <c r="O19" s="24" t="n">
        <f aca="false">'Tx_Chôm_BIT_4,5%'!K16</f>
        <v>5.48992578592975</v>
      </c>
      <c r="P19" s="24" t="n">
        <f aca="false">'Tx_Chôm_BIT_4,5%'!L16</f>
        <v>4.83423942104585</v>
      </c>
      <c r="Q19" s="24" t="n">
        <f aca="false">'Tx_Chôm_BIT_4,5%'!M16</f>
        <v>4.36760098889784</v>
      </c>
      <c r="R19" s="24" t="n">
        <f aca="false">'Tx_Chôm_BIT_4,5%'!N16</f>
        <v>2.82839330345418</v>
      </c>
      <c r="S19" s="24" t="n">
        <f aca="false">'Tx_Chôm_BIT_4,5%'!O16</f>
        <v>1.49460248142395</v>
      </c>
      <c r="T19" s="24" t="n">
        <f aca="false">'Tx_Chôm_BIT_4,5%'!P16</f>
        <v>0.548651543813853</v>
      </c>
      <c r="U19" s="24" t="n">
        <f aca="false">'Tx_Chôm_BIT_4,5%'!Q16</f>
        <v>18.3230696615075</v>
      </c>
      <c r="V19" s="24" t="n">
        <f aca="false">'Tx_Chôm_BIT_4,5%'!R16</f>
        <v>14.1230474985187</v>
      </c>
      <c r="W19" s="24" t="n">
        <f aca="false">'Tx_Chôm_BIT_4,5%'!S16</f>
        <v>7.87031180091597</v>
      </c>
      <c r="X19" s="24" t="n">
        <f aca="false">'Tx_Chôm_BIT_4,5%'!T16</f>
        <v>5.58111053189954</v>
      </c>
      <c r="Y19" s="24" t="n">
        <f aca="false">'Tx_Chôm_BIT_4,5%'!U16</f>
        <v>5.04191849746179</v>
      </c>
      <c r="Z19" s="24" t="n">
        <f aca="false">'Tx_Chôm_BIT_4,5%'!V16</f>
        <v>4.54056450052844</v>
      </c>
      <c r="AA19" s="24" t="n">
        <f aca="false">'Tx_Chôm_BIT_4,5%'!W16</f>
        <v>4.18110314423661</v>
      </c>
      <c r="AB19" s="24" t="n">
        <f aca="false">'Tx_Chôm_BIT_4,5%'!X16</f>
        <v>4.28515774737372</v>
      </c>
      <c r="AC19" s="24" t="n">
        <f aca="false">'Tx_Chôm_BIT_4,5%'!Y16</f>
        <v>4.0675890317234</v>
      </c>
      <c r="AD19" s="24" t="n">
        <f aca="false">'Tx_Chôm_BIT_4,5%'!Z16</f>
        <v>2.69596017218876</v>
      </c>
      <c r="AE19" s="24" t="n">
        <f aca="false">'Tx_Chôm_BIT_4,5%'!AA16</f>
        <v>0.794598787592477</v>
      </c>
      <c r="AF19" s="25" t="n">
        <f aca="false">'Tx_Chôm_BIT_4,5%'!AB16</f>
        <v>0.463515959428945</v>
      </c>
    </row>
    <row r="20" customFormat="false" ht="15" hidden="false" customHeight="false" outlineLevel="0" collapsed="false">
      <c r="A20" s="23" t="n">
        <v>2029</v>
      </c>
      <c r="B20" s="24" t="n">
        <f aca="false">'Tx_Chôm_BIT_4,5%'!B17</f>
        <v>5.89776128274874</v>
      </c>
      <c r="C20" s="24" t="n">
        <f aca="false">'Tx_Chôm_BIT_4,5%'!C17</f>
        <v>6.43330028668922</v>
      </c>
      <c r="D20" s="24" t="n">
        <f aca="false">'Tx_Chôm_BIT_4,5%'!D17</f>
        <v>5.40246527024459</v>
      </c>
      <c r="E20" s="21" t="n">
        <f aca="false">100*SUM('Chôm_BIT_4,5%'!E20:L20)/SUM(PopActBIT!E32:L32)</f>
        <v>7.20624910339314</v>
      </c>
      <c r="F20" s="24" t="n">
        <f aca="false">'Tx_Chôm_BIT_4,5%'!AH17</f>
        <v>3.34294921504221</v>
      </c>
      <c r="G20" s="21" t="n">
        <f aca="false">100*SUM('Chôm_BIT_4,5%'!Q20:X20)/SUM(PopActBIT!Q32:X32)</f>
        <v>6.00585628389764</v>
      </c>
      <c r="H20" s="24" t="n">
        <f aca="false">'Tx_Chôm_BIT_4,5%'!AM17</f>
        <v>2.99503646350344</v>
      </c>
      <c r="I20" s="24" t="n">
        <f aca="false">'Tx_Chôm_BIT_4,5%'!E17</f>
        <v>22.1281090232896</v>
      </c>
      <c r="J20" s="24" t="n">
        <f aca="false">'Tx_Chôm_BIT_4,5%'!F17</f>
        <v>13.3597819131875</v>
      </c>
      <c r="K20" s="24" t="n">
        <f aca="false">'Tx_Chôm_BIT_4,5%'!G17</f>
        <v>8.03756574681275</v>
      </c>
      <c r="L20" s="24" t="n">
        <f aca="false">'Tx_Chôm_BIT_4,5%'!H17</f>
        <v>7.41638156774791</v>
      </c>
      <c r="M20" s="24" t="n">
        <f aca="false">'Tx_Chôm_BIT_4,5%'!I17</f>
        <v>6.76410342892435</v>
      </c>
      <c r="N20" s="24" t="n">
        <f aca="false">'Tx_Chôm_BIT_4,5%'!J17</f>
        <v>5.88544848574874</v>
      </c>
      <c r="O20" s="24" t="n">
        <f aca="false">'Tx_Chôm_BIT_4,5%'!K17</f>
        <v>5.11517672560379</v>
      </c>
      <c r="P20" s="24" t="n">
        <f aca="false">'Tx_Chôm_BIT_4,5%'!L17</f>
        <v>4.4344364099167</v>
      </c>
      <c r="Q20" s="24" t="n">
        <f aca="false">'Tx_Chôm_BIT_4,5%'!M17</f>
        <v>4.07632753532276</v>
      </c>
      <c r="R20" s="24" t="n">
        <f aca="false">'Tx_Chôm_BIT_4,5%'!N17</f>
        <v>2.62089661285961</v>
      </c>
      <c r="S20" s="24" t="n">
        <f aca="false">'Tx_Chôm_BIT_4,5%'!O17</f>
        <v>1.38495540077531</v>
      </c>
      <c r="T20" s="24" t="n">
        <f aca="false">'Tx_Chôm_BIT_4,5%'!P17</f>
        <v>0.508401349651696</v>
      </c>
      <c r="U20" s="24" t="n">
        <f aca="false">'Tx_Chôm_BIT_4,5%'!Q17</f>
        <v>16.9788519702644</v>
      </c>
      <c r="V20" s="24" t="n">
        <f aca="false">'Tx_Chôm_BIT_4,5%'!R17</f>
        <v>13.0869519832756</v>
      </c>
      <c r="W20" s="24" t="n">
        <f aca="false">'Tx_Chôm_BIT_4,5%'!S17</f>
        <v>7.29292970534847</v>
      </c>
      <c r="X20" s="24" t="n">
        <f aca="false">'Tx_Chôm_BIT_4,5%'!T17</f>
        <v>5.17166890162932</v>
      </c>
      <c r="Y20" s="24" t="n">
        <f aca="false">'Tx_Chôm_BIT_4,5%'!U17</f>
        <v>4.67203309248886</v>
      </c>
      <c r="Z20" s="24" t="n">
        <f aca="false">'Tx_Chôm_BIT_4,5%'!V17</f>
        <v>4.20745944539335</v>
      </c>
      <c r="AA20" s="24" t="n">
        <f aca="false">'Tx_Chôm_BIT_4,5%'!W17</f>
        <v>3.87436890596637</v>
      </c>
      <c r="AB20" s="24" t="n">
        <f aca="false">'Tx_Chôm_BIT_4,5%'!X17</f>
        <v>3.97078985158997</v>
      </c>
      <c r="AC20" s="24" t="n">
        <f aca="false">'Tx_Chôm_BIT_4,5%'!Y17</f>
        <v>3.76918241983154</v>
      </c>
      <c r="AD20" s="24" t="n">
        <f aca="false">'Tx_Chôm_BIT_4,5%'!Z17</f>
        <v>2.4981790457023</v>
      </c>
      <c r="AE20" s="24" t="n">
        <f aca="false">'Tx_Chôm_BIT_4,5%'!AA17</f>
        <v>0.736305402943836</v>
      </c>
      <c r="AF20" s="25" t="n">
        <f aca="false">'Tx_Chôm_BIT_4,5%'!AB17</f>
        <v>0.429511485050571</v>
      </c>
    </row>
    <row r="21" customFormat="false" ht="15" hidden="false" customHeight="false" outlineLevel="0" collapsed="false">
      <c r="A21" s="23" t="n">
        <v>2030</v>
      </c>
      <c r="B21" s="24" t="n">
        <f aca="false">'Tx_Chôm_BIT_4,5%'!B18</f>
        <v>5.4261140919559</v>
      </c>
      <c r="C21" s="24" t="n">
        <f aca="false">'Tx_Chôm_BIT_4,5%'!C18</f>
        <v>5.91889275887932</v>
      </c>
      <c r="D21" s="24" t="n">
        <f aca="false">'Tx_Chôm_BIT_4,5%'!D18</f>
        <v>4.97056450521476</v>
      </c>
      <c r="E21" s="21" t="n">
        <f aca="false">100*SUM('Chôm_BIT_4,5%'!E21:L21)/SUM(PopActBIT!E33:L33)</f>
        <v>6.63297091434425</v>
      </c>
      <c r="F21" s="24" t="n">
        <f aca="false">'Tx_Chôm_BIT_4,5%'!AH18</f>
        <v>3.07427748556763</v>
      </c>
      <c r="G21" s="21" t="n">
        <f aca="false">100*SUM('Chôm_BIT_4,5%'!Q21:X21)/SUM(PopActBIT!Q33:X33)</f>
        <v>5.53440581207781</v>
      </c>
      <c r="H21" s="24" t="n">
        <f aca="false">'Tx_Chôm_BIT_4,5%'!AM18</f>
        <v>2.73935172631482</v>
      </c>
      <c r="I21" s="24" t="n">
        <f aca="false">'Tx_Chôm_BIT_4,5%'!E18</f>
        <v>20.4265813815192</v>
      </c>
      <c r="J21" s="24" t="n">
        <f aca="false">'Tx_Chôm_BIT_4,5%'!F18</f>
        <v>12.3154709761678</v>
      </c>
      <c r="K21" s="24" t="n">
        <f aca="false">'Tx_Chôm_BIT_4,5%'!G18</f>
        <v>7.43132473562055</v>
      </c>
      <c r="L21" s="24" t="n">
        <f aca="false">'Tx_Chôm_BIT_4,5%'!H18</f>
        <v>6.81093478685112</v>
      </c>
      <c r="M21" s="24" t="n">
        <f aca="false">'Tx_Chôm_BIT_4,5%'!I18</f>
        <v>6.20231966851896</v>
      </c>
      <c r="N21" s="24" t="n">
        <f aca="false">'Tx_Chôm_BIT_4,5%'!J18</f>
        <v>5.43945505740155</v>
      </c>
      <c r="O21" s="24" t="n">
        <f aca="false">'Tx_Chôm_BIT_4,5%'!K18</f>
        <v>4.73668959816957</v>
      </c>
      <c r="P21" s="24" t="n">
        <f aca="false">'Tx_Chôm_BIT_4,5%'!L18</f>
        <v>4.0063754277952</v>
      </c>
      <c r="Q21" s="24" t="n">
        <f aca="false">'Tx_Chôm_BIT_4,5%'!M18</f>
        <v>3.76859360527069</v>
      </c>
      <c r="R21" s="24" t="n">
        <f aca="false">'Tx_Chôm_BIT_4,5%'!N18</f>
        <v>2.41334424288018</v>
      </c>
      <c r="S21" s="24" t="n">
        <f aca="false">'Tx_Chôm_BIT_4,5%'!O18</f>
        <v>1.27527889757548</v>
      </c>
      <c r="T21" s="24" t="n">
        <f aca="false">'Tx_Chôm_BIT_4,5%'!P18</f>
        <v>0.468140354806189</v>
      </c>
      <c r="U21" s="24" t="n">
        <f aca="false">'Tx_Chôm_BIT_4,5%'!Q18</f>
        <v>15.6342735734412</v>
      </c>
      <c r="V21" s="24" t="n">
        <f aca="false">'Tx_Chôm_BIT_4,5%'!R18</f>
        <v>12.0505784435455</v>
      </c>
      <c r="W21" s="24" t="n">
        <f aca="false">'Tx_Chôm_BIT_4,5%'!S18</f>
        <v>6.71539267584051</v>
      </c>
      <c r="X21" s="24" t="n">
        <f aca="false">'Tx_Chôm_BIT_4,5%'!T18</f>
        <v>4.76211740233882</v>
      </c>
      <c r="Y21" s="24" t="n">
        <f aca="false">'Tx_Chôm_BIT_4,5%'!U18</f>
        <v>4.30204843296032</v>
      </c>
      <c r="Z21" s="24" t="n">
        <f aca="false">'Tx_Chôm_BIT_4,5%'!V18</f>
        <v>3.8742650052926</v>
      </c>
      <c r="AA21" s="24" t="n">
        <f aca="false">'Tx_Chôm_BIT_4,5%'!W18</f>
        <v>3.56755235904027</v>
      </c>
      <c r="AB21" s="24" t="n">
        <f aca="false">'Tx_Chôm_BIT_4,5%'!X18</f>
        <v>3.65633759874489</v>
      </c>
      <c r="AC21" s="24" t="n">
        <f aca="false">'Tx_Chôm_BIT_4,5%'!Y18</f>
        <v>3.47069573390795</v>
      </c>
      <c r="AD21" s="24" t="n">
        <f aca="false">'Tx_Chôm_BIT_4,5%'!Z18</f>
        <v>2.30034484689248</v>
      </c>
      <c r="AE21" s="24" t="n">
        <f aca="false">'Tx_Chôm_BIT_4,5%'!AA18</f>
        <v>0.677996375926205</v>
      </c>
      <c r="AF21" s="25" t="n">
        <f aca="false">'Tx_Chôm_BIT_4,5%'!AB18</f>
        <v>0.395497885956953</v>
      </c>
    </row>
    <row r="22" customFormat="false" ht="15" hidden="false" customHeight="false" outlineLevel="0" collapsed="false">
      <c r="A22" s="23" t="n">
        <v>2031</v>
      </c>
      <c r="B22" s="24" t="n">
        <f aca="false">'Tx_Chôm_BIT_4,5%'!B19</f>
        <v>4.9570491704946</v>
      </c>
      <c r="C22" s="24" t="n">
        <f aca="false">'Tx_Chôm_BIT_4,5%'!C19</f>
        <v>5.40995590929506</v>
      </c>
      <c r="D22" s="24" t="n">
        <f aca="false">'Tx_Chôm_BIT_4,5%'!D19</f>
        <v>4.53840866224118</v>
      </c>
      <c r="E22" s="21" t="n">
        <f aca="false">100*SUM('Chôm_BIT_4,5%'!E22:L22)/SUM(PopActBIT!E34:L34)</f>
        <v>6.0599120408809</v>
      </c>
      <c r="F22" s="24" t="n">
        <f aca="false">'Tx_Chôm_BIT_4,5%'!AH19</f>
        <v>2.81889632407996</v>
      </c>
      <c r="G22" s="21" t="n">
        <f aca="false">100*SUM('Chôm_BIT_4,5%'!Q22:X22)/SUM(PopActBIT!Q34:X34)</f>
        <v>5.05872402206688</v>
      </c>
      <c r="H22" s="24" t="n">
        <f aca="false">'Tx_Chôm_BIT_4,5%'!AM19</f>
        <v>2.48344872076326</v>
      </c>
      <c r="I22" s="24" t="n">
        <f aca="false">'Tx_Chôm_BIT_4,5%'!E19</f>
        <v>18.724763150485</v>
      </c>
      <c r="J22" s="24" t="n">
        <f aca="false">'Tx_Chôm_BIT_4,5%'!F19</f>
        <v>11.3045668576535</v>
      </c>
      <c r="K22" s="24" t="n">
        <f aca="false">'Tx_Chôm_BIT_4,5%'!G19</f>
        <v>6.79731146966748</v>
      </c>
      <c r="L22" s="24" t="n">
        <f aca="false">'Tx_Chôm_BIT_4,5%'!H19</f>
        <v>6.22943843158054</v>
      </c>
      <c r="M22" s="24" t="n">
        <f aca="false">'Tx_Chôm_BIT_4,5%'!I19</f>
        <v>5.63676255571496</v>
      </c>
      <c r="N22" s="24" t="n">
        <f aca="false">'Tx_Chôm_BIT_4,5%'!J19</f>
        <v>4.99188316958299</v>
      </c>
      <c r="O22" s="24" t="n">
        <f aca="false">'Tx_Chôm_BIT_4,5%'!K19</f>
        <v>4.34801181915332</v>
      </c>
      <c r="P22" s="24" t="n">
        <f aca="false">'Tx_Chôm_BIT_4,5%'!L19</f>
        <v>3.61850740160047</v>
      </c>
      <c r="Q22" s="24" t="n">
        <f aca="false">'Tx_Chôm_BIT_4,5%'!M19</f>
        <v>3.49048534579674</v>
      </c>
      <c r="R22" s="24" t="n">
        <f aca="false">'Tx_Chôm_BIT_4,5%'!N19</f>
        <v>2.20674823817</v>
      </c>
      <c r="S22" s="24" t="n">
        <f aca="false">'Tx_Chôm_BIT_4,5%'!O19</f>
        <v>1.16610776465171</v>
      </c>
      <c r="T22" s="24" t="n">
        <f aca="false">'Tx_Chôm_BIT_4,5%'!P19</f>
        <v>0.428064875631639</v>
      </c>
      <c r="U22" s="24" t="n">
        <f aca="false">'Tx_Chôm_BIT_4,5%'!Q19</f>
        <v>14.2958907603187</v>
      </c>
      <c r="V22" s="24" t="n">
        <f aca="false">'Tx_Chôm_BIT_4,5%'!R19</f>
        <v>11.0189803330696</v>
      </c>
      <c r="W22" s="24" t="n">
        <f aca="false">'Tx_Chôm_BIT_4,5%'!S19</f>
        <v>6.14051683664696</v>
      </c>
      <c r="X22" s="24" t="n">
        <f aca="false">'Tx_Chôm_BIT_4,5%'!T19</f>
        <v>4.3544530452184</v>
      </c>
      <c r="Y22" s="24" t="n">
        <f aca="false">'Tx_Chôm_BIT_4,5%'!U19</f>
        <v>3.93376859847696</v>
      </c>
      <c r="Z22" s="24" t="n">
        <f aca="false">'Tx_Chôm_BIT_4,5%'!V19</f>
        <v>3.54260586729632</v>
      </c>
      <c r="AA22" s="24" t="n">
        <f aca="false">'Tx_Chôm_BIT_4,5%'!W19</f>
        <v>3.2621495694687</v>
      </c>
      <c r="AB22" s="24" t="n">
        <f aca="false">'Tx_Chôm_BIT_4,5%'!X19</f>
        <v>3.34333428726091</v>
      </c>
      <c r="AC22" s="24" t="n">
        <f aca="false">'Tx_Chôm_BIT_4,5%'!Y19</f>
        <v>3.17358442278629</v>
      </c>
      <c r="AD22" s="24" t="n">
        <f aca="false">'Tx_Chôm_BIT_4,5%'!Z19</f>
        <v>2.10342223370719</v>
      </c>
      <c r="AE22" s="24" t="n">
        <f aca="false">'Tx_Chôm_BIT_4,5%'!AA19</f>
        <v>0.619956026776857</v>
      </c>
      <c r="AF22" s="25" t="n">
        <f aca="false">'Tx_Chôm_BIT_4,5%'!AB19</f>
        <v>0.361641015619833</v>
      </c>
    </row>
    <row r="23" customFormat="false" ht="15" hidden="false" customHeight="false" outlineLevel="0" collapsed="false">
      <c r="A23" s="23" t="n">
        <v>2032</v>
      </c>
      <c r="B23" s="24" t="n">
        <f aca="false">'Tx_Chôm_BIT_4,5%'!B20</f>
        <v>4.48895608214154</v>
      </c>
      <c r="C23" s="24" t="n">
        <f aca="false">'Tx_Chôm_BIT_4,5%'!C20</f>
        <v>4.90172968402924</v>
      </c>
      <c r="D23" s="24" t="n">
        <f aca="false">'Tx_Chôm_BIT_4,5%'!D20</f>
        <v>4.10750641424786</v>
      </c>
      <c r="E23" s="21" t="n">
        <f aca="false">100*SUM('Chôm_BIT_4,5%'!E23:L23)/SUM(PopActBIT!E35:L35)</f>
        <v>5.49250897102601</v>
      </c>
      <c r="F23" s="24" t="n">
        <f aca="false">'Tx_Chôm_BIT_4,5%'!AH20</f>
        <v>2.54571608501295</v>
      </c>
      <c r="G23" s="21" t="n">
        <f aca="false">100*SUM('Chôm_BIT_4,5%'!Q23:X23)/SUM(PopActBIT!Q35:X35)</f>
        <v>4.58407387017375</v>
      </c>
      <c r="H23" s="24" t="n">
        <f aca="false">'Tx_Chôm_BIT_4,5%'!AM20</f>
        <v>2.2307316134324</v>
      </c>
      <c r="I23" s="24" t="n">
        <f aca="false">'Tx_Chôm_BIT_4,5%'!E20</f>
        <v>16.9327332583979</v>
      </c>
      <c r="J23" s="24" t="n">
        <f aca="false">'Tx_Chôm_BIT_4,5%'!F20</f>
        <v>10.3037867104598</v>
      </c>
      <c r="K23" s="24" t="n">
        <f aca="false">'Tx_Chôm_BIT_4,5%'!G20</f>
        <v>6.13645395710804</v>
      </c>
      <c r="L23" s="24" t="n">
        <f aca="false">'Tx_Chôm_BIT_4,5%'!H20</f>
        <v>5.66813260668125</v>
      </c>
      <c r="M23" s="24" t="n">
        <f aca="false">'Tx_Chôm_BIT_4,5%'!I20</f>
        <v>5.08840418909966</v>
      </c>
      <c r="N23" s="24" t="n">
        <f aca="false">'Tx_Chôm_BIT_4,5%'!J20</f>
        <v>4.54168089657964</v>
      </c>
      <c r="O23" s="24" t="n">
        <f aca="false">'Tx_Chôm_BIT_4,5%'!K20</f>
        <v>3.94024238576649</v>
      </c>
      <c r="P23" s="24" t="n">
        <f aca="false">'Tx_Chôm_BIT_4,5%'!L20</f>
        <v>3.28648249714416</v>
      </c>
      <c r="Q23" s="24" t="n">
        <f aca="false">'Tx_Chôm_BIT_4,5%'!M20</f>
        <v>3.17886504272328</v>
      </c>
      <c r="R23" s="24" t="n">
        <f aca="false">'Tx_Chôm_BIT_4,5%'!N20</f>
        <v>2.00096295376421</v>
      </c>
      <c r="S23" s="24" t="n">
        <f aca="false">'Tx_Chôm_BIT_4,5%'!O20</f>
        <v>1.05736503911286</v>
      </c>
      <c r="T23" s="24" t="n">
        <f aca="false">'Tx_Chôm_BIT_4,5%'!P20</f>
        <v>0.388146659927506</v>
      </c>
      <c r="U23" s="24" t="n">
        <f aca="false">'Tx_Chôm_BIT_4,5%'!Q20</f>
        <v>12.9627600048203</v>
      </c>
      <c r="V23" s="24" t="n">
        <f aca="false">'Tx_Chôm_BIT_4,5%'!R20</f>
        <v>9.99143040123736</v>
      </c>
      <c r="W23" s="24" t="n">
        <f aca="false">'Tx_Chôm_BIT_4,5%'!S20</f>
        <v>5.56789691482216</v>
      </c>
      <c r="X23" s="24" t="n">
        <f aca="false">'Tx_Chôm_BIT_4,5%'!T20</f>
        <v>3.9483884371936</v>
      </c>
      <c r="Y23" s="24" t="n">
        <f aca="false">'Tx_Chôm_BIT_4,5%'!U20</f>
        <v>3.56693396105795</v>
      </c>
      <c r="Z23" s="24" t="n">
        <f aca="false">'Tx_Chôm_BIT_4,5%'!V20</f>
        <v>3.21224822008971</v>
      </c>
      <c r="AA23" s="24" t="n">
        <f aca="false">'Tx_Chôm_BIT_4,5%'!W20</f>
        <v>2.95794523599927</v>
      </c>
      <c r="AB23" s="24" t="n">
        <f aca="false">'Tx_Chôm_BIT_4,5%'!X20</f>
        <v>3.03155925770966</v>
      </c>
      <c r="AC23" s="24" t="n">
        <f aca="false">'Tx_Chôm_BIT_4,5%'!Y20</f>
        <v>2.87763903049703</v>
      </c>
      <c r="AD23" s="24" t="n">
        <f aca="false">'Tx_Chôm_BIT_4,5%'!Z20</f>
        <v>1.90727238067826</v>
      </c>
      <c r="AE23" s="24" t="n">
        <f aca="false">'Tx_Chôm_BIT_4,5%'!AA20</f>
        <v>0.562143438515699</v>
      </c>
      <c r="AF23" s="25" t="n">
        <f aca="false">'Tx_Chôm_BIT_4,5%'!AB20</f>
        <v>0.327917005800824</v>
      </c>
    </row>
    <row r="24" customFormat="false" ht="15" hidden="false" customHeight="false" outlineLevel="0" collapsed="false">
      <c r="A24" s="23" t="n">
        <v>2033</v>
      </c>
      <c r="B24" s="24" t="n">
        <f aca="false">'Tx_Chôm_BIT_4,5%'!B21</f>
        <v>4.48905319410368</v>
      </c>
      <c r="C24" s="24" t="n">
        <f aca="false">'Tx_Chôm_BIT_4,5%'!C21</f>
        <v>4.90452570338942</v>
      </c>
      <c r="D24" s="24" t="n">
        <f aca="false">'Tx_Chôm_BIT_4,5%'!D21</f>
        <v>4.10541557538744</v>
      </c>
      <c r="E24" s="21" t="n">
        <f aca="false">100*SUM('Chôm_BIT_4,5%'!E24:L24)/SUM(PopActBIT!E36:L36)</f>
        <v>5.49958210169396</v>
      </c>
      <c r="F24" s="24" t="n">
        <f aca="false">'Tx_Chôm_BIT_4,5%'!AH21</f>
        <v>2.53357798514972</v>
      </c>
      <c r="G24" s="21" t="n">
        <f aca="false">100*SUM('Chôm_BIT_4,5%'!Q24:X24)/SUM(PopActBIT!Q36:X36)</f>
        <v>4.58878830378495</v>
      </c>
      <c r="H24" s="24" t="n">
        <f aca="false">'Tx_Chôm_BIT_4,5%'!AM21</f>
        <v>2.21295019190704</v>
      </c>
      <c r="I24" s="24" t="n">
        <f aca="false">'Tx_Chôm_BIT_4,5%'!E21</f>
        <v>16.9305463751999</v>
      </c>
      <c r="J24" s="24" t="n">
        <f aca="false">'Tx_Chôm_BIT_4,5%'!F21</f>
        <v>10.3440144082842</v>
      </c>
      <c r="K24" s="24" t="n">
        <f aca="false">'Tx_Chôm_BIT_4,5%'!G21</f>
        <v>6.13810788575904</v>
      </c>
      <c r="L24" s="24" t="n">
        <f aca="false">'Tx_Chôm_BIT_4,5%'!H21</f>
        <v>5.69600506195377</v>
      </c>
      <c r="M24" s="24" t="n">
        <f aca="false">'Tx_Chôm_BIT_4,5%'!I21</f>
        <v>5.05397766803866</v>
      </c>
      <c r="N24" s="24" t="n">
        <f aca="false">'Tx_Chôm_BIT_4,5%'!J21</f>
        <v>4.57342486975897</v>
      </c>
      <c r="O24" s="24" t="n">
        <f aca="false">'Tx_Chôm_BIT_4,5%'!K21</f>
        <v>3.92759364640671</v>
      </c>
      <c r="P24" s="24" t="n">
        <f aca="false">'Tx_Chôm_BIT_4,5%'!L21</f>
        <v>3.31981694176793</v>
      </c>
      <c r="Q24" s="24" t="n">
        <f aca="false">'Tx_Chôm_BIT_4,5%'!M21</f>
        <v>3.18738247517574</v>
      </c>
      <c r="R24" s="24" t="n">
        <f aca="false">'Tx_Chôm_BIT_4,5%'!N21</f>
        <v>2.00419430143348</v>
      </c>
      <c r="S24" s="24" t="n">
        <f aca="false">'Tx_Chôm_BIT_4,5%'!O21</f>
        <v>1.05907257400164</v>
      </c>
      <c r="T24" s="24" t="n">
        <f aca="false">'Tx_Chôm_BIT_4,5%'!P21</f>
        <v>0.388773476532247</v>
      </c>
      <c r="U24" s="24" t="n">
        <f aca="false">'Tx_Chôm_BIT_4,5%'!Q21</f>
        <v>12.9836935179821</v>
      </c>
      <c r="V24" s="24" t="n">
        <f aca="false">'Tx_Chôm_BIT_4,5%'!R21</f>
        <v>10.007565525218</v>
      </c>
      <c r="W24" s="24" t="n">
        <f aca="false">'Tx_Chôm_BIT_4,5%'!S21</f>
        <v>5.57688849094533</v>
      </c>
      <c r="X24" s="24" t="n">
        <f aca="false">'Tx_Chôm_BIT_4,5%'!T21</f>
        <v>3.9547646750694</v>
      </c>
      <c r="Y24" s="24" t="n">
        <f aca="false">'Tx_Chôm_BIT_4,5%'!U21</f>
        <v>3.57269418951185</v>
      </c>
      <c r="Z24" s="24" t="n">
        <f aca="false">'Tx_Chôm_BIT_4,5%'!V21</f>
        <v>3.21743566785307</v>
      </c>
      <c r="AA24" s="24" t="n">
        <f aca="false">'Tx_Chôm_BIT_4,5%'!W21</f>
        <v>2.96272201081471</v>
      </c>
      <c r="AB24" s="24" t="n">
        <f aca="false">'Tx_Chôm_BIT_4,5%'!X21</f>
        <v>3.03645491153634</v>
      </c>
      <c r="AC24" s="24" t="n">
        <f aca="false">'Tx_Chôm_BIT_4,5%'!Y21</f>
        <v>2.88228611911838</v>
      </c>
      <c r="AD24" s="24" t="n">
        <f aca="false">'Tx_Chôm_BIT_4,5%'!Z21</f>
        <v>1.91035242778776</v>
      </c>
      <c r="AE24" s="24" t="n">
        <f aca="false">'Tx_Chôm_BIT_4,5%'!AA21</f>
        <v>0.563051241874288</v>
      </c>
      <c r="AF24" s="25" t="n">
        <f aca="false">'Tx_Chôm_BIT_4,5%'!AB21</f>
        <v>0.328446557760001</v>
      </c>
    </row>
    <row r="25" customFormat="false" ht="15" hidden="false" customHeight="false" outlineLevel="0" collapsed="false">
      <c r="A25" s="23" t="n">
        <v>2034</v>
      </c>
      <c r="B25" s="24" t="n">
        <f aca="false">'Tx_Chôm_BIT_4,5%'!B22</f>
        <v>4.48889909433106</v>
      </c>
      <c r="C25" s="24" t="n">
        <f aca="false">'Tx_Chôm_BIT_4,5%'!C22</f>
        <v>4.90561056367388</v>
      </c>
      <c r="D25" s="24" t="n">
        <f aca="false">'Tx_Chôm_BIT_4,5%'!D22</f>
        <v>4.10452404173433</v>
      </c>
      <c r="E25" s="21" t="n">
        <f aca="false">100*SUM('Chôm_BIT_4,5%'!E25:L25)/SUM(PopActBIT!E37:L37)</f>
        <v>5.50776806233573</v>
      </c>
      <c r="F25" s="24" t="n">
        <f aca="false">'Tx_Chôm_BIT_4,5%'!AH22</f>
        <v>2.51078878713318</v>
      </c>
      <c r="G25" s="21" t="n">
        <f aca="false">100*SUM('Chôm_BIT_4,5%'!Q25:X25)/SUM(PopActBIT!Q37:X37)</f>
        <v>4.5943312813969</v>
      </c>
      <c r="H25" s="24" t="n">
        <f aca="false">'Tx_Chôm_BIT_4,5%'!AM22</f>
        <v>2.19971000721772</v>
      </c>
      <c r="I25" s="24" t="n">
        <f aca="false">'Tx_Chôm_BIT_4,5%'!E22</f>
        <v>16.9816721384908</v>
      </c>
      <c r="J25" s="24" t="n">
        <f aca="false">'Tx_Chôm_BIT_4,5%'!F22</f>
        <v>10.3672253564402</v>
      </c>
      <c r="K25" s="24" t="n">
        <f aca="false">'Tx_Chôm_BIT_4,5%'!G22</f>
        <v>6.14998878354883</v>
      </c>
      <c r="L25" s="24" t="n">
        <f aca="false">'Tx_Chôm_BIT_4,5%'!H22</f>
        <v>5.71866064236196</v>
      </c>
      <c r="M25" s="24" t="n">
        <f aca="false">'Tx_Chôm_BIT_4,5%'!I22</f>
        <v>5.02741175001462</v>
      </c>
      <c r="N25" s="24" t="n">
        <f aca="false">'Tx_Chôm_BIT_4,5%'!J22</f>
        <v>4.59968004520456</v>
      </c>
      <c r="O25" s="24" t="n">
        <f aca="false">'Tx_Chôm_BIT_4,5%'!K22</f>
        <v>3.92467289417126</v>
      </c>
      <c r="P25" s="24" t="n">
        <f aca="false">'Tx_Chôm_BIT_4,5%'!L22</f>
        <v>3.34423230753346</v>
      </c>
      <c r="Q25" s="24" t="n">
        <f aca="false">'Tx_Chôm_BIT_4,5%'!M22</f>
        <v>3.16097852974625</v>
      </c>
      <c r="R25" s="24" t="n">
        <f aca="false">'Tx_Chôm_BIT_4,5%'!N22</f>
        <v>2.0079435804194</v>
      </c>
      <c r="S25" s="24" t="n">
        <f aca="false">'Tx_Chôm_BIT_4,5%'!O22</f>
        <v>1.06105379834871</v>
      </c>
      <c r="T25" s="24" t="n">
        <f aca="false">'Tx_Chôm_BIT_4,5%'!P22</f>
        <v>0.389500761419148</v>
      </c>
      <c r="U25" s="24" t="n">
        <f aca="false">'Tx_Chôm_BIT_4,5%'!Q22</f>
        <v>13.0079823253257</v>
      </c>
      <c r="V25" s="24" t="n">
        <f aca="false">'Tx_Chôm_BIT_4,5%'!R22</f>
        <v>10.0262868413584</v>
      </c>
      <c r="W25" s="24" t="n">
        <f aca="false">'Tx_Chôm_BIT_4,5%'!S22</f>
        <v>5.58732126725399</v>
      </c>
      <c r="X25" s="24" t="n">
        <f aca="false">'Tx_Chôm_BIT_4,5%'!T22</f>
        <v>3.96216291788444</v>
      </c>
      <c r="Y25" s="24" t="n">
        <f aca="false">'Tx_Chôm_BIT_4,5%'!U22</f>
        <v>3.57937768683459</v>
      </c>
      <c r="Z25" s="24" t="n">
        <f aca="false">'Tx_Chôm_BIT_4,5%'!V22</f>
        <v>3.22345457726192</v>
      </c>
      <c r="AA25" s="24" t="n">
        <f aca="false">'Tx_Chôm_BIT_4,5%'!W22</f>
        <v>2.96826442322868</v>
      </c>
      <c r="AB25" s="24" t="n">
        <f aca="false">'Tx_Chôm_BIT_4,5%'!X22</f>
        <v>3.04213525729093</v>
      </c>
      <c r="AC25" s="24" t="n">
        <f aca="false">'Tx_Chôm_BIT_4,5%'!Y22</f>
        <v>2.88767805879713</v>
      </c>
      <c r="AD25" s="24" t="n">
        <f aca="false">'Tx_Chôm_BIT_4,5%'!Z22</f>
        <v>1.91392615524926</v>
      </c>
      <c r="AE25" s="24" t="n">
        <f aca="false">'Tx_Chôm_BIT_4,5%'!AA22</f>
        <v>0.564104551020835</v>
      </c>
      <c r="AF25" s="25" t="n">
        <f aca="false">'Tx_Chôm_BIT_4,5%'!AB22</f>
        <v>0.329060988095487</v>
      </c>
    </row>
    <row r="26" customFormat="false" ht="15" hidden="false" customHeight="false" outlineLevel="0" collapsed="false">
      <c r="A26" s="23" t="n">
        <v>2035</v>
      </c>
      <c r="B26" s="24" t="n">
        <f aca="false">'Tx_Chôm_BIT_4,5%'!B23</f>
        <v>4.49074022319077</v>
      </c>
      <c r="C26" s="24" t="n">
        <f aca="false">'Tx_Chôm_BIT_4,5%'!C23</f>
        <v>4.91236730781563</v>
      </c>
      <c r="D26" s="24" t="n">
        <f aca="false">'Tx_Chôm_BIT_4,5%'!D23</f>
        <v>4.10283280827515</v>
      </c>
      <c r="E26" s="21" t="n">
        <f aca="false">100*SUM('Chôm_BIT_4,5%'!E26:L26)/SUM(PopActBIT!E38:L38)</f>
        <v>5.52374080042879</v>
      </c>
      <c r="F26" s="24" t="n">
        <f aca="false">'Tx_Chôm_BIT_4,5%'!AH23</f>
        <v>2.4869102733246</v>
      </c>
      <c r="G26" s="21" t="n">
        <f aca="false">100*SUM('Chôm_BIT_4,5%'!Q26:X26)/SUM(PopActBIT!Q38:X38)</f>
        <v>4.60066656671553</v>
      </c>
      <c r="H26" s="24" t="n">
        <f aca="false">'Tx_Chôm_BIT_4,5%'!AM23</f>
        <v>2.19379704066596</v>
      </c>
      <c r="I26" s="24" t="n">
        <f aca="false">'Tx_Chôm_BIT_4,5%'!E23</f>
        <v>16.9990128247861</v>
      </c>
      <c r="J26" s="24" t="n">
        <f aca="false">'Tx_Chôm_BIT_4,5%'!F23</f>
        <v>10.4155540559275</v>
      </c>
      <c r="K26" s="24" t="n">
        <f aca="false">'Tx_Chôm_BIT_4,5%'!G23</f>
        <v>6.16977443967892</v>
      </c>
      <c r="L26" s="24" t="n">
        <f aca="false">'Tx_Chôm_BIT_4,5%'!H23</f>
        <v>5.75323683166175</v>
      </c>
      <c r="M26" s="24" t="n">
        <f aca="false">'Tx_Chôm_BIT_4,5%'!I23</f>
        <v>5.02499887897526</v>
      </c>
      <c r="N26" s="24" t="n">
        <f aca="false">'Tx_Chôm_BIT_4,5%'!J23</f>
        <v>4.59027436519502</v>
      </c>
      <c r="O26" s="24" t="n">
        <f aca="false">'Tx_Chôm_BIT_4,5%'!K23</f>
        <v>3.94746084551293</v>
      </c>
      <c r="P26" s="24" t="n">
        <f aca="false">'Tx_Chôm_BIT_4,5%'!L23</f>
        <v>3.36999928786011</v>
      </c>
      <c r="Q26" s="24" t="n">
        <f aca="false">'Tx_Chôm_BIT_4,5%'!M23</f>
        <v>3.10797367350924</v>
      </c>
      <c r="R26" s="24" t="n">
        <f aca="false">'Tx_Chôm_BIT_4,5%'!N23</f>
        <v>2.01214962511543</v>
      </c>
      <c r="S26" s="24" t="n">
        <f aca="false">'Tx_Chôm_BIT_4,5%'!O23</f>
        <v>1.06327639052923</v>
      </c>
      <c r="T26" s="24" t="n">
        <f aca="false">'Tx_Chôm_BIT_4,5%'!P23</f>
        <v>0.390316649687944</v>
      </c>
      <c r="U26" s="24" t="n">
        <f aca="false">'Tx_Chôm_BIT_4,5%'!Q23</f>
        <v>13.0352301800956</v>
      </c>
      <c r="V26" s="24" t="n">
        <f aca="false">'Tx_Chôm_BIT_4,5%'!R23</f>
        <v>10.0472889307603</v>
      </c>
      <c r="W26" s="24" t="n">
        <f aca="false">'Tx_Chôm_BIT_4,5%'!S23</f>
        <v>5.59902504379947</v>
      </c>
      <c r="X26" s="24" t="n">
        <f aca="false">'Tx_Chôm_BIT_4,5%'!T23</f>
        <v>3.97046247096357</v>
      </c>
      <c r="Y26" s="24" t="n">
        <f aca="false">'Tx_Chôm_BIT_4,5%'!U23</f>
        <v>3.58687541868403</v>
      </c>
      <c r="Z26" s="24" t="n">
        <f aca="false">'Tx_Chôm_BIT_4,5%'!V23</f>
        <v>3.23020675603815</v>
      </c>
      <c r="AA26" s="24" t="n">
        <f aca="false">'Tx_Chôm_BIT_4,5%'!W23</f>
        <v>2.97448205451847</v>
      </c>
      <c r="AB26" s="24" t="n">
        <f aca="false">'Tx_Chôm_BIT_4,5%'!X23</f>
        <v>3.04850762601101</v>
      </c>
      <c r="AC26" s="24" t="n">
        <f aca="false">'Tx_Chôm_BIT_4,5%'!Y23</f>
        <v>2.89372688561751</v>
      </c>
      <c r="AD26" s="24" t="n">
        <f aca="false">'Tx_Chôm_BIT_4,5%'!Z23</f>
        <v>1.91793526139765</v>
      </c>
      <c r="AE26" s="24" t="n">
        <f aca="false">'Tx_Chôm_BIT_4,5%'!AA23</f>
        <v>0.565286182306677</v>
      </c>
      <c r="AF26" s="25" t="n">
        <f aca="false">'Tx_Chôm_BIT_4,5%'!AB23</f>
        <v>0.329750273012228</v>
      </c>
    </row>
    <row r="27" customFormat="false" ht="15" hidden="false" customHeight="false" outlineLevel="0" collapsed="false">
      <c r="A27" s="23" t="n">
        <v>2036</v>
      </c>
      <c r="B27" s="24" t="n">
        <f aca="false">'Tx_Chôm_BIT_4,5%'!B24</f>
        <v>4.49278452457149</v>
      </c>
      <c r="C27" s="24" t="n">
        <f aca="false">'Tx_Chôm_BIT_4,5%'!C24</f>
        <v>4.91989903473637</v>
      </c>
      <c r="D27" s="24" t="n">
        <f aca="false">'Tx_Chôm_BIT_4,5%'!D24</f>
        <v>4.10075727832016</v>
      </c>
      <c r="E27" s="21" t="n">
        <f aca="false">100*SUM('Chôm_BIT_4,5%'!E27:L27)/SUM(PopActBIT!E39:L39)</f>
        <v>5.53872617594653</v>
      </c>
      <c r="F27" s="24" t="n">
        <f aca="false">'Tx_Chôm_BIT_4,5%'!AH24</f>
        <v>2.47937647160941</v>
      </c>
      <c r="G27" s="21" t="n">
        <f aca="false">100*SUM('Chôm_BIT_4,5%'!Q27:X27)/SUM(PopActBIT!Q39:X39)</f>
        <v>4.60588903279301</v>
      </c>
      <c r="H27" s="24" t="n">
        <f aca="false">'Tx_Chôm_BIT_4,5%'!AM24</f>
        <v>2.19357341752037</v>
      </c>
      <c r="I27" s="24" t="n">
        <f aca="false">'Tx_Chôm_BIT_4,5%'!E24</f>
        <v>16.9933807854684</v>
      </c>
      <c r="J27" s="24" t="n">
        <f aca="false">'Tx_Chôm_BIT_4,5%'!F24</f>
        <v>10.4637051555543</v>
      </c>
      <c r="K27" s="24" t="n">
        <f aca="false">'Tx_Chôm_BIT_4,5%'!G24</f>
        <v>6.20634663991266</v>
      </c>
      <c r="L27" s="24" t="n">
        <f aca="false">'Tx_Chôm_BIT_4,5%'!H24</f>
        <v>5.76675426230085</v>
      </c>
      <c r="M27" s="24" t="n">
        <f aca="false">'Tx_Chôm_BIT_4,5%'!I24</f>
        <v>5.03646493933862</v>
      </c>
      <c r="N27" s="24" t="n">
        <f aca="false">'Tx_Chôm_BIT_4,5%'!J24</f>
        <v>4.57207453885539</v>
      </c>
      <c r="O27" s="24" t="n">
        <f aca="false">'Tx_Chôm_BIT_4,5%'!K24</f>
        <v>3.96990871455289</v>
      </c>
      <c r="P27" s="24" t="n">
        <f aca="false">'Tx_Chôm_BIT_4,5%'!L24</f>
        <v>3.38985713427675</v>
      </c>
      <c r="Q27" s="24" t="n">
        <f aca="false">'Tx_Chôm_BIT_4,5%'!M24</f>
        <v>3.07615618823973</v>
      </c>
      <c r="R27" s="24" t="n">
        <f aca="false">'Tx_Chôm_BIT_4,5%'!N24</f>
        <v>2.01626298339225</v>
      </c>
      <c r="S27" s="24" t="n">
        <f aca="false">'Tx_Chôm_BIT_4,5%'!O24</f>
        <v>1.06545000460192</v>
      </c>
      <c r="T27" s="24" t="n">
        <f aca="false">'Tx_Chôm_BIT_4,5%'!P24</f>
        <v>0.391114558651339</v>
      </c>
      <c r="U27" s="24" t="n">
        <f aca="false">'Tx_Chôm_BIT_4,5%'!Q24</f>
        <v>13.0618775880628</v>
      </c>
      <c r="V27" s="24" t="n">
        <f aca="false">'Tx_Chôm_BIT_4,5%'!R24</f>
        <v>10.0678282080422</v>
      </c>
      <c r="W27" s="24" t="n">
        <f aca="false">'Tx_Chôm_BIT_4,5%'!S24</f>
        <v>5.61047091030887</v>
      </c>
      <c r="X27" s="24" t="n">
        <f aca="false">'Tx_Chôm_BIT_4,5%'!T24</f>
        <v>3.97857913110845</v>
      </c>
      <c r="Y27" s="24" t="n">
        <f aca="false">'Tx_Chôm_BIT_4,5%'!U24</f>
        <v>3.59420792691662</v>
      </c>
      <c r="Z27" s="24" t="n">
        <f aca="false">'Tx_Chôm_BIT_4,5%'!V24</f>
        <v>3.23681014056281</v>
      </c>
      <c r="AA27" s="24" t="n">
        <f aca="false">'Tx_Chôm_BIT_4,5%'!W24</f>
        <v>2.98056267110158</v>
      </c>
      <c r="AB27" s="24" t="n">
        <f aca="false">'Tx_Chôm_BIT_4,5%'!X24</f>
        <v>3.05473957015615</v>
      </c>
      <c r="AC27" s="24" t="n">
        <f aca="false">'Tx_Chôm_BIT_4,5%'!Y24</f>
        <v>2.89964241758751</v>
      </c>
      <c r="AD27" s="24" t="n">
        <f aca="false">'Tx_Chôm_BIT_4,5%'!Z24</f>
        <v>1.92185602095917</v>
      </c>
      <c r="AE27" s="24" t="n">
        <f aca="false">'Tx_Chôm_BIT_4,5%'!AA24</f>
        <v>0.566441774598491</v>
      </c>
      <c r="AF27" s="25" t="n">
        <f aca="false">'Tx_Chôm_BIT_4,5%'!AB24</f>
        <v>0.330424368515787</v>
      </c>
    </row>
    <row r="28" customFormat="false" ht="15" hidden="false" customHeight="false" outlineLevel="0" collapsed="false">
      <c r="A28" s="23" t="n">
        <v>2037</v>
      </c>
      <c r="B28" s="24" t="n">
        <f aca="false">'Tx_Chôm_BIT_4,5%'!B25</f>
        <v>4.49544155904679</v>
      </c>
      <c r="C28" s="24" t="n">
        <f aca="false">'Tx_Chôm_BIT_4,5%'!C25</f>
        <v>4.92627087999701</v>
      </c>
      <c r="D28" s="24" t="n">
        <f aca="false">'Tx_Chôm_BIT_4,5%'!D25</f>
        <v>4.1005342136728</v>
      </c>
      <c r="E28" s="21" t="n">
        <f aca="false">100*SUM('Chôm_BIT_4,5%'!E28:L28)/SUM(PopActBIT!E40:L40)</f>
        <v>5.54735276586246</v>
      </c>
      <c r="F28" s="24" t="n">
        <f aca="false">'Tx_Chôm_BIT_4,5%'!AH25</f>
        <v>2.49192600242456</v>
      </c>
      <c r="G28" s="21" t="n">
        <f aca="false">100*SUM('Chôm_BIT_4,5%'!Q28:X28)/SUM(PopActBIT!Q40:X40)</f>
        <v>4.6103009936276</v>
      </c>
      <c r="H28" s="24" t="n">
        <f aca="false">'Tx_Chôm_BIT_4,5%'!AM25</f>
        <v>2.19542272877924</v>
      </c>
      <c r="I28" s="24" t="n">
        <f aca="false">'Tx_Chôm_BIT_4,5%'!E25</f>
        <v>17.0151809964189</v>
      </c>
      <c r="J28" s="24" t="n">
        <f aca="false">'Tx_Chôm_BIT_4,5%'!F25</f>
        <v>10.4531876836552</v>
      </c>
      <c r="K28" s="24" t="n">
        <f aca="false">'Tx_Chôm_BIT_4,5%'!G25</f>
        <v>6.2499133288929</v>
      </c>
      <c r="L28" s="24" t="n">
        <f aca="false">'Tx_Chôm_BIT_4,5%'!H25</f>
        <v>5.75255990210072</v>
      </c>
      <c r="M28" s="24" t="n">
        <f aca="false">'Tx_Chôm_BIT_4,5%'!I25</f>
        <v>5.06230681410425</v>
      </c>
      <c r="N28" s="24" t="n">
        <f aca="false">'Tx_Chôm_BIT_4,5%'!J25</f>
        <v>4.56018115965767</v>
      </c>
      <c r="O28" s="24" t="n">
        <f aca="false">'Tx_Chôm_BIT_4,5%'!K25</f>
        <v>3.99037835214027</v>
      </c>
      <c r="P28" s="24" t="n">
        <f aca="false">'Tx_Chôm_BIT_4,5%'!L25</f>
        <v>3.39383542719314</v>
      </c>
      <c r="Q28" s="24" t="n">
        <f aca="false">'Tx_Chôm_BIT_4,5%'!M25</f>
        <v>3.08650386710437</v>
      </c>
      <c r="R28" s="24" t="n">
        <f aca="false">'Tx_Chôm_BIT_4,5%'!N25</f>
        <v>2.01983199799857</v>
      </c>
      <c r="S28" s="24" t="n">
        <f aca="false">'Tx_Chôm_BIT_4,5%'!O25</f>
        <v>1.06733597218653</v>
      </c>
      <c r="T28" s="24" t="n">
        <f aca="false">'Tx_Chôm_BIT_4,5%'!P25</f>
        <v>0.391806875865942</v>
      </c>
      <c r="U28" s="24" t="n">
        <f aca="false">'Tx_Chôm_BIT_4,5%'!Q25</f>
        <v>13.0849985957298</v>
      </c>
      <c r="V28" s="24" t="n">
        <f aca="false">'Tx_Chôm_BIT_4,5%'!R25</f>
        <v>10.0856494080664</v>
      </c>
      <c r="W28" s="24" t="n">
        <f aca="false">'Tx_Chôm_BIT_4,5%'!S25</f>
        <v>5.62040208138732</v>
      </c>
      <c r="X28" s="24" t="n">
        <f aca="false">'Tx_Chôm_BIT_4,5%'!T25</f>
        <v>3.98562166829148</v>
      </c>
      <c r="Y28" s="24" t="n">
        <f aca="false">'Tx_Chôm_BIT_4,5%'!U25</f>
        <v>3.60057008338875</v>
      </c>
      <c r="Z28" s="24" t="n">
        <f aca="false">'Tx_Chôm_BIT_4,5%'!V25</f>
        <v>3.24253966233883</v>
      </c>
      <c r="AA28" s="24" t="n">
        <f aca="false">'Tx_Chôm_BIT_4,5%'!W25</f>
        <v>2.98583860573701</v>
      </c>
      <c r="AB28" s="24" t="n">
        <f aca="false">'Tx_Chôm_BIT_4,5%'!X25</f>
        <v>3.06014680633228</v>
      </c>
      <c r="AC28" s="24" t="n">
        <f aca="false">'Tx_Chôm_BIT_4,5%'!Y25</f>
        <v>2.90477511417854</v>
      </c>
      <c r="AD28" s="24" t="n">
        <f aca="false">'Tx_Chôm_BIT_4,5%'!Z25</f>
        <v>1.92525792451368</v>
      </c>
      <c r="AE28" s="24" t="n">
        <f aca="false">'Tx_Chôm_BIT_4,5%'!AA25</f>
        <v>0.567444440909296</v>
      </c>
      <c r="AF28" s="25" t="n">
        <f aca="false">'Tx_Chôm_BIT_4,5%'!AB25</f>
        <v>0.331009257197089</v>
      </c>
    </row>
    <row r="29" customFormat="false" ht="15" hidden="false" customHeight="false" outlineLevel="0" collapsed="false">
      <c r="A29" s="23" t="n">
        <v>2038</v>
      </c>
      <c r="B29" s="24" t="n">
        <f aca="false">'Tx_Chôm_BIT_4,5%'!B26</f>
        <v>4.49579622588683</v>
      </c>
      <c r="C29" s="24" t="n">
        <f aca="false">'Tx_Chôm_BIT_4,5%'!C26</f>
        <v>4.92922265458749</v>
      </c>
      <c r="D29" s="24" t="n">
        <f aca="false">'Tx_Chôm_BIT_4,5%'!D26</f>
        <v>4.09878775320321</v>
      </c>
      <c r="E29" s="21" t="n">
        <f aca="false">100*SUM('Chôm_BIT_4,5%'!E29:L29)/SUM(PopActBIT!E41:L41)</f>
        <v>5.54886685620081</v>
      </c>
      <c r="F29" s="24" t="n">
        <f aca="false">'Tx_Chôm_BIT_4,5%'!AH26</f>
        <v>2.51004197899373</v>
      </c>
      <c r="G29" s="21" t="n">
        <f aca="false">100*SUM('Chôm_BIT_4,5%'!Q29:X29)/SUM(PopActBIT!Q41:X41)</f>
        <v>4.61082532504768</v>
      </c>
      <c r="H29" s="24" t="n">
        <f aca="false">'Tx_Chôm_BIT_4,5%'!AM26</f>
        <v>2.19476908899143</v>
      </c>
      <c r="I29" s="24" t="n">
        <f aca="false">'Tx_Chôm_BIT_4,5%'!E26</f>
        <v>17.0324381832403</v>
      </c>
      <c r="J29" s="24" t="n">
        <f aca="false">'Tx_Chôm_BIT_4,5%'!F26</f>
        <v>10.4458122510006</v>
      </c>
      <c r="K29" s="24" t="n">
        <f aca="false">'Tx_Chôm_BIT_4,5%'!G26</f>
        <v>6.27105275573887</v>
      </c>
      <c r="L29" s="24" t="n">
        <f aca="false">'Tx_Chôm_BIT_4,5%'!H26</f>
        <v>5.75130026091958</v>
      </c>
      <c r="M29" s="24" t="n">
        <f aca="false">'Tx_Chôm_BIT_4,5%'!I26</f>
        <v>5.08393980891918</v>
      </c>
      <c r="N29" s="24" t="n">
        <f aca="false">'Tx_Chôm_BIT_4,5%'!J26</f>
        <v>4.5276378588183</v>
      </c>
      <c r="O29" s="24" t="n">
        <f aca="false">'Tx_Chôm_BIT_4,5%'!K26</f>
        <v>4.01606740160251</v>
      </c>
      <c r="P29" s="24" t="n">
        <f aca="false">'Tx_Chôm_BIT_4,5%'!L26</f>
        <v>3.38118271454306</v>
      </c>
      <c r="Q29" s="24" t="n">
        <f aca="false">'Tx_Chôm_BIT_4,5%'!M26</f>
        <v>3.1158914581312</v>
      </c>
      <c r="R29" s="24" t="n">
        <f aca="false">'Tx_Chôm_BIT_4,5%'!N26</f>
        <v>2.02201500954578</v>
      </c>
      <c r="S29" s="24" t="n">
        <f aca="false">'Tx_Chôm_BIT_4,5%'!O26</f>
        <v>1.06848953681683</v>
      </c>
      <c r="T29" s="24" t="n">
        <f aca="false">'Tx_Chôm_BIT_4,5%'!P26</f>
        <v>0.392230336299851</v>
      </c>
      <c r="U29" s="24" t="n">
        <f aca="false">'Tx_Chôm_BIT_4,5%'!Q26</f>
        <v>13.099140714014</v>
      </c>
      <c r="V29" s="24" t="n">
        <f aca="false">'Tx_Chôm_BIT_4,5%'!R26</f>
        <v>10.0965498637186</v>
      </c>
      <c r="W29" s="24" t="n">
        <f aca="false">'Tx_Chôm_BIT_4,5%'!S26</f>
        <v>5.62647654830131</v>
      </c>
      <c r="X29" s="24" t="n">
        <f aca="false">'Tx_Chôm_BIT_4,5%'!T26</f>
        <v>3.9899292830502</v>
      </c>
      <c r="Y29" s="24" t="n">
        <f aca="false">'Tx_Chôm_BIT_4,5%'!U26</f>
        <v>3.60446153875552</v>
      </c>
      <c r="Z29" s="24" t="n">
        <f aca="false">'Tx_Chôm_BIT_4,5%'!V26</f>
        <v>3.24604416248152</v>
      </c>
      <c r="AA29" s="24" t="n">
        <f aca="false">'Tx_Chôm_BIT_4,5%'!W26</f>
        <v>2.98906566628507</v>
      </c>
      <c r="AB29" s="24" t="n">
        <f aca="false">'Tx_Chôm_BIT_4,5%'!X26</f>
        <v>3.06345417834194</v>
      </c>
      <c r="AC29" s="24" t="n">
        <f aca="false">'Tx_Chôm_BIT_4,5%'!Y26</f>
        <v>2.90791456222303</v>
      </c>
      <c r="AD29" s="24" t="n">
        <f aca="false">'Tx_Chôm_BIT_4,5%'!Z26</f>
        <v>1.9273387214734</v>
      </c>
      <c r="AE29" s="24" t="n">
        <f aca="false">'Tx_Chôm_BIT_4,5%'!AA26</f>
        <v>0.568057728434266</v>
      </c>
      <c r="AF29" s="25" t="n">
        <f aca="false">'Tx_Chôm_BIT_4,5%'!AB26</f>
        <v>0.331367008253322</v>
      </c>
    </row>
    <row r="30" customFormat="false" ht="15" hidden="false" customHeight="false" outlineLevel="0" collapsed="false">
      <c r="A30" s="23" t="n">
        <v>2039</v>
      </c>
      <c r="B30" s="24" t="n">
        <f aca="false">'Tx_Chôm_BIT_4,5%'!B27</f>
        <v>4.49347790966951</v>
      </c>
      <c r="C30" s="24" t="n">
        <f aca="false">'Tx_Chôm_BIT_4,5%'!C27</f>
        <v>4.92590123568241</v>
      </c>
      <c r="D30" s="24" t="n">
        <f aca="false">'Tx_Chôm_BIT_4,5%'!D27</f>
        <v>4.09674523922801</v>
      </c>
      <c r="E30" s="21" t="n">
        <f aca="false">100*SUM('Chôm_BIT_4,5%'!E30:L30)/SUM(PopActBIT!E42:L42)</f>
        <v>5.54926891048039</v>
      </c>
      <c r="F30" s="24" t="n">
        <f aca="false">'Tx_Chôm_BIT_4,5%'!AH27</f>
        <v>2.51704167561573</v>
      </c>
      <c r="G30" s="21" t="n">
        <f aca="false">100*SUM('Chôm_BIT_4,5%'!Q30:X30)/SUM(PopActBIT!Q42:X42)</f>
        <v>4.60796575081976</v>
      </c>
      <c r="H30" s="24" t="n">
        <f aca="false">'Tx_Chôm_BIT_4,5%'!AM27</f>
        <v>2.19469356554229</v>
      </c>
      <c r="I30" s="24" t="n">
        <f aca="false">'Tx_Chôm_BIT_4,5%'!E27</f>
        <v>17.0408529661958</v>
      </c>
      <c r="J30" s="24" t="n">
        <f aca="false">'Tx_Chôm_BIT_4,5%'!F27</f>
        <v>10.4656361082931</v>
      </c>
      <c r="K30" s="24" t="n">
        <f aca="false">'Tx_Chôm_BIT_4,5%'!G27</f>
        <v>6.27792528675191</v>
      </c>
      <c r="L30" s="24" t="n">
        <f aca="false">'Tx_Chôm_BIT_4,5%'!H27</f>
        <v>5.75579093835688</v>
      </c>
      <c r="M30" s="24" t="n">
        <f aca="false">'Tx_Chôm_BIT_4,5%'!I27</f>
        <v>5.0979477926665</v>
      </c>
      <c r="N30" s="24" t="n">
        <f aca="false">'Tx_Chôm_BIT_4,5%'!J27</f>
        <v>4.49926792995015</v>
      </c>
      <c r="O30" s="24" t="n">
        <f aca="false">'Tx_Chôm_BIT_4,5%'!K27</f>
        <v>4.03442923690981</v>
      </c>
      <c r="P30" s="24" t="n">
        <f aca="false">'Tx_Chôm_BIT_4,5%'!L27</f>
        <v>3.37480388692472</v>
      </c>
      <c r="Q30" s="24" t="n">
        <f aca="false">'Tx_Chôm_BIT_4,5%'!M27</f>
        <v>3.13497253343717</v>
      </c>
      <c r="R30" s="24" t="n">
        <f aca="false">'Tx_Chôm_BIT_4,5%'!N27</f>
        <v>2.02346783903623</v>
      </c>
      <c r="S30" s="24" t="n">
        <f aca="false">'Tx_Chôm_BIT_4,5%'!O27</f>
        <v>1.06925725273486</v>
      </c>
      <c r="T30" s="24" t="n">
        <f aca="false">'Tx_Chôm_BIT_4,5%'!P27</f>
        <v>0.392512156067228</v>
      </c>
      <c r="U30" s="24" t="n">
        <f aca="false">'Tx_Chôm_BIT_4,5%'!Q27</f>
        <v>13.1085525224521</v>
      </c>
      <c r="V30" s="24" t="n">
        <f aca="false">'Tx_Chôm_BIT_4,5%'!R27</f>
        <v>10.1038042932478</v>
      </c>
      <c r="W30" s="24" t="n">
        <f aca="false">'Tx_Chôm_BIT_4,5%'!S27</f>
        <v>5.63051920427471</v>
      </c>
      <c r="X30" s="24" t="n">
        <f aca="false">'Tx_Chôm_BIT_4,5%'!T27</f>
        <v>3.99279607033904</v>
      </c>
      <c r="Y30" s="24" t="n">
        <f aca="false">'Tx_Chôm_BIT_4,5%'!U27</f>
        <v>3.60705136523849</v>
      </c>
      <c r="Z30" s="24" t="n">
        <f aca="false">'Tx_Chôm_BIT_4,5%'!V27</f>
        <v>3.24837646400464</v>
      </c>
      <c r="AA30" s="24" t="n">
        <f aca="false">'Tx_Chôm_BIT_4,5%'!W27</f>
        <v>2.99121332727094</v>
      </c>
      <c r="AB30" s="24" t="n">
        <f aca="false">'Tx_Chôm_BIT_4,5%'!X27</f>
        <v>3.06565528790438</v>
      </c>
      <c r="AC30" s="24" t="n">
        <f aca="false">'Tx_Chôm_BIT_4,5%'!Y27</f>
        <v>2.91000391567083</v>
      </c>
      <c r="AD30" s="24" t="n">
        <f aca="false">'Tx_Chôm_BIT_4,5%'!Z27</f>
        <v>1.92872352550276</v>
      </c>
      <c r="AE30" s="24" t="n">
        <f aca="false">'Tx_Chôm_BIT_4,5%'!AA27</f>
        <v>0.568465881200813</v>
      </c>
      <c r="AF30" s="25" t="n">
        <f aca="false">'Tx_Chôm_BIT_4,5%'!AB27</f>
        <v>0.331605097367141</v>
      </c>
    </row>
    <row r="31" customFormat="false" ht="15" hidden="false" customHeight="false" outlineLevel="0" collapsed="false">
      <c r="A31" s="23" t="n">
        <v>2040</v>
      </c>
      <c r="B31" s="24" t="n">
        <f aca="false">'Tx_Chôm_BIT_4,5%'!B28</f>
        <v>4.4926269752254</v>
      </c>
      <c r="C31" s="24" t="n">
        <f aca="false">'Tx_Chôm_BIT_4,5%'!C28</f>
        <v>4.92406583103424</v>
      </c>
      <c r="D31" s="24" t="n">
        <f aca="false">'Tx_Chôm_BIT_4,5%'!D28</f>
        <v>4.09589395481831</v>
      </c>
      <c r="E31" s="21" t="n">
        <f aca="false">100*SUM('Chôm_BIT_4,5%'!E31:L31)/SUM(PopActBIT!E43:L43)</f>
        <v>5.55552636211278</v>
      </c>
      <c r="F31" s="24" t="n">
        <f aca="false">'Tx_Chôm_BIT_4,5%'!AH28</f>
        <v>2.52008742355427</v>
      </c>
      <c r="G31" s="21" t="n">
        <f aca="false">100*SUM('Chôm_BIT_4,5%'!Q31:X31)/SUM(PopActBIT!Q43:X43)</f>
        <v>4.60735729817207</v>
      </c>
      <c r="H31" s="24" t="n">
        <f aca="false">'Tx_Chôm_BIT_4,5%'!AM28</f>
        <v>2.19519705067875</v>
      </c>
      <c r="I31" s="24" t="n">
        <f aca="false">'Tx_Chôm_BIT_4,5%'!E28</f>
        <v>17.0527882059762</v>
      </c>
      <c r="J31" s="24" t="n">
        <f aca="false">'Tx_Chôm_BIT_4,5%'!F28</f>
        <v>10.4660830528884</v>
      </c>
      <c r="K31" s="24" t="n">
        <f aca="false">'Tx_Chôm_BIT_4,5%'!G28</f>
        <v>6.30129632408538</v>
      </c>
      <c r="L31" s="24" t="n">
        <f aca="false">'Tx_Chôm_BIT_4,5%'!H28</f>
        <v>5.76859025833454</v>
      </c>
      <c r="M31" s="24" t="n">
        <f aca="false">'Tx_Chôm_BIT_4,5%'!I28</f>
        <v>5.12324234952684</v>
      </c>
      <c r="N31" s="24" t="n">
        <f aca="false">'Tx_Chôm_BIT_4,5%'!J28</f>
        <v>4.4930075493353</v>
      </c>
      <c r="O31" s="24" t="n">
        <f aca="false">'Tx_Chôm_BIT_4,5%'!K28</f>
        <v>4.02251071130639</v>
      </c>
      <c r="P31" s="24" t="n">
        <f aca="false">'Tx_Chôm_BIT_4,5%'!L28</f>
        <v>3.39108398400977</v>
      </c>
      <c r="Q31" s="24" t="n">
        <f aca="false">'Tx_Chôm_BIT_4,5%'!M28</f>
        <v>3.15585736878728</v>
      </c>
      <c r="R31" s="24" t="n">
        <f aca="false">'Tx_Chôm_BIT_4,5%'!N28</f>
        <v>2.0257775769215</v>
      </c>
      <c r="S31" s="24" t="n">
        <f aca="false">'Tx_Chôm_BIT_4,5%'!O28</f>
        <v>1.0704777831224</v>
      </c>
      <c r="T31" s="24" t="n">
        <f aca="false">'Tx_Chôm_BIT_4,5%'!P28</f>
        <v>0.392960198867716</v>
      </c>
      <c r="U31" s="24" t="n">
        <f aca="false">'Tx_Chôm_BIT_4,5%'!Q28</f>
        <v>13.1235156070132</v>
      </c>
      <c r="V31" s="24" t="n">
        <f aca="false">'Tx_Chôm_BIT_4,5%'!R28</f>
        <v>10.1153375329224</v>
      </c>
      <c r="W31" s="24" t="n">
        <f aca="false">'Tx_Chôm_BIT_4,5%'!S28</f>
        <v>5.63694630099896</v>
      </c>
      <c r="X31" s="24" t="n">
        <f aca="false">'Tx_Chôm_BIT_4,5%'!T28</f>
        <v>3.99735374710262</v>
      </c>
      <c r="Y31" s="24" t="n">
        <f aca="false">'Tx_Chôm_BIT_4,5%'!U28</f>
        <v>3.61116872407745</v>
      </c>
      <c r="Z31" s="24" t="n">
        <f aca="false">'Tx_Chôm_BIT_4,5%'!V28</f>
        <v>3.25208440442247</v>
      </c>
      <c r="AA31" s="24" t="n">
        <f aca="false">'Tx_Chôm_BIT_4,5%'!W28</f>
        <v>2.99462772240569</v>
      </c>
      <c r="AB31" s="24" t="n">
        <f aca="false">'Tx_Chôm_BIT_4,5%'!X28</f>
        <v>3.06915465667371</v>
      </c>
      <c r="AC31" s="24" t="n">
        <f aca="false">'Tx_Chôm_BIT_4,5%'!Y28</f>
        <v>2.91332561229513</v>
      </c>
      <c r="AD31" s="24" t="n">
        <f aca="false">'Tx_Chôm_BIT_4,5%'!Z28</f>
        <v>1.93092511512584</v>
      </c>
      <c r="AE31" s="24" t="n">
        <f aca="false">'Tx_Chôm_BIT_4,5%'!AA28</f>
        <v>0.569114770773933</v>
      </c>
      <c r="AF31" s="25" t="n">
        <f aca="false">'Tx_Chôm_BIT_4,5%'!AB28</f>
        <v>0.331983616284794</v>
      </c>
    </row>
    <row r="32" customFormat="false" ht="15" hidden="false" customHeight="false" outlineLevel="0" collapsed="false">
      <c r="A32" s="23" t="n">
        <v>2041</v>
      </c>
      <c r="B32" s="24" t="n">
        <f aca="false">'Tx_Chôm_BIT_4,5%'!B29</f>
        <v>4.49242267744666</v>
      </c>
      <c r="C32" s="24" t="n">
        <f aca="false">'Tx_Chôm_BIT_4,5%'!C29</f>
        <v>4.92227915597813</v>
      </c>
      <c r="D32" s="24" t="n">
        <f aca="false">'Tx_Chôm_BIT_4,5%'!D29</f>
        <v>4.09637213880085</v>
      </c>
      <c r="E32" s="21" t="n">
        <f aca="false">100*SUM('Chôm_BIT_4,5%'!E32:L32)/SUM(PopActBIT!E44:L44)</f>
        <v>5.56397555106366</v>
      </c>
      <c r="F32" s="24" t="n">
        <f aca="false">'Tx_Chôm_BIT_4,5%'!AH29</f>
        <v>2.51736874566567</v>
      </c>
      <c r="G32" s="21" t="n">
        <f aca="false">100*SUM('Chôm_BIT_4,5%'!Q32:X32)/SUM(PopActBIT!Q44:X44)</f>
        <v>4.61005445329778</v>
      </c>
      <c r="H32" s="24" t="n">
        <f aca="false">'Tx_Chôm_BIT_4,5%'!AM29</f>
        <v>2.19548484197719</v>
      </c>
      <c r="I32" s="24" t="n">
        <f aca="false">'Tx_Chôm_BIT_4,5%'!E29</f>
        <v>17.0687801660284</v>
      </c>
      <c r="J32" s="24" t="n">
        <f aca="false">'Tx_Chôm_BIT_4,5%'!F29</f>
        <v>10.4573893762338</v>
      </c>
      <c r="K32" s="24" t="n">
        <f aca="false">'Tx_Chôm_BIT_4,5%'!G29</f>
        <v>6.32775613497306</v>
      </c>
      <c r="L32" s="24" t="n">
        <f aca="false">'Tx_Chôm_BIT_4,5%'!H29</f>
        <v>5.7994797172618</v>
      </c>
      <c r="M32" s="24" t="n">
        <f aca="false">'Tx_Chôm_BIT_4,5%'!I29</f>
        <v>5.13298039472598</v>
      </c>
      <c r="N32" s="24" t="n">
        <f aca="false">'Tx_Chôm_BIT_4,5%'!J29</f>
        <v>4.50122961877513</v>
      </c>
      <c r="O32" s="24" t="n">
        <f aca="false">'Tx_Chôm_BIT_4,5%'!K29</f>
        <v>4.00503707275887</v>
      </c>
      <c r="P32" s="24" t="n">
        <f aca="false">'Tx_Chôm_BIT_4,5%'!L29</f>
        <v>3.40879241077581</v>
      </c>
      <c r="Q32" s="24" t="n">
        <f aca="false">'Tx_Chôm_BIT_4,5%'!M29</f>
        <v>3.17283940597528</v>
      </c>
      <c r="R32" s="24" t="n">
        <f aca="false">'Tx_Chôm_BIT_4,5%'!N29</f>
        <v>2.02903082147882</v>
      </c>
      <c r="S32" s="24" t="n">
        <f aca="false">'Tx_Chôm_BIT_4,5%'!O29</f>
        <v>1.07219688894198</v>
      </c>
      <c r="T32" s="24" t="n">
        <f aca="false">'Tx_Chôm_BIT_4,5%'!P29</f>
        <v>0.393591263029335</v>
      </c>
      <c r="U32" s="24" t="n">
        <f aca="false">'Tx_Chôm_BIT_4,5%'!Q29</f>
        <v>13.144590973928</v>
      </c>
      <c r="V32" s="24" t="n">
        <f aca="false">'Tx_Chôm_BIT_4,5%'!R29</f>
        <v>10.1315819948758</v>
      </c>
      <c r="W32" s="24" t="n">
        <f aca="false">'Tx_Chôm_BIT_4,5%'!S29</f>
        <v>5.64599880759323</v>
      </c>
      <c r="X32" s="24" t="n">
        <f aca="false">'Tx_Chôm_BIT_4,5%'!T29</f>
        <v>4.00377319288462</v>
      </c>
      <c r="Y32" s="24" t="n">
        <f aca="false">'Tx_Chôm_BIT_4,5%'!U29</f>
        <v>3.61696798611441</v>
      </c>
      <c r="Z32" s="24" t="n">
        <f aca="false">'Tx_Chôm_BIT_4,5%'!V29</f>
        <v>3.25730700438071</v>
      </c>
      <c r="AA32" s="24" t="n">
        <f aca="false">'Tx_Chôm_BIT_4,5%'!W29</f>
        <v>2.9994368665339</v>
      </c>
      <c r="AB32" s="24" t="n">
        <f aca="false">'Tx_Chôm_BIT_4,5%'!X29</f>
        <v>3.07408348538429</v>
      </c>
      <c r="AC32" s="24" t="n">
        <f aca="false">'Tx_Chôm_BIT_4,5%'!Y29</f>
        <v>2.91800419142438</v>
      </c>
      <c r="AD32" s="24" t="n">
        <f aca="false">'Tx_Chôm_BIT_4,5%'!Z29</f>
        <v>1.93402603385105</v>
      </c>
      <c r="AE32" s="24" t="n">
        <f aca="false">'Tx_Chôm_BIT_4,5%'!AA29</f>
        <v>0.570028725766624</v>
      </c>
      <c r="AF32" s="25" t="n">
        <f aca="false">'Tx_Chôm_BIT_4,5%'!AB29</f>
        <v>0.332516756697197</v>
      </c>
    </row>
    <row r="33" customFormat="false" ht="15" hidden="false" customHeight="false" outlineLevel="0" collapsed="false">
      <c r="A33" s="23" t="n">
        <v>2042</v>
      </c>
      <c r="B33" s="24" t="n">
        <f aca="false">'Tx_Chôm_BIT_4,5%'!B30</f>
        <v>4.4934999656542</v>
      </c>
      <c r="C33" s="24" t="n">
        <f aca="false">'Tx_Chôm_BIT_4,5%'!C30</f>
        <v>4.92050718959741</v>
      </c>
      <c r="D33" s="24" t="n">
        <f aca="false">'Tx_Chôm_BIT_4,5%'!D30</f>
        <v>4.09939048633721</v>
      </c>
      <c r="E33" s="21" t="n">
        <f aca="false">100*SUM('Chôm_BIT_4,5%'!E33:L33)/SUM(PopActBIT!E45:L45)</f>
        <v>5.57296079827136</v>
      </c>
      <c r="F33" s="24" t="n">
        <f aca="false">'Tx_Chôm_BIT_4,5%'!AH30</f>
        <v>2.50876764450711</v>
      </c>
      <c r="G33" s="21" t="n">
        <f aca="false">100*SUM('Chôm_BIT_4,5%'!Q33:X33)/SUM(PopActBIT!Q45:X45)</f>
        <v>4.61528745274321</v>
      </c>
      <c r="H33" s="24" t="n">
        <f aca="false">'Tx_Chôm_BIT_4,5%'!AM30</f>
        <v>2.19755627006016</v>
      </c>
      <c r="I33" s="24" t="n">
        <f aca="false">'Tx_Chôm_BIT_4,5%'!E30</f>
        <v>17.0872062408544</v>
      </c>
      <c r="J33" s="24" t="n">
        <f aca="false">'Tx_Chôm_BIT_4,5%'!F30</f>
        <v>10.4723182868854</v>
      </c>
      <c r="K33" s="24" t="n">
        <f aca="false">'Tx_Chôm_BIT_4,5%'!G30</f>
        <v>6.32229900340879</v>
      </c>
      <c r="L33" s="24" t="n">
        <f aca="false">'Tx_Chôm_BIT_4,5%'!H30</f>
        <v>5.84005531229815</v>
      </c>
      <c r="M33" s="24" t="n">
        <f aca="false">'Tx_Chôm_BIT_4,5%'!I30</f>
        <v>5.12185696803498</v>
      </c>
      <c r="N33" s="24" t="n">
        <f aca="false">'Tx_Chôm_BIT_4,5%'!J30</f>
        <v>4.52473815567085</v>
      </c>
      <c r="O33" s="24" t="n">
        <f aca="false">'Tx_Chôm_BIT_4,5%'!K30</f>
        <v>3.99544095629314</v>
      </c>
      <c r="P33" s="24" t="n">
        <f aca="false">'Tx_Chôm_BIT_4,5%'!L30</f>
        <v>3.42683349719458</v>
      </c>
      <c r="Q33" s="24" t="n">
        <f aca="false">'Tx_Chôm_BIT_4,5%'!M30</f>
        <v>3.17519079631976</v>
      </c>
      <c r="R33" s="24" t="n">
        <f aca="false">'Tx_Chôm_BIT_4,5%'!N30</f>
        <v>2.03293986270098</v>
      </c>
      <c r="S33" s="24" t="n">
        <f aca="false">'Tx_Chôm_BIT_4,5%'!O30</f>
        <v>1.07426253614299</v>
      </c>
      <c r="T33" s="24" t="n">
        <f aca="false">'Tx_Chôm_BIT_4,5%'!P30</f>
        <v>0.394349538584136</v>
      </c>
      <c r="U33" s="24" t="n">
        <f aca="false">'Tx_Chôm_BIT_4,5%'!Q30</f>
        <v>13.169914762715</v>
      </c>
      <c r="V33" s="24" t="n">
        <f aca="false">'Tx_Chôm_BIT_4,5%'!R30</f>
        <v>10.1511010535537</v>
      </c>
      <c r="W33" s="24" t="n">
        <f aca="false">'Tx_Chôm_BIT_4,5%'!S30</f>
        <v>5.65687613968967</v>
      </c>
      <c r="X33" s="24" t="n">
        <f aca="false">'Tx_Chôm_BIT_4,5%'!T30</f>
        <v>4.01148668559724</v>
      </c>
      <c r="Y33" s="24" t="n">
        <f aca="false">'Tx_Chôm_BIT_4,5%'!U30</f>
        <v>3.6239362769887</v>
      </c>
      <c r="Z33" s="24" t="n">
        <f aca="false">'Tx_Chôm_BIT_4,5%'!V30</f>
        <v>3.2635823882825</v>
      </c>
      <c r="AA33" s="24" t="n">
        <f aca="false">'Tx_Chôm_BIT_4,5%'!W30</f>
        <v>3.00521544921014</v>
      </c>
      <c r="AB33" s="24" t="n">
        <f aca="false">'Tx_Chôm_BIT_4,5%'!X30</f>
        <v>3.08000587894161</v>
      </c>
      <c r="AC33" s="24" t="n">
        <f aca="false">'Tx_Chôm_BIT_4,5%'!Y30</f>
        <v>2.92362588950307</v>
      </c>
      <c r="AD33" s="24" t="n">
        <f aca="false">'Tx_Chôm_BIT_4,5%'!Z30</f>
        <v>1.93775204304274</v>
      </c>
      <c r="AE33" s="24" t="n">
        <f aca="false">'Tx_Chôm_BIT_4,5%'!AA30</f>
        <v>0.571126917949438</v>
      </c>
      <c r="AF33" s="25" t="n">
        <f aca="false">'Tx_Chôm_BIT_4,5%'!AB30</f>
        <v>0.333157368803839</v>
      </c>
    </row>
    <row r="34" customFormat="false" ht="15" hidden="false" customHeight="false" outlineLevel="0" collapsed="false">
      <c r="A34" s="23" t="n">
        <v>2043</v>
      </c>
      <c r="B34" s="24" t="n">
        <f aca="false">'Tx_Chôm_BIT_4,5%'!B31</f>
        <v>4.49543595276136</v>
      </c>
      <c r="C34" s="24" t="n">
        <f aca="false">'Tx_Chôm_BIT_4,5%'!C31</f>
        <v>4.92017869691526</v>
      </c>
      <c r="D34" s="24" t="n">
        <f aca="false">'Tx_Chôm_BIT_4,5%'!D31</f>
        <v>4.10305304205577</v>
      </c>
      <c r="E34" s="21" t="n">
        <f aca="false">100*SUM('Chôm_BIT_4,5%'!E34:L34)/SUM(PopActBIT!E46:L46)</f>
        <v>5.58184033279012</v>
      </c>
      <c r="F34" s="24" t="n">
        <f aca="false">'Tx_Chôm_BIT_4,5%'!AH31</f>
        <v>2.49656092752155</v>
      </c>
      <c r="G34" s="21" t="n">
        <f aca="false">100*SUM('Chôm_BIT_4,5%'!Q34:X34)/SUM(PopActBIT!Q46:X46)</f>
        <v>4.62059057746968</v>
      </c>
      <c r="H34" s="24" t="n">
        <f aca="false">'Tx_Chôm_BIT_4,5%'!AM31</f>
        <v>2.20144520743012</v>
      </c>
      <c r="I34" s="24" t="n">
        <f aca="false">'Tx_Chôm_BIT_4,5%'!E31</f>
        <v>17.1029429543994</v>
      </c>
      <c r="J34" s="24" t="n">
        <f aca="false">'Tx_Chôm_BIT_4,5%'!F31</f>
        <v>10.4912875400643</v>
      </c>
      <c r="K34" s="24" t="n">
        <f aca="false">'Tx_Chôm_BIT_4,5%'!G31</f>
        <v>6.32282712528412</v>
      </c>
      <c r="L34" s="24" t="n">
        <f aca="false">'Tx_Chôm_BIT_4,5%'!H31</f>
        <v>5.86402623431038</v>
      </c>
      <c r="M34" s="24" t="n">
        <f aca="false">'Tx_Chôm_BIT_4,5%'!I31</f>
        <v>5.12504905922073</v>
      </c>
      <c r="N34" s="24" t="n">
        <f aca="false">'Tx_Chôm_BIT_4,5%'!J31</f>
        <v>4.54742310730665</v>
      </c>
      <c r="O34" s="24" t="n">
        <f aca="false">'Tx_Chôm_BIT_4,5%'!K31</f>
        <v>3.97040612751449</v>
      </c>
      <c r="P34" s="24" t="n">
        <f aca="false">'Tx_Chôm_BIT_4,5%'!L31</f>
        <v>3.45155138418802</v>
      </c>
      <c r="Q34" s="24" t="n">
        <f aca="false">'Tx_Chôm_BIT_4,5%'!M31</f>
        <v>3.1591591692255</v>
      </c>
      <c r="R34" s="24" t="n">
        <f aca="false">'Tx_Chôm_BIT_4,5%'!N31</f>
        <v>2.03675942316012</v>
      </c>
      <c r="S34" s="24" t="n">
        <f aca="false">'Tx_Chôm_BIT_4,5%'!O31</f>
        <v>1.07628089919498</v>
      </c>
      <c r="T34" s="24" t="n">
        <f aca="false">'Tx_Chôm_BIT_4,5%'!P31</f>
        <v>0.395090456666512</v>
      </c>
      <c r="U34" s="24" t="n">
        <f aca="false">'Tx_Chôm_BIT_4,5%'!Q31</f>
        <v>13.1946588717765</v>
      </c>
      <c r="V34" s="24" t="n">
        <f aca="false">'Tx_Chôm_BIT_4,5%'!R31</f>
        <v>10.1701733069501</v>
      </c>
      <c r="W34" s="24" t="n">
        <f aca="false">'Tx_Chôm_BIT_4,5%'!S31</f>
        <v>5.66750448183687</v>
      </c>
      <c r="X34" s="24" t="n">
        <f aca="false">'Tx_Chôm_BIT_4,5%'!T31</f>
        <v>4.01902361091797</v>
      </c>
      <c r="Y34" s="24" t="n">
        <f aca="false">'Tx_Chôm_BIT_4,5%'!U31</f>
        <v>3.63074505867674</v>
      </c>
      <c r="Z34" s="24" t="n">
        <f aca="false">'Tx_Chôm_BIT_4,5%'!V31</f>
        <v>3.26971412413665</v>
      </c>
      <c r="AA34" s="24" t="n">
        <f aca="false">'Tx_Chôm_BIT_4,5%'!W31</f>
        <v>3.01086175597583</v>
      </c>
      <c r="AB34" s="24" t="n">
        <f aca="false">'Tx_Chôm_BIT_4,5%'!X31</f>
        <v>3.08579270465397</v>
      </c>
      <c r="AC34" s="24" t="n">
        <f aca="false">'Tx_Chôm_BIT_4,5%'!Y31</f>
        <v>2.92911890287242</v>
      </c>
      <c r="AD34" s="24" t="n">
        <f aca="false">'Tx_Chôm_BIT_4,5%'!Z31</f>
        <v>1.94139276120614</v>
      </c>
      <c r="AE34" s="24" t="n">
        <f aca="false">'Tx_Chôm_BIT_4,5%'!AA31</f>
        <v>0.572199971723914</v>
      </c>
      <c r="AF34" s="25" t="n">
        <f aca="false">'Tx_Chôm_BIT_4,5%'!AB31</f>
        <v>0.33378331683895</v>
      </c>
    </row>
    <row r="35" customFormat="false" ht="15" hidden="false" customHeight="false" outlineLevel="0" collapsed="false">
      <c r="A35" s="23" t="n">
        <v>2044</v>
      </c>
      <c r="B35" s="24" t="n">
        <f aca="false">'Tx_Chôm_BIT_4,5%'!B32</f>
        <v>4.49544565940476</v>
      </c>
      <c r="C35" s="24" t="n">
        <f aca="false">'Tx_Chôm_BIT_4,5%'!C32</f>
        <v>4.91917805964237</v>
      </c>
      <c r="D35" s="24" t="n">
        <f aca="false">'Tx_Chôm_BIT_4,5%'!D32</f>
        <v>4.10370516298542</v>
      </c>
      <c r="E35" s="21" t="n">
        <f aca="false">100*SUM('Chôm_BIT_4,5%'!E35:L35)/SUM(PopActBIT!E47:L47)</f>
        <v>5.58762982841681</v>
      </c>
      <c r="F35" s="24" t="n">
        <f aca="false">'Tx_Chôm_BIT_4,5%'!AH32</f>
        <v>2.49097144806818</v>
      </c>
      <c r="G35" s="21" t="n">
        <f aca="false">100*SUM('Chôm_BIT_4,5%'!Q35:X35)/SUM(PopActBIT!Q47:X47)</f>
        <v>4.62232347911879</v>
      </c>
      <c r="H35" s="24" t="n">
        <f aca="false">'Tx_Chôm_BIT_4,5%'!AM32</f>
        <v>2.20446152441516</v>
      </c>
      <c r="I35" s="24" t="n">
        <f aca="false">'Tx_Chôm_BIT_4,5%'!E32</f>
        <v>17.1061471683509</v>
      </c>
      <c r="J35" s="24" t="n">
        <f aca="false">'Tx_Chôm_BIT_4,5%'!F32</f>
        <v>10.5011841045147</v>
      </c>
      <c r="K35" s="24" t="n">
        <f aca="false">'Tx_Chôm_BIT_4,5%'!G32</f>
        <v>6.33775134582337</v>
      </c>
      <c r="L35" s="24" t="n">
        <f aca="false">'Tx_Chôm_BIT_4,5%'!H32</f>
        <v>5.8730415675212</v>
      </c>
      <c r="M35" s="24" t="n">
        <f aca="false">'Tx_Chôm_BIT_4,5%'!I32</f>
        <v>5.13136640548644</v>
      </c>
      <c r="N35" s="24" t="n">
        <f aca="false">'Tx_Chôm_BIT_4,5%'!J32</f>
        <v>4.56183946542752</v>
      </c>
      <c r="O35" s="24" t="n">
        <f aca="false">'Tx_Chôm_BIT_4,5%'!K32</f>
        <v>3.94759537688308</v>
      </c>
      <c r="P35" s="24" t="n">
        <f aca="false">'Tx_Chôm_BIT_4,5%'!L32</f>
        <v>3.46881015750723</v>
      </c>
      <c r="Q35" s="24" t="n">
        <f aca="false">'Tx_Chôm_BIT_4,5%'!M32</f>
        <v>3.15413807988036</v>
      </c>
      <c r="R35" s="24" t="n">
        <f aca="false">'Tx_Chôm_BIT_4,5%'!N32</f>
        <v>2.03914809395155</v>
      </c>
      <c r="S35" s="24" t="n">
        <f aca="false">'Tx_Chôm_BIT_4,5%'!O32</f>
        <v>1.07754313994764</v>
      </c>
      <c r="T35" s="24" t="n">
        <f aca="false">'Tx_Chôm_BIT_4,5%'!P32</f>
        <v>0.395553810866856</v>
      </c>
      <c r="U35" s="24" t="n">
        <f aca="false">'Tx_Chôm_BIT_4,5%'!Q32</f>
        <v>13.2101333042948</v>
      </c>
      <c r="V35" s="24" t="n">
        <f aca="false">'Tx_Chôm_BIT_4,5%'!R32</f>
        <v>10.1821006831761</v>
      </c>
      <c r="W35" s="24" t="n">
        <f aca="false">'Tx_Chôm_BIT_4,5%'!S32</f>
        <v>5.67415121795214</v>
      </c>
      <c r="X35" s="24" t="n">
        <f aca="false">'Tx_Chôm_BIT_4,5%'!T32</f>
        <v>4.02373704157664</v>
      </c>
      <c r="Y35" s="24" t="n">
        <f aca="false">'Tx_Chôm_BIT_4,5%'!U32</f>
        <v>3.63500312400059</v>
      </c>
      <c r="Z35" s="24" t="n">
        <f aca="false">'Tx_Chôm_BIT_4,5%'!V32</f>
        <v>3.27354877958777</v>
      </c>
      <c r="AA35" s="24" t="n">
        <f aca="false">'Tx_Chôm_BIT_4,5%'!W32</f>
        <v>3.01439283453707</v>
      </c>
      <c r="AB35" s="24" t="n">
        <f aca="false">'Tx_Chôm_BIT_4,5%'!X32</f>
        <v>3.08941166073596</v>
      </c>
      <c r="AC35" s="24" t="n">
        <f aca="false">'Tx_Chôm_BIT_4,5%'!Y32</f>
        <v>2.93255411504738</v>
      </c>
      <c r="AD35" s="24" t="n">
        <f aca="false">'Tx_Chôm_BIT_4,5%'!Z32</f>
        <v>1.94366958788024</v>
      </c>
      <c r="AE35" s="24" t="n">
        <f aca="false">'Tx_Chôm_BIT_4,5%'!AA32</f>
        <v>0.57287103642786</v>
      </c>
      <c r="AF35" s="25" t="n">
        <f aca="false">'Tx_Chôm_BIT_4,5%'!AB32</f>
        <v>0.334174771249585</v>
      </c>
    </row>
    <row r="36" customFormat="false" ht="15" hidden="false" customHeight="false" outlineLevel="0" collapsed="false">
      <c r="A36" s="23" t="n">
        <v>2045</v>
      </c>
      <c r="B36" s="24" t="n">
        <f aca="false">'Tx_Chôm_BIT_4,5%'!B33</f>
        <v>4.49776610273135</v>
      </c>
      <c r="C36" s="24" t="n">
        <f aca="false">'Tx_Chôm_BIT_4,5%'!C33</f>
        <v>4.92190805886961</v>
      </c>
      <c r="D36" s="24" t="n">
        <f aca="false">'Tx_Chôm_BIT_4,5%'!D33</f>
        <v>4.10540618914966</v>
      </c>
      <c r="E36" s="21" t="n">
        <f aca="false">100*SUM('Chôm_BIT_4,5%'!E36:L36)/SUM(PopActBIT!E48:L48)</f>
        <v>5.59327751581362</v>
      </c>
      <c r="F36" s="24" t="n">
        <f aca="false">'Tx_Chôm_BIT_4,5%'!AH33</f>
        <v>2.49472549344846</v>
      </c>
      <c r="G36" s="21" t="n">
        <f aca="false">100*SUM('Chôm_BIT_4,5%'!Q36:X36)/SUM(PopActBIT!Q48:X48)</f>
        <v>4.62490091361627</v>
      </c>
      <c r="H36" s="24" t="n">
        <f aca="false">'Tx_Chôm_BIT_4,5%'!AM33</f>
        <v>2.20537675079139</v>
      </c>
      <c r="I36" s="24" t="n">
        <f aca="false">'Tx_Chôm_BIT_4,5%'!E33</f>
        <v>17.1118329345021</v>
      </c>
      <c r="J36" s="24" t="n">
        <f aca="false">'Tx_Chôm_BIT_4,5%'!F33</f>
        <v>10.5097398815381</v>
      </c>
      <c r="K36" s="24" t="n">
        <f aca="false">'Tx_Chôm_BIT_4,5%'!G33</f>
        <v>6.33879146649199</v>
      </c>
      <c r="L36" s="24" t="n">
        <f aca="false">'Tx_Chôm_BIT_4,5%'!H33</f>
        <v>5.89512186252284</v>
      </c>
      <c r="M36" s="24" t="n">
        <f aca="false">'Tx_Chôm_BIT_4,5%'!I33</f>
        <v>5.14324816441625</v>
      </c>
      <c r="N36" s="24" t="n">
        <f aca="false">'Tx_Chôm_BIT_4,5%'!J33</f>
        <v>4.58471345329444</v>
      </c>
      <c r="O36" s="24" t="n">
        <f aca="false">'Tx_Chôm_BIT_4,5%'!K33</f>
        <v>3.94270673170926</v>
      </c>
      <c r="P36" s="24" t="n">
        <f aca="false">'Tx_Chôm_BIT_4,5%'!L33</f>
        <v>3.45900231500626</v>
      </c>
      <c r="Q36" s="24" t="n">
        <f aca="false">'Tx_Chôm_BIT_4,5%'!M33</f>
        <v>3.17009601736928</v>
      </c>
      <c r="R36" s="24" t="n">
        <f aca="false">'Tx_Chôm_BIT_4,5%'!N33</f>
        <v>2.04173322005711</v>
      </c>
      <c r="S36" s="24" t="n">
        <f aca="false">'Tx_Chôm_BIT_4,5%'!O33</f>
        <v>1.07890919320744</v>
      </c>
      <c r="T36" s="24" t="n">
        <f aca="false">'Tx_Chôm_BIT_4,5%'!P33</f>
        <v>0.396055273455895</v>
      </c>
      <c r="U36" s="24" t="n">
        <f aca="false">'Tx_Chôm_BIT_4,5%'!Q33</f>
        <v>13.2268804255874</v>
      </c>
      <c r="V36" s="24" t="n">
        <f aca="false">'Tx_Chôm_BIT_4,5%'!R33</f>
        <v>10.1950090218905</v>
      </c>
      <c r="W36" s="24" t="n">
        <f aca="false">'Tx_Chôm_BIT_4,5%'!S33</f>
        <v>5.68134461233284</v>
      </c>
      <c r="X36" s="24" t="n">
        <f aca="false">'Tx_Chôm_BIT_4,5%'!T33</f>
        <v>4.0288381265341</v>
      </c>
      <c r="Y36" s="24" t="n">
        <f aca="false">'Tx_Chôm_BIT_4,5%'!U33</f>
        <v>3.63961139227572</v>
      </c>
      <c r="Z36" s="24" t="n">
        <f aca="false">'Tx_Chôm_BIT_4,5%'!V33</f>
        <v>3.2776988148074</v>
      </c>
      <c r="AA36" s="24" t="n">
        <f aca="false">'Tx_Chôm_BIT_4,5%'!W33</f>
        <v>3.01821432530182</v>
      </c>
      <c r="AB36" s="24" t="n">
        <f aca="false">'Tx_Chôm_BIT_4,5%'!X33</f>
        <v>3.09332825647449</v>
      </c>
      <c r="AC36" s="24" t="n">
        <f aca="false">'Tx_Chôm_BIT_4,5%'!Y33</f>
        <v>2.93627185493163</v>
      </c>
      <c r="AD36" s="24" t="n">
        <f aca="false">'Tx_Chôm_BIT_4,5%'!Z33</f>
        <v>1.9461336712919</v>
      </c>
      <c r="AE36" s="24" t="n">
        <f aca="false">'Tx_Chôm_BIT_4,5%'!AA33</f>
        <v>0.573597292591296</v>
      </c>
      <c r="AF36" s="25" t="n">
        <f aca="false">'Tx_Chôm_BIT_4,5%'!AB33</f>
        <v>0.334598420678256</v>
      </c>
    </row>
    <row r="37" customFormat="false" ht="15" hidden="false" customHeight="false" outlineLevel="0" collapsed="false">
      <c r="A37" s="23" t="n">
        <v>2046</v>
      </c>
      <c r="B37" s="24" t="n">
        <f aca="false">'Tx_Chôm_BIT_4,5%'!B34</f>
        <v>4.49944451128732</v>
      </c>
      <c r="C37" s="24" t="n">
        <f aca="false">'Tx_Chôm_BIT_4,5%'!C34</f>
        <v>4.92579283767464</v>
      </c>
      <c r="D37" s="24" t="n">
        <f aca="false">'Tx_Chôm_BIT_4,5%'!D34</f>
        <v>4.10536727346775</v>
      </c>
      <c r="E37" s="21" t="n">
        <f aca="false">100*SUM('Chôm_BIT_4,5%'!E37:L37)/SUM(PopActBIT!E49:L49)</f>
        <v>5.59502390190858</v>
      </c>
      <c r="F37" s="24" t="n">
        <f aca="false">'Tx_Chôm_BIT_4,5%'!AH34</f>
        <v>2.50162926032615</v>
      </c>
      <c r="G37" s="21" t="n">
        <f aca="false">100*SUM('Chôm_BIT_4,5%'!Q37:X37)/SUM(PopActBIT!Q49:X49)</f>
        <v>4.62647016177092</v>
      </c>
      <c r="H37" s="24" t="n">
        <f aca="false">'Tx_Chôm_BIT_4,5%'!AM34</f>
        <v>2.20276918259423</v>
      </c>
      <c r="I37" s="24" t="n">
        <f aca="false">'Tx_Chôm_BIT_4,5%'!E34</f>
        <v>17.1133468515992</v>
      </c>
      <c r="J37" s="24" t="n">
        <f aca="false">'Tx_Chôm_BIT_4,5%'!F34</f>
        <v>10.512085044509</v>
      </c>
      <c r="K37" s="24" t="n">
        <f aca="false">'Tx_Chôm_BIT_4,5%'!G34</f>
        <v>6.32904423351207</v>
      </c>
      <c r="L37" s="24" t="n">
        <f aca="false">'Tx_Chôm_BIT_4,5%'!H34</f>
        <v>5.91520425752087</v>
      </c>
      <c r="M37" s="24" t="n">
        <f aca="false">'Tx_Chôm_BIT_4,5%'!I34</f>
        <v>5.16659154975227</v>
      </c>
      <c r="N37" s="24" t="n">
        <f aca="false">'Tx_Chôm_BIT_4,5%'!J34</f>
        <v>4.59018007421012</v>
      </c>
      <c r="O37" s="24" t="n">
        <f aca="false">'Tx_Chôm_BIT_4,5%'!K34</f>
        <v>3.94720439511074</v>
      </c>
      <c r="P37" s="24" t="n">
        <f aca="false">'Tx_Chôm_BIT_4,5%'!L34</f>
        <v>3.44162042618432</v>
      </c>
      <c r="Q37" s="24" t="n">
        <f aca="false">'Tx_Chôm_BIT_4,5%'!M34</f>
        <v>3.18699419236826</v>
      </c>
      <c r="R37" s="24" t="n">
        <f aca="false">'Tx_Chôm_BIT_4,5%'!N34</f>
        <v>2.04358843542642</v>
      </c>
      <c r="S37" s="24" t="n">
        <f aca="false">'Tx_Chôm_BIT_4,5%'!O34</f>
        <v>1.07988954112834</v>
      </c>
      <c r="T37" s="24" t="n">
        <f aca="false">'Tx_Chôm_BIT_4,5%'!P34</f>
        <v>0.396415148009139</v>
      </c>
      <c r="U37" s="24" t="n">
        <f aca="false">'Tx_Chôm_BIT_4,5%'!Q34</f>
        <v>13.238898994719</v>
      </c>
      <c r="V37" s="24" t="n">
        <f aca="false">'Tx_Chôm_BIT_4,5%'!R34</f>
        <v>10.2042726892697</v>
      </c>
      <c r="W37" s="24" t="n">
        <f aca="false">'Tx_Chôm_BIT_4,5%'!S34</f>
        <v>5.68650695075178</v>
      </c>
      <c r="X37" s="24" t="n">
        <f aca="false">'Tx_Chôm_BIT_4,5%'!T34</f>
        <v>4.03249891940331</v>
      </c>
      <c r="Y37" s="24" t="n">
        <f aca="false">'Tx_Chôm_BIT_4,5%'!U34</f>
        <v>3.64291851532536</v>
      </c>
      <c r="Z37" s="24" t="n">
        <f aca="false">'Tx_Chôm_BIT_4,5%'!V34</f>
        <v>3.28067708697218</v>
      </c>
      <c r="AA37" s="24" t="n">
        <f aca="false">'Tx_Chôm_BIT_4,5%'!W34</f>
        <v>3.02095681758688</v>
      </c>
      <c r="AB37" s="24" t="n">
        <f aca="false">'Tx_Chôm_BIT_4,5%'!X34</f>
        <v>3.09613900083</v>
      </c>
      <c r="AC37" s="24" t="n">
        <f aca="false">'Tx_Chôm_BIT_4,5%'!Y34</f>
        <v>2.93893989041258</v>
      </c>
      <c r="AD37" s="24" t="n">
        <f aca="false">'Tx_Chôm_BIT_4,5%'!Z34</f>
        <v>1.94790202038973</v>
      </c>
      <c r="AE37" s="24" t="n">
        <f aca="false">'Tx_Chôm_BIT_4,5%'!AA34</f>
        <v>0.574118490220132</v>
      </c>
      <c r="AF37" s="25" t="n">
        <f aca="false">'Tx_Chôm_BIT_4,5%'!AB34</f>
        <v>0.33490245262841</v>
      </c>
    </row>
    <row r="38" customFormat="false" ht="15" hidden="false" customHeight="false" outlineLevel="0" collapsed="false">
      <c r="A38" s="23" t="n">
        <v>2047</v>
      </c>
      <c r="B38" s="24" t="n">
        <f aca="false">'Tx_Chôm_BIT_4,5%'!B35</f>
        <v>4.49884668998371</v>
      </c>
      <c r="C38" s="24" t="n">
        <f aca="false">'Tx_Chôm_BIT_4,5%'!C35</f>
        <v>4.92626046712191</v>
      </c>
      <c r="D38" s="24" t="n">
        <f aca="false">'Tx_Chôm_BIT_4,5%'!D35</f>
        <v>4.10414379023591</v>
      </c>
      <c r="E38" s="21" t="n">
        <f aca="false">100*SUM('Chôm_BIT_4,5%'!E38:L38)/SUM(PopActBIT!E50:L50)</f>
        <v>5.59194331816849</v>
      </c>
      <c r="F38" s="24" t="n">
        <f aca="false">'Tx_Chôm_BIT_4,5%'!AH35</f>
        <v>2.50491967571389</v>
      </c>
      <c r="G38" s="21" t="n">
        <f aca="false">100*SUM('Chôm_BIT_4,5%'!Q38:X38)/SUM(PopActBIT!Q50:X50)</f>
        <v>4.62620376647589</v>
      </c>
      <c r="H38" s="24" t="n">
        <f aca="false">'Tx_Chôm_BIT_4,5%'!AM35</f>
        <v>2.19827889644477</v>
      </c>
      <c r="I38" s="24" t="n">
        <f aca="false">'Tx_Chôm_BIT_4,5%'!E35</f>
        <v>17.1100295041684</v>
      </c>
      <c r="J38" s="24" t="n">
        <f aca="false">'Tx_Chôm_BIT_4,5%'!F35</f>
        <v>10.5077362921315</v>
      </c>
      <c r="K38" s="24" t="n">
        <f aca="false">'Tx_Chôm_BIT_4,5%'!G35</f>
        <v>6.32875756930266</v>
      </c>
      <c r="L38" s="24" t="n">
        <f aca="false">'Tx_Chôm_BIT_4,5%'!H35</f>
        <v>5.90199126899042</v>
      </c>
      <c r="M38" s="24" t="n">
        <f aca="false">'Tx_Chôm_BIT_4,5%'!I35</f>
        <v>5.19428563171846</v>
      </c>
      <c r="N38" s="24" t="n">
        <f aca="false">'Tx_Chôm_BIT_4,5%'!J35</f>
        <v>4.57383698094885</v>
      </c>
      <c r="O38" s="24" t="n">
        <f aca="false">'Tx_Chôm_BIT_4,5%'!K35</f>
        <v>3.96195568714354</v>
      </c>
      <c r="P38" s="24" t="n">
        <f aca="false">'Tx_Chôm_BIT_4,5%'!L35</f>
        <v>3.42838009378247</v>
      </c>
      <c r="Q38" s="24" t="n">
        <f aca="false">'Tx_Chôm_BIT_4,5%'!M35</f>
        <v>3.1999248710325</v>
      </c>
      <c r="R38" s="24" t="n">
        <f aca="false">'Tx_Chôm_BIT_4,5%'!N35</f>
        <v>2.04451741980707</v>
      </c>
      <c r="S38" s="24" t="n">
        <f aca="false">'Tx_Chôm_BIT_4,5%'!O35</f>
        <v>1.08038044257364</v>
      </c>
      <c r="T38" s="24" t="n">
        <f aca="false">'Tx_Chôm_BIT_4,5%'!P35</f>
        <v>0.396595352337158</v>
      </c>
      <c r="U38" s="24" t="n">
        <f aca="false">'Tx_Chôm_BIT_4,5%'!Q35</f>
        <v>13.2449171978806</v>
      </c>
      <c r="V38" s="24" t="n">
        <f aca="false">'Tx_Chôm_BIT_4,5%'!R35</f>
        <v>10.2089113972306</v>
      </c>
      <c r="W38" s="24" t="n">
        <f aca="false">'Tx_Chôm_BIT_4,5%'!S35</f>
        <v>5.68909195076751</v>
      </c>
      <c r="X38" s="24" t="n">
        <f aca="false">'Tx_Chôm_BIT_4,5%'!T35</f>
        <v>4.03433203239523</v>
      </c>
      <c r="Y38" s="24" t="n">
        <f aca="false">'Tx_Chôm_BIT_4,5%'!U35</f>
        <v>3.64457453096043</v>
      </c>
      <c r="Z38" s="24" t="n">
        <f aca="false">'Tx_Chôm_BIT_4,5%'!V35</f>
        <v>3.2821684331351</v>
      </c>
      <c r="AA38" s="24" t="n">
        <f aca="false">'Tx_Chôm_BIT_4,5%'!W35</f>
        <v>3.02233009884524</v>
      </c>
      <c r="AB38" s="24" t="n">
        <f aca="false">'Tx_Chôm_BIT_4,5%'!X35</f>
        <v>3.09754645877125</v>
      </c>
      <c r="AC38" s="24" t="n">
        <f aca="false">'Tx_Chôm_BIT_4,5%'!Y35</f>
        <v>2.94027588801686</v>
      </c>
      <c r="AD38" s="24" t="n">
        <f aca="false">'Tx_Chôm_BIT_4,5%'!Z35</f>
        <v>1.94878750717397</v>
      </c>
      <c r="AE38" s="24" t="n">
        <f aca="false">'Tx_Chôm_BIT_4,5%'!AA35</f>
        <v>0.574379475798643</v>
      </c>
      <c r="AF38" s="25" t="n">
        <f aca="false">'Tx_Chôm_BIT_4,5%'!AB35</f>
        <v>0.335054694215875</v>
      </c>
    </row>
    <row r="39" customFormat="false" ht="15" hidden="false" customHeight="false" outlineLevel="0" collapsed="false">
      <c r="A39" s="23" t="n">
        <v>2048</v>
      </c>
      <c r="B39" s="24" t="n">
        <f aca="false">'Tx_Chôm_BIT_4,5%'!B36</f>
        <v>4.49725679832553</v>
      </c>
      <c r="C39" s="24" t="n">
        <f aca="false">'Tx_Chôm_BIT_4,5%'!C36</f>
        <v>4.92513184417539</v>
      </c>
      <c r="D39" s="24" t="n">
        <f aca="false">'Tx_Chôm_BIT_4,5%'!D36</f>
        <v>4.10244129232415</v>
      </c>
      <c r="E39" s="21" t="n">
        <f aca="false">100*SUM('Chôm_BIT_4,5%'!E39:L39)/SUM(PopActBIT!E51:L51)</f>
        <v>5.58515690152119</v>
      </c>
      <c r="F39" s="24" t="n">
        <f aca="false">'Tx_Chôm_BIT_4,5%'!AH36</f>
        <v>2.50866721422648</v>
      </c>
      <c r="G39" s="21" t="n">
        <f aca="false">100*SUM('Chôm_BIT_4,5%'!Q39:X39)/SUM(PopActBIT!Q51:X51)</f>
        <v>4.62415066591979</v>
      </c>
      <c r="H39" s="24" t="n">
        <f aca="false">'Tx_Chôm_BIT_4,5%'!AM36</f>
        <v>2.19217949850828</v>
      </c>
      <c r="I39" s="24" t="n">
        <f aca="false">'Tx_Chôm_BIT_4,5%'!E36</f>
        <v>17.1054390429673</v>
      </c>
      <c r="J39" s="24" t="n">
        <f aca="false">'Tx_Chôm_BIT_4,5%'!F36</f>
        <v>10.499406943197</v>
      </c>
      <c r="K39" s="24" t="n">
        <f aca="false">'Tx_Chôm_BIT_4,5%'!G36</f>
        <v>6.32952988688768</v>
      </c>
      <c r="L39" s="24" t="n">
        <f aca="false">'Tx_Chôm_BIT_4,5%'!H36</f>
        <v>5.89289867624903</v>
      </c>
      <c r="M39" s="24" t="n">
        <f aca="false">'Tx_Chôm_BIT_4,5%'!I36</f>
        <v>5.20645785834632</v>
      </c>
      <c r="N39" s="24" t="n">
        <f aca="false">'Tx_Chôm_BIT_4,5%'!J36</f>
        <v>4.56906681044024</v>
      </c>
      <c r="O39" s="24" t="n">
        <f aca="false">'Tx_Chôm_BIT_4,5%'!K36</f>
        <v>3.97505486824222</v>
      </c>
      <c r="P39" s="24" t="n">
        <f aca="false">'Tx_Chôm_BIT_4,5%'!L36</f>
        <v>3.40127269458715</v>
      </c>
      <c r="Q39" s="24" t="n">
        <f aca="false">'Tx_Chôm_BIT_4,5%'!M36</f>
        <v>3.21814272647776</v>
      </c>
      <c r="R39" s="24" t="n">
        <f aca="false">'Tx_Chôm_BIT_4,5%'!N36</f>
        <v>2.04490395869579</v>
      </c>
      <c r="S39" s="24" t="n">
        <f aca="false">'Tx_Chôm_BIT_4,5%'!O36</f>
        <v>1.08058470058172</v>
      </c>
      <c r="T39" s="24" t="n">
        <f aca="false">'Tx_Chôm_BIT_4,5%'!P36</f>
        <v>0.396670333124936</v>
      </c>
      <c r="U39" s="24" t="n">
        <f aca="false">'Tx_Chôm_BIT_4,5%'!Q36</f>
        <v>13.247421297638</v>
      </c>
      <c r="V39" s="24" t="n">
        <f aca="false">'Tx_Chôm_BIT_4,5%'!R36</f>
        <v>10.2108415061298</v>
      </c>
      <c r="W39" s="24" t="n">
        <f aca="false">'Tx_Chôm_BIT_4,5%'!S36</f>
        <v>5.69016753724046</v>
      </c>
      <c r="X39" s="24" t="n">
        <f aca="false">'Tx_Chôm_BIT_4,5%'!T36</f>
        <v>4.03509476799504</v>
      </c>
      <c r="Y39" s="24" t="n">
        <f aca="false">'Tx_Chôm_BIT_4,5%'!U36</f>
        <v>3.64526357854467</v>
      </c>
      <c r="Z39" s="24" t="n">
        <f aca="false">'Tx_Chôm_BIT_4,5%'!V36</f>
        <v>3.28278896379257</v>
      </c>
      <c r="AA39" s="24" t="n">
        <f aca="false">'Tx_Chôm_BIT_4,5%'!W36</f>
        <v>3.02290150415899</v>
      </c>
      <c r="AB39" s="24" t="n">
        <f aca="false">'Tx_Chôm_BIT_4,5%'!X36</f>
        <v>3.09813208457924</v>
      </c>
      <c r="AC39" s="24" t="n">
        <f aca="false">'Tx_Chôm_BIT_4,5%'!Y36</f>
        <v>2.94083178006418</v>
      </c>
      <c r="AD39" s="24" t="n">
        <f aca="false">'Tx_Chôm_BIT_4,5%'!Z36</f>
        <v>1.94915594725184</v>
      </c>
      <c r="AE39" s="24" t="n">
        <f aca="false">'Tx_Chôm_BIT_4,5%'!AA36</f>
        <v>0.5744880686637</v>
      </c>
      <c r="AF39" s="25" t="n">
        <f aca="false">'Tx_Chôm_BIT_4,5%'!AB36</f>
        <v>0.335118040053825</v>
      </c>
    </row>
    <row r="40" customFormat="false" ht="15" hidden="false" customHeight="false" outlineLevel="0" collapsed="false">
      <c r="A40" s="23" t="n">
        <v>2049</v>
      </c>
      <c r="B40" s="24" t="n">
        <f aca="false">'Tx_Chôm_BIT_4,5%'!B37</f>
        <v>4.49632256084866</v>
      </c>
      <c r="C40" s="24" t="n">
        <f aca="false">'Tx_Chôm_BIT_4,5%'!C37</f>
        <v>4.92454320491691</v>
      </c>
      <c r="D40" s="24" t="n">
        <f aca="false">'Tx_Chôm_BIT_4,5%'!D37</f>
        <v>4.10147443855685</v>
      </c>
      <c r="E40" s="21" t="n">
        <f aca="false">100*SUM('Chôm_BIT_4,5%'!E40:L40)/SUM(PopActBIT!E52:L52)</f>
        <v>5.5789969284514</v>
      </c>
      <c r="F40" s="24" t="n">
        <f aca="false">'Tx_Chôm_BIT_4,5%'!AH37</f>
        <v>2.50846093669185</v>
      </c>
      <c r="G40" s="21" t="n">
        <f aca="false">100*SUM('Chôm_BIT_4,5%'!Q40:X40)/SUM(PopActBIT!Q52:X52)</f>
        <v>4.62181619073711</v>
      </c>
      <c r="H40" s="24" t="n">
        <f aca="false">'Tx_Chôm_BIT_4,5%'!AM37</f>
        <v>2.18537664152219</v>
      </c>
      <c r="I40" s="24" t="n">
        <f aca="false">'Tx_Chôm_BIT_4,5%'!E37</f>
        <v>17.1046406681814</v>
      </c>
      <c r="J40" s="24" t="n">
        <f aca="false">'Tx_Chôm_BIT_4,5%'!F37</f>
        <v>10.4911358147099</v>
      </c>
      <c r="K40" s="24" t="n">
        <f aca="false">'Tx_Chôm_BIT_4,5%'!G37</f>
        <v>6.32948215586743</v>
      </c>
      <c r="L40" s="24" t="n">
        <f aca="false">'Tx_Chôm_BIT_4,5%'!H37</f>
        <v>5.90094943583048</v>
      </c>
      <c r="M40" s="24" t="n">
        <f aca="false">'Tx_Chôm_BIT_4,5%'!I37</f>
        <v>5.20945197974101</v>
      </c>
      <c r="N40" s="24" t="n">
        <f aca="false">'Tx_Chôm_BIT_4,5%'!J37</f>
        <v>4.57035014672887</v>
      </c>
      <c r="O40" s="24" t="n">
        <f aca="false">'Tx_Chôm_BIT_4,5%'!K37</f>
        <v>3.98384568856116</v>
      </c>
      <c r="P40" s="24" t="n">
        <f aca="false">'Tx_Chôm_BIT_4,5%'!L37</f>
        <v>3.37862092241055</v>
      </c>
      <c r="Q40" s="24" t="n">
        <f aca="false">'Tx_Chôm_BIT_4,5%'!M37</f>
        <v>3.2309372355265</v>
      </c>
      <c r="R40" s="24" t="n">
        <f aca="false">'Tx_Chôm_BIT_4,5%'!N37</f>
        <v>2.04535875284883</v>
      </c>
      <c r="S40" s="24" t="n">
        <f aca="false">'Tx_Chôm_BIT_4,5%'!O37</f>
        <v>1.08082502658901</v>
      </c>
      <c r="T40" s="24" t="n">
        <f aca="false">'Tx_Chôm_BIT_4,5%'!P37</f>
        <v>0.396758554064321</v>
      </c>
      <c r="U40" s="24" t="n">
        <f aca="false">'Tx_Chôm_BIT_4,5%'!Q37</f>
        <v>13.2503675728033</v>
      </c>
      <c r="V40" s="24" t="n">
        <f aca="false">'Tx_Chôm_BIT_4,5%'!R37</f>
        <v>10.2131124347936</v>
      </c>
      <c r="W40" s="24" t="n">
        <f aca="false">'Tx_Chôm_BIT_4,5%'!S37</f>
        <v>5.69143305140543</v>
      </c>
      <c r="X40" s="24" t="n">
        <f aca="false">'Tx_Chôm_BIT_4,5%'!T37</f>
        <v>4.03599218789568</v>
      </c>
      <c r="Y40" s="24" t="n">
        <f aca="false">'Tx_Chôm_BIT_4,5%'!U37</f>
        <v>3.6460742985566</v>
      </c>
      <c r="Z40" s="24" t="n">
        <f aca="false">'Tx_Chôm_BIT_4,5%'!V37</f>
        <v>3.28351906811852</v>
      </c>
      <c r="AA40" s="24" t="n">
        <f aca="false">'Tx_Chôm_BIT_4,5%'!W37</f>
        <v>3.02357380855913</v>
      </c>
      <c r="AB40" s="24" t="n">
        <f aca="false">'Tx_Chôm_BIT_4,5%'!X37</f>
        <v>3.09882112053685</v>
      </c>
      <c r="AC40" s="24" t="n">
        <f aca="false">'Tx_Chôm_BIT_4,5%'!Y37</f>
        <v>2.94148583185617</v>
      </c>
      <c r="AD40" s="24" t="n">
        <f aca="false">'Tx_Chôm_BIT_4,5%'!Z37</f>
        <v>1.94958944669537</v>
      </c>
      <c r="AE40" s="24" t="n">
        <f aca="false">'Tx_Chôm_BIT_4,5%'!AA37</f>
        <v>0.574615836920741</v>
      </c>
      <c r="AF40" s="25" t="n">
        <f aca="false">'Tx_Chôm_BIT_4,5%'!AB37</f>
        <v>0.335192571537099</v>
      </c>
    </row>
    <row r="41" customFormat="false" ht="15" hidden="false" customHeight="false" outlineLevel="0" collapsed="false">
      <c r="A41" s="23" t="n">
        <v>2050</v>
      </c>
      <c r="B41" s="24" t="n">
        <f aca="false">'Tx_Chôm_BIT_4,5%'!B38</f>
        <v>4.49826972918898</v>
      </c>
      <c r="C41" s="24" t="n">
        <f aca="false">'Tx_Chôm_BIT_4,5%'!C38</f>
        <v>4.92627969458354</v>
      </c>
      <c r="D41" s="24" t="n">
        <f aca="false">'Tx_Chôm_BIT_4,5%'!D38</f>
        <v>4.10374502480652</v>
      </c>
      <c r="E41" s="21" t="n">
        <f aca="false">100*SUM('Chôm_BIT_4,5%'!E41:L41)/SUM(PopActBIT!E53:L53)</f>
        <v>5.57902343343659</v>
      </c>
      <c r="F41" s="24" t="n">
        <f aca="false">'Tx_Chôm_BIT_4,5%'!AH38</f>
        <v>2.49853494383526</v>
      </c>
      <c r="G41" s="21" t="n">
        <f aca="false">100*SUM('Chôm_BIT_4,5%'!Q41:X41)/SUM(PopActBIT!Q53:X53)</f>
        <v>4.62210609950485</v>
      </c>
      <c r="H41" s="24" t="n">
        <f aca="false">'Tx_Chôm_BIT_4,5%'!AM38</f>
        <v>2.18144606954048</v>
      </c>
      <c r="I41" s="24" t="n">
        <f aca="false">'Tx_Chôm_BIT_4,5%'!E38</f>
        <v>17.1112784969065</v>
      </c>
      <c r="J41" s="24" t="n">
        <f aca="false">'Tx_Chôm_BIT_4,5%'!F38</f>
        <v>10.4862909035514</v>
      </c>
      <c r="K41" s="24" t="n">
        <f aca="false">'Tx_Chôm_BIT_4,5%'!G38</f>
        <v>6.32974988403758</v>
      </c>
      <c r="L41" s="24" t="n">
        <f aca="false">'Tx_Chôm_BIT_4,5%'!H38</f>
        <v>5.89760054484979</v>
      </c>
      <c r="M41" s="24" t="n">
        <f aca="false">'Tx_Chôm_BIT_4,5%'!I38</f>
        <v>5.22459757949471</v>
      </c>
      <c r="N41" s="24" t="n">
        <f aca="false">'Tx_Chôm_BIT_4,5%'!J38</f>
        <v>4.57731097117828</v>
      </c>
      <c r="O41" s="24" t="n">
        <f aca="false">'Tx_Chôm_BIT_4,5%'!K38</f>
        <v>4.00065934817183</v>
      </c>
      <c r="P41" s="24" t="n">
        <f aca="false">'Tx_Chôm_BIT_4,5%'!L38</f>
        <v>3.37184453896488</v>
      </c>
      <c r="Q41" s="24" t="n">
        <f aca="false">'Tx_Chôm_BIT_4,5%'!M38</f>
        <v>3.21747757108356</v>
      </c>
      <c r="R41" s="24" t="n">
        <f aca="false">'Tx_Chôm_BIT_4,5%'!N38</f>
        <v>2.04637481674159</v>
      </c>
      <c r="S41" s="24" t="n">
        <f aca="false">'Tx_Chôm_BIT_4,5%'!O38</f>
        <v>1.08136194329489</v>
      </c>
      <c r="T41" s="24" t="n">
        <f aca="false">'Tx_Chôm_BIT_4,5%'!P38</f>
        <v>0.396955650070276</v>
      </c>
      <c r="U41" s="24" t="n">
        <f aca="false">'Tx_Chôm_BIT_4,5%'!Q38</f>
        <v>13.2569498997608</v>
      </c>
      <c r="V41" s="24" t="n">
        <f aca="false">'Tx_Chôm_BIT_4,5%'!R38</f>
        <v>10.2181859578435</v>
      </c>
      <c r="W41" s="24" t="n">
        <f aca="false">'Tx_Chôm_BIT_4,5%'!S38</f>
        <v>5.69426035962878</v>
      </c>
      <c r="X41" s="24" t="n">
        <f aca="false">'Tx_Chôm_BIT_4,5%'!T38</f>
        <v>4.03799713002522</v>
      </c>
      <c r="Y41" s="24" t="n">
        <f aca="false">'Tx_Chôm_BIT_4,5%'!U38</f>
        <v>3.64788554288719</v>
      </c>
      <c r="Z41" s="24" t="n">
        <f aca="false">'Tx_Chôm_BIT_4,5%'!V38</f>
        <v>3.28515020747814</v>
      </c>
      <c r="AA41" s="24" t="n">
        <f aca="false">'Tx_Chôm_BIT_4,5%'!W38</f>
        <v>3.02507581605279</v>
      </c>
      <c r="AB41" s="24" t="n">
        <f aca="false">'Tx_Chôm_BIT_4,5%'!X38</f>
        <v>3.1003605083075</v>
      </c>
      <c r="AC41" s="24" t="n">
        <f aca="false">'Tx_Chôm_BIT_4,5%'!Y38</f>
        <v>2.94294706086584</v>
      </c>
      <c r="AD41" s="24" t="n">
        <f aca="false">'Tx_Chôm_BIT_4,5%'!Z38</f>
        <v>1.95055793569015</v>
      </c>
      <c r="AE41" s="24" t="n">
        <f aca="false">'Tx_Chôm_BIT_4,5%'!AA38</f>
        <v>0.574901286308675</v>
      </c>
      <c r="AF41" s="25" t="n">
        <f aca="false">'Tx_Chôm_BIT_4,5%'!AB38</f>
        <v>0.335359083680061</v>
      </c>
    </row>
    <row r="42" customFormat="false" ht="15" hidden="false" customHeight="false" outlineLevel="0" collapsed="false">
      <c r="A42" s="23" t="n">
        <v>2051</v>
      </c>
      <c r="B42" s="24" t="n">
        <f aca="false">'Tx_Chôm_BIT_4,5%'!B39</f>
        <v>4.49900804187111</v>
      </c>
      <c r="C42" s="24" t="n">
        <f aca="false">'Tx_Chôm_BIT_4,5%'!C39</f>
        <v>4.92615469976436</v>
      </c>
      <c r="D42" s="24" t="n">
        <f aca="false">'Tx_Chôm_BIT_4,5%'!D39</f>
        <v>4.1053825769814</v>
      </c>
      <c r="E42" s="21" t="n">
        <f aca="false">100*SUM('Chôm_BIT_4,5%'!E42:L42)/SUM(PopActBIT!E54:L54)</f>
        <v>5.57769513204113</v>
      </c>
      <c r="F42" s="24" t="n">
        <f aca="false">'Tx_Chôm_BIT_4,5%'!AH39</f>
        <v>2.48874791979153</v>
      </c>
      <c r="G42" s="21" t="n">
        <f aca="false">100*SUM('Chôm_BIT_4,5%'!Q42:X42)/SUM(PopActBIT!Q54:X54)</f>
        <v>4.62191055640549</v>
      </c>
      <c r="H42" s="24" t="n">
        <f aca="false">'Tx_Chôm_BIT_4,5%'!AM39</f>
        <v>2.17914938763768</v>
      </c>
      <c r="I42" s="24" t="n">
        <f aca="false">'Tx_Chôm_BIT_4,5%'!E39</f>
        <v>17.1122881235357</v>
      </c>
      <c r="J42" s="24" t="n">
        <f aca="false">'Tx_Chôm_BIT_4,5%'!F39</f>
        <v>10.4777934119161</v>
      </c>
      <c r="K42" s="24" t="n">
        <f aca="false">'Tx_Chôm_BIT_4,5%'!G39</f>
        <v>6.32559539637882</v>
      </c>
      <c r="L42" s="24" t="n">
        <f aca="false">'Tx_Chôm_BIT_4,5%'!H39</f>
        <v>5.88387903270166</v>
      </c>
      <c r="M42" s="24" t="n">
        <f aca="false">'Tx_Chôm_BIT_4,5%'!I39</f>
        <v>5.2373741005916</v>
      </c>
      <c r="N42" s="24" t="n">
        <f aca="false">'Tx_Chôm_BIT_4,5%'!J39</f>
        <v>4.59375558232928</v>
      </c>
      <c r="O42" s="24" t="n">
        <f aca="false">'Tx_Chôm_BIT_4,5%'!K39</f>
        <v>4.00191565114198</v>
      </c>
      <c r="P42" s="24" t="n">
        <f aca="false">'Tx_Chôm_BIT_4,5%'!L39</f>
        <v>3.37270524397609</v>
      </c>
      <c r="Q42" s="24" t="n">
        <f aca="false">'Tx_Chôm_BIT_4,5%'!M39</f>
        <v>3.19875915091642</v>
      </c>
      <c r="R42" s="24" t="n">
        <f aca="false">'Tx_Chôm_BIT_4,5%'!N39</f>
        <v>2.04643722836753</v>
      </c>
      <c r="S42" s="24" t="n">
        <f aca="false">'Tx_Chôm_BIT_4,5%'!O39</f>
        <v>1.0813949233514</v>
      </c>
      <c r="T42" s="24" t="n">
        <f aca="false">'Tx_Chôm_BIT_4,5%'!P39</f>
        <v>0.3969677566733</v>
      </c>
      <c r="U42" s="24" t="n">
        <f aca="false">'Tx_Chôm_BIT_4,5%'!Q39</f>
        <v>13.2573542185549</v>
      </c>
      <c r="V42" s="24" t="n">
        <f aca="false">'Tx_Chôm_BIT_4,5%'!R39</f>
        <v>10.2184975985041</v>
      </c>
      <c r="W42" s="24" t="n">
        <f aca="false">'Tx_Chôm_BIT_4,5%'!S39</f>
        <v>5.69443402676183</v>
      </c>
      <c r="X42" s="24" t="n">
        <f aca="false">'Tx_Chôm_BIT_4,5%'!T39</f>
        <v>4.03812028340081</v>
      </c>
      <c r="Y42" s="24" t="n">
        <f aca="false">'Tx_Chôm_BIT_4,5%'!U39</f>
        <v>3.64799679839429</v>
      </c>
      <c r="Z42" s="24" t="n">
        <f aca="false">'Tx_Chôm_BIT_4,5%'!V39</f>
        <v>3.2852504000549</v>
      </c>
      <c r="AA42" s="24" t="n">
        <f aca="false">'Tx_Chôm_BIT_4,5%'!W39</f>
        <v>3.02516807671722</v>
      </c>
      <c r="AB42" s="24" t="n">
        <f aca="false">'Tx_Chôm_BIT_4,5%'!X39</f>
        <v>3.10045506505181</v>
      </c>
      <c r="AC42" s="24" t="n">
        <f aca="false">'Tx_Chôm_BIT_4,5%'!Y39</f>
        <v>2.94303681671585</v>
      </c>
      <c r="AD42" s="24" t="n">
        <f aca="false">'Tx_Chôm_BIT_4,5%'!Z39</f>
        <v>1.9506174250326</v>
      </c>
      <c r="AE42" s="24" t="n">
        <f aca="false">'Tx_Chôm_BIT_4,5%'!AA39</f>
        <v>0.574918820009608</v>
      </c>
      <c r="AF42" s="25" t="n">
        <f aca="false">'Tx_Chôm_BIT_4,5%'!AB39</f>
        <v>0.335369311672271</v>
      </c>
    </row>
    <row r="43" customFormat="false" ht="15" hidden="false" customHeight="false" outlineLevel="0" collapsed="false">
      <c r="A43" s="23" t="n">
        <v>2052</v>
      </c>
      <c r="B43" s="24" t="n">
        <f aca="false">'Tx_Chôm_BIT_4,5%'!B40</f>
        <v>4.4981256087833</v>
      </c>
      <c r="C43" s="24" t="n">
        <f aca="false">'Tx_Chôm_BIT_4,5%'!C40</f>
        <v>4.92337571068383</v>
      </c>
      <c r="D43" s="24" t="n">
        <f aca="false">'Tx_Chôm_BIT_4,5%'!D40</f>
        <v>4.10630688370578</v>
      </c>
      <c r="E43" s="21" t="n">
        <f aca="false">100*SUM('Chôm_BIT_4,5%'!E43:L43)/SUM(PopActBIT!E55:L55)</f>
        <v>5.57278769437024</v>
      </c>
      <c r="F43" s="24" t="n">
        <f aca="false">'Tx_Chôm_BIT_4,5%'!AH40</f>
        <v>2.48207200013484</v>
      </c>
      <c r="G43" s="21" t="n">
        <f aca="false">100*SUM('Chôm_BIT_4,5%'!Q43:X43)/SUM(PopActBIT!Q55:X55)</f>
        <v>4.62107072437969</v>
      </c>
      <c r="H43" s="24" t="n">
        <f aca="false">'Tx_Chôm_BIT_4,5%'!AM40</f>
        <v>2.17784026344661</v>
      </c>
      <c r="I43" s="24" t="n">
        <f aca="false">'Tx_Chôm_BIT_4,5%'!E40</f>
        <v>17.1092913185711</v>
      </c>
      <c r="J43" s="24" t="n">
        <f aca="false">'Tx_Chôm_BIT_4,5%'!F40</f>
        <v>10.4675020984985</v>
      </c>
      <c r="K43" s="24" t="n">
        <f aca="false">'Tx_Chôm_BIT_4,5%'!G40</f>
        <v>6.31807488131798</v>
      </c>
      <c r="L43" s="24" t="n">
        <f aca="false">'Tx_Chôm_BIT_4,5%'!H40</f>
        <v>5.87918974825067</v>
      </c>
      <c r="M43" s="24" t="n">
        <f aca="false">'Tx_Chôm_BIT_4,5%'!I40</f>
        <v>5.22209412750551</v>
      </c>
      <c r="N43" s="24" t="n">
        <f aca="false">'Tx_Chôm_BIT_4,5%'!J40</f>
        <v>4.6144242526439</v>
      </c>
      <c r="O43" s="24" t="n">
        <f aca="false">'Tx_Chôm_BIT_4,5%'!K40</f>
        <v>3.98474019662231</v>
      </c>
      <c r="P43" s="24" t="n">
        <f aca="false">'Tx_Chôm_BIT_4,5%'!L40</f>
        <v>3.38266023789643</v>
      </c>
      <c r="Q43" s="24" t="n">
        <f aca="false">'Tx_Chôm_BIT_4,5%'!M40</f>
        <v>3.18269245254076</v>
      </c>
      <c r="R43" s="24" t="n">
        <f aca="false">'Tx_Chôm_BIT_4,5%'!N40</f>
        <v>2.04578858111103</v>
      </c>
      <c r="S43" s="24" t="n">
        <f aca="false">'Tx_Chôm_BIT_4,5%'!O40</f>
        <v>1.0810521599182</v>
      </c>
      <c r="T43" s="24" t="n">
        <f aca="false">'Tx_Chôm_BIT_4,5%'!P40</f>
        <v>0.396841932121872</v>
      </c>
      <c r="U43" s="24" t="n">
        <f aca="false">'Tx_Chôm_BIT_4,5%'!Q40</f>
        <v>13.2531521124149</v>
      </c>
      <c r="V43" s="24" t="n">
        <f aca="false">'Tx_Chôm_BIT_4,5%'!R40</f>
        <v>10.2152587009992</v>
      </c>
      <c r="W43" s="24" t="n">
        <f aca="false">'Tx_Chôm_BIT_4,5%'!S40</f>
        <v>5.69262909526548</v>
      </c>
      <c r="X43" s="24" t="n">
        <f aca="false">'Tx_Chôm_BIT_4,5%'!T40</f>
        <v>4.03684034399836</v>
      </c>
      <c r="Y43" s="24" t="n">
        <f aca="false">'Tx_Chôm_BIT_4,5%'!U40</f>
        <v>3.64684051415445</v>
      </c>
      <c r="Z43" s="24" t="n">
        <f aca="false">'Tx_Chôm_BIT_4,5%'!V40</f>
        <v>3.28420909342239</v>
      </c>
      <c r="AA43" s="24" t="n">
        <f aca="false">'Tx_Chôm_BIT_4,5%'!W40</f>
        <v>3.02420920685979</v>
      </c>
      <c r="AB43" s="24" t="n">
        <f aca="false">'Tx_Chôm_BIT_4,5%'!X40</f>
        <v>3.09947233191738</v>
      </c>
      <c r="AC43" s="24" t="n">
        <f aca="false">'Tx_Chôm_BIT_4,5%'!Y40</f>
        <v>2.94210397952423</v>
      </c>
      <c r="AD43" s="24" t="n">
        <f aca="false">'Tx_Chôm_BIT_4,5%'!Z40</f>
        <v>1.94999914921955</v>
      </c>
      <c r="AE43" s="24" t="n">
        <f aca="false">'Tx_Chôm_BIT_4,5%'!AA40</f>
        <v>0.574736591348919</v>
      </c>
      <c r="AF43" s="25" t="n">
        <f aca="false">'Tx_Chôm_BIT_4,5%'!AB40</f>
        <v>0.335263011620203</v>
      </c>
    </row>
    <row r="44" customFormat="false" ht="15" hidden="false" customHeight="false" outlineLevel="0" collapsed="false">
      <c r="A44" s="23" t="n">
        <v>2053</v>
      </c>
      <c r="B44" s="24" t="n">
        <f aca="false">'Tx_Chôm_BIT_4,5%'!B41</f>
        <v>4.49687381272811</v>
      </c>
      <c r="C44" s="24" t="n">
        <f aca="false">'Tx_Chôm_BIT_4,5%'!C41</f>
        <v>4.92011906162464</v>
      </c>
      <c r="D44" s="24" t="n">
        <f aca="false">'Tx_Chôm_BIT_4,5%'!D41</f>
        <v>4.10696517396994</v>
      </c>
      <c r="E44" s="21" t="n">
        <f aca="false">100*SUM('Chôm_BIT_4,5%'!E44:L44)/SUM(PopActBIT!E56:L56)</f>
        <v>5.56903087673317</v>
      </c>
      <c r="F44" s="24" t="n">
        <f aca="false">'Tx_Chôm_BIT_4,5%'!AH41</f>
        <v>2.47376046009659</v>
      </c>
      <c r="G44" s="21" t="n">
        <f aca="false">100*SUM('Chôm_BIT_4,5%'!Q44:X44)/SUM(PopActBIT!Q56:X56)</f>
        <v>4.6202673952768</v>
      </c>
      <c r="H44" s="24" t="n">
        <f aca="false">'Tx_Chôm_BIT_4,5%'!AM41</f>
        <v>2.17877516069397</v>
      </c>
      <c r="I44" s="24" t="n">
        <f aca="false">'Tx_Chôm_BIT_4,5%'!E41</f>
        <v>17.1052153622717</v>
      </c>
      <c r="J44" s="24" t="n">
        <f aca="false">'Tx_Chôm_BIT_4,5%'!F41</f>
        <v>10.4574780949261</v>
      </c>
      <c r="K44" s="24" t="n">
        <f aca="false">'Tx_Chôm_BIT_4,5%'!G41</f>
        <v>6.30874814659579</v>
      </c>
      <c r="L44" s="24" t="n">
        <f aca="false">'Tx_Chôm_BIT_4,5%'!H41</f>
        <v>5.87592258771378</v>
      </c>
      <c r="M44" s="24" t="n">
        <f aca="false">'Tx_Chôm_BIT_4,5%'!I41</f>
        <v>5.21079675630169</v>
      </c>
      <c r="N44" s="24" t="n">
        <f aca="false">'Tx_Chôm_BIT_4,5%'!J41</f>
        <v>4.62191296924065</v>
      </c>
      <c r="O44" s="24" t="n">
        <f aca="false">'Tx_Chôm_BIT_4,5%'!K41</f>
        <v>3.97794627515873</v>
      </c>
      <c r="P44" s="24" t="n">
        <f aca="false">'Tx_Chôm_BIT_4,5%'!L41</f>
        <v>3.39149810015463</v>
      </c>
      <c r="Q44" s="24" t="n">
        <f aca="false">'Tx_Chôm_BIT_4,5%'!M41</f>
        <v>3.157821336356</v>
      </c>
      <c r="R44" s="24" t="n">
        <f aca="false">'Tx_Chôm_BIT_4,5%'!N41</f>
        <v>2.04478434904517</v>
      </c>
      <c r="S44" s="24" t="n">
        <f aca="false">'Tx_Chôm_BIT_4,5%'!O41</f>
        <v>1.08052149548206</v>
      </c>
      <c r="T44" s="24" t="n">
        <f aca="false">'Tx_Chôm_BIT_4,5%'!P41</f>
        <v>0.396647131252909</v>
      </c>
      <c r="U44" s="24" t="n">
        <f aca="false">'Tx_Chôm_BIT_4,5%'!Q41</f>
        <v>13.2466464351187</v>
      </c>
      <c r="V44" s="24" t="n">
        <f aca="false">'Tx_Chôm_BIT_4,5%'!R41</f>
        <v>10.2102442579413</v>
      </c>
      <c r="W44" s="24" t="n">
        <f aca="false">'Tx_Chôm_BIT_4,5%'!S41</f>
        <v>5.68983471038656</v>
      </c>
      <c r="X44" s="24" t="n">
        <f aca="false">'Tx_Chôm_BIT_4,5%'!T41</f>
        <v>4.03485874895201</v>
      </c>
      <c r="Y44" s="24" t="n">
        <f aca="false">'Tx_Chôm_BIT_4,5%'!U41</f>
        <v>3.64505036134139</v>
      </c>
      <c r="Z44" s="24" t="n">
        <f aca="false">'Tx_Chôm_BIT_4,5%'!V41</f>
        <v>3.28259694829994</v>
      </c>
      <c r="AA44" s="24" t="n">
        <f aca="false">'Tx_Chôm_BIT_4,5%'!W41</f>
        <v>3.02272468989286</v>
      </c>
      <c r="AB44" s="24" t="n">
        <f aca="false">'Tx_Chôm_BIT_4,5%'!X41</f>
        <v>3.09795086995807</v>
      </c>
      <c r="AC44" s="24" t="n">
        <f aca="false">'Tx_Chôm_BIT_4,5%'!Y41</f>
        <v>2.94065976618536</v>
      </c>
      <c r="AD44" s="24" t="n">
        <f aca="false">'Tx_Chôm_BIT_4,5%'!Z41</f>
        <v>1.94904193805309</v>
      </c>
      <c r="AE44" s="24" t="n">
        <f aca="false">'Tx_Chôm_BIT_4,5%'!AA41</f>
        <v>0.574454465952489</v>
      </c>
      <c r="AF44" s="25" t="n">
        <f aca="false">'Tx_Chôm_BIT_4,5%'!AB41</f>
        <v>0.335098438472285</v>
      </c>
    </row>
    <row r="45" customFormat="false" ht="15" hidden="false" customHeight="false" outlineLevel="0" collapsed="false">
      <c r="A45" s="23" t="n">
        <v>2054</v>
      </c>
      <c r="B45" s="24" t="n">
        <f aca="false">'Tx_Chôm_BIT_4,5%'!B42</f>
        <v>4.49629587237154</v>
      </c>
      <c r="C45" s="24" t="n">
        <f aca="false">'Tx_Chôm_BIT_4,5%'!C42</f>
        <v>4.91837946202929</v>
      </c>
      <c r="D45" s="24" t="n">
        <f aca="false">'Tx_Chôm_BIT_4,5%'!D42</f>
        <v>4.10758326078947</v>
      </c>
      <c r="E45" s="21" t="n">
        <f aca="false">100*SUM('Chôm_BIT_4,5%'!E45:L45)/SUM(PopActBIT!E57:L57)</f>
        <v>5.56698334219138</v>
      </c>
      <c r="F45" s="24" t="n">
        <f aca="false">'Tx_Chôm_BIT_4,5%'!AH42</f>
        <v>2.47052636723603</v>
      </c>
      <c r="G45" s="21" t="n">
        <f aca="false">100*SUM('Chôm_BIT_4,5%'!Q45:X45)/SUM(PopActBIT!Q57:X57)</f>
        <v>4.62006773752353</v>
      </c>
      <c r="H45" s="24" t="n">
        <f aca="false">'Tx_Chôm_BIT_4,5%'!AM42</f>
        <v>2.18230966513943</v>
      </c>
      <c r="I45" s="24" t="n">
        <f aca="false">'Tx_Chôm_BIT_4,5%'!E42</f>
        <v>17.1019899982812</v>
      </c>
      <c r="J45" s="24" t="n">
        <f aca="false">'Tx_Chôm_BIT_4,5%'!F42</f>
        <v>10.4487274122302</v>
      </c>
      <c r="K45" s="24" t="n">
        <f aca="false">'Tx_Chôm_BIT_4,5%'!G42</f>
        <v>6.29881725460599</v>
      </c>
      <c r="L45" s="24" t="n">
        <f aca="false">'Tx_Chôm_BIT_4,5%'!H42</f>
        <v>5.87133885383979</v>
      </c>
      <c r="M45" s="24" t="n">
        <f aca="false">'Tx_Chôm_BIT_4,5%'!I42</f>
        <v>5.2136396792449</v>
      </c>
      <c r="N45" s="24" t="n">
        <f aca="false">'Tx_Chôm_BIT_4,5%'!J42</f>
        <v>4.62091662046332</v>
      </c>
      <c r="O45" s="24" t="n">
        <f aca="false">'Tx_Chôm_BIT_4,5%'!K42</f>
        <v>3.97597894370804</v>
      </c>
      <c r="P45" s="24" t="n">
        <f aca="false">'Tx_Chôm_BIT_4,5%'!L42</f>
        <v>3.39629696315749</v>
      </c>
      <c r="Q45" s="24" t="n">
        <f aca="false">'Tx_Chôm_BIT_4,5%'!M42</f>
        <v>3.1394222269868</v>
      </c>
      <c r="R45" s="24" t="n">
        <f aca="false">'Tx_Chôm_BIT_4,5%'!N42</f>
        <v>2.04364010980922</v>
      </c>
      <c r="S45" s="24" t="n">
        <f aca="false">'Tx_Chôm_BIT_4,5%'!O42</f>
        <v>1.07991684732394</v>
      </c>
      <c r="T45" s="24" t="n">
        <f aca="false">'Tx_Chôm_BIT_4,5%'!P42</f>
        <v>0.396425171802458</v>
      </c>
      <c r="U45" s="24" t="n">
        <f aca="false">'Tx_Chôm_BIT_4,5%'!Q42</f>
        <v>13.2392337548511</v>
      </c>
      <c r="V45" s="24" t="n">
        <f aca="false">'Tx_Chôm_BIT_4,5%'!R42</f>
        <v>10.2045307155357</v>
      </c>
      <c r="W45" s="24" t="n">
        <f aca="false">'Tx_Chôm_BIT_4,5%'!S42</f>
        <v>5.68665074033871</v>
      </c>
      <c r="X45" s="24" t="n">
        <f aca="false">'Tx_Chôm_BIT_4,5%'!T42</f>
        <v>4.03260088557673</v>
      </c>
      <c r="Y45" s="24" t="n">
        <f aca="false">'Tx_Chôm_BIT_4,5%'!U42</f>
        <v>3.64301063052949</v>
      </c>
      <c r="Z45" s="24" t="n">
        <f aca="false">'Tx_Chôm_BIT_4,5%'!V42</f>
        <v>3.2807600425031</v>
      </c>
      <c r="AA45" s="24" t="n">
        <f aca="false">'Tx_Chôm_BIT_4,5%'!W42</f>
        <v>3.02103320580494</v>
      </c>
      <c r="AB45" s="24" t="n">
        <f aca="false">'Tx_Chôm_BIT_4,5%'!X42</f>
        <v>3.0962172901123</v>
      </c>
      <c r="AC45" s="24" t="n">
        <f aca="false">'Tx_Chôm_BIT_4,5%'!Y42</f>
        <v>2.93901420474236</v>
      </c>
      <c r="AD45" s="24" t="n">
        <f aca="false">'Tx_Chôm_BIT_4,5%'!Z42</f>
        <v>1.94795127523622</v>
      </c>
      <c r="AE45" s="24" t="n">
        <f aca="false">'Tx_Chôm_BIT_4,5%'!AA42</f>
        <v>0.574133007438043</v>
      </c>
      <c r="AF45" s="25" t="n">
        <f aca="false">'Tx_Chôm_BIT_4,5%'!AB42</f>
        <v>0.334910921005525</v>
      </c>
    </row>
    <row r="46" customFormat="false" ht="15" hidden="false" customHeight="false" outlineLevel="0" collapsed="false">
      <c r="A46" s="23" t="n">
        <v>2055</v>
      </c>
      <c r="B46" s="24" t="n">
        <f aca="false">'Tx_Chôm_BIT_4,5%'!B43</f>
        <v>4.49652996992519</v>
      </c>
      <c r="C46" s="24" t="n">
        <f aca="false">'Tx_Chôm_BIT_4,5%'!C43</f>
        <v>4.91824392812105</v>
      </c>
      <c r="D46" s="24" t="n">
        <f aca="false">'Tx_Chôm_BIT_4,5%'!D43</f>
        <v>4.10825750227578</v>
      </c>
      <c r="E46" s="21" t="n">
        <f aca="false">100*SUM('Chôm_BIT_4,5%'!E46:L46)/SUM(PopActBIT!E58:L58)</f>
        <v>5.5679923054027</v>
      </c>
      <c r="F46" s="24" t="n">
        <f aca="false">'Tx_Chôm_BIT_4,5%'!AH43</f>
        <v>2.47197373765455</v>
      </c>
      <c r="G46" s="21" t="n">
        <f aca="false">100*SUM('Chôm_BIT_4,5%'!Q46:X46)/SUM(PopActBIT!Q58:X58)</f>
        <v>4.62123017727806</v>
      </c>
      <c r="H46" s="24" t="n">
        <f aca="false">'Tx_Chôm_BIT_4,5%'!AM43</f>
        <v>2.18710789767493</v>
      </c>
      <c r="I46" s="24" t="n">
        <f aca="false">'Tx_Chôm_BIT_4,5%'!E43</f>
        <v>17.1005417459729</v>
      </c>
      <c r="J46" s="24" t="n">
        <f aca="false">'Tx_Chôm_BIT_4,5%'!F43</f>
        <v>10.4413162576809</v>
      </c>
      <c r="K46" s="24" t="n">
        <f aca="false">'Tx_Chôm_BIT_4,5%'!G43</f>
        <v>6.28897937525656</v>
      </c>
      <c r="L46" s="24" t="n">
        <f aca="false">'Tx_Chôm_BIT_4,5%'!H43</f>
        <v>5.865251572478</v>
      </c>
      <c r="M46" s="24" t="n">
        <f aca="false">'Tx_Chôm_BIT_4,5%'!I43</f>
        <v>5.2051483451536</v>
      </c>
      <c r="N46" s="24" t="n">
        <f aca="false">'Tx_Chôm_BIT_4,5%'!J43</f>
        <v>4.6290701251412</v>
      </c>
      <c r="O46" s="24" t="n">
        <f aca="false">'Tx_Chôm_BIT_4,5%'!K43</f>
        <v>3.97766412755768</v>
      </c>
      <c r="P46" s="24" t="n">
        <f aca="false">'Tx_Chôm_BIT_4,5%'!L43</f>
        <v>3.40682193924787</v>
      </c>
      <c r="Q46" s="24" t="n">
        <f aca="false">'Tx_Chôm_BIT_4,5%'!M43</f>
        <v>3.12969985003183</v>
      </c>
      <c r="R46" s="24" t="n">
        <f aca="false">'Tx_Chôm_BIT_4,5%'!N43</f>
        <v>2.04241443501987</v>
      </c>
      <c r="S46" s="24" t="n">
        <f aca="false">'Tx_Chôm_BIT_4,5%'!O43</f>
        <v>1.07926916633157</v>
      </c>
      <c r="T46" s="24" t="n">
        <f aca="false">'Tx_Chôm_BIT_4,5%'!P43</f>
        <v>0.396187415488803</v>
      </c>
      <c r="U46" s="24" t="n">
        <f aca="false">'Tx_Chôm_BIT_4,5%'!Q43</f>
        <v>13.2312935138244</v>
      </c>
      <c r="V46" s="24" t="n">
        <f aca="false">'Tx_Chôm_BIT_4,5%'!R43</f>
        <v>10.1984105400825</v>
      </c>
      <c r="W46" s="24" t="n">
        <f aca="false">'Tx_Chôm_BIT_4,5%'!S43</f>
        <v>5.6832401670118</v>
      </c>
      <c r="X46" s="24" t="n">
        <f aca="false">'Tx_Chôm_BIT_4,5%'!T43</f>
        <v>4.03018232997231</v>
      </c>
      <c r="Y46" s="24" t="n">
        <f aca="false">'Tx_Chôm_BIT_4,5%'!U43</f>
        <v>3.64082573199194</v>
      </c>
      <c r="Z46" s="24" t="n">
        <f aca="false">'Tx_Chôm_BIT_4,5%'!V43</f>
        <v>3.27879240404527</v>
      </c>
      <c r="AA46" s="24" t="n">
        <f aca="false">'Tx_Chôm_BIT_4,5%'!W43</f>
        <v>3.01922133872502</v>
      </c>
      <c r="AB46" s="24" t="n">
        <f aca="false">'Tx_Chôm_BIT_4,5%'!X43</f>
        <v>3.09436033131772</v>
      </c>
      <c r="AC46" s="24" t="n">
        <f aca="false">'Tx_Chôm_BIT_4,5%'!Y43</f>
        <v>2.93725152862389</v>
      </c>
      <c r="AD46" s="24" t="n">
        <f aca="false">'Tx_Chôm_BIT_4,5%'!Z43</f>
        <v>1.94678298990188</v>
      </c>
      <c r="AE46" s="24" t="n">
        <f aca="false">'Tx_Chôm_BIT_4,5%'!AA43</f>
        <v>0.573788670707922</v>
      </c>
      <c r="AF46" s="25" t="n">
        <f aca="false">'Tx_Chôm_BIT_4,5%'!AB43</f>
        <v>0.334710057912955</v>
      </c>
    </row>
    <row r="47" customFormat="false" ht="15" hidden="false" customHeight="false" outlineLevel="0" collapsed="false">
      <c r="A47" s="23" t="n">
        <v>2056</v>
      </c>
      <c r="B47" s="24" t="n">
        <f aca="false">'Tx_Chôm_BIT_4,5%'!B44</f>
        <v>4.49557485009195</v>
      </c>
      <c r="C47" s="24" t="n">
        <f aca="false">'Tx_Chôm_BIT_4,5%'!C44</f>
        <v>4.91616062425119</v>
      </c>
      <c r="D47" s="24" t="n">
        <f aca="false">'Tx_Chôm_BIT_4,5%'!D44</f>
        <v>4.1083080306034</v>
      </c>
      <c r="E47" s="21" t="n">
        <f aca="false">100*SUM('Chôm_BIT_4,5%'!E47:L47)/SUM(PopActBIT!E59:L59)</f>
        <v>5.56847414429672</v>
      </c>
      <c r="F47" s="24" t="n">
        <f aca="false">'Tx_Chôm_BIT_4,5%'!AH44</f>
        <v>2.47602108899568</v>
      </c>
      <c r="G47" s="21" t="n">
        <f aca="false">100*SUM('Chôm_BIT_4,5%'!Q47:X47)/SUM(PopActBIT!Q59:X59)</f>
        <v>4.62268478719505</v>
      </c>
      <c r="H47" s="24" t="n">
        <f aca="false">'Tx_Chôm_BIT_4,5%'!AM44</f>
        <v>2.19128349772392</v>
      </c>
      <c r="I47" s="24" t="n">
        <f aca="false">'Tx_Chôm_BIT_4,5%'!E44</f>
        <v>17.1003560564991</v>
      </c>
      <c r="J47" s="24" t="n">
        <f aca="false">'Tx_Chôm_BIT_4,5%'!F44</f>
        <v>10.4339771259388</v>
      </c>
      <c r="K47" s="24" t="n">
        <f aca="false">'Tx_Chôm_BIT_4,5%'!G44</f>
        <v>6.27905449763401</v>
      </c>
      <c r="L47" s="24" t="n">
        <f aca="false">'Tx_Chôm_BIT_4,5%'!H44</f>
        <v>5.85707739429676</v>
      </c>
      <c r="M47" s="24" t="n">
        <f aca="false">'Tx_Chôm_BIT_4,5%'!I44</f>
        <v>5.18948477629942</v>
      </c>
      <c r="N47" s="24" t="n">
        <f aca="false">'Tx_Chôm_BIT_4,5%'!J44</f>
        <v>4.63664180781808</v>
      </c>
      <c r="O47" s="24" t="n">
        <f aca="false">'Tx_Chôm_BIT_4,5%'!K44</f>
        <v>3.98882731355159</v>
      </c>
      <c r="P47" s="24" t="n">
        <f aca="false">'Tx_Chôm_BIT_4,5%'!L44</f>
        <v>3.40526218754809</v>
      </c>
      <c r="Q47" s="24" t="n">
        <f aca="false">'Tx_Chôm_BIT_4,5%'!M44</f>
        <v>3.12809150706689</v>
      </c>
      <c r="R47" s="24" t="n">
        <f aca="false">'Tx_Chôm_BIT_4,5%'!N44</f>
        <v>2.04091724220615</v>
      </c>
      <c r="S47" s="24" t="n">
        <f aca="false">'Tx_Chôm_BIT_4,5%'!O44</f>
        <v>1.07847800758719</v>
      </c>
      <c r="T47" s="24" t="n">
        <f aca="false">'Tx_Chôm_BIT_4,5%'!P44</f>
        <v>0.395896990126944</v>
      </c>
      <c r="U47" s="24" t="n">
        <f aca="false">'Tx_Chôm_BIT_4,5%'!Q44</f>
        <v>13.221594308205</v>
      </c>
      <c r="V47" s="24" t="n">
        <f aca="false">'Tx_Chôm_BIT_4,5%'!R44</f>
        <v>10.1909345906815</v>
      </c>
      <c r="W47" s="24" t="n">
        <f aca="false">'Tx_Chôm_BIT_4,5%'!S44</f>
        <v>5.67907406526927</v>
      </c>
      <c r="X47" s="24" t="n">
        <f aca="false">'Tx_Chôm_BIT_4,5%'!T44</f>
        <v>4.02722800301547</v>
      </c>
      <c r="Y47" s="24" t="n">
        <f aca="false">'Tx_Chôm_BIT_4,5%'!U44</f>
        <v>3.63815682306313</v>
      </c>
      <c r="Z47" s="24" t="n">
        <f aca="false">'Tx_Chôm_BIT_4,5%'!V44</f>
        <v>3.2763888838092</v>
      </c>
      <c r="AA47" s="24" t="n">
        <f aca="false">'Tx_Chôm_BIT_4,5%'!W44</f>
        <v>3.0170080971743</v>
      </c>
      <c r="AB47" s="24" t="n">
        <f aca="false">'Tx_Chôm_BIT_4,5%'!X44</f>
        <v>3.09209200909493</v>
      </c>
      <c r="AC47" s="24" t="n">
        <f aca="false">'Tx_Chôm_BIT_4,5%'!Y44</f>
        <v>2.93509837507907</v>
      </c>
      <c r="AD47" s="24" t="n">
        <f aca="false">'Tx_Chôm_BIT_4,5%'!Z44</f>
        <v>1.94535589976171</v>
      </c>
      <c r="AE47" s="24" t="n">
        <f aca="false">'Tx_Chôm_BIT_4,5%'!AA44</f>
        <v>0.573368054666609</v>
      </c>
      <c r="AF47" s="25" t="n">
        <f aca="false">'Tx_Chôm_BIT_4,5%'!AB44</f>
        <v>0.334464698555522</v>
      </c>
    </row>
    <row r="48" customFormat="false" ht="15" hidden="false" customHeight="false" outlineLevel="0" collapsed="false">
      <c r="A48" s="23" t="n">
        <v>2057</v>
      </c>
      <c r="B48" s="24" t="n">
        <f aca="false">'Tx_Chôm_BIT_4,5%'!B45</f>
        <v>4.49402749945572</v>
      </c>
      <c r="C48" s="24" t="n">
        <f aca="false">'Tx_Chôm_BIT_4,5%'!C45</f>
        <v>4.91257191661154</v>
      </c>
      <c r="D48" s="24" t="n">
        <f aca="false">'Tx_Chôm_BIT_4,5%'!D45</f>
        <v>4.10858547877114</v>
      </c>
      <c r="E48" s="21" t="n">
        <f aca="false">100*SUM('Chôm_BIT_4,5%'!E48:L48)/SUM(PopActBIT!E60:L60)</f>
        <v>5.56570724913471</v>
      </c>
      <c r="F48" s="24" t="n">
        <f aca="false">'Tx_Chôm_BIT_4,5%'!AH45</f>
        <v>2.4837958284217</v>
      </c>
      <c r="G48" s="21" t="n">
        <f aca="false">100*SUM('Chôm_BIT_4,5%'!Q48:X48)/SUM(PopActBIT!Q60:X60)</f>
        <v>4.62427866320962</v>
      </c>
      <c r="H48" s="24" t="n">
        <f aca="false">'Tx_Chôm_BIT_4,5%'!AM45</f>
        <v>2.19455944947368</v>
      </c>
      <c r="I48" s="24" t="n">
        <f aca="false">'Tx_Chôm_BIT_4,5%'!E45</f>
        <v>17.105922549492</v>
      </c>
      <c r="J48" s="24" t="n">
        <f aca="false">'Tx_Chôm_BIT_4,5%'!F45</f>
        <v>10.4293709412674</v>
      </c>
      <c r="K48" s="24" t="n">
        <f aca="false">'Tx_Chôm_BIT_4,5%'!G45</f>
        <v>6.27116640608196</v>
      </c>
      <c r="L48" s="24" t="n">
        <f aca="false">'Tx_Chôm_BIT_4,5%'!H45</f>
        <v>5.84871903802657</v>
      </c>
      <c r="M48" s="24" t="n">
        <f aca="false">'Tx_Chôm_BIT_4,5%'!I45</f>
        <v>5.18402706566581</v>
      </c>
      <c r="N48" s="24" t="n">
        <f aca="false">'Tx_Chôm_BIT_4,5%'!J45</f>
        <v>4.62207060415934</v>
      </c>
      <c r="O48" s="24" t="n">
        <f aca="false">'Tx_Chôm_BIT_4,5%'!K45</f>
        <v>4.00557819504766</v>
      </c>
      <c r="P48" s="24" t="n">
        <f aca="false">'Tx_Chôm_BIT_4,5%'!L45</f>
        <v>3.38978330870663</v>
      </c>
      <c r="Q48" s="24" t="n">
        <f aca="false">'Tx_Chôm_BIT_4,5%'!M45</f>
        <v>3.13643789182633</v>
      </c>
      <c r="R48" s="24" t="n">
        <f aca="false">'Tx_Chôm_BIT_4,5%'!N45</f>
        <v>2.03971741850876</v>
      </c>
      <c r="S48" s="24" t="n">
        <f aca="false">'Tx_Chôm_BIT_4,5%'!O45</f>
        <v>1.07784398703807</v>
      </c>
      <c r="T48" s="24" t="n">
        <f aca="false">'Tx_Chôm_BIT_4,5%'!P45</f>
        <v>0.395664248406382</v>
      </c>
      <c r="U48" s="24" t="n">
        <f aca="false">'Tx_Chôm_BIT_4,5%'!Q45</f>
        <v>13.2138215372959</v>
      </c>
      <c r="V48" s="24" t="n">
        <f aca="false">'Tx_Chôm_BIT_4,5%'!R45</f>
        <v>10.1849434977712</v>
      </c>
      <c r="W48" s="24" t="n">
        <f aca="false">'Tx_Chôm_BIT_4,5%'!S45</f>
        <v>5.67573542541569</v>
      </c>
      <c r="X48" s="24" t="n">
        <f aca="false">'Tx_Chôm_BIT_4,5%'!T45</f>
        <v>4.02486045792699</v>
      </c>
      <c r="Y48" s="24" t="n">
        <f aca="false">'Tx_Chôm_BIT_4,5%'!U45</f>
        <v>3.63601800690692</v>
      </c>
      <c r="Z48" s="24" t="n">
        <f aca="false">'Tx_Chôm_BIT_4,5%'!V45</f>
        <v>3.27446274543213</v>
      </c>
      <c r="AA48" s="24" t="n">
        <f aca="false">'Tx_Chôm_BIT_4,5%'!W45</f>
        <v>3.01523444475208</v>
      </c>
      <c r="AB48" s="24" t="n">
        <f aca="false">'Tx_Chôm_BIT_4,5%'!X45</f>
        <v>3.09027421600157</v>
      </c>
      <c r="AC48" s="24" t="n">
        <f aca="false">'Tx_Chôm_BIT_4,5%'!Y45</f>
        <v>2.93337287611628</v>
      </c>
      <c r="AD48" s="24" t="n">
        <f aca="false">'Tx_Chôm_BIT_4,5%'!Z45</f>
        <v>1.94421225510032</v>
      </c>
      <c r="AE48" s="24" t="n">
        <f aca="false">'Tx_Chôm_BIT_4,5%'!AA45</f>
        <v>0.573030980450622</v>
      </c>
      <c r="AF48" s="25" t="n">
        <f aca="false">'Tx_Chôm_BIT_4,5%'!AB45</f>
        <v>0.33426807192953</v>
      </c>
    </row>
    <row r="49" customFormat="false" ht="15" hidden="false" customHeight="false" outlineLevel="0" collapsed="false">
      <c r="A49" s="23" t="n">
        <v>2058</v>
      </c>
      <c r="B49" s="24" t="n">
        <f aca="false">'Tx_Chôm_BIT_4,5%'!B46</f>
        <v>4.49209836921087</v>
      </c>
      <c r="C49" s="24" t="n">
        <f aca="false">'Tx_Chôm_BIT_4,5%'!C46</f>
        <v>4.90959444847136</v>
      </c>
      <c r="D49" s="24" t="n">
        <f aca="false">'Tx_Chôm_BIT_4,5%'!D46</f>
        <v>4.10775465067287</v>
      </c>
      <c r="E49" s="21" t="n">
        <f aca="false">100*SUM('Chôm_BIT_4,5%'!E49:L49)/SUM(PopActBIT!E61:L61)</f>
        <v>5.56374615647488</v>
      </c>
      <c r="F49" s="24" t="n">
        <f aca="false">'Tx_Chôm_BIT_4,5%'!AH46</f>
        <v>2.49026862768885</v>
      </c>
      <c r="G49" s="21" t="n">
        <f aca="false">100*SUM('Chôm_BIT_4,5%'!Q49:X49)/SUM(PopActBIT!Q61:X61)</f>
        <v>4.62565894946768</v>
      </c>
      <c r="H49" s="24" t="n">
        <f aca="false">'Tx_Chôm_BIT_4,5%'!AM46</f>
        <v>2.19702391777186</v>
      </c>
      <c r="I49" s="24" t="n">
        <f aca="false">'Tx_Chôm_BIT_4,5%'!E46</f>
        <v>17.1139409917637</v>
      </c>
      <c r="J49" s="24" t="n">
        <f aca="false">'Tx_Chôm_BIT_4,5%'!F46</f>
        <v>10.4265554860729</v>
      </c>
      <c r="K49" s="24" t="n">
        <f aca="false">'Tx_Chôm_BIT_4,5%'!G46</f>
        <v>6.26490530014343</v>
      </c>
      <c r="L49" s="24" t="n">
        <f aca="false">'Tx_Chôm_BIT_4,5%'!H46</f>
        <v>5.84005795848459</v>
      </c>
      <c r="M49" s="24" t="n">
        <f aca="false">'Tx_Chôm_BIT_4,5%'!I46</f>
        <v>5.18096417108344</v>
      </c>
      <c r="N49" s="24" t="n">
        <f aca="false">'Tx_Chôm_BIT_4,5%'!J46</f>
        <v>4.61203001081168</v>
      </c>
      <c r="O49" s="24" t="n">
        <f aca="false">'Tx_Chôm_BIT_4,5%'!K46</f>
        <v>4.01188720950128</v>
      </c>
      <c r="P49" s="24" t="n">
        <f aca="false">'Tx_Chôm_BIT_4,5%'!L46</f>
        <v>3.3838916992008</v>
      </c>
      <c r="Q49" s="24" t="n">
        <f aca="false">'Tx_Chôm_BIT_4,5%'!M46</f>
        <v>3.14446603213986</v>
      </c>
      <c r="R49" s="24" t="n">
        <f aca="false">'Tx_Chôm_BIT_4,5%'!N46</f>
        <v>2.03863577216114</v>
      </c>
      <c r="S49" s="24" t="n">
        <f aca="false">'Tx_Chôm_BIT_4,5%'!O46</f>
        <v>1.0772724147206</v>
      </c>
      <c r="T49" s="24" t="n">
        <f aca="false">'Tx_Chôm_BIT_4,5%'!P46</f>
        <v>0.395454430720221</v>
      </c>
      <c r="U49" s="24" t="n">
        <f aca="false">'Tx_Chôm_BIT_4,5%'!Q46</f>
        <v>13.2068143500874</v>
      </c>
      <c r="V49" s="24" t="n">
        <f aca="false">'Tx_Chôm_BIT_4,5%'!R46</f>
        <v>10.1795425011257</v>
      </c>
      <c r="W49" s="24" t="n">
        <f aca="false">'Tx_Chôm_BIT_4,5%'!S46</f>
        <v>5.67272562688317</v>
      </c>
      <c r="X49" s="24" t="n">
        <f aca="false">'Tx_Chôm_BIT_4,5%'!T46</f>
        <v>4.02272610560225</v>
      </c>
      <c r="Y49" s="24" t="n">
        <f aca="false">'Tx_Chôm_BIT_4,5%'!U46</f>
        <v>3.63408985472203</v>
      </c>
      <c r="Z49" s="24" t="n">
        <f aca="false">'Tx_Chôm_BIT_4,5%'!V46</f>
        <v>3.27272632320183</v>
      </c>
      <c r="AA49" s="24" t="n">
        <f aca="false">'Tx_Chôm_BIT_4,5%'!W46</f>
        <v>3.01363548928168</v>
      </c>
      <c r="AB49" s="24" t="n">
        <f aca="false">'Tx_Chôm_BIT_4,5%'!X46</f>
        <v>3.08863546752173</v>
      </c>
      <c r="AC49" s="24" t="n">
        <f aca="false">'Tx_Chôm_BIT_4,5%'!Y46</f>
        <v>2.93181733120164</v>
      </c>
      <c r="AD49" s="24" t="n">
        <f aca="false">'Tx_Chôm_BIT_4,5%'!Z46</f>
        <v>1.94318125440109</v>
      </c>
      <c r="AE49" s="24" t="n">
        <f aca="false">'Tx_Chôm_BIT_4,5%'!AA46</f>
        <v>0.57272710656032</v>
      </c>
      <c r="AF49" s="25" t="n">
        <f aca="false">'Tx_Chôm_BIT_4,5%'!AB46</f>
        <v>0.334090812160187</v>
      </c>
    </row>
    <row r="50" customFormat="false" ht="15" hidden="false" customHeight="false" outlineLevel="0" collapsed="false">
      <c r="A50" s="23" t="n">
        <v>2059</v>
      </c>
      <c r="B50" s="24" t="n">
        <f aca="false">'Tx_Chôm_BIT_4,5%'!B47</f>
        <v>4.48960743959188</v>
      </c>
      <c r="C50" s="24" t="n">
        <f aca="false">'Tx_Chôm_BIT_4,5%'!C47</f>
        <v>4.90752785311287</v>
      </c>
      <c r="D50" s="24" t="n">
        <f aca="false">'Tx_Chôm_BIT_4,5%'!D47</f>
        <v>4.10530583393436</v>
      </c>
      <c r="E50" s="21" t="n">
        <f aca="false">100*SUM('Chôm_BIT_4,5%'!E50:L50)/SUM(PopActBIT!E62:L62)</f>
        <v>5.56429043254541</v>
      </c>
      <c r="F50" s="24" t="n">
        <f aca="false">'Tx_Chôm_BIT_4,5%'!AH47</f>
        <v>2.49413402353625</v>
      </c>
      <c r="G50" s="21" t="n">
        <f aca="false">100*SUM('Chôm_BIT_4,5%'!Q50:X50)/SUM(PopActBIT!Q62:X62)</f>
        <v>4.62761317075145</v>
      </c>
      <c r="H50" s="24" t="n">
        <f aca="false">'Tx_Chôm_BIT_4,5%'!AM47</f>
        <v>2.19822974264082</v>
      </c>
      <c r="I50" s="24" t="n">
        <f aca="false">'Tx_Chôm_BIT_4,5%'!E47</f>
        <v>17.1252593030729</v>
      </c>
      <c r="J50" s="24" t="n">
        <f aca="false">'Tx_Chôm_BIT_4,5%'!F47</f>
        <v>10.4268887015239</v>
      </c>
      <c r="K50" s="24" t="n">
        <f aca="false">'Tx_Chôm_BIT_4,5%'!G47</f>
        <v>6.26097957923087</v>
      </c>
      <c r="L50" s="24" t="n">
        <f aca="false">'Tx_Chôm_BIT_4,5%'!H47</f>
        <v>5.83231773207339</v>
      </c>
      <c r="M50" s="24" t="n">
        <f aca="false">'Tx_Chôm_BIT_4,5%'!I47</f>
        <v>5.17805300284194</v>
      </c>
      <c r="N50" s="24" t="n">
        <f aca="false">'Tx_Chôm_BIT_4,5%'!J47</f>
        <v>4.61542228527081</v>
      </c>
      <c r="O50" s="24" t="n">
        <f aca="false">'Tx_Chôm_BIT_4,5%'!K47</f>
        <v>4.01186829532744</v>
      </c>
      <c r="P50" s="24" t="n">
        <f aca="false">'Tx_Chôm_BIT_4,5%'!L47</f>
        <v>3.38292763843832</v>
      </c>
      <c r="Q50" s="24" t="n">
        <f aca="false">'Tx_Chôm_BIT_4,5%'!M47</f>
        <v>3.14954500351953</v>
      </c>
      <c r="R50" s="24" t="n">
        <f aca="false">'Tx_Chôm_BIT_4,5%'!N47</f>
        <v>2.03792460712509</v>
      </c>
      <c r="S50" s="24" t="n">
        <f aca="false">'Tx_Chôm_BIT_4,5%'!O47</f>
        <v>1.07689661513634</v>
      </c>
      <c r="T50" s="24" t="n">
        <f aca="false">'Tx_Chôm_BIT_4,5%'!P47</f>
        <v>0.395316478974099</v>
      </c>
      <c r="U50" s="24" t="n">
        <f aca="false">'Tx_Chôm_BIT_4,5%'!Q47</f>
        <v>13.2022072374626</v>
      </c>
      <c r="V50" s="24" t="n">
        <f aca="false">'Tx_Chôm_BIT_4,5%'!R47</f>
        <v>10.1759914329022</v>
      </c>
      <c r="W50" s="24" t="n">
        <f aca="false">'Tx_Chôm_BIT_4,5%'!S47</f>
        <v>5.67074673286983</v>
      </c>
      <c r="X50" s="24" t="n">
        <f aca="false">'Tx_Chôm_BIT_4,5%'!T47</f>
        <v>4.02132280335721</v>
      </c>
      <c r="Y50" s="24" t="n">
        <f aca="false">'Tx_Chôm_BIT_4,5%'!U47</f>
        <v>3.63282212574473</v>
      </c>
      <c r="Z50" s="24" t="n">
        <f aca="false">'Tx_Chôm_BIT_4,5%'!V47</f>
        <v>3.27158465357875</v>
      </c>
      <c r="AA50" s="24" t="n">
        <f aca="false">'Tx_Chôm_BIT_4,5%'!W47</f>
        <v>3.0125842018371</v>
      </c>
      <c r="AB50" s="24" t="n">
        <f aca="false">'Tx_Chôm_BIT_4,5%'!X47</f>
        <v>3.08755801681494</v>
      </c>
      <c r="AC50" s="24" t="n">
        <f aca="false">'Tx_Chôm_BIT_4,5%'!Y47</f>
        <v>2.93079458549763</v>
      </c>
      <c r="AD50" s="24" t="n">
        <f aca="false">'Tx_Chôm_BIT_4,5%'!Z47</f>
        <v>1.94250338806238</v>
      </c>
      <c r="AE50" s="24" t="n">
        <f aca="false">'Tx_Chôm_BIT_4,5%'!AA47</f>
        <v>0.572527314376281</v>
      </c>
      <c r="AF50" s="25" t="n">
        <f aca="false">'Tx_Chôm_BIT_4,5%'!AB47</f>
        <v>0.333974266719497</v>
      </c>
    </row>
    <row r="51" customFormat="false" ht="15" hidden="false" customHeight="false" outlineLevel="0" collapsed="false">
      <c r="A51" s="23" t="n">
        <v>2060</v>
      </c>
      <c r="B51" s="24" t="n">
        <f aca="false">'Tx_Chôm_BIT_4,5%'!B48</f>
        <v>4.49038805296575</v>
      </c>
      <c r="C51" s="24" t="n">
        <f aca="false">'Tx_Chôm_BIT_4,5%'!C48</f>
        <v>4.90999788673307</v>
      </c>
      <c r="D51" s="24" t="n">
        <f aca="false">'Tx_Chôm_BIT_4,5%'!D48</f>
        <v>4.10505500069936</v>
      </c>
      <c r="E51" s="21" t="n">
        <f aca="false">100*SUM('Chôm_BIT_4,5%'!E51:L51)/SUM(PopActBIT!E63:L63)</f>
        <v>5.569757787824</v>
      </c>
      <c r="F51" s="24" t="n">
        <f aca="false">'Tx_Chôm_BIT_4,5%'!AH48</f>
        <v>2.5004047798079</v>
      </c>
      <c r="G51" s="21" t="n">
        <f aca="false">100*SUM('Chôm_BIT_4,5%'!Q51:X51)/SUM(PopActBIT!Q63:X63)</f>
        <v>4.63292769203956</v>
      </c>
      <c r="H51" s="24" t="n">
        <f aca="false">'Tx_Chôm_BIT_4,5%'!AM48</f>
        <v>2.1986745114312</v>
      </c>
      <c r="I51" s="24" t="n">
        <f aca="false">'Tx_Chôm_BIT_4,5%'!E48</f>
        <v>17.1484087726916</v>
      </c>
      <c r="J51" s="24" t="n">
        <f aca="false">'Tx_Chôm_BIT_4,5%'!F48</f>
        <v>10.436424126085</v>
      </c>
      <c r="K51" s="24" t="n">
        <f aca="false">'Tx_Chôm_BIT_4,5%'!G48</f>
        <v>6.26269613794194</v>
      </c>
      <c r="L51" s="24" t="n">
        <f aca="false">'Tx_Chôm_BIT_4,5%'!H48</f>
        <v>5.8291526629802</v>
      </c>
      <c r="M51" s="24" t="n">
        <f aca="false">'Tx_Chôm_BIT_4,5%'!I48</f>
        <v>5.17785662664614</v>
      </c>
      <c r="N51" s="24" t="n">
        <f aca="false">'Tx_Chôm_BIT_4,5%'!J48</f>
        <v>4.61252930707935</v>
      </c>
      <c r="O51" s="24" t="n">
        <f aca="false">'Tx_Chôm_BIT_4,5%'!K48</f>
        <v>4.02285463600976</v>
      </c>
      <c r="P51" s="24" t="n">
        <f aca="false">'Tx_Chôm_BIT_4,5%'!L48</f>
        <v>3.38767793957963</v>
      </c>
      <c r="Q51" s="24" t="n">
        <f aca="false">'Tx_Chôm_BIT_4,5%'!M48</f>
        <v>3.16234704142602</v>
      </c>
      <c r="R51" s="24" t="n">
        <f aca="false">'Tx_Chôm_BIT_4,5%'!N48</f>
        <v>2.03870846452904</v>
      </c>
      <c r="S51" s="24" t="n">
        <f aca="false">'Tx_Chôm_BIT_4,5%'!O48</f>
        <v>1.07731082741</v>
      </c>
      <c r="T51" s="24" t="n">
        <f aca="false">'Tx_Chôm_BIT_4,5%'!P48</f>
        <v>0.395468531580884</v>
      </c>
      <c r="U51" s="24" t="n">
        <f aca="false">'Tx_Chôm_BIT_4,5%'!Q48</f>
        <v>13.2072852702099</v>
      </c>
      <c r="V51" s="24" t="n">
        <f aca="false">'Tx_Chôm_BIT_4,5%'!R48</f>
        <v>10.1799054767286</v>
      </c>
      <c r="W51" s="24" t="n">
        <f aca="false">'Tx_Chôm_BIT_4,5%'!S48</f>
        <v>5.6729279012982</v>
      </c>
      <c r="X51" s="24" t="n">
        <f aca="false">'Tx_Chôm_BIT_4,5%'!T48</f>
        <v>4.02286954539176</v>
      </c>
      <c r="Y51" s="24" t="n">
        <f aca="false">'Tx_Chôm_BIT_4,5%'!U48</f>
        <v>3.63421943676916</v>
      </c>
      <c r="Z51" s="24" t="n">
        <f aca="false">'Tx_Chôm_BIT_4,5%'!V48</f>
        <v>3.27284301997973</v>
      </c>
      <c r="AA51" s="24" t="n">
        <f aca="false">'Tx_Chôm_BIT_4,5%'!W48</f>
        <v>3.01374294756467</v>
      </c>
      <c r="AB51" s="24" t="n">
        <f aca="false">'Tx_Chôm_BIT_4,5%'!X48</f>
        <v>3.08874560010587</v>
      </c>
      <c r="AC51" s="24" t="n">
        <f aca="false">'Tx_Chôm_BIT_4,5%'!Y48</f>
        <v>2.93192187206518</v>
      </c>
      <c r="AD51" s="24" t="n">
        <f aca="false">'Tx_Chôm_BIT_4,5%'!Z48</f>
        <v>1.94325054311297</v>
      </c>
      <c r="AE51" s="24" t="n">
        <f aca="false">'Tx_Chôm_BIT_4,5%'!AA48</f>
        <v>0.572747528496453</v>
      </c>
      <c r="AF51" s="25" t="n">
        <f aca="false">'Tx_Chôm_BIT_4,5%'!AB48</f>
        <v>0.334102724956264</v>
      </c>
    </row>
    <row r="52" customFormat="false" ht="15" hidden="false" customHeight="false" outlineLevel="0" collapsed="false">
      <c r="A52" s="23" t="n">
        <v>2061</v>
      </c>
      <c r="B52" s="24" t="n">
        <f aca="false">'Tx_Chôm_BIT_4,5%'!B49</f>
        <v>4.4934053560477</v>
      </c>
      <c r="C52" s="24" t="n">
        <f aca="false">'Tx_Chôm_BIT_4,5%'!C49</f>
        <v>4.91385610393556</v>
      </c>
      <c r="D52" s="24" t="n">
        <f aca="false">'Tx_Chôm_BIT_4,5%'!D49</f>
        <v>4.10754458099017</v>
      </c>
      <c r="E52" s="21" t="n">
        <f aca="false">100*SUM('Chôm_BIT_4,5%'!E52:L52)/SUM(PopActBIT!E64:L64)</f>
        <v>5.57895821660014</v>
      </c>
      <c r="F52" s="24" t="n">
        <f aca="false">'Tx_Chôm_BIT_4,5%'!AH49</f>
        <v>2.5013919749422</v>
      </c>
      <c r="G52" s="21" t="n">
        <f aca="false">100*SUM('Chôm_BIT_4,5%'!Q52:X52)/SUM(PopActBIT!Q64:X64)</f>
        <v>4.64020411465346</v>
      </c>
      <c r="H52" s="24" t="n">
        <f aca="false">'Tx_Chôm_BIT_4,5%'!AM49</f>
        <v>2.19980677777795</v>
      </c>
      <c r="I52" s="24" t="n">
        <f aca="false">'Tx_Chôm_BIT_4,5%'!E49</f>
        <v>17.1756565705166</v>
      </c>
      <c r="J52" s="24" t="n">
        <f aca="false">'Tx_Chôm_BIT_4,5%'!F49</f>
        <v>10.4521162507052</v>
      </c>
      <c r="K52" s="24" t="n">
        <f aca="false">'Tx_Chôm_BIT_4,5%'!G49</f>
        <v>6.26765767737403</v>
      </c>
      <c r="L52" s="24" t="n">
        <f aca="false">'Tx_Chôm_BIT_4,5%'!H49</f>
        <v>5.8288394892343</v>
      </c>
      <c r="M52" s="24" t="n">
        <f aca="false">'Tx_Chôm_BIT_4,5%'!I49</f>
        <v>5.1784924295878</v>
      </c>
      <c r="N52" s="24" t="n">
        <f aca="false">'Tx_Chôm_BIT_4,5%'!J49</f>
        <v>4.60571315913544</v>
      </c>
      <c r="O52" s="24" t="n">
        <f aca="false">'Tx_Chôm_BIT_4,5%'!K49</f>
        <v>4.03540255133647</v>
      </c>
      <c r="P52" s="24" t="n">
        <f aca="false">'Tx_Chôm_BIT_4,5%'!L49</f>
        <v>3.40221539790777</v>
      </c>
      <c r="Q52" s="24" t="n">
        <f aca="false">'Tx_Chôm_BIT_4,5%'!M49</f>
        <v>3.1655947530842</v>
      </c>
      <c r="R52" s="24" t="n">
        <f aca="false">'Tx_Chôm_BIT_4,5%'!N49</f>
        <v>2.0402605556324</v>
      </c>
      <c r="S52" s="24" t="n">
        <f aca="false">'Tx_Chôm_BIT_4,5%'!O49</f>
        <v>1.07813099595291</v>
      </c>
      <c r="T52" s="24" t="n">
        <f aca="false">'Tx_Chôm_BIT_4,5%'!P49</f>
        <v>0.395769606109294</v>
      </c>
      <c r="U52" s="24" t="n">
        <f aca="false">'Tx_Chôm_BIT_4,5%'!Q49</f>
        <v>13.2173401212707</v>
      </c>
      <c r="V52" s="24" t="n">
        <f aca="false">'Tx_Chôm_BIT_4,5%'!R49</f>
        <v>10.1876555503651</v>
      </c>
      <c r="W52" s="24" t="n">
        <f aca="false">'Tx_Chôm_BIT_4,5%'!S49</f>
        <v>5.67724676349884</v>
      </c>
      <c r="X52" s="24" t="n">
        <f aca="false">'Tx_Chôm_BIT_4,5%'!T49</f>
        <v>4.0259322000773</v>
      </c>
      <c r="Y52" s="24" t="n">
        <f aca="false">'Tx_Chôm_BIT_4,5%'!U49</f>
        <v>3.63698620786645</v>
      </c>
      <c r="Z52" s="24" t="n">
        <f aca="false">'Tx_Chôm_BIT_4,5%'!V49</f>
        <v>3.27533467124933</v>
      </c>
      <c r="AA52" s="24" t="n">
        <f aca="false">'Tx_Chôm_BIT_4,5%'!W49</f>
        <v>3.01603734310876</v>
      </c>
      <c r="AB52" s="24" t="n">
        <f aca="false">'Tx_Chôm_BIT_4,5%'!X49</f>
        <v>3.09109709599156</v>
      </c>
      <c r="AC52" s="24" t="n">
        <f aca="false">'Tx_Chôm_BIT_4,5%'!Y49</f>
        <v>2.93415397632753</v>
      </c>
      <c r="AD52" s="24" t="n">
        <f aca="false">'Tx_Chôm_BIT_4,5%'!Z49</f>
        <v>1.94472996105429</v>
      </c>
      <c r="AE52" s="24" t="n">
        <f aca="false">'Tx_Chôm_BIT_4,5%'!AA49</f>
        <v>0.573183567468633</v>
      </c>
      <c r="AF52" s="25" t="n">
        <f aca="false">'Tx_Chôm_BIT_4,5%'!AB49</f>
        <v>0.334357081023369</v>
      </c>
    </row>
    <row r="53" customFormat="false" ht="15" hidden="false" customHeight="false" outlineLevel="0" collapsed="false">
      <c r="A53" s="23" t="n">
        <v>2062</v>
      </c>
      <c r="B53" s="24" t="n">
        <f aca="false">'Tx_Chôm_BIT_4,5%'!B50</f>
        <v>4.49344451329221</v>
      </c>
      <c r="C53" s="24" t="n">
        <f aca="false">'Tx_Chôm_BIT_4,5%'!C50</f>
        <v>4.91341294855824</v>
      </c>
      <c r="D53" s="24" t="n">
        <f aca="false">'Tx_Chôm_BIT_4,5%'!D50</f>
        <v>4.10818784879933</v>
      </c>
      <c r="E53" s="21" t="n">
        <f aca="false">100*SUM('Chôm_BIT_4,5%'!E53:L53)/SUM(PopActBIT!E65:L65)</f>
        <v>5.5852802423954</v>
      </c>
      <c r="F53" s="24" t="n">
        <f aca="false">'Tx_Chôm_BIT_4,5%'!AH50</f>
        <v>2.49610699821842</v>
      </c>
      <c r="G53" s="21" t="n">
        <f aca="false">100*SUM('Chôm_BIT_4,5%'!Q53:X53)/SUM(PopActBIT!Q65:X65)</f>
        <v>4.64518217468386</v>
      </c>
      <c r="H53" s="24" t="n">
        <f aca="false">'Tx_Chôm_BIT_4,5%'!AM50</f>
        <v>2.20129168442548</v>
      </c>
      <c r="I53" s="24" t="n">
        <f aca="false">'Tx_Chôm_BIT_4,5%'!E50</f>
        <v>17.192654736787</v>
      </c>
      <c r="J53" s="24" t="n">
        <f aca="false">'Tx_Chôm_BIT_4,5%'!F50</f>
        <v>10.4657437737525</v>
      </c>
      <c r="K53" s="24" t="n">
        <f aca="false">'Tx_Chôm_BIT_4,5%'!G50</f>
        <v>6.27088200090917</v>
      </c>
      <c r="L53" s="24" t="n">
        <f aca="false">'Tx_Chôm_BIT_4,5%'!H50</f>
        <v>5.82721149043683</v>
      </c>
      <c r="M53" s="24" t="n">
        <f aca="false">'Tx_Chôm_BIT_4,5%'!I50</f>
        <v>5.17618597795701</v>
      </c>
      <c r="N53" s="24" t="n">
        <f aca="false">'Tx_Chôm_BIT_4,5%'!J50</f>
        <v>4.60530209051035</v>
      </c>
      <c r="O53" s="24" t="n">
        <f aca="false">'Tx_Chôm_BIT_4,5%'!K50</f>
        <v>4.02664578123217</v>
      </c>
      <c r="P53" s="24" t="n">
        <f aca="false">'Tx_Chôm_BIT_4,5%'!L50</f>
        <v>3.41970582318363</v>
      </c>
      <c r="Q53" s="24" t="n">
        <f aca="false">'Tx_Chôm_BIT_4,5%'!M50</f>
        <v>3.15427789509069</v>
      </c>
      <c r="R53" s="24" t="n">
        <f aca="false">'Tx_Chôm_BIT_4,5%'!N50</f>
        <v>2.04100681877469</v>
      </c>
      <c r="S53" s="24" t="n">
        <f aca="false">'Tx_Chôm_BIT_4,5%'!O50</f>
        <v>1.07852534236254</v>
      </c>
      <c r="T53" s="24" t="n">
        <f aca="false">'Tx_Chôm_BIT_4,5%'!P50</f>
        <v>0.395914366183719</v>
      </c>
      <c r="U53" s="24" t="n">
        <f aca="false">'Tx_Chôm_BIT_4,5%'!Q50</f>
        <v>13.2221746085838</v>
      </c>
      <c r="V53" s="24" t="n">
        <f aca="false">'Tx_Chôm_BIT_4,5%'!R50</f>
        <v>10.1913818743499</v>
      </c>
      <c r="W53" s="24" t="n">
        <f aca="false">'Tx_Chôm_BIT_4,5%'!S50</f>
        <v>5.67932332180783</v>
      </c>
      <c r="X53" s="24" t="n">
        <f aca="false">'Tx_Chôm_BIT_4,5%'!T50</f>
        <v>4.02740475945507</v>
      </c>
      <c r="Y53" s="24" t="n">
        <f aca="false">'Tx_Chôm_BIT_4,5%'!U50</f>
        <v>3.63831650303314</v>
      </c>
      <c r="Z53" s="24" t="n">
        <f aca="false">'Tx_Chôm_BIT_4,5%'!V50</f>
        <v>3.27653268565836</v>
      </c>
      <c r="AA53" s="24" t="n">
        <f aca="false">'Tx_Chôm_BIT_4,5%'!W50</f>
        <v>3.01714051471041</v>
      </c>
      <c r="AB53" s="24" t="n">
        <f aca="false">'Tx_Chôm_BIT_4,5%'!X50</f>
        <v>3.09222772209008</v>
      </c>
      <c r="AC53" s="24" t="n">
        <f aca="false">'Tx_Chôm_BIT_4,5%'!Y50</f>
        <v>2.93522719756895</v>
      </c>
      <c r="AD53" s="24" t="n">
        <f aca="false">'Tx_Chôm_BIT_4,5%'!Z50</f>
        <v>1.94544128210965</v>
      </c>
      <c r="AE53" s="24" t="n">
        <f aca="false">'Tx_Chôm_BIT_4,5%'!AA50</f>
        <v>0.573393219990213</v>
      </c>
      <c r="AF53" s="25" t="n">
        <f aca="false">'Tx_Chôm_BIT_4,5%'!AB50</f>
        <v>0.334479378327624</v>
      </c>
    </row>
    <row r="54" customFormat="false" ht="15" hidden="false" customHeight="false" outlineLevel="0" collapsed="false">
      <c r="A54" s="23" t="n">
        <v>2063</v>
      </c>
      <c r="B54" s="24" t="n">
        <f aca="false">'Tx_Chôm_BIT_4,5%'!B51</f>
        <v>4.49287978413286</v>
      </c>
      <c r="C54" s="24" t="n">
        <f aca="false">'Tx_Chôm_BIT_4,5%'!C51</f>
        <v>4.91262414699839</v>
      </c>
      <c r="D54" s="24" t="n">
        <f aca="false">'Tx_Chôm_BIT_4,5%'!D51</f>
        <v>4.10794313017022</v>
      </c>
      <c r="E54" s="21" t="n">
        <f aca="false">100*SUM('Chôm_BIT_4,5%'!E54:L54)/SUM(PopActBIT!E66:L66)</f>
        <v>5.59102890395358</v>
      </c>
      <c r="F54" s="24" t="n">
        <f aca="false">'Tx_Chôm_BIT_4,5%'!AH51</f>
        <v>2.49342212836271</v>
      </c>
      <c r="G54" s="21" t="n">
        <f aca="false">100*SUM('Chôm_BIT_4,5%'!Q54:X54)/SUM(PopActBIT!Q66:X66)</f>
        <v>4.64947300910362</v>
      </c>
      <c r="H54" s="24" t="n">
        <f aca="false">'Tx_Chôm_BIT_4,5%'!AM51</f>
        <v>2.20188268589289</v>
      </c>
      <c r="I54" s="24" t="n">
        <f aca="false">'Tx_Chôm_BIT_4,5%'!E51</f>
        <v>17.2067156105328</v>
      </c>
      <c r="J54" s="24" t="n">
        <f aca="false">'Tx_Chôm_BIT_4,5%'!F51</f>
        <v>10.4805369600685</v>
      </c>
      <c r="K54" s="24" t="n">
        <f aca="false">'Tx_Chôm_BIT_4,5%'!G51</f>
        <v>6.27495020930881</v>
      </c>
      <c r="L54" s="24" t="n">
        <f aca="false">'Tx_Chôm_BIT_4,5%'!H51</f>
        <v>5.82683386827872</v>
      </c>
      <c r="M54" s="24" t="n">
        <f aca="false">'Tx_Chôm_BIT_4,5%'!I51</f>
        <v>5.17343891076176</v>
      </c>
      <c r="N54" s="24" t="n">
        <f aca="false">'Tx_Chôm_BIT_4,5%'!J51</f>
        <v>4.60681592820729</v>
      </c>
      <c r="O54" s="24" t="n">
        <f aca="false">'Tx_Chôm_BIT_4,5%'!K51</f>
        <v>4.02165440396257</v>
      </c>
      <c r="P54" s="24" t="n">
        <f aca="false">'Tx_Chôm_BIT_4,5%'!L51</f>
        <v>3.42820823363955</v>
      </c>
      <c r="Q54" s="24" t="n">
        <f aca="false">'Tx_Chôm_BIT_4,5%'!M51</f>
        <v>3.14669038184293</v>
      </c>
      <c r="R54" s="24" t="n">
        <f aca="false">'Tx_Chôm_BIT_4,5%'!N51</f>
        <v>2.04179861991166</v>
      </c>
      <c r="S54" s="24" t="n">
        <f aca="false">'Tx_Chôm_BIT_4,5%'!O51</f>
        <v>1.0789437523279</v>
      </c>
      <c r="T54" s="24" t="n">
        <f aca="false">'Tx_Chôm_BIT_4,5%'!P51</f>
        <v>0.396067959715305</v>
      </c>
      <c r="U54" s="24" t="n">
        <f aca="false">'Tx_Chôm_BIT_4,5%'!Q51</f>
        <v>13.227304102906</v>
      </c>
      <c r="V54" s="24" t="n">
        <f aca="false">'Tx_Chôm_BIT_4,5%'!R51</f>
        <v>10.195335583706</v>
      </c>
      <c r="W54" s="24" t="n">
        <f aca="false">'Tx_Chôm_BIT_4,5%'!S51</f>
        <v>5.68152659453679</v>
      </c>
      <c r="X54" s="24" t="n">
        <f aca="false">'Tx_Chôm_BIT_4,5%'!T51</f>
        <v>4.02896717641431</v>
      </c>
      <c r="Y54" s="24" t="n">
        <f aca="false">'Tx_Chôm_BIT_4,5%'!U51</f>
        <v>3.63972797462513</v>
      </c>
      <c r="Z54" s="24" t="n">
        <f aca="false">'Tx_Chôm_BIT_4,5%'!V51</f>
        <v>3.27780380454046</v>
      </c>
      <c r="AA54" s="24" t="n">
        <f aca="false">'Tx_Chôm_BIT_4,5%'!W51</f>
        <v>3.01831100334767</v>
      </c>
      <c r="AB54" s="24" t="n">
        <f aca="false">'Tx_Chôm_BIT_4,5%'!X51</f>
        <v>3.09342734053506</v>
      </c>
      <c r="AC54" s="24" t="n">
        <f aca="false">'Tx_Chôm_BIT_4,5%'!Y51</f>
        <v>2.93636590823416</v>
      </c>
      <c r="AD54" s="24" t="n">
        <f aca="false">'Tx_Chôm_BIT_4,5%'!Z51</f>
        <v>1.9461960089459</v>
      </c>
      <c r="AE54" s="24" t="n">
        <f aca="false">'Tx_Chôm_BIT_4,5%'!AA51</f>
        <v>0.57361566579458</v>
      </c>
      <c r="AF54" s="25" t="n">
        <f aca="false">'Tx_Chôm_BIT_4,5%'!AB51</f>
        <v>0.334609138380172</v>
      </c>
    </row>
    <row r="55" customFormat="false" ht="15" hidden="false" customHeight="false" outlineLevel="0" collapsed="false">
      <c r="A55" s="23" t="n">
        <v>2064</v>
      </c>
      <c r="B55" s="24" t="n">
        <f aca="false">'Tx_Chôm_BIT_4,5%'!B52</f>
        <v>4.49321577080982</v>
      </c>
      <c r="C55" s="24" t="n">
        <f aca="false">'Tx_Chôm_BIT_4,5%'!C52</f>
        <v>4.91381749869027</v>
      </c>
      <c r="D55" s="24" t="n">
        <f aca="false">'Tx_Chôm_BIT_4,5%'!D52</f>
        <v>4.1076459699509</v>
      </c>
      <c r="E55" s="21" t="n">
        <f aca="false">100*SUM('Chôm_BIT_4,5%'!E55:L55)/SUM(PopActBIT!E67:L67)</f>
        <v>5.59830732418824</v>
      </c>
      <c r="F55" s="24" t="n">
        <f aca="false">'Tx_Chôm_BIT_4,5%'!AH52</f>
        <v>2.4947676588452</v>
      </c>
      <c r="G55" s="21" t="n">
        <f aca="false">100*SUM('Chôm_BIT_4,5%'!Q55:X55)/SUM(PopActBIT!Q67:X67)</f>
        <v>4.65403337219871</v>
      </c>
      <c r="H55" s="24" t="n">
        <f aca="false">'Tx_Chôm_BIT_4,5%'!AM52</f>
        <v>2.20282853550783</v>
      </c>
      <c r="I55" s="24" t="n">
        <f aca="false">'Tx_Chôm_BIT_4,5%'!E52</f>
        <v>17.2205409290402</v>
      </c>
      <c r="J55" s="24" t="n">
        <f aca="false">'Tx_Chôm_BIT_4,5%'!F52</f>
        <v>10.497203205766</v>
      </c>
      <c r="K55" s="24" t="n">
        <f aca="false">'Tx_Chôm_BIT_4,5%'!G52</f>
        <v>6.28083806403082</v>
      </c>
      <c r="L55" s="24" t="n">
        <f aca="false">'Tx_Chôm_BIT_4,5%'!H52</f>
        <v>5.82849214747484</v>
      </c>
      <c r="M55" s="24" t="n">
        <f aca="false">'Tx_Chôm_BIT_4,5%'!I52</f>
        <v>5.17141126986069</v>
      </c>
      <c r="N55" s="24" t="n">
        <f aca="false">'Tx_Chôm_BIT_4,5%'!J52</f>
        <v>4.60840053888574</v>
      </c>
      <c r="O55" s="24" t="n">
        <f aca="false">'Tx_Chôm_BIT_4,5%'!K52</f>
        <v>4.028217264259</v>
      </c>
      <c r="P55" s="24" t="n">
        <f aca="false">'Tx_Chôm_BIT_4,5%'!L52</f>
        <v>3.43127121599569</v>
      </c>
      <c r="Q55" s="24" t="n">
        <f aca="false">'Tx_Chôm_BIT_4,5%'!M52</f>
        <v>3.14716361562313</v>
      </c>
      <c r="R55" s="24" t="n">
        <f aca="false">'Tx_Chôm_BIT_4,5%'!N52</f>
        <v>2.04292788869237</v>
      </c>
      <c r="S55" s="24" t="n">
        <f aca="false">'Tx_Chôm_BIT_4,5%'!O52</f>
        <v>1.0795404896769</v>
      </c>
      <c r="T55" s="24" t="n">
        <f aca="false">'Tx_Chôm_BIT_4,5%'!P52</f>
        <v>0.39628701519785</v>
      </c>
      <c r="U55" s="24" t="n">
        <f aca="false">'Tx_Chôm_BIT_4,5%'!Q52</f>
        <v>13.2346198006592</v>
      </c>
      <c r="V55" s="24" t="n">
        <f aca="false">'Tx_Chôm_BIT_4,5%'!R52</f>
        <v>10.2009743739722</v>
      </c>
      <c r="W55" s="24" t="n">
        <f aca="false">'Tx_Chôm_BIT_4,5%'!S52</f>
        <v>5.68466890766571</v>
      </c>
      <c r="X55" s="24" t="n">
        <f aca="false">'Tx_Chôm_BIT_4,5%'!T52</f>
        <v>4.0311954994264</v>
      </c>
      <c r="Y55" s="24" t="n">
        <f aca="false">'Tx_Chôm_BIT_4,5%'!U52</f>
        <v>3.64174101897335</v>
      </c>
      <c r="Z55" s="24" t="n">
        <f aca="false">'Tx_Chôm_BIT_4,5%'!V52</f>
        <v>3.27961667749945</v>
      </c>
      <c r="AA55" s="24" t="n">
        <f aca="false">'Tx_Chôm_BIT_4,5%'!W52</f>
        <v>3.01998035719741</v>
      </c>
      <c r="AB55" s="24" t="n">
        <f aca="false">'Tx_Chôm_BIT_4,5%'!X52</f>
        <v>3.09513823939011</v>
      </c>
      <c r="AC55" s="24" t="n">
        <f aca="false">'Tx_Chôm_BIT_4,5%'!Y52</f>
        <v>2.93798994025992</v>
      </c>
      <c r="AD55" s="24" t="n">
        <f aca="false">'Tx_Chôm_BIT_4,5%'!Z52</f>
        <v>1.9472724022653</v>
      </c>
      <c r="AE55" s="24" t="n">
        <f aca="false">'Tx_Chôm_BIT_4,5%'!AA52</f>
        <v>0.573932918562404</v>
      </c>
      <c r="AF55" s="25" t="n">
        <f aca="false">'Tx_Chôm_BIT_4,5%'!AB52</f>
        <v>0.334794202494735</v>
      </c>
    </row>
    <row r="56" customFormat="false" ht="15" hidden="false" customHeight="false" outlineLevel="0" collapsed="false">
      <c r="A56" s="23" t="n">
        <v>2065</v>
      </c>
      <c r="B56" s="24" t="n">
        <f aca="false">'Tx_Chôm_BIT_4,5%'!B53</f>
        <v>4.49573341979452</v>
      </c>
      <c r="C56" s="24" t="n">
        <f aca="false">'Tx_Chôm_BIT_4,5%'!C53</f>
        <v>4.91761565500208</v>
      </c>
      <c r="D56" s="24" t="n">
        <f aca="false">'Tx_Chôm_BIT_4,5%'!D53</f>
        <v>4.10907100094355</v>
      </c>
      <c r="E56" s="21" t="n">
        <f aca="false">100*SUM('Chôm_BIT_4,5%'!E56:L56)/SUM(PopActBIT!E68:L68)</f>
        <v>5.60718666160814</v>
      </c>
      <c r="F56" s="24" t="n">
        <f aca="false">'Tx_Chôm_BIT_4,5%'!AH53</f>
        <v>2.49890878637854</v>
      </c>
      <c r="G56" s="21" t="n">
        <f aca="false">100*SUM('Chôm_BIT_4,5%'!Q56:X56)/SUM(PopActBIT!Q68:X68)</f>
        <v>4.65957134377049</v>
      </c>
      <c r="H56" s="24" t="n">
        <f aca="false">'Tx_Chôm_BIT_4,5%'!AM53</f>
        <v>2.20388995205655</v>
      </c>
      <c r="I56" s="24" t="n">
        <f aca="false">'Tx_Chôm_BIT_4,5%'!E53</f>
        <v>17.237568576733</v>
      </c>
      <c r="J56" s="24" t="n">
        <f aca="false">'Tx_Chôm_BIT_4,5%'!F53</f>
        <v>10.5169933108098</v>
      </c>
      <c r="K56" s="24" t="n">
        <f aca="false">'Tx_Chôm_BIT_4,5%'!G53</f>
        <v>6.28978376761499</v>
      </c>
      <c r="L56" s="24" t="n">
        <f aca="false">'Tx_Chôm_BIT_4,5%'!H53</f>
        <v>5.83307157420072</v>
      </c>
      <c r="M56" s="24" t="n">
        <f aca="false">'Tx_Chôm_BIT_4,5%'!I53</f>
        <v>5.17139094029122</v>
      </c>
      <c r="N56" s="24" t="n">
        <f aca="false">'Tx_Chôm_BIT_4,5%'!J53</f>
        <v>4.61059851823658</v>
      </c>
      <c r="O56" s="24" t="n">
        <f aca="false">'Tx_Chôm_BIT_4,5%'!K53</f>
        <v>4.02776718433785</v>
      </c>
      <c r="P56" s="24" t="n">
        <f aca="false">'Tx_Chôm_BIT_4,5%'!L53</f>
        <v>3.44238147355045</v>
      </c>
      <c r="Q56" s="24" t="n">
        <f aca="false">'Tx_Chôm_BIT_4,5%'!M53</f>
        <v>3.1523526306811</v>
      </c>
      <c r="R56" s="24" t="n">
        <f aca="false">'Tx_Chôm_BIT_4,5%'!N53</f>
        <v>2.04475019104139</v>
      </c>
      <c r="S56" s="24" t="n">
        <f aca="false">'Tx_Chôm_BIT_4,5%'!O53</f>
        <v>1.08050344543325</v>
      </c>
      <c r="T56" s="24" t="n">
        <f aca="false">'Tx_Chôm_BIT_4,5%'!P53</f>
        <v>0.396640505285621</v>
      </c>
      <c r="U56" s="24" t="n">
        <f aca="false">'Tx_Chôm_BIT_4,5%'!Q53</f>
        <v>13.2464251506595</v>
      </c>
      <c r="V56" s="24" t="n">
        <f aca="false">'Tx_Chôm_BIT_4,5%'!R53</f>
        <v>10.210073696404</v>
      </c>
      <c r="W56" s="24" t="n">
        <f aca="false">'Tx_Chôm_BIT_4,5%'!S53</f>
        <v>5.68973966202823</v>
      </c>
      <c r="X56" s="24" t="n">
        <f aca="false">'Tx_Chôm_BIT_4,5%'!T53</f>
        <v>4.03479134687098</v>
      </c>
      <c r="Y56" s="24" t="n">
        <f aca="false">'Tx_Chôm_BIT_4,5%'!U53</f>
        <v>3.64498947098683</v>
      </c>
      <c r="Z56" s="24" t="n">
        <f aca="false">'Tx_Chôm_BIT_4,5%'!V53</f>
        <v>3.28254211270859</v>
      </c>
      <c r="AA56" s="24" t="n">
        <f aca="false">'Tx_Chôm_BIT_4,5%'!W53</f>
        <v>3.02267419545249</v>
      </c>
      <c r="AB56" s="24" t="n">
        <f aca="false">'Tx_Chôm_BIT_4,5%'!X53</f>
        <v>3.09789911886873</v>
      </c>
      <c r="AC56" s="24" t="n">
        <f aca="false">'Tx_Chôm_BIT_4,5%'!Y53</f>
        <v>2.94061064263478</v>
      </c>
      <c r="AD56" s="24" t="n">
        <f aca="false">'Tx_Chôm_BIT_4,5%'!Z53</f>
        <v>1.94900937942073</v>
      </c>
      <c r="AE56" s="24" t="n">
        <f aca="false">'Tx_Chôm_BIT_4,5%'!AA53</f>
        <v>0.574444869724004</v>
      </c>
      <c r="AF56" s="25" t="n">
        <f aca="false">'Tx_Chôm_BIT_4,5%'!AB53</f>
        <v>0.335092840672335</v>
      </c>
    </row>
    <row r="57" customFormat="false" ht="15" hidden="false" customHeight="false" outlineLevel="0" collapsed="false">
      <c r="A57" s="23" t="n">
        <v>2066</v>
      </c>
      <c r="B57" s="24" t="n">
        <f aca="false">'Tx_Chôm_BIT_4,5%'!B54</f>
        <v>4.49753331289989</v>
      </c>
      <c r="C57" s="24" t="n">
        <f aca="false">'Tx_Chôm_BIT_4,5%'!C54</f>
        <v>4.92130199141526</v>
      </c>
      <c r="D57" s="24" t="n">
        <f aca="false">'Tx_Chôm_BIT_4,5%'!D54</f>
        <v>4.10925126758626</v>
      </c>
      <c r="E57" s="21" t="n">
        <f aca="false">100*SUM('Chôm_BIT_4,5%'!E57:L57)/SUM(PopActBIT!E69:L69)</f>
        <v>5.61355663163931</v>
      </c>
      <c r="F57" s="24" t="n">
        <f aca="false">'Tx_Chôm_BIT_4,5%'!AH54</f>
        <v>2.5062837380429</v>
      </c>
      <c r="G57" s="21" t="n">
        <f aca="false">100*SUM('Chôm_BIT_4,5%'!Q57:X57)/SUM(PopActBIT!Q69:X69)</f>
        <v>4.66294328496229</v>
      </c>
      <c r="H57" s="24" t="n">
        <f aca="false">'Tx_Chôm_BIT_4,5%'!AM54</f>
        <v>2.20284239836787</v>
      </c>
      <c r="I57" s="24" t="n">
        <f aca="false">'Tx_Chôm_BIT_4,5%'!E54</f>
        <v>17.2480664567376</v>
      </c>
      <c r="J57" s="24" t="n">
        <f aca="false">'Tx_Chôm_BIT_4,5%'!F54</f>
        <v>10.5326759279498</v>
      </c>
      <c r="K57" s="24" t="n">
        <f aca="false">'Tx_Chôm_BIT_4,5%'!G54</f>
        <v>6.29852007727413</v>
      </c>
      <c r="L57" s="24" t="n">
        <f aca="false">'Tx_Chôm_BIT_4,5%'!H54</f>
        <v>5.83698639813564</v>
      </c>
      <c r="M57" s="24" t="n">
        <f aca="false">'Tx_Chôm_BIT_4,5%'!I54</f>
        <v>5.17062885696917</v>
      </c>
      <c r="N57" s="24" t="n">
        <f aca="false">'Tx_Chôm_BIT_4,5%'!J54</f>
        <v>4.61067098072513</v>
      </c>
      <c r="O57" s="24" t="n">
        <f aca="false">'Tx_Chôm_BIT_4,5%'!K54</f>
        <v>4.02141504528706</v>
      </c>
      <c r="P57" s="24" t="n">
        <f aca="false">'Tx_Chôm_BIT_4,5%'!L54</f>
        <v>3.45266989067914</v>
      </c>
      <c r="Q57" s="24" t="n">
        <f aca="false">'Tx_Chôm_BIT_4,5%'!M54</f>
        <v>3.16685704779397</v>
      </c>
      <c r="R57" s="24" t="n">
        <f aca="false">'Tx_Chôm_BIT_4,5%'!N54</f>
        <v>2.04606197503695</v>
      </c>
      <c r="S57" s="24" t="n">
        <f aca="false">'Tx_Chôm_BIT_4,5%'!O54</f>
        <v>1.08119662894929</v>
      </c>
      <c r="T57" s="24" t="n">
        <f aca="false">'Tx_Chôm_BIT_4,5%'!P54</f>
        <v>0.396894965057334</v>
      </c>
      <c r="U57" s="24" t="n">
        <f aca="false">'Tx_Chôm_BIT_4,5%'!Q54</f>
        <v>13.2549232295872</v>
      </c>
      <c r="V57" s="24" t="n">
        <f aca="false">'Tx_Chôm_BIT_4,5%'!R54</f>
        <v>10.2166238419069</v>
      </c>
      <c r="W57" s="24" t="n">
        <f aca="false">'Tx_Chôm_BIT_4,5%'!S54</f>
        <v>5.69338984358107</v>
      </c>
      <c r="X57" s="24" t="n">
        <f aca="false">'Tx_Chôm_BIT_4,5%'!T54</f>
        <v>4.03737981696254</v>
      </c>
      <c r="Y57" s="24" t="n">
        <f aca="false">'Tx_Chôm_BIT_4,5%'!U54</f>
        <v>3.64732786854412</v>
      </c>
      <c r="Z57" s="24" t="n">
        <f aca="false">'Tx_Chôm_BIT_4,5%'!V54</f>
        <v>3.28464798668139</v>
      </c>
      <c r="AA57" s="24" t="n">
        <f aca="false">'Tx_Chôm_BIT_4,5%'!W54</f>
        <v>3.02461335440244</v>
      </c>
      <c r="AB57" s="24" t="n">
        <f aca="false">'Tx_Chôm_BIT_4,5%'!X54</f>
        <v>3.09988653743056</v>
      </c>
      <c r="AC57" s="24" t="n">
        <f aca="false">'Tx_Chôm_BIT_4,5%'!Y54</f>
        <v>2.94249715473541</v>
      </c>
      <c r="AD57" s="24" t="n">
        <f aca="false">'Tx_Chôm_BIT_4,5%'!Z54</f>
        <v>1.95025974209207</v>
      </c>
      <c r="AE57" s="24" t="n">
        <f aca="false">'Tx_Chôm_BIT_4,5%'!AA54</f>
        <v>0.574813397669243</v>
      </c>
      <c r="AF57" s="25" t="n">
        <f aca="false">'Tx_Chôm_BIT_4,5%'!AB54</f>
        <v>0.335307815307058</v>
      </c>
    </row>
    <row r="58" customFormat="false" ht="15" hidden="false" customHeight="false" outlineLevel="0" collapsed="false">
      <c r="A58" s="23" t="n">
        <v>2067</v>
      </c>
      <c r="B58" s="24" t="n">
        <f aca="false">'Tx_Chôm_BIT_4,5%'!B55</f>
        <v>4.49671220235333</v>
      </c>
      <c r="C58" s="24" t="n">
        <f aca="false">'Tx_Chôm_BIT_4,5%'!C55</f>
        <v>4.92171007146206</v>
      </c>
      <c r="D58" s="24" t="n">
        <f aca="false">'Tx_Chôm_BIT_4,5%'!D55</f>
        <v>4.10735369073948</v>
      </c>
      <c r="E58" s="21" t="n">
        <f aca="false">100*SUM('Chôm_BIT_4,5%'!E58:L58)/SUM(PopActBIT!E70:L70)</f>
        <v>5.61517861243768</v>
      </c>
      <c r="F58" s="24" t="n">
        <f aca="false">'Tx_Chôm_BIT_4,5%'!AH55</f>
        <v>2.51304861738418</v>
      </c>
      <c r="G58" s="21" t="n">
        <f aca="false">100*SUM('Chôm_BIT_4,5%'!Q58:X58)/SUM(PopActBIT!Q70:X70)</f>
        <v>4.66343798827748</v>
      </c>
      <c r="H58" s="24" t="n">
        <f aca="false">'Tx_Chôm_BIT_4,5%'!AM55</f>
        <v>2.19981797594914</v>
      </c>
      <c r="I58" s="24" t="n">
        <f aca="false">'Tx_Chôm_BIT_4,5%'!E55</f>
        <v>17.2510099903788</v>
      </c>
      <c r="J58" s="24" t="n">
        <f aca="false">'Tx_Chôm_BIT_4,5%'!F55</f>
        <v>10.5427915326596</v>
      </c>
      <c r="K58" s="24" t="n">
        <f aca="false">'Tx_Chôm_BIT_4,5%'!G55</f>
        <v>6.30648338417604</v>
      </c>
      <c r="L58" s="24" t="n">
        <f aca="false">'Tx_Chôm_BIT_4,5%'!H55</f>
        <v>5.83969783018664</v>
      </c>
      <c r="M58" s="24" t="n">
        <f aca="false">'Tx_Chôm_BIT_4,5%'!I55</f>
        <v>5.1690732430061</v>
      </c>
      <c r="N58" s="24" t="n">
        <f aca="false">'Tx_Chôm_BIT_4,5%'!J55</f>
        <v>4.60848341128896</v>
      </c>
      <c r="O58" s="24" t="n">
        <f aca="false">'Tx_Chôm_BIT_4,5%'!K55</f>
        <v>4.02090311930662</v>
      </c>
      <c r="P58" s="24" t="n">
        <f aca="false">'Tx_Chôm_BIT_4,5%'!L55</f>
        <v>3.44506254502969</v>
      </c>
      <c r="Q58" s="24" t="n">
        <f aca="false">'Tx_Chôm_BIT_4,5%'!M55</f>
        <v>3.18639750911356</v>
      </c>
      <c r="R58" s="24" t="n">
        <f aca="false">'Tx_Chôm_BIT_4,5%'!N55</f>
        <v>2.04672036135544</v>
      </c>
      <c r="S58" s="24" t="n">
        <f aca="false">'Tx_Chôm_BIT_4,5%'!O55</f>
        <v>1.08154453877645</v>
      </c>
      <c r="T58" s="24" t="n">
        <f aca="false">'Tx_Chôm_BIT_4,5%'!P55</f>
        <v>0.397022678791356</v>
      </c>
      <c r="U58" s="24" t="n">
        <f aca="false">'Tx_Chôm_BIT_4,5%'!Q55</f>
        <v>13.2591884279113</v>
      </c>
      <c r="V58" s="24" t="n">
        <f aca="false">'Tx_Chôm_BIT_4,5%'!R55</f>
        <v>10.2199113695775</v>
      </c>
      <c r="W58" s="24" t="n">
        <f aca="false">'Tx_Chôm_BIT_4,5%'!S55</f>
        <v>5.69522187507601</v>
      </c>
      <c r="X58" s="24" t="n">
        <f aca="false">'Tx_Chôm_BIT_4,5%'!T55</f>
        <v>4.03867897391207</v>
      </c>
      <c r="Y58" s="24" t="n">
        <f aca="false">'Tx_Chôm_BIT_4,5%'!U55</f>
        <v>3.64850151372057</v>
      </c>
      <c r="Z58" s="24" t="n">
        <f aca="false">'Tx_Chôm_BIT_4,5%'!V55</f>
        <v>3.28570492792847</v>
      </c>
      <c r="AA58" s="24" t="n">
        <f aca="false">'Tx_Chôm_BIT_4,5%'!W55</f>
        <v>3.02558662113413</v>
      </c>
      <c r="AB58" s="24" t="n">
        <f aca="false">'Tx_Chôm_BIT_4,5%'!X55</f>
        <v>3.10088402573249</v>
      </c>
      <c r="AC58" s="24" t="n">
        <f aca="false">'Tx_Chôm_BIT_4,5%'!Y55</f>
        <v>2.94344399793592</v>
      </c>
      <c r="AD58" s="24" t="n">
        <f aca="false">'Tx_Chôm_BIT_4,5%'!Z55</f>
        <v>1.95088730095753</v>
      </c>
      <c r="AE58" s="24" t="n">
        <f aca="false">'Tx_Chôm_BIT_4,5%'!AA55</f>
        <v>0.574998362387482</v>
      </c>
      <c r="AF58" s="25" t="n">
        <f aca="false">'Tx_Chôm_BIT_4,5%'!AB55</f>
        <v>0.335415711392698</v>
      </c>
    </row>
    <row r="59" customFormat="false" ht="15" hidden="false" customHeight="false" outlineLevel="0" collapsed="false">
      <c r="A59" s="23" t="n">
        <v>2068</v>
      </c>
      <c r="B59" s="24" t="n">
        <f aca="false">'Tx_Chôm_BIT_4,5%'!B56</f>
        <v>4.49679532857722</v>
      </c>
      <c r="C59" s="24" t="n">
        <f aca="false">'Tx_Chôm_BIT_4,5%'!C56</f>
        <v>4.9229535896533</v>
      </c>
      <c r="D59" s="24" t="n">
        <f aca="false">'Tx_Chôm_BIT_4,5%'!D56</f>
        <v>4.10643247968045</v>
      </c>
      <c r="E59" s="21" t="n">
        <f aca="false">100*SUM('Chôm_BIT_4,5%'!E59:L59)/SUM(PopActBIT!E71:L71)</f>
        <v>5.61845529730034</v>
      </c>
      <c r="F59" s="24" t="n">
        <f aca="false">'Tx_Chôm_BIT_4,5%'!AH56</f>
        <v>2.51466387975653</v>
      </c>
      <c r="G59" s="21" t="n">
        <f aca="false">100*SUM('Chôm_BIT_4,5%'!Q59:X59)/SUM(PopActBIT!Q71:X71)</f>
        <v>4.66467325670864</v>
      </c>
      <c r="H59" s="24" t="n">
        <f aca="false">'Tx_Chôm_BIT_4,5%'!AM56</f>
        <v>2.19737179828273</v>
      </c>
      <c r="I59" s="24" t="n">
        <f aca="false">'Tx_Chôm_BIT_4,5%'!E56</f>
        <v>17.2580634909871</v>
      </c>
      <c r="J59" s="24" t="n">
        <f aca="false">'Tx_Chôm_BIT_4,5%'!F56</f>
        <v>10.5543919028085</v>
      </c>
      <c r="K59" s="24" t="n">
        <f aca="false">'Tx_Chôm_BIT_4,5%'!G56</f>
        <v>6.31714149892251</v>
      </c>
      <c r="L59" s="24" t="n">
        <f aca="false">'Tx_Chôm_BIT_4,5%'!H56</f>
        <v>5.84500533465252</v>
      </c>
      <c r="M59" s="24" t="n">
        <f aca="false">'Tx_Chôm_BIT_4,5%'!I56</f>
        <v>5.17021827936246</v>
      </c>
      <c r="N59" s="24" t="n">
        <f aca="false">'Tx_Chôm_BIT_4,5%'!J56</f>
        <v>4.6073557382829</v>
      </c>
      <c r="O59" s="24" t="n">
        <f aca="false">'Tx_Chôm_BIT_4,5%'!K56</f>
        <v>4.0233242365267</v>
      </c>
      <c r="P59" s="24" t="n">
        <f aca="false">'Tx_Chôm_BIT_4,5%'!L56</f>
        <v>3.44173934506658</v>
      </c>
      <c r="Q59" s="24" t="n">
        <f aca="false">'Tx_Chôm_BIT_4,5%'!M56</f>
        <v>3.19694524978649</v>
      </c>
      <c r="R59" s="24" t="n">
        <f aca="false">'Tx_Chôm_BIT_4,5%'!N56</f>
        <v>2.04806662855527</v>
      </c>
      <c r="S59" s="24" t="n">
        <f aca="false">'Tx_Chôm_BIT_4,5%'!O56</f>
        <v>1.0822559441864</v>
      </c>
      <c r="T59" s="24" t="n">
        <f aca="false">'Tx_Chôm_BIT_4,5%'!P56</f>
        <v>0.397283827612728</v>
      </c>
      <c r="U59" s="24" t="n">
        <f aca="false">'Tx_Chôm_BIT_4,5%'!Q56</f>
        <v>13.267909898032</v>
      </c>
      <c r="V59" s="24" t="n">
        <f aca="false">'Tx_Chôm_BIT_4,5%'!R56</f>
        <v>10.2266337004449</v>
      </c>
      <c r="W59" s="24" t="n">
        <f aca="false">'Tx_Chôm_BIT_4,5%'!S56</f>
        <v>5.69896800989293</v>
      </c>
      <c r="X59" s="24" t="n">
        <f aca="false">'Tx_Chôm_BIT_4,5%'!T56</f>
        <v>4.04133548778465</v>
      </c>
      <c r="Y59" s="24" t="n">
        <f aca="false">'Tx_Chôm_BIT_4,5%'!U56</f>
        <v>3.65090138133766</v>
      </c>
      <c r="Z59" s="24" t="n">
        <f aca="false">'Tx_Chôm_BIT_4,5%'!V56</f>
        <v>3.28786615955361</v>
      </c>
      <c r="AA59" s="24" t="n">
        <f aca="false">'Tx_Chôm_BIT_4,5%'!W56</f>
        <v>3.02757675525562</v>
      </c>
      <c r="AB59" s="24" t="n">
        <f aca="false">'Tx_Chôm_BIT_4,5%'!X56</f>
        <v>3.10292368807873</v>
      </c>
      <c r="AC59" s="24" t="n">
        <f aca="false">'Tx_Chôm_BIT_4,5%'!Y56</f>
        <v>2.94538010126678</v>
      </c>
      <c r="AD59" s="24" t="n">
        <f aca="false">'Tx_Chôm_BIT_4,5%'!Z56</f>
        <v>1.95217053223496</v>
      </c>
      <c r="AE59" s="24" t="n">
        <f aca="false">'Tx_Chôm_BIT_4,5%'!AA56</f>
        <v>0.575376577921883</v>
      </c>
      <c r="AF59" s="25" t="n">
        <f aca="false">'Tx_Chôm_BIT_4,5%'!AB56</f>
        <v>0.335636337121098</v>
      </c>
    </row>
    <row r="60" customFormat="false" ht="15" hidden="false" customHeight="false" outlineLevel="0" collapsed="false">
      <c r="A60" s="23" t="n">
        <v>2069</v>
      </c>
      <c r="B60" s="24" t="n">
        <f aca="false">'Tx_Chôm_BIT_4,5%'!B57</f>
        <v>4.49773597198532</v>
      </c>
      <c r="C60" s="24" t="n">
        <f aca="false">'Tx_Chôm_BIT_4,5%'!C57</f>
        <v>4.92543062437257</v>
      </c>
      <c r="D60" s="24" t="n">
        <f aca="false">'Tx_Chôm_BIT_4,5%'!D57</f>
        <v>4.10604017186231</v>
      </c>
      <c r="E60" s="21" t="n">
        <f aca="false">100*SUM('Chôm_BIT_4,5%'!E60:L60)/SUM(PopActBIT!E72:L72)</f>
        <v>5.62394011069139</v>
      </c>
      <c r="F60" s="24" t="n">
        <f aca="false">'Tx_Chôm_BIT_4,5%'!AH57</f>
        <v>2.51334478927425</v>
      </c>
      <c r="G60" s="21" t="n">
        <f aca="false">100*SUM('Chôm_BIT_4,5%'!Q60:X60)/SUM(PopActBIT!Q72:X72)</f>
        <v>4.66637733786489</v>
      </c>
      <c r="H60" s="24" t="n">
        <f aca="false">'Tx_Chôm_BIT_4,5%'!AM57</f>
        <v>2.19535833462967</v>
      </c>
      <c r="I60" s="24" t="n">
        <f aca="false">'Tx_Chôm_BIT_4,5%'!E57</f>
        <v>17.2663961215321</v>
      </c>
      <c r="J60" s="24" t="n">
        <f aca="false">'Tx_Chôm_BIT_4,5%'!F57</f>
        <v>10.5656837645582</v>
      </c>
      <c r="K60" s="24" t="n">
        <f aca="false">'Tx_Chôm_BIT_4,5%'!G57</f>
        <v>6.32886795079387</v>
      </c>
      <c r="L60" s="24" t="n">
        <f aca="false">'Tx_Chôm_BIT_4,5%'!H57</f>
        <v>5.85193157554004</v>
      </c>
      <c r="M60" s="24" t="n">
        <f aca="false">'Tx_Chôm_BIT_4,5%'!I57</f>
        <v>5.17307217862102</v>
      </c>
      <c r="N60" s="24" t="n">
        <f aca="false">'Tx_Chôm_BIT_4,5%'!J57</f>
        <v>4.60683194173323</v>
      </c>
      <c r="O60" s="24" t="n">
        <f aca="false">'Tx_Chôm_BIT_4,5%'!K57</f>
        <v>4.02576453061762</v>
      </c>
      <c r="P60" s="24" t="n">
        <f aca="false">'Tx_Chôm_BIT_4,5%'!L57</f>
        <v>3.44823556517153</v>
      </c>
      <c r="Q60" s="24" t="n">
        <f aca="false">'Tx_Chôm_BIT_4,5%'!M57</f>
        <v>3.20137606204775</v>
      </c>
      <c r="R60" s="24" t="n">
        <f aca="false">'Tx_Chôm_BIT_4,5%'!N57</f>
        <v>2.04973253125542</v>
      </c>
      <c r="S60" s="24" t="n">
        <f aca="false">'Tx_Chôm_BIT_4,5%'!O57</f>
        <v>1.08313625397443</v>
      </c>
      <c r="T60" s="24" t="n">
        <f aca="false">'Tx_Chôm_BIT_4,5%'!P57</f>
        <v>0.397606979307071</v>
      </c>
      <c r="U60" s="24" t="n">
        <f aca="false">'Tx_Chôm_BIT_4,5%'!Q57</f>
        <v>13.2787020503068</v>
      </c>
      <c r="V60" s="24" t="n">
        <f aca="false">'Tx_Chôm_BIT_4,5%'!R57</f>
        <v>10.2349520707837</v>
      </c>
      <c r="W60" s="24" t="n">
        <f aca="false">'Tx_Chôm_BIT_4,5%'!S57</f>
        <v>5.70360356523246</v>
      </c>
      <c r="X60" s="24" t="n">
        <f aca="false">'Tx_Chôm_BIT_4,5%'!T57</f>
        <v>4.04462272053744</v>
      </c>
      <c r="Y60" s="24" t="n">
        <f aca="false">'Tx_Chôm_BIT_4,5%'!U57</f>
        <v>3.65387103397705</v>
      </c>
      <c r="Z60" s="24" t="n">
        <f aca="false">'Tx_Chôm_BIT_4,5%'!V57</f>
        <v>3.29054051840334</v>
      </c>
      <c r="AA60" s="24" t="n">
        <f aca="false">'Tx_Chôm_BIT_4,5%'!W57</f>
        <v>3.03003939402975</v>
      </c>
      <c r="AB60" s="24" t="n">
        <f aca="false">'Tx_Chôm_BIT_4,5%'!X57</f>
        <v>3.10544761424316</v>
      </c>
      <c r="AC60" s="24" t="n">
        <f aca="false">'Tx_Chôm_BIT_4,5%'!Y57</f>
        <v>2.94777588106966</v>
      </c>
      <c r="AD60" s="24" t="n">
        <f aca="false">'Tx_Chôm_BIT_4,5%'!Z57</f>
        <v>1.95375843280199</v>
      </c>
      <c r="AE60" s="24" t="n">
        <f aca="false">'Tx_Chôm_BIT_4,5%'!AA57</f>
        <v>0.575844590720585</v>
      </c>
      <c r="AF60" s="25" t="n">
        <f aca="false">'Tx_Chôm_BIT_4,5%'!AB57</f>
        <v>0.335909344587008</v>
      </c>
    </row>
    <row r="61" customFormat="false" ht="15.75" hidden="false" customHeight="false" outlineLevel="0" collapsed="false">
      <c r="A61" s="26" t="n">
        <v>2070</v>
      </c>
      <c r="B61" s="27" t="n">
        <f aca="false">'Tx_Chôm_BIT_4,5%'!B58</f>
        <v>4.49904182983966</v>
      </c>
      <c r="C61" s="27" t="n">
        <f aca="false">'Tx_Chôm_BIT_4,5%'!C58</f>
        <v>4.92822649628251</v>
      </c>
      <c r="D61" s="27" t="n">
        <f aca="false">'Tx_Chôm_BIT_4,5%'!D58</f>
        <v>4.10605151594082</v>
      </c>
      <c r="E61" s="21" t="n">
        <f aca="false">100*SUM('Chôm_BIT_4,5%'!E61:L61)/SUM(PopActBIT!E73:L73)</f>
        <v>5.62768896433819</v>
      </c>
      <c r="F61" s="27" t="n">
        <f aca="false">'Tx_Chôm_BIT_4,5%'!AH58</f>
        <v>2.51461602702774</v>
      </c>
      <c r="G61" s="21" t="n">
        <f aca="false">100*SUM('Chôm_BIT_4,5%'!Q61:X61)/SUM(PopActBIT!Q73:X73)</f>
        <v>4.66751589679705</v>
      </c>
      <c r="H61" s="27" t="n">
        <f aca="false">'Tx_Chôm_BIT_4,5%'!AM58</f>
        <v>2.19324498830476</v>
      </c>
      <c r="I61" s="27" t="n">
        <f aca="false">'Tx_Chôm_BIT_4,5%'!E58</f>
        <v>17.2737357292973</v>
      </c>
      <c r="J61" s="27" t="n">
        <f aca="false">'Tx_Chôm_BIT_4,5%'!F58</f>
        <v>10.5754878257577</v>
      </c>
      <c r="K61" s="27" t="n">
        <f aca="false">'Tx_Chôm_BIT_4,5%'!G58</f>
        <v>6.34042774566273</v>
      </c>
      <c r="L61" s="27" t="n">
        <f aca="false">'Tx_Chôm_BIT_4,5%'!H58</f>
        <v>5.8597797913081</v>
      </c>
      <c r="M61" s="27" t="n">
        <f aca="false">'Tx_Chôm_BIT_4,5%'!I58</f>
        <v>5.17682127525476</v>
      </c>
      <c r="N61" s="27" t="n">
        <f aca="false">'Tx_Chôm_BIT_4,5%'!J58</f>
        <v>4.60659379481558</v>
      </c>
      <c r="O61" s="27" t="n">
        <f aca="false">'Tx_Chôm_BIT_4,5%'!K58</f>
        <v>4.0274468137597</v>
      </c>
      <c r="P61" s="27" t="n">
        <f aca="false">'Tx_Chôm_BIT_4,5%'!L58</f>
        <v>3.4476415939814</v>
      </c>
      <c r="Q61" s="27" t="n">
        <f aca="false">'Tx_Chôm_BIT_4,5%'!M58</f>
        <v>3.21149926380497</v>
      </c>
      <c r="R61" s="27" t="n">
        <f aca="false">'Tx_Chôm_BIT_4,5%'!N58</f>
        <v>2.05142838632665</v>
      </c>
      <c r="S61" s="27" t="n">
        <f aca="false">'Tx_Chôm_BIT_4,5%'!O58</f>
        <v>1.08403239143682</v>
      </c>
      <c r="T61" s="27" t="n">
        <f aca="false">'Tx_Chôm_BIT_4,5%'!P58</f>
        <v>0.397935941160353</v>
      </c>
      <c r="U61" s="27" t="n">
        <f aca="false">'Tx_Chôm_BIT_4,5%'!Q58</f>
        <v>13.2896882418552</v>
      </c>
      <c r="V61" s="27" t="n">
        <f aca="false">'Tx_Chôm_BIT_4,5%'!R58</f>
        <v>10.2434200026277</v>
      </c>
      <c r="W61" s="27" t="n">
        <f aca="false">'Tx_Chôm_BIT_4,5%'!S58</f>
        <v>5.70832246630023</v>
      </c>
      <c r="X61" s="27" t="n">
        <f aca="false">'Tx_Chôm_BIT_4,5%'!T58</f>
        <v>4.04796905663117</v>
      </c>
      <c r="Y61" s="27" t="n">
        <f aca="false">'Tx_Chôm_BIT_4,5%'!U58</f>
        <v>3.65689407997358</v>
      </c>
      <c r="Z61" s="27" t="n">
        <f aca="false">'Tx_Chôm_BIT_4,5%'!V58</f>
        <v>3.29326296132706</v>
      </c>
      <c r="AA61" s="27" t="n">
        <f aca="false">'Tx_Chôm_BIT_4,5%'!W58</f>
        <v>3.032546310222</v>
      </c>
      <c r="AB61" s="27" t="n">
        <f aca="false">'Tx_Chôm_BIT_4,5%'!X58</f>
        <v>3.10801691975241</v>
      </c>
      <c r="AC61" s="27" t="n">
        <f aca="false">'Tx_Chôm_BIT_4,5%'!Y58</f>
        <v>2.95021473618882</v>
      </c>
      <c r="AD61" s="27" t="n">
        <f aca="false">'Tx_Chôm_BIT_4,5%'!Z58</f>
        <v>1.95537488328794</v>
      </c>
      <c r="AE61" s="27" t="n">
        <f aca="false">'Tx_Chôm_BIT_4,5%'!AA58</f>
        <v>0.576321018232235</v>
      </c>
      <c r="AF61" s="28" t="n">
        <f aca="false">'Tx_Chôm_BIT_4,5%'!AB58</f>
        <v>0.33618726063547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1" sqref="A1:N6 G7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51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'Tx_Chôm_BIT_10%'!B2</f>
        <v>10.2483159183152</v>
      </c>
      <c r="C5" s="21" t="n">
        <f aca="false">'Tx_Chôm_BIT_10%'!C2</f>
        <v>11.2172430499464</v>
      </c>
      <c r="D5" s="21" t="n">
        <f aca="false">'Tx_Chôm_BIT_10%'!D2</f>
        <v>9.35682631040142</v>
      </c>
      <c r="E5" s="21" t="n">
        <f aca="false">100*SUM('Chôm_BIT_10%'!E5:L5)/SUM(PopActBIT!E17:L17)</f>
        <v>12.1574535133657</v>
      </c>
      <c r="F5" s="21" t="n">
        <f aca="false">'Tx_Chôm_BIT_10%'!AH2</f>
        <v>6.06877959028752</v>
      </c>
      <c r="G5" s="21" t="n">
        <f aca="false">100*SUM('Chôm_BIT_10%'!Q5:X5)/SUM(PopActBIT!Q17:X17)</f>
        <v>10.0150029242007</v>
      </c>
      <c r="H5" s="21" t="n">
        <f aca="false">'Tx_Chôm_BIT_10%'!AM2</f>
        <v>5.54890888045147</v>
      </c>
      <c r="I5" s="21" t="n">
        <f aca="false">'Tx_Chôm_BIT_10%'!E2</f>
        <v>37.6414335081806</v>
      </c>
      <c r="J5" s="21" t="n">
        <f aca="false">'Tx_Chôm_BIT_10%'!F2</f>
        <v>23.0164179413079</v>
      </c>
      <c r="K5" s="21" t="n">
        <f aca="false">'Tx_Chôm_BIT_10%'!G2</f>
        <v>13.8308292707208</v>
      </c>
      <c r="L5" s="21" t="n">
        <f aca="false">'Tx_Chôm_BIT_10%'!H2</f>
        <v>12.8418425623053</v>
      </c>
      <c r="M5" s="21" t="n">
        <f aca="false">'Tx_Chôm_BIT_10%'!I2</f>
        <v>11.3583624996819</v>
      </c>
      <c r="N5" s="21" t="n">
        <f aca="false">'Tx_Chôm_BIT_10%'!J2</f>
        <v>10.0846674964194</v>
      </c>
      <c r="O5" s="21" t="n">
        <f aca="false">'Tx_Chôm_BIT_10%'!K2</f>
        <v>8.78100319896252</v>
      </c>
      <c r="P5" s="21" t="n">
        <f aca="false">'Tx_Chôm_BIT_10%'!L2</f>
        <v>7.49232354860283</v>
      </c>
      <c r="Q5" s="21" t="n">
        <f aca="false">'Tx_Chôm_BIT_10%'!M2</f>
        <v>6.96786090020063</v>
      </c>
      <c r="R5" s="21" t="n">
        <f aca="false">'Tx_Chôm_BIT_10%'!N2</f>
        <v>4.48040948206449</v>
      </c>
      <c r="S5" s="21" t="n">
        <f aca="false">'Tx_Chôm_BIT_10%'!O2</f>
        <v>2.36757424135849</v>
      </c>
      <c r="T5" s="21" t="n">
        <f aca="false">'Tx_Chôm_BIT_10%'!P2</f>
        <v>0.869109531637928</v>
      </c>
      <c r="U5" s="21" t="n">
        <f aca="false">'Tx_Chôm_BIT_10%'!Q2</f>
        <v>29.0252614272874</v>
      </c>
      <c r="V5" s="21" t="n">
        <f aca="false">'Tx_Chôm_BIT_10%'!R2</f>
        <v>22.3720781161281</v>
      </c>
      <c r="W5" s="21" t="n">
        <f aca="false">'Tx_Chôm_BIT_10%'!S2</f>
        <v>12.4672263848751</v>
      </c>
      <c r="X5" s="21" t="n">
        <f aca="false">'Tx_Chôm_BIT_10%'!T2</f>
        <v>8.84094178735134</v>
      </c>
      <c r="Y5" s="21" t="n">
        <f aca="false">'Tx_Chôm_BIT_10%'!U2</f>
        <v>7.98681690281062</v>
      </c>
      <c r="Z5" s="21" t="n">
        <f aca="false">'Tx_Chôm_BIT_10%'!V2</f>
        <v>7.19263060665872</v>
      </c>
      <c r="AA5" s="21" t="n">
        <f aca="false">'Tx_Chôm_BIT_10%'!W2</f>
        <v>6.6232140169649</v>
      </c>
      <c r="AB5" s="21" t="n">
        <f aca="false">'Tx_Chôm_BIT_10%'!X2</f>
        <v>6.78804513503417</v>
      </c>
      <c r="AC5" s="21" t="n">
        <f aca="false">'Tx_Chôm_BIT_10%'!Y2</f>
        <v>6.44339825179843</v>
      </c>
      <c r="AD5" s="21" t="n">
        <f aca="false">'Tx_Chôm_BIT_10%'!Z2</f>
        <v>4.27062442270361</v>
      </c>
      <c r="AE5" s="21" t="n">
        <f aca="false">'Tx_Chôm_BIT_10%'!AA2</f>
        <v>1.25871035616528</v>
      </c>
      <c r="AF5" s="22" t="n">
        <f aca="false">'Tx_Chôm_BIT_10%'!AB2</f>
        <v>0.734247707763077</v>
      </c>
    </row>
    <row r="6" customFormat="false" ht="15" hidden="false" customHeight="false" outlineLevel="0" collapsed="false">
      <c r="A6" s="23" t="n">
        <v>2015</v>
      </c>
      <c r="B6" s="24" t="n">
        <f aca="false">'Tx_Chôm_BIT_10%'!B3</f>
        <v>10.3575157815912</v>
      </c>
      <c r="C6" s="24" t="n">
        <f aca="false">'Tx_Chôm_BIT_10%'!C3</f>
        <v>11.3240905257241</v>
      </c>
      <c r="D6" s="24" t="n">
        <f aca="false">'Tx_Chôm_BIT_10%'!D3</f>
        <v>9.46438256373146</v>
      </c>
      <c r="E6" s="21" t="n">
        <f aca="false">100*SUM('Chôm_BIT_10%'!E6:L6)/SUM(PopActBIT!E18:L18)</f>
        <v>12.326277781637</v>
      </c>
      <c r="F6" s="24" t="n">
        <f aca="false">'Tx_Chôm_BIT_10%'!AH3</f>
        <v>6.10394841382887</v>
      </c>
      <c r="G6" s="21" t="n">
        <f aca="false">100*SUM('Chôm_BIT_10%'!Q6:X6)/SUM(PopActBIT!Q18:X18)</f>
        <v>10.1556731971416</v>
      </c>
      <c r="H6" s="24" t="n">
        <f aca="false">'Tx_Chôm_BIT_10%'!AM3</f>
        <v>5.59631383925928</v>
      </c>
      <c r="I6" s="24" t="n">
        <f aca="false">'Tx_Chôm_BIT_10%'!E3</f>
        <v>38.1842847017297</v>
      </c>
      <c r="J6" s="24" t="n">
        <f aca="false">'Tx_Chôm_BIT_10%'!F3</f>
        <v>23.3483524290831</v>
      </c>
      <c r="K6" s="24" t="n">
        <f aca="false">'Tx_Chôm_BIT_10%'!G3</f>
        <v>14.030292507841</v>
      </c>
      <c r="L6" s="24" t="n">
        <f aca="false">'Tx_Chôm_BIT_10%'!H3</f>
        <v>13.0270429894038</v>
      </c>
      <c r="M6" s="24" t="n">
        <f aca="false">'Tx_Chôm_BIT_10%'!I3</f>
        <v>11.522168711748</v>
      </c>
      <c r="N6" s="24" t="n">
        <f aca="false">'Tx_Chôm_BIT_10%'!J3</f>
        <v>10.2301049380032</v>
      </c>
      <c r="O6" s="24" t="n">
        <f aca="false">'Tx_Chôm_BIT_10%'!K3</f>
        <v>8.90763966369968</v>
      </c>
      <c r="P6" s="24" t="n">
        <f aca="false">'Tx_Chôm_BIT_10%'!L3</f>
        <v>7.60037513967549</v>
      </c>
      <c r="Q6" s="24" t="n">
        <f aca="false">'Tx_Chôm_BIT_10%'!M3</f>
        <v>7.06834887989821</v>
      </c>
      <c r="R6" s="24" t="n">
        <f aca="false">'Tx_Chôm_BIT_10%'!N3</f>
        <v>4.54502433352595</v>
      </c>
      <c r="S6" s="24" t="n">
        <f aca="false">'Tx_Chôm_BIT_10%'!O3</f>
        <v>2.40171854413746</v>
      </c>
      <c r="T6" s="24" t="n">
        <f aca="false">'Tx_Chôm_BIT_10%'!P3</f>
        <v>0.881643516202357</v>
      </c>
      <c r="U6" s="24" t="n">
        <f aca="false">'Tx_Chôm_BIT_10%'!Q3</f>
        <v>29.4438532911029</v>
      </c>
      <c r="V6" s="24" t="n">
        <f aca="false">'Tx_Chôm_BIT_10%'!R3</f>
        <v>22.694720167071</v>
      </c>
      <c r="W6" s="24" t="n">
        <f aca="false">'Tx_Chôm_BIT_10%'!S3</f>
        <v>12.64702423242</v>
      </c>
      <c r="X6" s="24" t="n">
        <f aca="false">'Tx_Chôm_BIT_10%'!T3</f>
        <v>8.96844266481708</v>
      </c>
      <c r="Y6" s="24" t="n">
        <f aca="false">'Tx_Chôm_BIT_10%'!U3</f>
        <v>8.10199989889408</v>
      </c>
      <c r="Z6" s="24" t="n">
        <f aca="false">'Tx_Chôm_BIT_10%'!V3</f>
        <v>7.29636013408847</v>
      </c>
      <c r="AA6" s="24" t="n">
        <f aca="false">'Tx_Chôm_BIT_10%'!W3</f>
        <v>6.71873162347314</v>
      </c>
      <c r="AB6" s="24" t="n">
        <f aca="false">'Tx_Chôm_BIT_10%'!X3</f>
        <v>6.885939876546</v>
      </c>
      <c r="AC6" s="24" t="n">
        <f aca="false">'Tx_Chôm_BIT_10%'!Y3</f>
        <v>6.53632262012092</v>
      </c>
      <c r="AD6" s="24" t="n">
        <f aca="false">'Tx_Chôm_BIT_10%'!Z3</f>
        <v>4.33221382961503</v>
      </c>
      <c r="AE6" s="24" t="n">
        <f aca="false">'Tx_Chôm_BIT_10%'!AA3</f>
        <v>1.27686302346548</v>
      </c>
      <c r="AF6" s="25" t="n">
        <f aca="false">'Tx_Chôm_BIT_10%'!AB3</f>
        <v>0.744836763688198</v>
      </c>
    </row>
    <row r="7" customFormat="false" ht="15" hidden="false" customHeight="false" outlineLevel="0" collapsed="false">
      <c r="A7" s="23" t="n">
        <v>2016</v>
      </c>
      <c r="B7" s="24" t="n">
        <f aca="false">'Tx_Chôm_BIT_10%'!B4</f>
        <v>10.0649925354723</v>
      </c>
      <c r="C7" s="24" t="n">
        <f aca="false">'Tx_Chôm_BIT_10%'!C4</f>
        <v>10.9969986048037</v>
      </c>
      <c r="D7" s="24" t="n">
        <f aca="false">'Tx_Chôm_BIT_10%'!D4</f>
        <v>9.20144161745539</v>
      </c>
      <c r="E7" s="21" t="n">
        <f aca="false">100*SUM('Chôm_BIT_10%'!E7:L7)/SUM(PopActBIT!E19:L19)</f>
        <v>12.0098809965273</v>
      </c>
      <c r="F7" s="24" t="n">
        <f aca="false">'Tx_Chôm_BIT_10%'!AH4</f>
        <v>5.91007039889062</v>
      </c>
      <c r="G7" s="21" t="n">
        <f aca="false">100*SUM('Chôm_BIT_10%'!Q7:X7)/SUM(PopActBIT!Q19:X19)</f>
        <v>9.89764396409417</v>
      </c>
      <c r="H7" s="24" t="n">
        <f aca="false">'Tx_Chôm_BIT_10%'!AM4</f>
        <v>5.42270228649407</v>
      </c>
      <c r="I7" s="24" t="n">
        <f aca="false">'Tx_Chôm_BIT_10%'!E4</f>
        <v>37.2194503644705</v>
      </c>
      <c r="J7" s="24" t="n">
        <f aca="false">'Tx_Chôm_BIT_10%'!F4</f>
        <v>22.7583900317781</v>
      </c>
      <c r="K7" s="24" t="n">
        <f aca="false">'Tx_Chôm_BIT_10%'!G4</f>
        <v>13.6757773433146</v>
      </c>
      <c r="L7" s="24" t="n">
        <f aca="false">'Tx_Chôm_BIT_10%'!H4</f>
        <v>12.6978777716366</v>
      </c>
      <c r="M7" s="24" t="n">
        <f aca="false">'Tx_Chôm_BIT_10%'!I4</f>
        <v>11.2310284141197</v>
      </c>
      <c r="N7" s="24" t="n">
        <f aca="false">'Tx_Chôm_BIT_10%'!J4</f>
        <v>9.97161229907988</v>
      </c>
      <c r="O7" s="24" t="n">
        <f aca="false">'Tx_Chôm_BIT_10%'!K4</f>
        <v>8.68256286368619</v>
      </c>
      <c r="P7" s="24" t="n">
        <f aca="false">'Tx_Chôm_BIT_10%'!L4</f>
        <v>7.40833008846945</v>
      </c>
      <c r="Q7" s="24" t="n">
        <f aca="false">'Tx_Chôm_BIT_10%'!M4</f>
        <v>6.88974698227659</v>
      </c>
      <c r="R7" s="24" t="n">
        <f aca="false">'Tx_Chôm_BIT_10%'!N4</f>
        <v>4.43018139290473</v>
      </c>
      <c r="S7" s="24" t="n">
        <f aca="false">'Tx_Chôm_BIT_10%'!O4</f>
        <v>2.34103230795634</v>
      </c>
      <c r="T7" s="24" t="n">
        <f aca="false">'Tx_Chôm_BIT_10%'!P4</f>
        <v>0.859366290262456</v>
      </c>
      <c r="U7" s="24" t="n">
        <f aca="false">'Tx_Chôm_BIT_10%'!Q4</f>
        <v>28.6998707627306</v>
      </c>
      <c r="V7" s="24" t="n">
        <f aca="false">'Tx_Chôm_BIT_10%'!R4</f>
        <v>22.1212736441698</v>
      </c>
      <c r="W7" s="24" t="n">
        <f aca="false">'Tx_Chôm_BIT_10%'!S4</f>
        <v>12.3274612672132</v>
      </c>
      <c r="X7" s="24" t="n">
        <f aca="false">'Tx_Chôm_BIT_10%'!T4</f>
        <v>8.74182950439394</v>
      </c>
      <c r="Y7" s="24" t="n">
        <f aca="false">'Tx_Chôm_BIT_10%'!U4</f>
        <v>7.89727987430843</v>
      </c>
      <c r="Z7" s="24" t="n">
        <f aca="false">'Tx_Chôm_BIT_10%'!V4</f>
        <v>7.11199688493067</v>
      </c>
      <c r="AA7" s="24" t="n">
        <f aca="false">'Tx_Chôm_BIT_10%'!W4</f>
        <v>6.54896379820699</v>
      </c>
      <c r="AB7" s="24" t="n">
        <f aca="false">'Tx_Chôm_BIT_10%'!X4</f>
        <v>6.71194706015332</v>
      </c>
      <c r="AC7" s="24" t="n">
        <f aca="false">'Tx_Chôm_BIT_10%'!Y4</f>
        <v>6.37116387608372</v>
      </c>
      <c r="AD7" s="24" t="n">
        <f aca="false">'Tx_Chôm_BIT_10%'!Z4</f>
        <v>4.22274815042758</v>
      </c>
      <c r="AE7" s="24" t="n">
        <f aca="false">'Tx_Chôm_BIT_10%'!AA4</f>
        <v>1.24459945486287</v>
      </c>
      <c r="AF7" s="25" t="n">
        <f aca="false">'Tx_Chôm_BIT_10%'!AB4</f>
        <v>0.726016348670006</v>
      </c>
    </row>
    <row r="8" customFormat="false" ht="15" hidden="false" customHeight="false" outlineLevel="0" collapsed="false">
      <c r="A8" s="23" t="n">
        <v>2017</v>
      </c>
      <c r="B8" s="24" t="n">
        <f aca="false">'Tx_Chôm_BIT_10%'!B5</f>
        <v>9.37115313397029</v>
      </c>
      <c r="C8" s="24" t="n">
        <f aca="false">'Tx_Chôm_BIT_10%'!C5</f>
        <v>10.236686614272</v>
      </c>
      <c r="D8" s="24" t="n">
        <f aca="false">'Tx_Chôm_BIT_10%'!D5</f>
        <v>8.56823376742239</v>
      </c>
      <c r="E8" s="21" t="n">
        <f aca="false">100*SUM('Chôm_BIT_10%'!E8:L8)/SUM(PopActBIT!E20:L20)</f>
        <v>11.2108870799954</v>
      </c>
      <c r="F8" s="24" t="n">
        <f aca="false">'Tx_Chôm_BIT_10%'!AH5</f>
        <v>5.48758877710022</v>
      </c>
      <c r="G8" s="21" t="n">
        <f aca="false">100*SUM('Chôm_BIT_10%'!Q8:X8)/SUM(PopActBIT!Q20:X20)</f>
        <v>9.24225243194009</v>
      </c>
      <c r="H8" s="24" t="n">
        <f aca="false">'Tx_Chôm_BIT_10%'!AM5</f>
        <v>5.02570281705817</v>
      </c>
      <c r="I8" s="24" t="n">
        <f aca="false">'Tx_Chôm_BIT_10%'!E5</f>
        <v>34.750393299954</v>
      </c>
      <c r="J8" s="24" t="n">
        <f aca="false">'Tx_Chôm_BIT_10%'!F5</f>
        <v>21.2486481324559</v>
      </c>
      <c r="K8" s="24" t="n">
        <f aca="false">'Tx_Chôm_BIT_10%'!G5</f>
        <v>12.768556136886</v>
      </c>
      <c r="L8" s="24" t="n">
        <f aca="false">'Tx_Chôm_BIT_10%'!H5</f>
        <v>11.8555282874445</v>
      </c>
      <c r="M8" s="24" t="n">
        <f aca="false">'Tx_Chôm_BIT_10%'!I5</f>
        <v>10.4859865132823</v>
      </c>
      <c r="N8" s="24" t="n">
        <f aca="false">'Tx_Chôm_BIT_10%'!J5</f>
        <v>9.31011731324404</v>
      </c>
      <c r="O8" s="24" t="n">
        <f aca="false">'Tx_Chôm_BIT_10%'!K5</f>
        <v>8.10658060261665</v>
      </c>
      <c r="P8" s="24" t="n">
        <f aca="false">'Tx_Chôm_BIT_10%'!L5</f>
        <v>6.91687764728383</v>
      </c>
      <c r="Q8" s="24" t="n">
        <f aca="false">'Tx_Chôm_BIT_10%'!M5</f>
        <v>6.43269621197397</v>
      </c>
      <c r="R8" s="24" t="n">
        <f aca="false">'Tx_Chôm_BIT_10%'!N5</f>
        <v>4.13629283307573</v>
      </c>
      <c r="S8" s="24" t="n">
        <f aca="false">'Tx_Chôm_BIT_10%'!O5</f>
        <v>2.18573333654169</v>
      </c>
      <c r="T8" s="24" t="n">
        <f aca="false">'Tx_Chôm_BIT_10%'!P5</f>
        <v>0.802357807084925</v>
      </c>
      <c r="U8" s="24" t="n">
        <f aca="false">'Tx_Chôm_BIT_10%'!Q5</f>
        <v>26.7959840055776</v>
      </c>
      <c r="V8" s="24" t="n">
        <f aca="false">'Tx_Chôm_BIT_10%'!R5</f>
        <v>20.6537966547895</v>
      </c>
      <c r="W8" s="24" t="n">
        <f aca="false">'Tx_Chôm_BIT_10%'!S5</f>
        <v>11.5096844050803</v>
      </c>
      <c r="X8" s="24" t="n">
        <f aca="false">'Tx_Chôm_BIT_10%'!T5</f>
        <v>8.16191562379492</v>
      </c>
      <c r="Y8" s="24" t="n">
        <f aca="false">'Tx_Chôm_BIT_10%'!U5</f>
        <v>7.37339157200457</v>
      </c>
      <c r="Z8" s="24" t="n">
        <f aca="false">'Tx_Chôm_BIT_10%'!V5</f>
        <v>6.64020254139248</v>
      </c>
      <c r="AA8" s="24" t="n">
        <f aca="false">'Tx_Chôm_BIT_10%'!W5</f>
        <v>6.11451984019891</v>
      </c>
      <c r="AB8" s="24" t="n">
        <f aca="false">'Tx_Chôm_BIT_10%'!X5</f>
        <v>6.26669114843915</v>
      </c>
      <c r="AC8" s="24" t="n">
        <f aca="false">'Tx_Chôm_BIT_10%'!Y5</f>
        <v>5.9485147766641</v>
      </c>
      <c r="AD8" s="24" t="n">
        <f aca="false">'Tx_Chôm_BIT_10%'!Z5</f>
        <v>3.94262025895178</v>
      </c>
      <c r="AE8" s="24" t="n">
        <f aca="false">'Tx_Chôm_BIT_10%'!AA5</f>
        <v>1.16203544474368</v>
      </c>
      <c r="AF8" s="25" t="n">
        <f aca="false">'Tx_Chôm_BIT_10%'!AB5</f>
        <v>0.677854009433816</v>
      </c>
    </row>
    <row r="9" customFormat="false" ht="15" hidden="false" customHeight="false" outlineLevel="0" collapsed="false">
      <c r="A9" s="23" t="n">
        <v>2018</v>
      </c>
      <c r="B9" s="24" t="n">
        <f aca="false">'Tx_Chôm_BIT_10%'!B6</f>
        <v>8.77567369405301</v>
      </c>
      <c r="C9" s="24" t="n">
        <f aca="false">'Tx_Chôm_BIT_10%'!C6</f>
        <v>9.58580902504126</v>
      </c>
      <c r="D9" s="24" t="n">
        <f aca="false">'Tx_Chôm_BIT_10%'!D6</f>
        <v>8.02379421624922</v>
      </c>
      <c r="E9" s="21" t="n">
        <f aca="false">100*SUM('Chôm_BIT_10%'!E9:L9)/SUM(PopActBIT!E21:L21)</f>
        <v>10.5278132970997</v>
      </c>
      <c r="F9" s="24" t="n">
        <f aca="false">'Tx_Chôm_BIT_10%'!AH6</f>
        <v>5.12610665355035</v>
      </c>
      <c r="G9" s="21" t="n">
        <f aca="false">100*SUM('Chôm_BIT_10%'!Q9:X9)/SUM(PopActBIT!Q21:X21)</f>
        <v>8.68308411331871</v>
      </c>
      <c r="H9" s="24" t="n">
        <f aca="false">'Tx_Chôm_BIT_10%'!AM6</f>
        <v>4.67971317955348</v>
      </c>
      <c r="I9" s="24" t="n">
        <f aca="false">'Tx_Chôm_BIT_10%'!E6</f>
        <v>32.6145104564997</v>
      </c>
      <c r="J9" s="24" t="n">
        <f aca="false">'Tx_Chôm_BIT_10%'!F6</f>
        <v>19.9426305976049</v>
      </c>
      <c r="K9" s="24" t="n">
        <f aca="false">'Tx_Chôm_BIT_10%'!G6</f>
        <v>11.9837552354097</v>
      </c>
      <c r="L9" s="24" t="n">
        <f aca="false">'Tx_Chôm_BIT_10%'!H6</f>
        <v>11.1268453269189</v>
      </c>
      <c r="M9" s="24" t="n">
        <f aca="false">'Tx_Chôm_BIT_10%'!I6</f>
        <v>9.84148046418263</v>
      </c>
      <c r="N9" s="24" t="n">
        <f aca="false">'Tx_Chôm_BIT_10%'!J6</f>
        <v>8.73788436991413</v>
      </c>
      <c r="O9" s="24" t="n">
        <f aca="false">'Tx_Chôm_BIT_10%'!K6</f>
        <v>7.60832130872166</v>
      </c>
      <c r="P9" s="24" t="n">
        <f aca="false">'Tx_Chôm_BIT_10%'!L6</f>
        <v>6.49174173099118</v>
      </c>
      <c r="Q9" s="24" t="n">
        <f aca="false">'Tx_Chôm_BIT_10%'!M6</f>
        <v>6.0373198098218</v>
      </c>
      <c r="R9" s="24" t="n">
        <f aca="false">'Tx_Chôm_BIT_10%'!N6</f>
        <v>3.88206155513273</v>
      </c>
      <c r="S9" s="24" t="n">
        <f aca="false">'Tx_Chôm_BIT_10%'!O6</f>
        <v>2.05139038699321</v>
      </c>
      <c r="T9" s="24" t="n">
        <f aca="false">'Tx_Chôm_BIT_10%'!P6</f>
        <v>0.753042040794977</v>
      </c>
      <c r="U9" s="24" t="n">
        <f aca="false">'Tx_Chôm_BIT_10%'!Q6</f>
        <v>25.1490074658598</v>
      </c>
      <c r="V9" s="24" t="n">
        <f aca="false">'Tx_Chôm_BIT_10%'!R6</f>
        <v>19.3843408087397</v>
      </c>
      <c r="W9" s="24" t="n">
        <f aca="false">'Tx_Chôm_BIT_10%'!S6</f>
        <v>10.8022582403693</v>
      </c>
      <c r="X9" s="24" t="n">
        <f aca="false">'Tx_Chôm_BIT_10%'!T6</f>
        <v>7.66025524256959</v>
      </c>
      <c r="Y9" s="24" t="n">
        <f aca="false">'Tx_Chôm_BIT_10%'!U6</f>
        <v>6.9201966852366</v>
      </c>
      <c r="Z9" s="24" t="n">
        <f aca="false">'Tx_Chôm_BIT_10%'!V6</f>
        <v>6.23207206175153</v>
      </c>
      <c r="AA9" s="24" t="n">
        <f aca="false">'Tx_Chôm_BIT_10%'!W6</f>
        <v>5.7386996901962</v>
      </c>
      <c r="AB9" s="24" t="n">
        <f aca="false">'Tx_Chôm_BIT_10%'!X6</f>
        <v>5.88151800827801</v>
      </c>
      <c r="AC9" s="24" t="n">
        <f aca="false">'Tx_Chôm_BIT_10%'!Y6</f>
        <v>5.58289788865241</v>
      </c>
      <c r="AD9" s="24" t="n">
        <f aca="false">'Tx_Chôm_BIT_10%'!Z6</f>
        <v>3.70029278666497</v>
      </c>
      <c r="AE9" s="24" t="n">
        <f aca="false">'Tx_Chôm_BIT_10%'!AA6</f>
        <v>1.09061261080652</v>
      </c>
      <c r="AF9" s="25" t="n">
        <f aca="false">'Tx_Chôm_BIT_10%'!AB6</f>
        <v>0.636190689637136</v>
      </c>
    </row>
    <row r="10" customFormat="false" ht="15" hidden="false" customHeight="false" outlineLevel="0" collapsed="false">
      <c r="A10" s="23" t="n">
        <v>2019</v>
      </c>
      <c r="B10" s="24" t="n">
        <f aca="false">'Tx_Chôm_BIT_10%'!B7</f>
        <v>8.28059180153368</v>
      </c>
      <c r="C10" s="24" t="n">
        <f aca="false">'Tx_Chôm_BIT_10%'!C7</f>
        <v>9.04436454332669</v>
      </c>
      <c r="D10" s="24" t="n">
        <f aca="false">'Tx_Chôm_BIT_10%'!D7</f>
        <v>7.57164274051287</v>
      </c>
      <c r="E10" s="21" t="n">
        <f aca="false">100*SUM('Chôm_BIT_10%'!E10:L10)/SUM(PopActBIT!E22:L22)</f>
        <v>9.96243281824121</v>
      </c>
      <c r="F10" s="24" t="n">
        <f aca="false">'Tx_Chôm_BIT_10%'!AH7</f>
        <v>4.8232328697019</v>
      </c>
      <c r="G10" s="21" t="n">
        <f aca="false">100*SUM('Chôm_BIT_10%'!Q10:X10)/SUM(PopActBIT!Q22:X22)</f>
        <v>8.22212476412124</v>
      </c>
      <c r="H10" s="24" t="n">
        <f aca="false">'Tx_Chôm_BIT_10%'!AM7</f>
        <v>4.38913126936356</v>
      </c>
      <c r="I10" s="24" t="n">
        <f aca="false">'Tx_Chôm_BIT_10%'!E7</f>
        <v>30.8187238833669</v>
      </c>
      <c r="J10" s="24" t="n">
        <f aca="false">'Tx_Chôm_BIT_10%'!F7</f>
        <v>18.8445700178549</v>
      </c>
      <c r="K10" s="24" t="n">
        <f aca="false">'Tx_Chôm_BIT_10%'!G7</f>
        <v>11.3239180510938</v>
      </c>
      <c r="L10" s="24" t="n">
        <f aca="false">'Tx_Chôm_BIT_10%'!H7</f>
        <v>10.5141904331391</v>
      </c>
      <c r="M10" s="24" t="n">
        <f aca="false">'Tx_Chôm_BIT_10%'!I7</f>
        <v>9.29959900620705</v>
      </c>
      <c r="N10" s="24" t="n">
        <f aca="false">'Tx_Chôm_BIT_10%'!J7</f>
        <v>8.25676798308357</v>
      </c>
      <c r="O10" s="24" t="n">
        <f aca="false">'Tx_Chôm_BIT_10%'!K7</f>
        <v>7.18939975941601</v>
      </c>
      <c r="P10" s="24" t="n">
        <f aca="false">'Tx_Chôm_BIT_10%'!L7</f>
        <v>6.13430013602048</v>
      </c>
      <c r="Q10" s="24" t="n">
        <f aca="false">'Tx_Chôm_BIT_10%'!M7</f>
        <v>5.70489912649905</v>
      </c>
      <c r="R10" s="24" t="n">
        <f aca="false">'Tx_Chôm_BIT_10%'!N7</f>
        <v>3.66831148134025</v>
      </c>
      <c r="S10" s="24" t="n">
        <f aca="false">'Tx_Chôm_BIT_10%'!O7</f>
        <v>1.93843884298247</v>
      </c>
      <c r="T10" s="24" t="n">
        <f aca="false">'Tx_Chôm_BIT_10%'!P7</f>
        <v>0.711578815778376</v>
      </c>
      <c r="U10" s="24" t="n">
        <f aca="false">'Tx_Chôm_BIT_10%'!Q7</f>
        <v>23.7642787269433</v>
      </c>
      <c r="V10" s="24" t="n">
        <f aca="false">'Tx_Chôm_BIT_10%'!R7</f>
        <v>18.3170202061572</v>
      </c>
      <c r="W10" s="24" t="n">
        <f aca="false">'Tx_Chôm_BIT_10%'!S7</f>
        <v>10.2074754263381</v>
      </c>
      <c r="X10" s="24" t="n">
        <f aca="false">'Tx_Chôm_BIT_10%'!T7</f>
        <v>7.23847416050417</v>
      </c>
      <c r="Y10" s="24" t="n">
        <f aca="false">'Tx_Chôm_BIT_10%'!U7</f>
        <v>6.53916394499783</v>
      </c>
      <c r="Z10" s="24" t="n">
        <f aca="false">'Tx_Chôm_BIT_10%'!V7</f>
        <v>5.88892813057966</v>
      </c>
      <c r="AA10" s="24" t="n">
        <f aca="false">'Tx_Chôm_BIT_10%'!W7</f>
        <v>5.42272132024211</v>
      </c>
      <c r="AB10" s="24" t="n">
        <f aca="false">'Tx_Chôm_BIT_10%'!X7</f>
        <v>5.55767592323456</v>
      </c>
      <c r="AC10" s="24" t="n">
        <f aca="false">'Tx_Chôm_BIT_10%'!Y7</f>
        <v>5.27549811697762</v>
      </c>
      <c r="AD10" s="24" t="n">
        <f aca="false">'Tx_Chôm_BIT_10%'!Z7</f>
        <v>3.49655107753167</v>
      </c>
      <c r="AE10" s="24" t="n">
        <f aca="false">'Tx_Chôm_BIT_10%'!AA7</f>
        <v>1.03056242285144</v>
      </c>
      <c r="AF10" s="25" t="n">
        <f aca="false">'Tx_Chôm_BIT_10%'!AB7</f>
        <v>0.601161413330007</v>
      </c>
    </row>
    <row r="11" customFormat="false" ht="15" hidden="false" customHeight="false" outlineLevel="0" collapsed="false">
      <c r="A11" s="23" t="n">
        <v>2020</v>
      </c>
      <c r="B11" s="24" t="n">
        <f aca="false">'Tx_Chôm_BIT_10%'!B8</f>
        <v>7.78489848024876</v>
      </c>
      <c r="C11" s="24" t="n">
        <f aca="false">'Tx_Chôm_BIT_10%'!C8</f>
        <v>8.50189491120698</v>
      </c>
      <c r="D11" s="24" t="n">
        <f aca="false">'Tx_Chôm_BIT_10%'!D8</f>
        <v>7.11919507707637</v>
      </c>
      <c r="E11" s="21" t="n">
        <f aca="false">100*SUM('Chôm_BIT_10%'!E11:L11)/SUM(PopActBIT!E23:L23)</f>
        <v>9.38697158567822</v>
      </c>
      <c r="F11" s="24" t="n">
        <f aca="false">'Tx_Chôm_BIT_10%'!AH8</f>
        <v>4.52487396858119</v>
      </c>
      <c r="G11" s="21" t="n">
        <f aca="false">100*SUM('Chôm_BIT_10%'!Q11:X11)/SUM(PopActBIT!Q23:X23)</f>
        <v>7.75363001670469</v>
      </c>
      <c r="H11" s="24" t="n">
        <f aca="false">'Tx_Chôm_BIT_10%'!AM8</f>
        <v>4.10165871745832</v>
      </c>
      <c r="I11" s="24" t="n">
        <f aca="false">'Tx_Chôm_BIT_10%'!E8</f>
        <v>28.993640003539</v>
      </c>
      <c r="J11" s="24" t="n">
        <f aca="false">'Tx_Chôm_BIT_10%'!F8</f>
        <v>17.7285951613997</v>
      </c>
      <c r="K11" s="24" t="n">
        <f aca="false">'Tx_Chôm_BIT_10%'!G8</f>
        <v>10.653315972638</v>
      </c>
      <c r="L11" s="24" t="n">
        <f aca="false">'Tx_Chôm_BIT_10%'!H8</f>
        <v>9.89154039929656</v>
      </c>
      <c r="M11" s="24" t="n">
        <f aca="false">'Tx_Chôm_BIT_10%'!I8</f>
        <v>8.74887703928447</v>
      </c>
      <c r="N11" s="24" t="n">
        <f aca="false">'Tx_Chôm_BIT_10%'!J8</f>
        <v>7.76780243725389</v>
      </c>
      <c r="O11" s="24" t="n">
        <f aca="false">'Tx_Chôm_BIT_10%'!K8</f>
        <v>6.76364372694024</v>
      </c>
      <c r="P11" s="24" t="n">
        <f aca="false">'Tx_Chôm_BIT_10%'!L8</f>
        <v>5.77102707076812</v>
      </c>
      <c r="Q11" s="24" t="n">
        <f aca="false">'Tx_Chôm_BIT_10%'!M8</f>
        <v>5.36705517581436</v>
      </c>
      <c r="R11" s="24" t="n">
        <f aca="false">'Tx_Chôm_BIT_10%'!N8</f>
        <v>3.45107418831934</v>
      </c>
      <c r="S11" s="24" t="n">
        <f aca="false">'Tx_Chôm_BIT_10%'!O8</f>
        <v>1.82364455436273</v>
      </c>
      <c r="T11" s="24" t="n">
        <f aca="false">'Tx_Chôm_BIT_10%'!P8</f>
        <v>0.669439140209102</v>
      </c>
      <c r="U11" s="24" t="n">
        <f aca="false">'Tx_Chôm_BIT_10%'!Q8</f>
        <v>22.3569588721557</v>
      </c>
      <c r="V11" s="24" t="n">
        <f aca="false">'Tx_Chôm_BIT_10%'!R8</f>
        <v>17.2322868333136</v>
      </c>
      <c r="W11" s="24" t="n">
        <f aca="false">'Tx_Chôm_BIT_10%'!S8</f>
        <v>9.60298904575816</v>
      </c>
      <c r="X11" s="24" t="n">
        <f aca="false">'Tx_Chôm_BIT_10%'!T8</f>
        <v>6.80981194350638</v>
      </c>
      <c r="Y11" s="24" t="n">
        <f aca="false">'Tx_Chôm_BIT_10%'!U8</f>
        <v>6.15191485743882</v>
      </c>
      <c r="Z11" s="24" t="n">
        <f aca="false">'Tx_Chôm_BIT_10%'!V8</f>
        <v>5.5401859879374</v>
      </c>
      <c r="AA11" s="24" t="n">
        <f aca="false">'Tx_Chôm_BIT_10%'!W8</f>
        <v>5.10158793055902</v>
      </c>
      <c r="AB11" s="24" t="n">
        <f aca="false">'Tx_Chôm_BIT_10%'!X8</f>
        <v>5.22855052611592</v>
      </c>
      <c r="AC11" s="24" t="n">
        <f aca="false">'Tx_Chôm_BIT_10%'!Y8</f>
        <v>4.96308328086059</v>
      </c>
      <c r="AD11" s="24" t="n">
        <f aca="false">'Tx_Chôm_BIT_10%'!Z8</f>
        <v>3.28948543033783</v>
      </c>
      <c r="AE11" s="24" t="n">
        <f aca="false">'Tx_Chôm_BIT_10%'!AA8</f>
        <v>0.969532547889045</v>
      </c>
      <c r="AF11" s="25" t="n">
        <f aca="false">'Tx_Chôm_BIT_10%'!AB8</f>
        <v>0.565560652935276</v>
      </c>
    </row>
    <row r="12" customFormat="false" ht="15" hidden="false" customHeight="false" outlineLevel="0" collapsed="false">
      <c r="A12" s="23" t="n">
        <v>2021</v>
      </c>
      <c r="B12" s="24" t="n">
        <f aca="false">'Tx_Chôm_BIT_10%'!B9</f>
        <v>7.38536726260262</v>
      </c>
      <c r="C12" s="24" t="n">
        <f aca="false">'Tx_Chôm_BIT_10%'!C9</f>
        <v>8.0643817408986</v>
      </c>
      <c r="D12" s="24" t="n">
        <f aca="false">'Tx_Chôm_BIT_10%'!D9</f>
        <v>6.75480947245339</v>
      </c>
      <c r="E12" s="21" t="n">
        <f aca="false">100*SUM('Chôm_BIT_10%'!E12:L12)/SUM(PopActBIT!E24:L24)</f>
        <v>8.92171243108427</v>
      </c>
      <c r="F12" s="24" t="n">
        <f aca="false">'Tx_Chôm_BIT_10%'!AH9</f>
        <v>4.28281552259221</v>
      </c>
      <c r="G12" s="21" t="n">
        <f aca="false">100*SUM('Chôm_BIT_10%'!Q12:X12)/SUM(PopActBIT!Q24:X24)</f>
        <v>7.37628487728833</v>
      </c>
      <c r="H12" s="24" t="n">
        <f aca="false">'Tx_Chôm_BIT_10%'!AM9</f>
        <v>3.86798362134654</v>
      </c>
      <c r="I12" s="24" t="n">
        <f aca="false">'Tx_Chôm_BIT_10%'!E9</f>
        <v>27.515393358786</v>
      </c>
      <c r="J12" s="24" t="n">
        <f aca="false">'Tx_Chôm_BIT_10%'!F9</f>
        <v>16.8246991238437</v>
      </c>
      <c r="K12" s="24" t="n">
        <f aca="false">'Tx_Chôm_BIT_10%'!G9</f>
        <v>10.1101544865285</v>
      </c>
      <c r="L12" s="24" t="n">
        <f aca="false">'Tx_Chôm_BIT_10%'!H9</f>
        <v>9.38721819605079</v>
      </c>
      <c r="M12" s="24" t="n">
        <f aca="false">'Tx_Chôm_BIT_10%'!I9</f>
        <v>8.30281376033431</v>
      </c>
      <c r="N12" s="24" t="n">
        <f aca="false">'Tx_Chôm_BIT_10%'!J9</f>
        <v>7.37175944684036</v>
      </c>
      <c r="O12" s="24" t="n">
        <f aca="false">'Tx_Chôm_BIT_10%'!K9</f>
        <v>6.4187979730289</v>
      </c>
      <c r="P12" s="24" t="n">
        <f aca="false">'Tx_Chôm_BIT_10%'!L9</f>
        <v>5.47679007937619</v>
      </c>
      <c r="Q12" s="24" t="n">
        <f aca="false">'Tx_Chôm_BIT_10%'!M9</f>
        <v>5.09341477381986</v>
      </c>
      <c r="R12" s="24" t="n">
        <f aca="false">'Tx_Chôm_BIT_10%'!N9</f>
        <v>3.27512046746696</v>
      </c>
      <c r="S12" s="24" t="n">
        <f aca="false">'Tx_Chôm_BIT_10%'!O9</f>
        <v>1.73066566508288</v>
      </c>
      <c r="T12" s="24" t="n">
        <f aca="false">'Tx_Chôm_BIT_10%'!P9</f>
        <v>0.635307649207638</v>
      </c>
      <c r="U12" s="24" t="n">
        <f aca="false">'Tx_Chôm_BIT_10%'!Q9</f>
        <v>21.2170847675034</v>
      </c>
      <c r="V12" s="24" t="n">
        <f aca="false">'Tx_Chôm_BIT_10%'!R9</f>
        <v>16.3536951770173</v>
      </c>
      <c r="W12" s="24" t="n">
        <f aca="false">'Tx_Chôm_BIT_10%'!S9</f>
        <v>9.11337869208199</v>
      </c>
      <c r="X12" s="24" t="n">
        <f aca="false">'Tx_Chôm_BIT_10%'!T9</f>
        <v>6.46261229366391</v>
      </c>
      <c r="Y12" s="24" t="n">
        <f aca="false">'Tx_Chôm_BIT_10%'!U9</f>
        <v>5.83825822461502</v>
      </c>
      <c r="Z12" s="24" t="n">
        <f aca="false">'Tx_Chôm_BIT_10%'!V9</f>
        <v>5.25771847620115</v>
      </c>
      <c r="AA12" s="24" t="n">
        <f aca="false">'Tx_Chôm_BIT_10%'!W9</f>
        <v>4.84148243016855</v>
      </c>
      <c r="AB12" s="24" t="n">
        <f aca="false">'Tx_Chôm_BIT_10%'!X9</f>
        <v>4.96197181191483</v>
      </c>
      <c r="AC12" s="24" t="n">
        <f aca="false">'Tx_Chôm_BIT_10%'!Y9</f>
        <v>4.71003946826353</v>
      </c>
      <c r="AD12" s="24" t="n">
        <f aca="false">'Tx_Chôm_BIT_10%'!Z9</f>
        <v>3.12177034524443</v>
      </c>
      <c r="AE12" s="24" t="n">
        <f aca="false">'Tx_Chôm_BIT_10%'!AA9</f>
        <v>0.9201007333352</v>
      </c>
      <c r="AF12" s="25" t="n">
        <f aca="false">'Tx_Chôm_BIT_10%'!AB9</f>
        <v>0.536725427778867</v>
      </c>
    </row>
    <row r="13" customFormat="false" ht="15" hidden="false" customHeight="false" outlineLevel="0" collapsed="false">
      <c r="A13" s="23" t="n">
        <v>2022</v>
      </c>
      <c r="B13" s="24" t="n">
        <f aca="false">'Tx_Chôm_BIT_10%'!B10</f>
        <v>6.99090359110354</v>
      </c>
      <c r="C13" s="24" t="n">
        <f aca="false">'Tx_Chôm_BIT_10%'!C10</f>
        <v>7.63019881729069</v>
      </c>
      <c r="D13" s="24" t="n">
        <f aca="false">'Tx_Chôm_BIT_10%'!D10</f>
        <v>6.39668843926732</v>
      </c>
      <c r="E13" s="21" t="n">
        <f aca="false">100*SUM('Chôm_BIT_10%'!E13:L13)/SUM(PopActBIT!E25:L25)</f>
        <v>8.45649405494976</v>
      </c>
      <c r="F13" s="24" t="n">
        <f aca="false">'Tx_Chôm_BIT_10%'!AH10</f>
        <v>4.04259038590262</v>
      </c>
      <c r="G13" s="21" t="n">
        <f aca="false">100*SUM('Chôm_BIT_10%'!Q13:X13)/SUM(PopActBIT!Q25:X25)</f>
        <v>6.99852386099</v>
      </c>
      <c r="H13" s="24" t="n">
        <f aca="false">'Tx_Chôm_BIT_10%'!AM10</f>
        <v>3.64413751167033</v>
      </c>
      <c r="I13" s="24" t="n">
        <f aca="false">'Tx_Chôm_BIT_10%'!E10</f>
        <v>26.0471561035607</v>
      </c>
      <c r="J13" s="24" t="n">
        <f aca="false">'Tx_Chôm_BIT_10%'!F10</f>
        <v>15.9269234773365</v>
      </c>
      <c r="K13" s="24" t="n">
        <f aca="false">'Tx_Chôm_BIT_10%'!G10</f>
        <v>9.57067081352969</v>
      </c>
      <c r="L13" s="24" t="n">
        <f aca="false">'Tx_Chôm_BIT_10%'!H10</f>
        <v>8.88631082036288</v>
      </c>
      <c r="M13" s="24" t="n">
        <f aca="false">'Tx_Chôm_BIT_10%'!I10</f>
        <v>7.85977083061268</v>
      </c>
      <c r="N13" s="24" t="n">
        <f aca="false">'Tx_Chôm_BIT_10%'!J10</f>
        <v>6.97839811214028</v>
      </c>
      <c r="O13" s="24" t="n">
        <f aca="false">'Tx_Chôm_BIT_10%'!K10</f>
        <v>6.07628721205677</v>
      </c>
      <c r="P13" s="24" t="n">
        <f aca="false">'Tx_Chôm_BIT_10%'!L10</f>
        <v>5.18454540277881</v>
      </c>
      <c r="Q13" s="24" t="n">
        <f aca="false">'Tx_Chôm_BIT_10%'!M10</f>
        <v>4.82162722458429</v>
      </c>
      <c r="R13" s="24" t="n">
        <f aca="false">'Tx_Chôm_BIT_10%'!N10</f>
        <v>3.10035815086173</v>
      </c>
      <c r="S13" s="24" t="n">
        <f aca="false">'Tx_Chôm_BIT_10%'!O10</f>
        <v>1.6383163472781</v>
      </c>
      <c r="T13" s="24" t="n">
        <f aca="false">'Tx_Chôm_BIT_10%'!P10</f>
        <v>0.601407266722342</v>
      </c>
      <c r="U13" s="24" t="n">
        <f aca="false">'Tx_Chôm_BIT_10%'!Q10</f>
        <v>20.0849288903651</v>
      </c>
      <c r="V13" s="24" t="n">
        <f aca="false">'Tx_Chôm_BIT_10%'!R10</f>
        <v>15.4810525726975</v>
      </c>
      <c r="W13" s="24" t="n">
        <f aca="false">'Tx_Chôm_BIT_10%'!S10</f>
        <v>8.62708355022394</v>
      </c>
      <c r="X13" s="24" t="n">
        <f aca="false">'Tx_Chôm_BIT_10%'!T10</f>
        <v>6.117763575279</v>
      </c>
      <c r="Y13" s="24" t="n">
        <f aca="false">'Tx_Chôm_BIT_10%'!U10</f>
        <v>5.52672539936221</v>
      </c>
      <c r="Z13" s="24" t="n">
        <f aca="false">'Tx_Chôm_BIT_10%'!V10</f>
        <v>4.97716358666766</v>
      </c>
      <c r="AA13" s="24" t="n">
        <f aca="false">'Tx_Chôm_BIT_10%'!W10</f>
        <v>4.58313813605647</v>
      </c>
      <c r="AB13" s="24" t="n">
        <f aca="false">'Tx_Chôm_BIT_10%'!X10</f>
        <v>4.6971981349176</v>
      </c>
      <c r="AC13" s="24" t="n">
        <f aca="false">'Tx_Chôm_BIT_10%'!Y10</f>
        <v>4.45870904638978</v>
      </c>
      <c r="AD13" s="24" t="n">
        <f aca="false">'Tx_Chôm_BIT_10%'!Z10</f>
        <v>2.95519087958392</v>
      </c>
      <c r="AE13" s="24" t="n">
        <f aca="false">'Tx_Chôm_BIT_10%'!AA10</f>
        <v>0.87100362766684</v>
      </c>
      <c r="AF13" s="25" t="n">
        <f aca="false">'Tx_Chôm_BIT_10%'!AB10</f>
        <v>0.508085449472323</v>
      </c>
    </row>
    <row r="14" customFormat="false" ht="15" hidden="false" customHeight="false" outlineLevel="0" collapsed="false">
      <c r="A14" s="23" t="n">
        <v>2023</v>
      </c>
      <c r="B14" s="24" t="n">
        <f aca="false">'Tx_Chôm_BIT_10%'!B11</f>
        <v>7.42299219573339</v>
      </c>
      <c r="C14" s="24" t="n">
        <f aca="false">'Tx_Chôm_BIT_10%'!C11</f>
        <v>8.09751028579379</v>
      </c>
      <c r="D14" s="24" t="n">
        <f aca="false">'Tx_Chôm_BIT_10%'!D11</f>
        <v>6.79555018322181</v>
      </c>
      <c r="E14" s="21" t="n">
        <f aca="false">100*SUM('Chôm_BIT_10%'!E14:L14)/SUM(PopActBIT!E26:L26)</f>
        <v>8.98852669096018</v>
      </c>
      <c r="F14" s="24" t="n">
        <f aca="false">'Tx_Chôm_BIT_10%'!AH11</f>
        <v>4.27697887744791</v>
      </c>
      <c r="G14" s="21" t="n">
        <f aca="false">100*SUM('Chôm_BIT_10%'!Q14:X14)/SUM(PopActBIT!Q26:X26)</f>
        <v>7.44748276133623</v>
      </c>
      <c r="H14" s="24" t="n">
        <f aca="false">'Tx_Chôm_BIT_10%'!AM11</f>
        <v>3.85016412570867</v>
      </c>
      <c r="I14" s="24" t="n">
        <f aca="false">'Tx_Chôm_BIT_10%'!E11</f>
        <v>27.6531253865753</v>
      </c>
      <c r="J14" s="24" t="n">
        <f aca="false">'Tx_Chôm_BIT_10%'!F11</f>
        <v>16.9089174338295</v>
      </c>
      <c r="K14" s="24" t="n">
        <f aca="false">'Tx_Chôm_BIT_10%'!G11</f>
        <v>10.1607622340004</v>
      </c>
      <c r="L14" s="24" t="n">
        <f aca="false">'Tx_Chôm_BIT_10%'!H11</f>
        <v>9.43420718801553</v>
      </c>
      <c r="M14" s="24" t="n">
        <f aca="false">'Tx_Chôm_BIT_10%'!I11</f>
        <v>8.34437461903824</v>
      </c>
      <c r="N14" s="24" t="n">
        <f aca="false">'Tx_Chôm_BIT_10%'!J11</f>
        <v>7.40865978708804</v>
      </c>
      <c r="O14" s="24" t="n">
        <f aca="false">'Tx_Chôm_BIT_10%'!K11</f>
        <v>6.45092813556254</v>
      </c>
      <c r="P14" s="24" t="n">
        <f aca="false">'Tx_Chôm_BIT_10%'!L11</f>
        <v>5.5042048938247</v>
      </c>
      <c r="Q14" s="24" t="n">
        <f aca="false">'Tx_Chôm_BIT_10%'!M11</f>
        <v>5.11891055125697</v>
      </c>
      <c r="R14" s="24" t="n">
        <f aca="false">'Tx_Chôm_BIT_10%'!N11</f>
        <v>3.29151452650717</v>
      </c>
      <c r="S14" s="24" t="n">
        <f aca="false">'Tx_Chôm_BIT_10%'!O11</f>
        <v>1.7393287464486</v>
      </c>
      <c r="T14" s="24" t="n">
        <f aca="false">'Tx_Chôm_BIT_10%'!P11</f>
        <v>0.638487767683665</v>
      </c>
      <c r="U14" s="24" t="n">
        <f aca="false">'Tx_Chôm_BIT_10%'!Q11</f>
        <v>21.3232897586769</v>
      </c>
      <c r="V14" s="24" t="n">
        <f aca="false">'Tx_Chôm_BIT_10%'!R11</f>
        <v>16.4355558129606</v>
      </c>
      <c r="W14" s="24" t="n">
        <f aca="false">'Tx_Chôm_BIT_10%'!S11</f>
        <v>9.1589969433243</v>
      </c>
      <c r="X14" s="24" t="n">
        <f aca="false">'Tx_Chôm_BIT_10%'!T11</f>
        <v>6.49496177471314</v>
      </c>
      <c r="Y14" s="24" t="n">
        <f aca="false">'Tx_Chôm_BIT_10%'!U11</f>
        <v>5.86748241681713</v>
      </c>
      <c r="Z14" s="24" t="n">
        <f aca="false">'Tx_Chôm_BIT_10%'!V11</f>
        <v>5.28403669807171</v>
      </c>
      <c r="AA14" s="24" t="n">
        <f aca="false">'Tx_Chôm_BIT_10%'!W11</f>
        <v>4.86571712614103</v>
      </c>
      <c r="AB14" s="24" t="n">
        <f aca="false">'Tx_Chôm_BIT_10%'!X11</f>
        <v>4.98680963380518</v>
      </c>
      <c r="AC14" s="24" t="n">
        <f aca="false">'Tx_Chôm_BIT_10%'!Y11</f>
        <v>4.73361620868924</v>
      </c>
      <c r="AD14" s="24" t="n">
        <f aca="false">'Tx_Chôm_BIT_10%'!Z11</f>
        <v>3.13739678948008</v>
      </c>
      <c r="AE14" s="24" t="n">
        <f aca="false">'Tx_Chôm_BIT_10%'!AA11</f>
        <v>0.924706422162549</v>
      </c>
      <c r="AF14" s="25" t="n">
        <f aca="false">'Tx_Chôm_BIT_10%'!AB11</f>
        <v>0.53941207959482</v>
      </c>
    </row>
    <row r="15" customFormat="false" ht="15" hidden="false" customHeight="false" outlineLevel="0" collapsed="false">
      <c r="A15" s="23" t="n">
        <v>2024</v>
      </c>
      <c r="B15" s="24" t="n">
        <f aca="false">'Tx_Chôm_BIT_10%'!B12</f>
        <v>7.87091539979875</v>
      </c>
      <c r="C15" s="24" t="n">
        <f aca="false">'Tx_Chôm_BIT_10%'!C12</f>
        <v>8.58223356486191</v>
      </c>
      <c r="D15" s="24" t="n">
        <f aca="false">'Tx_Chôm_BIT_10%'!D12</f>
        <v>7.20913852490471</v>
      </c>
      <c r="E15" s="21" t="n">
        <f aca="false">100*SUM('Chôm_BIT_10%'!E15:L15)/SUM(PopActBIT!E27:L27)</f>
        <v>9.54199938012532</v>
      </c>
      <c r="F15" s="24" t="n">
        <f aca="false">'Tx_Chôm_BIT_10%'!AH12</f>
        <v>4.5140252894184</v>
      </c>
      <c r="G15" s="21" t="n">
        <f aca="false">100*SUM('Chôm_BIT_10%'!Q15:X15)/SUM(PopActBIT!Q27:X27)</f>
        <v>7.91568134537813</v>
      </c>
      <c r="H15" s="24" t="n">
        <f aca="false">'Tx_Chôm_BIT_10%'!AM12</f>
        <v>4.0638303392368</v>
      </c>
      <c r="I15" s="24" t="n">
        <f aca="false">'Tx_Chôm_BIT_10%'!E12</f>
        <v>29.31729862789</v>
      </c>
      <c r="J15" s="24" t="n">
        <f aca="false">'Tx_Chôm_BIT_10%'!F12</f>
        <v>17.9265010718308</v>
      </c>
      <c r="K15" s="24" t="n">
        <f aca="false">'Tx_Chôm_BIT_10%'!G12</f>
        <v>10.7722399018879</v>
      </c>
      <c r="L15" s="24" t="n">
        <f aca="false">'Tx_Chôm_BIT_10%'!H12</f>
        <v>10.0019605589577</v>
      </c>
      <c r="M15" s="24" t="n">
        <f aca="false">'Tx_Chôm_BIT_10%'!I12</f>
        <v>8.84654154456235</v>
      </c>
      <c r="N15" s="24" t="n">
        <f aca="false">'Tx_Chôm_BIT_10%'!J12</f>
        <v>7.8545151180613</v>
      </c>
      <c r="O15" s="24" t="n">
        <f aca="false">'Tx_Chôm_BIT_10%'!K12</f>
        <v>6.83914689328963</v>
      </c>
      <c r="P15" s="24" t="n">
        <f aca="false">'Tx_Chôm_BIT_10%'!L12</f>
        <v>5.83544956765327</v>
      </c>
      <c r="Q15" s="24" t="n">
        <f aca="false">'Tx_Chôm_BIT_10%'!M12</f>
        <v>5.42696809791754</v>
      </c>
      <c r="R15" s="24" t="n">
        <f aca="false">'Tx_Chôm_BIT_10%'!N12</f>
        <v>3.48959884145665</v>
      </c>
      <c r="S15" s="24" t="n">
        <f aca="false">'Tx_Chôm_BIT_10%'!O12</f>
        <v>1.84400206337843</v>
      </c>
      <c r="T15" s="24" t="n">
        <f aca="false">'Tx_Chôm_BIT_10%'!P12</f>
        <v>0.676912149847779</v>
      </c>
      <c r="U15" s="24" t="n">
        <f aca="false">'Tx_Chôm_BIT_10%'!Q12</f>
        <v>22.6065316250888</v>
      </c>
      <c r="V15" s="24" t="n">
        <f aca="false">'Tx_Chôm_BIT_10%'!R12</f>
        <v>17.4246524090127</v>
      </c>
      <c r="W15" s="24" t="n">
        <f aca="false">'Tx_Chôm_BIT_10%'!S12</f>
        <v>9.71018808057504</v>
      </c>
      <c r="X15" s="24" t="n">
        <f aca="false">'Tx_Chôm_BIT_10%'!T12</f>
        <v>6.88583048983086</v>
      </c>
      <c r="Y15" s="24" t="n">
        <f aca="false">'Tx_Chôm_BIT_10%'!U12</f>
        <v>6.22058923911838</v>
      </c>
      <c r="Z15" s="24" t="n">
        <f aca="false">'Tx_Chôm_BIT_10%'!V12</f>
        <v>5.60203158494714</v>
      </c>
      <c r="AA15" s="24" t="n">
        <f aca="false">'Tx_Chôm_BIT_10%'!W12</f>
        <v>5.15853741780549</v>
      </c>
      <c r="AB15" s="24" t="n">
        <f aca="false">'Tx_Chôm_BIT_10%'!X12</f>
        <v>5.28691730829386</v>
      </c>
      <c r="AC15" s="24" t="n">
        <f aca="false">'Tx_Chôm_BIT_10%'!Y12</f>
        <v>5.01848662818181</v>
      </c>
      <c r="AD15" s="24" t="n">
        <f aca="false">'Tx_Chôm_BIT_10%'!Z12</f>
        <v>3.32620625356236</v>
      </c>
      <c r="AE15" s="24" t="n">
        <f aca="false">'Tx_Chôm_BIT_10%'!AA12</f>
        <v>0.980355527365749</v>
      </c>
      <c r="AF15" s="25" t="n">
        <f aca="false">'Tx_Chôm_BIT_10%'!AB12</f>
        <v>0.57187405763002</v>
      </c>
    </row>
    <row r="16" customFormat="false" ht="15" hidden="false" customHeight="false" outlineLevel="0" collapsed="false">
      <c r="A16" s="23" t="n">
        <v>2025</v>
      </c>
      <c r="B16" s="24" t="n">
        <f aca="false">'Tx_Chôm_BIT_10%'!B13</f>
        <v>8.31675912571849</v>
      </c>
      <c r="C16" s="24" t="n">
        <f aca="false">'Tx_Chôm_BIT_10%'!C13</f>
        <v>9.06612306236323</v>
      </c>
      <c r="D16" s="24" t="n">
        <f aca="false">'Tx_Chôm_BIT_10%'!D13</f>
        <v>7.61964792510866</v>
      </c>
      <c r="E16" s="21" t="n">
        <f aca="false">100*SUM('Chôm_BIT_10%'!E16:L16)/SUM(PopActBIT!E28:L28)</f>
        <v>10.0957676066812</v>
      </c>
      <c r="F16" s="24" t="n">
        <f aca="false">'Tx_Chôm_BIT_10%'!AH13</f>
        <v>4.7518241828327</v>
      </c>
      <c r="G16" s="21" t="n">
        <f aca="false">100*SUM('Chôm_BIT_10%'!Q16:X16)/SUM(PopActBIT!Q28:X28)</f>
        <v>8.38307856003323</v>
      </c>
      <c r="H16" s="24" t="n">
        <f aca="false">'Tx_Chôm_BIT_10%'!AM13</f>
        <v>4.27871694547521</v>
      </c>
      <c r="I16" s="24" t="n">
        <f aca="false">'Tx_Chôm_BIT_10%'!E13</f>
        <v>30.9850317552651</v>
      </c>
      <c r="J16" s="24" t="n">
        <f aca="false">'Tx_Chôm_BIT_10%'!F13</f>
        <v>18.9462614554487</v>
      </c>
      <c r="K16" s="24" t="n">
        <f aca="false">'Tx_Chôm_BIT_10%'!G13</f>
        <v>11.3850256011583</v>
      </c>
      <c r="L16" s="24" t="n">
        <f aca="false">'Tx_Chôm_BIT_10%'!H13</f>
        <v>10.5709284292445</v>
      </c>
      <c r="M16" s="24" t="n">
        <f aca="false">'Tx_Chôm_BIT_10%'!I13</f>
        <v>9.34978267137379</v>
      </c>
      <c r="N16" s="24" t="n">
        <f aca="false">'Tx_Chôm_BIT_10%'!J13</f>
        <v>8.30132419239388</v>
      </c>
      <c r="O16" s="24" t="n">
        <f aca="false">'Tx_Chôm_BIT_10%'!K13</f>
        <v>7.22819610214386</v>
      </c>
      <c r="P16" s="24" t="n">
        <f aca="false">'Tx_Chôm_BIT_10%'!L13</f>
        <v>6.16740281752889</v>
      </c>
      <c r="Q16" s="24" t="n">
        <f aca="false">'Tx_Chôm_BIT_10%'!M13</f>
        <v>5.73568462030186</v>
      </c>
      <c r="R16" s="24" t="n">
        <f aca="false">'Tx_Chôm_BIT_10%'!N13</f>
        <v>3.68810688488227</v>
      </c>
      <c r="S16" s="24" t="n">
        <f aca="false">'Tx_Chôm_BIT_10%'!O13</f>
        <v>1.94889929033913</v>
      </c>
      <c r="T16" s="24" t="n">
        <f aca="false">'Tx_Chôm_BIT_10%'!P13</f>
        <v>0.715418726833351</v>
      </c>
      <c r="U16" s="24" t="n">
        <f aca="false">'Tx_Chôm_BIT_10%'!Q13</f>
        <v>23.8925185151069</v>
      </c>
      <c r="V16" s="24" t="n">
        <f aca="false">'Tx_Chôm_BIT_10%'!R13</f>
        <v>18.4158648131413</v>
      </c>
      <c r="W16" s="24" t="n">
        <f aca="false">'Tx_Chôm_BIT_10%'!S13</f>
        <v>10.2625582883681</v>
      </c>
      <c r="X16" s="24" t="n">
        <f aca="false">'Tx_Chôm_BIT_10%'!T13</f>
        <v>7.27753532468408</v>
      </c>
      <c r="Y16" s="24" t="n">
        <f aca="false">'Tx_Chôm_BIT_10%'!U13</f>
        <v>6.57445140348579</v>
      </c>
      <c r="Z16" s="24" t="n">
        <f aca="false">'Tx_Chôm_BIT_10%'!V13</f>
        <v>5.92070670482773</v>
      </c>
      <c r="AA16" s="24" t="n">
        <f aca="false">'Tx_Chôm_BIT_10%'!W13</f>
        <v>5.45198409069553</v>
      </c>
      <c r="AB16" s="24" t="n">
        <f aca="false">'Tx_Chôm_BIT_10%'!X13</f>
        <v>5.58766695268117</v>
      </c>
      <c r="AC16" s="24" t="n">
        <f aca="false">'Tx_Chôm_BIT_10%'!Y13</f>
        <v>5.30396642307484</v>
      </c>
      <c r="AD16" s="24" t="n">
        <f aca="false">'Tx_Chôm_BIT_10%'!Z13</f>
        <v>3.51541960599146</v>
      </c>
      <c r="AE16" s="24" t="n">
        <f aca="false">'Tx_Chôm_BIT_10%'!AA13</f>
        <v>1.03612367334485</v>
      </c>
      <c r="AF16" s="25" t="n">
        <f aca="false">'Tx_Chôm_BIT_10%'!AB13</f>
        <v>0.604405476117831</v>
      </c>
    </row>
    <row r="17" customFormat="false" ht="15" hidden="false" customHeight="false" outlineLevel="0" collapsed="false">
      <c r="A17" s="23" t="n">
        <v>2026</v>
      </c>
      <c r="B17" s="24" t="n">
        <f aca="false">'Tx_Chôm_BIT_10%'!B14</f>
        <v>8.75987412245731</v>
      </c>
      <c r="C17" s="24" t="n">
        <f aca="false">'Tx_Chôm_BIT_10%'!C14</f>
        <v>9.55011432573791</v>
      </c>
      <c r="D17" s="24" t="n">
        <f aca="false">'Tx_Chôm_BIT_10%'!D14</f>
        <v>8.02540754133418</v>
      </c>
      <c r="E17" s="21" t="n">
        <f aca="false">100*SUM('Chôm_BIT_10%'!E17:L17)/SUM(PopActBIT!E29:L29)</f>
        <v>10.6523329292639</v>
      </c>
      <c r="F17" s="24" t="n">
        <f aca="false">'Tx_Chôm_BIT_10%'!AH14</f>
        <v>4.99215588640756</v>
      </c>
      <c r="G17" s="21" t="n">
        <f aca="false">100*SUM('Chôm_BIT_10%'!Q17:X17)/SUM(PopActBIT!Q29:X29)</f>
        <v>8.85167714628658</v>
      </c>
      <c r="H17" s="24" t="n">
        <f aca="false">'Tx_Chôm_BIT_10%'!AM14</f>
        <v>4.4928364181541</v>
      </c>
      <c r="I17" s="24" t="n">
        <f aca="false">'Tx_Chôm_BIT_10%'!E14</f>
        <v>32.6549676035975</v>
      </c>
      <c r="J17" s="24" t="n">
        <f aca="false">'Tx_Chôm_BIT_10%'!F14</f>
        <v>19.9673687257666</v>
      </c>
      <c r="K17" s="24" t="n">
        <f aca="false">'Tx_Chôm_BIT_10%'!G14</f>
        <v>11.9986206600798</v>
      </c>
      <c r="L17" s="24" t="n">
        <f aca="false">'Tx_Chôm_BIT_10%'!H14</f>
        <v>11.1406477851445</v>
      </c>
      <c r="M17" s="24" t="n">
        <f aca="false">'Tx_Chôm_BIT_10%'!I14</f>
        <v>9.85368847274159</v>
      </c>
      <c r="N17" s="24" t="n">
        <f aca="false">'Tx_Chôm_BIT_10%'!J14</f>
        <v>8.74872340653706</v>
      </c>
      <c r="O17" s="24" t="n">
        <f aca="false">'Tx_Chôm_BIT_10%'!K14</f>
        <v>7.61775916230418</v>
      </c>
      <c r="P17" s="24" t="n">
        <f aca="false">'Tx_Chôm_BIT_10%'!L14</f>
        <v>6.49979450708548</v>
      </c>
      <c r="Q17" s="24" t="n">
        <f aca="false">'Tx_Chôm_BIT_10%'!M14</f>
        <v>6.0448088915895</v>
      </c>
      <c r="R17" s="24" t="n">
        <f aca="false">'Tx_Chôm_BIT_10%'!N14</f>
        <v>3.88687711523712</v>
      </c>
      <c r="S17" s="24" t="n">
        <f aca="false">'Tx_Chôm_BIT_10%'!O14</f>
        <v>2.05393506423901</v>
      </c>
      <c r="T17" s="24" t="n">
        <f aca="false">'Tx_Chôm_BIT_10%'!P14</f>
        <v>0.753976162821916</v>
      </c>
      <c r="U17" s="24" t="n">
        <f aca="false">'Tx_Chôm_BIT_10%'!Q14</f>
        <v>25.1802039204492</v>
      </c>
      <c r="V17" s="24" t="n">
        <f aca="false">'Tx_Chôm_BIT_10%'!R14</f>
        <v>19.4083863981573</v>
      </c>
      <c r="W17" s="24" t="n">
        <f aca="false">'Tx_Chôm_BIT_10%'!S14</f>
        <v>10.8156580597902</v>
      </c>
      <c r="X17" s="24" t="n">
        <f aca="false">'Tx_Chôm_BIT_10%'!T14</f>
        <v>7.66975751836087</v>
      </c>
      <c r="Y17" s="24" t="n">
        <f aca="false">'Tx_Chôm_BIT_10%'!U14</f>
        <v>6.92878094455312</v>
      </c>
      <c r="Z17" s="24" t="n">
        <f aca="false">'Tx_Chôm_BIT_10%'!V14</f>
        <v>6.23980272680206</v>
      </c>
      <c r="AA17" s="24" t="n">
        <f aca="false">'Tx_Chôm_BIT_10%'!W14</f>
        <v>5.74581834426356</v>
      </c>
      <c r="AB17" s="24" t="n">
        <f aca="false">'Tx_Chôm_BIT_10%'!X14</f>
        <v>5.88881382341945</v>
      </c>
      <c r="AC17" s="24" t="n">
        <f aca="false">'Tx_Chôm_BIT_10%'!Y14</f>
        <v>5.58982327609352</v>
      </c>
      <c r="AD17" s="24" t="n">
        <f aca="false">'Tx_Chôm_BIT_10%'!Z14</f>
        <v>3.70488286903872</v>
      </c>
      <c r="AE17" s="24" t="n">
        <f aca="false">'Tx_Chôm_BIT_10%'!AA14</f>
        <v>1.09196547719036</v>
      </c>
      <c r="AF17" s="25" t="n">
        <f aca="false">'Tx_Chôm_BIT_10%'!AB14</f>
        <v>0.636979861694377</v>
      </c>
    </row>
    <row r="18" customFormat="false" ht="15" hidden="false" customHeight="false" outlineLevel="0" collapsed="false">
      <c r="A18" s="23" t="n">
        <v>2027</v>
      </c>
      <c r="B18" s="24" t="n">
        <f aca="false">'Tx_Chôm_BIT_10%'!B15</f>
        <v>9.20815707021998</v>
      </c>
      <c r="C18" s="24" t="n">
        <f aca="false">'Tx_Chôm_BIT_10%'!C15</f>
        <v>10.0410457827488</v>
      </c>
      <c r="D18" s="24" t="n">
        <f aca="false">'Tx_Chôm_BIT_10%'!D15</f>
        <v>8.43507564532647</v>
      </c>
      <c r="E18" s="21" t="n">
        <f aca="false">100*SUM('Chôm_BIT_10%'!E18:L18)/SUM(PopActBIT!E30:L30)</f>
        <v>11.2202953148241</v>
      </c>
      <c r="F18" s="24" t="n">
        <f aca="false">'Tx_Chôm_BIT_10%'!AH15</f>
        <v>5.23849755114601</v>
      </c>
      <c r="G18" s="21" t="n">
        <f aca="false">100*SUM('Chôm_BIT_10%'!Q18:X18)/SUM(PopActBIT!Q30:X30)</f>
        <v>9.32973984337547</v>
      </c>
      <c r="H18" s="24" t="n">
        <f aca="false">'Tx_Chôm_BIT_10%'!AM15</f>
        <v>4.71123107474094</v>
      </c>
      <c r="I18" s="24" t="n">
        <f aca="false">'Tx_Chôm_BIT_10%'!E15</f>
        <v>34.3426963363382</v>
      </c>
      <c r="J18" s="24" t="n">
        <f aca="false">'Tx_Chôm_BIT_10%'!F15</f>
        <v>20.9993557215826</v>
      </c>
      <c r="K18" s="24" t="n">
        <f aca="false">'Tx_Chôm_BIT_10%'!G15</f>
        <v>12.6187534707166</v>
      </c>
      <c r="L18" s="24" t="n">
        <f aca="false">'Tx_Chôm_BIT_10%'!H15</f>
        <v>11.7164374045549</v>
      </c>
      <c r="M18" s="24" t="n">
        <f aca="false">'Tx_Chôm_BIT_10%'!I15</f>
        <v>10.3629633053122</v>
      </c>
      <c r="N18" s="24" t="n">
        <f aca="false">'Tx_Chôm_BIT_10%'!J15</f>
        <v>9.20088958374029</v>
      </c>
      <c r="O18" s="24" t="n">
        <f aca="false">'Tx_Chôm_BIT_10%'!K15</f>
        <v>8.01147295107253</v>
      </c>
      <c r="P18" s="24" t="n">
        <f aca="false">'Tx_Chôm_BIT_10%'!L15</f>
        <v>6.83572777395267</v>
      </c>
      <c r="Q18" s="24" t="n">
        <f aca="false">'Tx_Chôm_BIT_10%'!M15</f>
        <v>6.35722682977598</v>
      </c>
      <c r="R18" s="24" t="n">
        <f aca="false">'Tx_Chôm_BIT_10%'!N15</f>
        <v>4.08776520882369</v>
      </c>
      <c r="S18" s="24" t="n">
        <f aca="false">'Tx_Chôm_BIT_10%'!O15</f>
        <v>2.16008997656904</v>
      </c>
      <c r="T18" s="24" t="n">
        <f aca="false">'Tx_Chôm_BIT_10%'!P15</f>
        <v>0.792944421778509</v>
      </c>
      <c r="U18" s="24" t="n">
        <f aca="false">'Tx_Chôm_BIT_10%'!Q15</f>
        <v>26.4816093962926</v>
      </c>
      <c r="V18" s="24" t="n">
        <f aca="false">'Tx_Chôm_BIT_10%'!R15</f>
        <v>20.4114831330227</v>
      </c>
      <c r="W18" s="24" t="n">
        <f aca="false">'Tx_Chôm_BIT_10%'!S15</f>
        <v>11.3746510158572</v>
      </c>
      <c r="X18" s="24" t="n">
        <f aca="false">'Tx_Chôm_BIT_10%'!T15</f>
        <v>8.06615877326415</v>
      </c>
      <c r="Y18" s="24" t="n">
        <f aca="false">'Tx_Chôm_BIT_10%'!U15</f>
        <v>7.28688580703354</v>
      </c>
      <c r="Z18" s="24" t="n">
        <f aca="false">'Tx_Chôm_BIT_10%'!V15</f>
        <v>6.56229866299456</v>
      </c>
      <c r="AA18" s="24" t="n">
        <f aca="false">'Tx_Chôm_BIT_10%'!W15</f>
        <v>6.04278335217416</v>
      </c>
      <c r="AB18" s="24" t="n">
        <f aca="false">'Tx_Chôm_BIT_10%'!X15</f>
        <v>6.19316936320112</v>
      </c>
      <c r="AC18" s="24" t="n">
        <f aca="false">'Tx_Chôm_BIT_10%'!Y15</f>
        <v>5.87872588559929</v>
      </c>
      <c r="AD18" s="24" t="n">
        <f aca="false">'Tx_Chôm_BIT_10%'!Z15</f>
        <v>3.89636483115302</v>
      </c>
      <c r="AE18" s="24" t="n">
        <f aca="false">'Tx_Chôm_BIT_10%'!AA15</f>
        <v>1.14840226602405</v>
      </c>
      <c r="AF18" s="25" t="n">
        <f aca="false">'Tx_Chôm_BIT_10%'!AB15</f>
        <v>0.669901321847361</v>
      </c>
    </row>
    <row r="19" customFormat="false" ht="15" hidden="false" customHeight="false" outlineLevel="0" collapsed="false">
      <c r="A19" s="23" t="n">
        <v>2028</v>
      </c>
      <c r="B19" s="24" t="n">
        <f aca="false">'Tx_Chôm_BIT_10%'!B16</f>
        <v>9.65963108658272</v>
      </c>
      <c r="C19" s="24" t="n">
        <f aca="false">'Tx_Chôm_BIT_10%'!C16</f>
        <v>10.5378114949812</v>
      </c>
      <c r="D19" s="24" t="n">
        <f aca="false">'Tx_Chôm_BIT_10%'!D16</f>
        <v>8.84602811675511</v>
      </c>
      <c r="E19" s="21" t="n">
        <f aca="false">100*SUM('Chôm_BIT_10%'!E19:L19)/SUM(PopActBIT!E31:L31)</f>
        <v>11.7935318251239</v>
      </c>
      <c r="F19" s="24" t="n">
        <f aca="false">'Tx_Chôm_BIT_10%'!AH16</f>
        <v>5.48648180462502</v>
      </c>
      <c r="G19" s="21" t="n">
        <f aca="false">100*SUM('Chôm_BIT_10%'!Q19:X19)/SUM(PopActBIT!Q31:X31)</f>
        <v>9.81173371454662</v>
      </c>
      <c r="H19" s="24" t="n">
        <f aca="false">'Tx_Chôm_BIT_10%'!AM16</f>
        <v>4.92555751305889</v>
      </c>
      <c r="I19" s="24" t="n">
        <f aca="false">'Tx_Chôm_BIT_10%'!E16</f>
        <v>36.0375122331472</v>
      </c>
      <c r="J19" s="24" t="n">
        <f aca="false">'Tx_Chôm_BIT_10%'!F16</f>
        <v>22.0356762699499</v>
      </c>
      <c r="K19" s="24" t="n">
        <f aca="false">'Tx_Chôm_BIT_10%'!G16</f>
        <v>13.2414903627368</v>
      </c>
      <c r="L19" s="24" t="n">
        <f aca="false">'Tx_Chôm_BIT_10%'!H16</f>
        <v>12.2946448980124</v>
      </c>
      <c r="M19" s="24" t="n">
        <f aca="false">'Tx_Chôm_BIT_10%'!I16</f>
        <v>10.8743767009258</v>
      </c>
      <c r="N19" s="24" t="n">
        <f aca="false">'Tx_Chôm_BIT_10%'!J16</f>
        <v>9.65495451150798</v>
      </c>
      <c r="O19" s="24" t="n">
        <f aca="false">'Tx_Chôm_BIT_10%'!K16</f>
        <v>8.40684003528035</v>
      </c>
      <c r="P19" s="24" t="n">
        <f aca="false">'Tx_Chôm_BIT_10%'!L16</f>
        <v>7.17307170245764</v>
      </c>
      <c r="Q19" s="24" t="n">
        <f aca="false">'Tx_Chôm_BIT_10%'!M16</f>
        <v>6.6709566832856</v>
      </c>
      <c r="R19" s="24" t="n">
        <f aca="false">'Tx_Chôm_BIT_10%'!N16</f>
        <v>4.28949687806967</v>
      </c>
      <c r="S19" s="24" t="n">
        <f aca="false">'Tx_Chôm_BIT_10%'!O16</f>
        <v>2.26669065797661</v>
      </c>
      <c r="T19" s="24" t="n">
        <f aca="false">'Tx_Chôm_BIT_10%'!P16</f>
        <v>0.832076317485086</v>
      </c>
      <c r="U19" s="24" t="n">
        <f aca="false">'Tx_Chôm_BIT_10%'!Q16</f>
        <v>27.7884797753209</v>
      </c>
      <c r="V19" s="24" t="n">
        <f aca="false">'Tx_Chôm_BIT_10%'!R16</f>
        <v>21.4187921035385</v>
      </c>
      <c r="W19" s="24" t="n">
        <f aca="false">'Tx_Chôm_BIT_10%'!S16</f>
        <v>11.9359913128895</v>
      </c>
      <c r="X19" s="24" t="n">
        <f aca="false">'Tx_Chôm_BIT_10%'!T16</f>
        <v>8.46422460890001</v>
      </c>
      <c r="Y19" s="24" t="n">
        <f aca="false">'Tx_Chôm_BIT_10%'!U16</f>
        <v>7.64649443481984</v>
      </c>
      <c r="Z19" s="24" t="n">
        <f aca="false">'Tx_Chôm_BIT_10%'!V16</f>
        <v>6.88614883435933</v>
      </c>
      <c r="AA19" s="24" t="n">
        <f aca="false">'Tx_Chôm_BIT_10%'!W16</f>
        <v>6.34099538497255</v>
      </c>
      <c r="AB19" s="24" t="n">
        <f aca="false">'Tx_Chôm_BIT_10%'!X16</f>
        <v>6.49880296242662</v>
      </c>
      <c r="AC19" s="24" t="n">
        <f aca="false">'Tx_Chôm_BIT_10%'!Y16</f>
        <v>6.16884166411357</v>
      </c>
      <c r="AD19" s="24" t="n">
        <f aca="false">'Tx_Chôm_BIT_10%'!Z16</f>
        <v>4.08865087040085</v>
      </c>
      <c r="AE19" s="24" t="n">
        <f aca="false">'Tx_Chôm_BIT_10%'!AA16</f>
        <v>1.20507604601288</v>
      </c>
      <c r="AF19" s="25" t="n">
        <f aca="false">'Tx_Chôm_BIT_10%'!AB16</f>
        <v>0.702961026840848</v>
      </c>
    </row>
    <row r="20" customFormat="false" ht="15" hidden="false" customHeight="false" outlineLevel="0" collapsed="false">
      <c r="A20" s="23" t="n">
        <v>2029</v>
      </c>
      <c r="B20" s="24" t="n">
        <f aca="false">'Tx_Chôm_BIT_10%'!B17</f>
        <v>9.7397885143194</v>
      </c>
      <c r="C20" s="24" t="n">
        <f aca="false">'Tx_Chôm_BIT_10%'!C17</f>
        <v>10.6296359285548</v>
      </c>
      <c r="D20" s="24" t="n">
        <f aca="false">'Tx_Chôm_BIT_10%'!D17</f>
        <v>8.91680853944368</v>
      </c>
      <c r="E20" s="21" t="n">
        <f aca="false">100*SUM('Chôm_BIT_10%'!E20:L20)/SUM(PopActBIT!E32:L32)</f>
        <v>11.9083339713571</v>
      </c>
      <c r="F20" s="24" t="n">
        <f aca="false">'Tx_Chôm_BIT_10%'!AH17</f>
        <v>5.51723290588391</v>
      </c>
      <c r="G20" s="21" t="n">
        <f aca="false">100*SUM('Chôm_BIT_10%'!Q20:X20)/SUM(PopActBIT!Q32:X32)</f>
        <v>9.91270983154426</v>
      </c>
      <c r="H20" s="24" t="n">
        <f aca="false">'Tx_Chôm_BIT_10%'!AM17</f>
        <v>4.94332964263621</v>
      </c>
      <c r="I20" s="24" t="n">
        <f aca="false">'Tx_Chôm_BIT_10%'!E17</f>
        <v>36.3425832735593</v>
      </c>
      <c r="J20" s="24" t="n">
        <f aca="false">'Tx_Chôm_BIT_10%'!F17</f>
        <v>22.2222165239598</v>
      </c>
      <c r="K20" s="24" t="n">
        <f aca="false">'Tx_Chôm_BIT_10%'!G17</f>
        <v>13.3535845388118</v>
      </c>
      <c r="L20" s="24" t="n">
        <f aca="false">'Tx_Chôm_BIT_10%'!H17</f>
        <v>12.3987236725479</v>
      </c>
      <c r="M20" s="24" t="n">
        <f aca="false">'Tx_Chôm_BIT_10%'!I17</f>
        <v>10.966432373152</v>
      </c>
      <c r="N20" s="24" t="n">
        <f aca="false">'Tx_Chôm_BIT_10%'!J17</f>
        <v>9.73668731811521</v>
      </c>
      <c r="O20" s="24" t="n">
        <f aca="false">'Tx_Chôm_BIT_10%'!K17</f>
        <v>8.4780070853128</v>
      </c>
      <c r="P20" s="24" t="n">
        <f aca="false">'Tx_Chôm_BIT_10%'!L17</f>
        <v>7.23379444139317</v>
      </c>
      <c r="Q20" s="24" t="n">
        <f aca="false">'Tx_Chôm_BIT_10%'!M17</f>
        <v>6.72742883049565</v>
      </c>
      <c r="R20" s="24" t="n">
        <f aca="false">'Tx_Chôm_BIT_10%'!N17</f>
        <v>4.32580907595312</v>
      </c>
      <c r="S20" s="24" t="n">
        <f aca="false">'Tx_Chôm_BIT_10%'!O17</f>
        <v>2.28587904348024</v>
      </c>
      <c r="T20" s="24" t="n">
        <f aca="false">'Tx_Chôm_BIT_10%'!P17</f>
        <v>0.839120155201608</v>
      </c>
      <c r="U20" s="24" t="n">
        <f aca="false">'Tx_Chôm_BIT_10%'!Q17</f>
        <v>28.0237196659572</v>
      </c>
      <c r="V20" s="24" t="n">
        <f aca="false">'Tx_Chôm_BIT_10%'!R17</f>
        <v>21.600110202</v>
      </c>
      <c r="W20" s="24" t="n">
        <f aca="false">'Tx_Chôm_BIT_10%'!S17</f>
        <v>12.0370339504782</v>
      </c>
      <c r="X20" s="24" t="n">
        <f aca="false">'Tx_Chôm_BIT_10%'!T17</f>
        <v>8.53587744084394</v>
      </c>
      <c r="Y20" s="24" t="n">
        <f aca="false">'Tx_Chôm_BIT_10%'!U17</f>
        <v>7.71122487452512</v>
      </c>
      <c r="Z20" s="24" t="n">
        <f aca="false">'Tx_Chôm_BIT_10%'!V17</f>
        <v>6.94444266373745</v>
      </c>
      <c r="AA20" s="24" t="n">
        <f aca="false">'Tx_Chôm_BIT_10%'!W17</f>
        <v>6.39467428619156</v>
      </c>
      <c r="AB20" s="24" t="n">
        <f aca="false">'Tx_Chôm_BIT_10%'!X17</f>
        <v>6.55381776390222</v>
      </c>
      <c r="AC20" s="24" t="n">
        <f aca="false">'Tx_Chôm_BIT_10%'!Y17</f>
        <v>6.22106321959813</v>
      </c>
      <c r="AD20" s="24" t="n">
        <f aca="false">'Tx_Chôm_BIT_10%'!Z17</f>
        <v>4.12326283159411</v>
      </c>
      <c r="AE20" s="24" t="n">
        <f aca="false">'Tx_Chôm_BIT_10%'!AA17</f>
        <v>1.21527746615405</v>
      </c>
      <c r="AF20" s="25" t="n">
        <f aca="false">'Tx_Chôm_BIT_10%'!AB17</f>
        <v>0.708911855256531</v>
      </c>
    </row>
    <row r="21" customFormat="false" ht="15" hidden="false" customHeight="false" outlineLevel="0" collapsed="false">
      <c r="A21" s="23" t="n">
        <v>2030</v>
      </c>
      <c r="B21" s="24" t="n">
        <f aca="false">'Tx_Chôm_BIT_10%'!B18</f>
        <v>9.81488284280259</v>
      </c>
      <c r="C21" s="24" t="n">
        <f aca="false">'Tx_Chôm_BIT_10%'!C18</f>
        <v>10.7130895848716</v>
      </c>
      <c r="D21" s="24" t="n">
        <f aca="false">'Tx_Chôm_BIT_10%'!D18</f>
        <v>8.98453498559459</v>
      </c>
      <c r="E21" s="21" t="n">
        <f aca="false">100*SUM('Chôm_BIT_10%'!E21:L21)/SUM(PopActBIT!E33:L33)</f>
        <v>12.0113689408874</v>
      </c>
      <c r="F21" s="24" t="n">
        <f aca="false">'Tx_Chôm_BIT_10%'!AH18</f>
        <v>5.54123933727057</v>
      </c>
      <c r="G21" s="21" t="n">
        <f aca="false">100*SUM('Chôm_BIT_10%'!Q21:X21)/SUM(PopActBIT!Q33:X33)</f>
        <v>10.0037053318439</v>
      </c>
      <c r="H21" s="24" t="n">
        <f aca="false">'Tx_Chôm_BIT_10%'!AM18</f>
        <v>4.95151031580086</v>
      </c>
      <c r="I21" s="24" t="n">
        <f aca="false">'Tx_Chôm_BIT_10%'!E18</f>
        <v>36.6486187714268</v>
      </c>
      <c r="J21" s="24" t="n">
        <f aca="false">'Tx_Chôm_BIT_10%'!F18</f>
        <v>22.409346509917</v>
      </c>
      <c r="K21" s="24" t="n">
        <f aca="false">'Tx_Chôm_BIT_10%'!G18</f>
        <v>13.4660330915712</v>
      </c>
      <c r="L21" s="24" t="n">
        <f aca="false">'Tx_Chôm_BIT_10%'!H18</f>
        <v>12.5031314837232</v>
      </c>
      <c r="M21" s="24" t="n">
        <f aca="false">'Tx_Chôm_BIT_10%'!I18</f>
        <v>11.0587790719512</v>
      </c>
      <c r="N21" s="24" t="n">
        <f aca="false">'Tx_Chôm_BIT_10%'!J18</f>
        <v>9.81867851638943</v>
      </c>
      <c r="O21" s="24" t="n">
        <f aca="false">'Tx_Chôm_BIT_10%'!K18</f>
        <v>8.54939912422616</v>
      </c>
      <c r="P21" s="24" t="n">
        <f aca="false">'Tx_Chôm_BIT_10%'!L18</f>
        <v>7.29470915036362</v>
      </c>
      <c r="Q21" s="24" t="n">
        <f aca="false">'Tx_Chôm_BIT_10%'!M18</f>
        <v>6.78407950983817</v>
      </c>
      <c r="R21" s="24" t="n">
        <f aca="false">'Tx_Chôm_BIT_10%'!N18</f>
        <v>4.36223607191744</v>
      </c>
      <c r="S21" s="24" t="n">
        <f aca="false">'Tx_Chôm_BIT_10%'!O18</f>
        <v>2.3051280915149</v>
      </c>
      <c r="T21" s="24" t="n">
        <f aca="false">'Tx_Chôm_BIT_10%'!P18</f>
        <v>0.84618626144218</v>
      </c>
      <c r="U21" s="24" t="n">
        <f aca="false">'Tx_Chôm_BIT_10%'!Q18</f>
        <v>28.2597032485087</v>
      </c>
      <c r="V21" s="24" t="n">
        <f aca="false">'Tx_Chôm_BIT_10%'!R18</f>
        <v>21.7820015229858</v>
      </c>
      <c r="W21" s="24" t="n">
        <f aca="false">'Tx_Chôm_BIT_10%'!S18</f>
        <v>12.1383960262051</v>
      </c>
      <c r="X21" s="24" t="n">
        <f aca="false">'Tx_Chôm_BIT_10%'!T18</f>
        <v>8.60775679742907</v>
      </c>
      <c r="Y21" s="24" t="n">
        <f aca="false">'Tx_Chôm_BIT_10%'!U18</f>
        <v>7.77615995428762</v>
      </c>
      <c r="Z21" s="24" t="n">
        <f aca="false">'Tx_Chôm_BIT_10%'!V18</f>
        <v>7.00292078434908</v>
      </c>
      <c r="AA21" s="24" t="n">
        <f aca="false">'Tx_Chôm_BIT_10%'!W18</f>
        <v>6.44852288892144</v>
      </c>
      <c r="AB21" s="24" t="n">
        <f aca="false">'Tx_Chôm_BIT_10%'!X18</f>
        <v>6.60900649022944</v>
      </c>
      <c r="AC21" s="24" t="n">
        <f aca="false">'Tx_Chôm_BIT_10%'!Y18</f>
        <v>6.27344986931271</v>
      </c>
      <c r="AD21" s="24" t="n">
        <f aca="false">'Tx_Chôm_BIT_10%'!Z18</f>
        <v>4.15798421570726</v>
      </c>
      <c r="AE21" s="24" t="n">
        <f aca="false">'Tx_Chôm_BIT_10%'!AA18</f>
        <v>1.22551113726109</v>
      </c>
      <c r="AF21" s="25" t="n">
        <f aca="false">'Tx_Chôm_BIT_10%'!AB18</f>
        <v>0.714881496735635</v>
      </c>
    </row>
    <row r="22" customFormat="false" ht="15" hidden="false" customHeight="false" outlineLevel="0" collapsed="false">
      <c r="A22" s="23" t="n">
        <v>2031</v>
      </c>
      <c r="B22" s="24" t="n">
        <f aca="false">'Tx_Chôm_BIT_10%'!B19</f>
        <v>9.89415045700332</v>
      </c>
      <c r="C22" s="24" t="n">
        <f aca="false">'Tx_Chôm_BIT_10%'!C19</f>
        <v>10.8011150163013</v>
      </c>
      <c r="D22" s="24" t="n">
        <f aca="false">'Tx_Chôm_BIT_10%'!D19</f>
        <v>9.05580544787853</v>
      </c>
      <c r="E22" s="21" t="n">
        <f aca="false">100*SUM('Chôm_BIT_10%'!E22:L22)/SUM(PopActBIT!E34:L34)</f>
        <v>12.1157804283844</v>
      </c>
      <c r="F22" s="24" t="n">
        <f aca="false">'Tx_Chôm_BIT_10%'!AH19</f>
        <v>5.56018220285528</v>
      </c>
      <c r="G22" s="21" t="n">
        <f aca="false">100*SUM('Chôm_BIT_10%'!Q22:X22)/SUM(PopActBIT!Q34:X34)</f>
        <v>10.0940272169595</v>
      </c>
      <c r="H22" s="24" t="n">
        <f aca="false">'Tx_Chôm_BIT_10%'!AM19</f>
        <v>4.95539959680691</v>
      </c>
      <c r="I22" s="24" t="n">
        <f aca="false">'Tx_Chôm_BIT_10%'!E19</f>
        <v>36.9934401266122</v>
      </c>
      <c r="J22" s="24" t="n">
        <f aca="false">'Tx_Chôm_BIT_10%'!F19</f>
        <v>22.6201926888839</v>
      </c>
      <c r="K22" s="24" t="n">
        <f aca="false">'Tx_Chôm_BIT_10%'!G19</f>
        <v>13.5927329764582</v>
      </c>
      <c r="L22" s="24" t="n">
        <f aca="false">'Tx_Chôm_BIT_10%'!H19</f>
        <v>12.6207715718577</v>
      </c>
      <c r="M22" s="24" t="n">
        <f aca="false">'Tx_Chôm_BIT_10%'!I19</f>
        <v>11.162829464957</v>
      </c>
      <c r="N22" s="24" t="n">
        <f aca="false">'Tx_Chôm_BIT_10%'!J19</f>
        <v>9.91106098933519</v>
      </c>
      <c r="O22" s="24" t="n">
        <f aca="false">'Tx_Chôm_BIT_10%'!K19</f>
        <v>8.62983913781637</v>
      </c>
      <c r="P22" s="24" t="n">
        <f aca="false">'Tx_Chôm_BIT_10%'!L19</f>
        <v>7.36334397424605</v>
      </c>
      <c r="Q22" s="24" t="n">
        <f aca="false">'Tx_Chôm_BIT_10%'!M19</f>
        <v>6.84790989604883</v>
      </c>
      <c r="R22" s="24" t="n">
        <f aca="false">'Tx_Chôm_BIT_10%'!N19</f>
        <v>4.40327969659914</v>
      </c>
      <c r="S22" s="24" t="n">
        <f aca="false">'Tx_Chôm_BIT_10%'!O19</f>
        <v>2.32681669586175</v>
      </c>
      <c r="T22" s="24" t="n">
        <f aca="false">'Tx_Chôm_BIT_10%'!P19</f>
        <v>0.854147901012542</v>
      </c>
      <c r="U22" s="24" t="n">
        <f aca="false">'Tx_Chôm_BIT_10%'!Q19</f>
        <v>28.5255945562292</v>
      </c>
      <c r="V22" s="24" t="n">
        <f aca="false">'Tx_Chôm_BIT_10%'!R19</f>
        <v>21.9869451070987</v>
      </c>
      <c r="W22" s="24" t="n">
        <f aca="false">'Tx_Chôm_BIT_10%'!S19</f>
        <v>12.2526043731454</v>
      </c>
      <c r="X22" s="24" t="n">
        <f aca="false">'Tx_Chôm_BIT_10%'!T19</f>
        <v>8.68874588961034</v>
      </c>
      <c r="Y22" s="24" t="n">
        <f aca="false">'Tx_Chôm_BIT_10%'!U19</f>
        <v>7.84932467654629</v>
      </c>
      <c r="Z22" s="24" t="n">
        <f aca="false">'Tx_Chôm_BIT_10%'!V19</f>
        <v>7.06881021527621</v>
      </c>
      <c r="AA22" s="24" t="n">
        <f aca="false">'Tx_Chôm_BIT_10%'!W19</f>
        <v>6.50919607323351</v>
      </c>
      <c r="AB22" s="24" t="n">
        <f aca="false">'Tx_Chôm_BIT_10%'!X19</f>
        <v>6.67118964066692</v>
      </c>
      <c r="AC22" s="24" t="n">
        <f aca="false">'Tx_Chôm_BIT_10%'!Y19</f>
        <v>6.33247581785161</v>
      </c>
      <c r="AD22" s="24" t="n">
        <f aca="false">'Tx_Chôm_BIT_10%'!Z19</f>
        <v>4.19710606532025</v>
      </c>
      <c r="AE22" s="24" t="n">
        <f aca="false">'Tx_Chôm_BIT_10%'!AA19</f>
        <v>1.23704178767334</v>
      </c>
      <c r="AF22" s="25" t="n">
        <f aca="false">'Tx_Chôm_BIT_10%'!AB19</f>
        <v>0.721607709476113</v>
      </c>
    </row>
    <row r="23" customFormat="false" ht="15" hidden="false" customHeight="false" outlineLevel="0" collapsed="false">
      <c r="A23" s="23" t="n">
        <v>2032</v>
      </c>
      <c r="B23" s="24" t="n">
        <f aca="false">'Tx_Chôm_BIT_10%'!B20</f>
        <v>9.97545796031454</v>
      </c>
      <c r="C23" s="24" t="n">
        <f aca="false">'Tx_Chôm_BIT_10%'!C20</f>
        <v>10.8921091825073</v>
      </c>
      <c r="D23" s="24" t="n">
        <f aca="false">'Tx_Chôm_BIT_10%'!D20</f>
        <v>9.12836816900829</v>
      </c>
      <c r="E23" s="21" t="n">
        <f aca="false">100*SUM('Chôm_BIT_10%'!E23:L23)/SUM(PopActBIT!E35:L35)</f>
        <v>12.2248500356839</v>
      </c>
      <c r="F23" s="24" t="n">
        <f aca="false">'Tx_Chôm_BIT_10%'!AH20</f>
        <v>5.57717068828467</v>
      </c>
      <c r="G23" s="21" t="n">
        <f aca="false">100*SUM('Chôm_BIT_10%'!Q23:X23)/SUM(PopActBIT!Q35:X35)</f>
        <v>10.1874738054521</v>
      </c>
      <c r="H23" s="24" t="n">
        <f aca="false">'Tx_Chôm_BIT_10%'!AM20</f>
        <v>4.95749425564453</v>
      </c>
      <c r="I23" s="24" t="n">
        <f aca="false">'Tx_Chôm_BIT_10%'!E20</f>
        <v>37.3596150317767</v>
      </c>
      <c r="J23" s="24" t="n">
        <f aca="false">'Tx_Chôm_BIT_10%'!F20</f>
        <v>22.8440958156087</v>
      </c>
      <c r="K23" s="24" t="n">
        <f aca="false">'Tx_Chôm_BIT_10%'!G20</f>
        <v>13.7272789308638</v>
      </c>
      <c r="L23" s="24" t="n">
        <f aca="false">'Tx_Chôm_BIT_10%'!H20</f>
        <v>12.7456966887869</v>
      </c>
      <c r="M23" s="24" t="n">
        <f aca="false">'Tx_Chôm_BIT_10%'!I20</f>
        <v>11.2733233256715</v>
      </c>
      <c r="N23" s="24" t="n">
        <f aca="false">'Tx_Chôm_BIT_10%'!J20</f>
        <v>10.0091643775421</v>
      </c>
      <c r="O23" s="24" t="n">
        <f aca="false">'Tx_Chôm_BIT_10%'!K20</f>
        <v>8.71526051298613</v>
      </c>
      <c r="P23" s="24" t="n">
        <f aca="false">'Tx_Chôm_BIT_10%'!L20</f>
        <v>7.43622910664345</v>
      </c>
      <c r="Q23" s="24" t="n">
        <f aca="false">'Tx_Chôm_BIT_10%'!M20</f>
        <v>6.91569306917842</v>
      </c>
      <c r="R23" s="24" t="n">
        <f aca="false">'Tx_Chôm_BIT_10%'!N20</f>
        <v>4.44686500577279</v>
      </c>
      <c r="S23" s="24" t="n">
        <f aca="false">'Tx_Chôm_BIT_10%'!O20</f>
        <v>2.34984839769933</v>
      </c>
      <c r="T23" s="24" t="n">
        <f aca="false">'Tx_Chôm_BIT_10%'!P20</f>
        <v>0.862602576370641</v>
      </c>
      <c r="U23" s="24" t="n">
        <f aca="false">'Tx_Chôm_BIT_10%'!Q20</f>
        <v>28.8079515591367</v>
      </c>
      <c r="V23" s="24" t="n">
        <f aca="false">'Tx_Chôm_BIT_10%'!R20</f>
        <v>22.2045801124374</v>
      </c>
      <c r="W23" s="24" t="n">
        <f aca="false">'Tx_Chôm_BIT_10%'!S20</f>
        <v>12.3738852334547</v>
      </c>
      <c r="X23" s="24" t="n">
        <f aca="false">'Tx_Chôm_BIT_10%'!T20</f>
        <v>8.77475034583928</v>
      </c>
      <c r="Y23" s="24" t="n">
        <f aca="false">'Tx_Chôm_BIT_10%'!U20</f>
        <v>7.92702022768192</v>
      </c>
      <c r="Z23" s="24" t="n">
        <f aca="false">'Tx_Chôm_BIT_10%'!V20</f>
        <v>7.13877994237772</v>
      </c>
      <c r="AA23" s="24" t="n">
        <f aca="false">'Tx_Chôm_BIT_10%'!W20</f>
        <v>6.57362653027281</v>
      </c>
      <c r="AB23" s="24" t="n">
        <f aca="false">'Tx_Chôm_BIT_10%'!X20</f>
        <v>6.73722357061897</v>
      </c>
      <c r="AC23" s="24" t="n">
        <f aca="false">'Tx_Chôm_BIT_10%'!Y20</f>
        <v>6.39515703171337</v>
      </c>
      <c r="AD23" s="24" t="n">
        <f aca="false">'Tx_Chôm_BIT_10%'!Z20</f>
        <v>4.23865059078677</v>
      </c>
      <c r="AE23" s="24" t="n">
        <f aca="false">'Tx_Chôm_BIT_10%'!AA20</f>
        <v>1.2492864899161</v>
      </c>
      <c r="AF23" s="25" t="n">
        <f aca="false">'Tx_Chôm_BIT_10%'!AB20</f>
        <v>0.728750452451059</v>
      </c>
    </row>
    <row r="24" customFormat="false" ht="15" hidden="false" customHeight="false" outlineLevel="0" collapsed="false">
      <c r="A24" s="23" t="n">
        <v>2033</v>
      </c>
      <c r="B24" s="24" t="n">
        <f aca="false">'Tx_Chôm_BIT_10%'!B21</f>
        <v>9.97567376467485</v>
      </c>
      <c r="C24" s="24" t="n">
        <f aca="false">'Tx_Chôm_BIT_10%'!C21</f>
        <v>10.896513168489</v>
      </c>
      <c r="D24" s="24" t="n">
        <f aca="false">'Tx_Chôm_BIT_10%'!D21</f>
        <v>9.12539214987759</v>
      </c>
      <c r="E24" s="21" t="n">
        <f aca="false">100*SUM('Chôm_BIT_10%'!E24:L24)/SUM(PopActBIT!E36:L36)</f>
        <v>12.2385929132996</v>
      </c>
      <c r="F24" s="24" t="n">
        <f aca="false">'Tx_Chôm_BIT_10%'!AH21</f>
        <v>5.54911934544859</v>
      </c>
      <c r="G24" s="21" t="n">
        <f aca="false">100*SUM('Chôm_BIT_10%'!Q24:X24)/SUM(PopActBIT!Q36:X36)</f>
        <v>10.1998182634306</v>
      </c>
      <c r="H24" s="24" t="n">
        <f aca="false">'Tx_Chôm_BIT_10%'!AM21</f>
        <v>4.91887798895799</v>
      </c>
      <c r="I24" s="24" t="n">
        <f aca="false">'Tx_Chôm_BIT_10%'!E21</f>
        <v>37.4267986482912</v>
      </c>
      <c r="J24" s="24" t="n">
        <f aca="false">'Tx_Chôm_BIT_10%'!F21</f>
        <v>22.8851762435411</v>
      </c>
      <c r="K24" s="24" t="n">
        <f aca="false">'Tx_Chôm_BIT_10%'!G21</f>
        <v>13.7519646307216</v>
      </c>
      <c r="L24" s="24" t="n">
        <f aca="false">'Tx_Chôm_BIT_10%'!H21</f>
        <v>12.768617214007</v>
      </c>
      <c r="M24" s="24" t="n">
        <f aca="false">'Tx_Chôm_BIT_10%'!I21</f>
        <v>11.293596088935</v>
      </c>
      <c r="N24" s="24" t="n">
        <f aca="false">'Tx_Chôm_BIT_10%'!J21</f>
        <v>10.0271638098328</v>
      </c>
      <c r="O24" s="24" t="n">
        <f aca="false">'Tx_Chôm_BIT_10%'!K21</f>
        <v>8.73093312416347</v>
      </c>
      <c r="P24" s="24" t="n">
        <f aca="false">'Tx_Chôm_BIT_10%'!L21</f>
        <v>7.44960164177771</v>
      </c>
      <c r="Q24" s="24" t="n">
        <f aca="false">'Tx_Chôm_BIT_10%'!M21</f>
        <v>6.92812952685327</v>
      </c>
      <c r="R24" s="24" t="n">
        <f aca="false">'Tx_Chôm_BIT_10%'!N21</f>
        <v>4.45486178178307</v>
      </c>
      <c r="S24" s="24" t="n">
        <f aca="false">'Tx_Chôm_BIT_10%'!O21</f>
        <v>2.35407411880175</v>
      </c>
      <c r="T24" s="24" t="n">
        <f aca="false">'Tx_Chôm_BIT_10%'!P21</f>
        <v>0.864153790446214</v>
      </c>
      <c r="U24" s="24" t="n">
        <f aca="false">'Tx_Chôm_BIT_10%'!Q21</f>
        <v>28.8597567602468</v>
      </c>
      <c r="V24" s="24" t="n">
        <f aca="false">'Tx_Chôm_BIT_10%'!R21</f>
        <v>22.2445105023482</v>
      </c>
      <c r="W24" s="24" t="n">
        <f aca="false">'Tx_Chôm_BIT_10%'!S21</f>
        <v>12.3961371319181</v>
      </c>
      <c r="X24" s="24" t="n">
        <f aca="false">'Tx_Chôm_BIT_10%'!T21</f>
        <v>8.79052993729769</v>
      </c>
      <c r="Y24" s="24" t="n">
        <f aca="false">'Tx_Chôm_BIT_10%'!U21</f>
        <v>7.94127535013503</v>
      </c>
      <c r="Z24" s="24" t="n">
        <f aca="false">'Tx_Chôm_BIT_10%'!V21</f>
        <v>7.1516175761066</v>
      </c>
      <c r="AA24" s="24" t="n">
        <f aca="false">'Tx_Chôm_BIT_10%'!W21</f>
        <v>6.58544785133149</v>
      </c>
      <c r="AB24" s="24" t="n">
        <f aca="false">'Tx_Chôm_BIT_10%'!X21</f>
        <v>6.7493390874506</v>
      </c>
      <c r="AC24" s="24" t="n">
        <f aca="false">'Tx_Chôm_BIT_10%'!Y21</f>
        <v>6.40665741192883</v>
      </c>
      <c r="AD24" s="24" t="n">
        <f aca="false">'Tx_Chôm_BIT_10%'!Z21</f>
        <v>4.24627293581329</v>
      </c>
      <c r="AE24" s="24" t="n">
        <f aca="false">'Tx_Chôm_BIT_10%'!AA21</f>
        <v>1.25153307581866</v>
      </c>
      <c r="AF24" s="25" t="n">
        <f aca="false">'Tx_Chôm_BIT_10%'!AB21</f>
        <v>0.730060960894215</v>
      </c>
    </row>
    <row r="25" customFormat="false" ht="15" hidden="false" customHeight="false" outlineLevel="0" collapsed="false">
      <c r="A25" s="23" t="n">
        <v>2034</v>
      </c>
      <c r="B25" s="24" t="n">
        <f aca="false">'Tx_Chôm_BIT_10%'!B22</f>
        <v>9.97533132073568</v>
      </c>
      <c r="C25" s="24" t="n">
        <f aca="false">'Tx_Chôm_BIT_10%'!C22</f>
        <v>10.9019062200145</v>
      </c>
      <c r="D25" s="24" t="n">
        <f aca="false">'Tx_Chôm_BIT_10%'!D22</f>
        <v>9.1206577591781</v>
      </c>
      <c r="E25" s="21" t="n">
        <f aca="false">100*SUM('Chôm_BIT_10%'!E25:L25)/SUM(PopActBIT!E37:L37)</f>
        <v>12.2513228319893</v>
      </c>
      <c r="F25" s="24" t="n">
        <f aca="false">'Tx_Chôm_BIT_10%'!AH22</f>
        <v>5.53518356827563</v>
      </c>
      <c r="G25" s="21" t="n">
        <f aca="false">100*SUM('Chôm_BIT_10%'!Q25:X25)/SUM(PopActBIT!Q37:X37)</f>
        <v>10.2090578161656</v>
      </c>
      <c r="H25" s="24" t="n">
        <f aca="false">'Tx_Chôm_BIT_10%'!AM22</f>
        <v>4.88797286634838</v>
      </c>
      <c r="I25" s="24" t="n">
        <f aca="false">'Tx_Chôm_BIT_10%'!E22</f>
        <v>37.4855000262847</v>
      </c>
      <c r="J25" s="24" t="n">
        <f aca="false">'Tx_Chôm_BIT_10%'!F22</f>
        <v>22.9210700797664</v>
      </c>
      <c r="K25" s="24" t="n">
        <f aca="false">'Tx_Chôm_BIT_10%'!G22</f>
        <v>13.773533648193</v>
      </c>
      <c r="L25" s="24" t="n">
        <f aca="false">'Tx_Chôm_BIT_10%'!H22</f>
        <v>12.788643918203</v>
      </c>
      <c r="M25" s="24" t="n">
        <f aca="false">'Tx_Chôm_BIT_10%'!I22</f>
        <v>11.3113093232181</v>
      </c>
      <c r="N25" s="24" t="n">
        <f aca="false">'Tx_Chôm_BIT_10%'!J22</f>
        <v>10.0428907315643</v>
      </c>
      <c r="O25" s="24" t="n">
        <f aca="false">'Tx_Chôm_BIT_10%'!K22</f>
        <v>8.74462699657756</v>
      </c>
      <c r="P25" s="24" t="n">
        <f aca="false">'Tx_Chôm_BIT_10%'!L22</f>
        <v>7.4612858332573</v>
      </c>
      <c r="Q25" s="24" t="n">
        <f aca="false">'Tx_Chôm_BIT_10%'!M22</f>
        <v>6.93899582492929</v>
      </c>
      <c r="R25" s="24" t="n">
        <f aca="false">'Tx_Chôm_BIT_10%'!N22</f>
        <v>4.46184892828787</v>
      </c>
      <c r="S25" s="24" t="n">
        <f aca="false">'Tx_Chôm_BIT_10%'!O22</f>
        <v>2.35776632330931</v>
      </c>
      <c r="T25" s="24" t="n">
        <f aca="false">'Tx_Chôm_BIT_10%'!P22</f>
        <v>0.865509156657847</v>
      </c>
      <c r="U25" s="24" t="n">
        <f aca="false">'Tx_Chôm_BIT_10%'!Q22</f>
        <v>28.9050213180388</v>
      </c>
      <c r="V25" s="24" t="n">
        <f aca="false">'Tx_Chôm_BIT_10%'!R22</f>
        <v>22.2793994981063</v>
      </c>
      <c r="W25" s="24" t="n">
        <f aca="false">'Tx_Chôm_BIT_10%'!S22</f>
        <v>12.4155796265401</v>
      </c>
      <c r="X25" s="24" t="n">
        <f aca="false">'Tx_Chôm_BIT_10%'!T22</f>
        <v>8.80431728324361</v>
      </c>
      <c r="Y25" s="24" t="n">
        <f aca="false">'Tx_Chôm_BIT_10%'!U22</f>
        <v>7.95373069825228</v>
      </c>
      <c r="Z25" s="24" t="n">
        <f aca="false">'Tx_Chôm_BIT_10%'!V22</f>
        <v>7.162834399927</v>
      </c>
      <c r="AA25" s="24" t="n">
        <f aca="false">'Tx_Chôm_BIT_10%'!W22</f>
        <v>6.59577667659945</v>
      </c>
      <c r="AB25" s="24" t="n">
        <f aca="false">'Tx_Chôm_BIT_10%'!X22</f>
        <v>6.75992496493111</v>
      </c>
      <c r="AC25" s="24" t="n">
        <f aca="false">'Tx_Chôm_BIT_10%'!Y22</f>
        <v>6.41670581660128</v>
      </c>
      <c r="AD25" s="24" t="n">
        <f aca="false">'Tx_Chôm_BIT_10%'!Z22</f>
        <v>4.25293292495666</v>
      </c>
      <c r="AE25" s="24" t="n">
        <f aca="false">'Tx_Chôm_BIT_10%'!AA22</f>
        <v>1.25349601998723</v>
      </c>
      <c r="AF25" s="25" t="n">
        <f aca="false">'Tx_Chôm_BIT_10%'!AB22</f>
        <v>0.731206011659215</v>
      </c>
    </row>
    <row r="26" customFormat="false" ht="15" hidden="false" customHeight="false" outlineLevel="0" collapsed="false">
      <c r="A26" s="23" t="n">
        <v>2035</v>
      </c>
      <c r="B26" s="24" t="n">
        <f aca="false">'Tx_Chôm_BIT_10%'!B23</f>
        <v>9.97942271820171</v>
      </c>
      <c r="C26" s="24" t="n">
        <f aca="false">'Tx_Chôm_BIT_10%'!C23</f>
        <v>10.9179960089606</v>
      </c>
      <c r="D26" s="24" t="n">
        <f aca="false">'Tx_Chôm_BIT_10%'!D23</f>
        <v>9.11591192346451</v>
      </c>
      <c r="E26" s="21" t="n">
        <f aca="false">100*SUM('Chôm_BIT_10%'!E26:L26)/SUM(PopActBIT!E38:L38)</f>
        <v>12.2710395784367</v>
      </c>
      <c r="F26" s="24" t="n">
        <f aca="false">'Tx_Chôm_BIT_10%'!AH23</f>
        <v>5.55016589658251</v>
      </c>
      <c r="G26" s="21" t="n">
        <f aca="false">100*SUM('Chôm_BIT_10%'!Q26:X26)/SUM(PopActBIT!Q38:X38)</f>
        <v>10.2220278454481</v>
      </c>
      <c r="H26" s="24" t="n">
        <f aca="false">'Tx_Chôm_BIT_10%'!AM23</f>
        <v>4.87430551894107</v>
      </c>
      <c r="I26" s="24" t="n">
        <f aca="false">'Tx_Chôm_BIT_10%'!E23</f>
        <v>37.5599512207559</v>
      </c>
      <c r="J26" s="24" t="n">
        <f aca="false">'Tx_Chôm_BIT_10%'!F23</f>
        <v>22.9665943770227</v>
      </c>
      <c r="K26" s="24" t="n">
        <f aca="false">'Tx_Chôm_BIT_10%'!G23</f>
        <v>13.8008897200469</v>
      </c>
      <c r="L26" s="24" t="n">
        <f aca="false">'Tx_Chôm_BIT_10%'!H23</f>
        <v>12.8140438679092</v>
      </c>
      <c r="M26" s="24" t="n">
        <f aca="false">'Tx_Chôm_BIT_10%'!I23</f>
        <v>11.3337750897026</v>
      </c>
      <c r="N26" s="24" t="n">
        <f aca="false">'Tx_Chôm_BIT_10%'!J23</f>
        <v>10.0628372498283</v>
      </c>
      <c r="O26" s="24" t="n">
        <f aca="false">'Tx_Chôm_BIT_10%'!K23</f>
        <v>8.76199499019227</v>
      </c>
      <c r="P26" s="24" t="n">
        <f aca="false">'Tx_Chôm_BIT_10%'!L23</f>
        <v>7.47610494043709</v>
      </c>
      <c r="Q26" s="24" t="n">
        <f aca="false">'Tx_Chôm_BIT_10%'!M23</f>
        <v>6.95277759460649</v>
      </c>
      <c r="R26" s="24" t="n">
        <f aca="false">'Tx_Chôm_BIT_10%'!N23</f>
        <v>4.47071075438138</v>
      </c>
      <c r="S26" s="24" t="n">
        <f aca="false">'Tx_Chôm_BIT_10%'!O23</f>
        <v>2.36244916117812</v>
      </c>
      <c r="T26" s="24" t="n">
        <f aca="false">'Tx_Chôm_BIT_10%'!P23</f>
        <v>0.867228173090702</v>
      </c>
      <c r="U26" s="24" t="n">
        <f aca="false">'Tx_Chôm_BIT_10%'!Q23</f>
        <v>28.9624305392533</v>
      </c>
      <c r="V26" s="24" t="n">
        <f aca="false">'Tx_Chôm_BIT_10%'!R23</f>
        <v>22.3236493521451</v>
      </c>
      <c r="W26" s="24" t="n">
        <f aca="false">'Tx_Chôm_BIT_10%'!S23</f>
        <v>12.4402386208873</v>
      </c>
      <c r="X26" s="24" t="n">
        <f aca="false">'Tx_Chôm_BIT_10%'!T23</f>
        <v>8.82180382971576</v>
      </c>
      <c r="Y26" s="24" t="n">
        <f aca="false">'Tx_Chôm_BIT_10%'!U23</f>
        <v>7.96952786650593</v>
      </c>
      <c r="Z26" s="24" t="n">
        <f aca="false">'Tx_Chôm_BIT_10%'!V23</f>
        <v>7.1770607428196</v>
      </c>
      <c r="AA26" s="24" t="n">
        <f aca="false">'Tx_Chôm_BIT_10%'!W23</f>
        <v>6.60887676734639</v>
      </c>
      <c r="AB26" s="24" t="n">
        <f aca="false">'Tx_Chôm_BIT_10%'!X23</f>
        <v>6.773351076036</v>
      </c>
      <c r="AC26" s="24" t="n">
        <f aca="false">'Tx_Chôm_BIT_10%'!Y23</f>
        <v>6.4294502487759</v>
      </c>
      <c r="AD26" s="24" t="n">
        <f aca="false">'Tx_Chôm_BIT_10%'!Z23</f>
        <v>4.26137981604914</v>
      </c>
      <c r="AE26" s="24" t="n">
        <f aca="false">'Tx_Chôm_BIT_10%'!AA23</f>
        <v>1.25598562999343</v>
      </c>
      <c r="AF26" s="25" t="n">
        <f aca="false">'Tx_Chôm_BIT_10%'!AB23</f>
        <v>0.732658284162835</v>
      </c>
    </row>
    <row r="27" customFormat="false" ht="15" hidden="false" customHeight="false" outlineLevel="0" collapsed="false">
      <c r="A27" s="23" t="n">
        <v>2036</v>
      </c>
      <c r="B27" s="24" t="n">
        <f aca="false">'Tx_Chôm_BIT_10%'!B24</f>
        <v>9.98396561015886</v>
      </c>
      <c r="C27" s="24" t="n">
        <f aca="false">'Tx_Chôm_BIT_10%'!C24</f>
        <v>10.9344573134561</v>
      </c>
      <c r="D27" s="24" t="n">
        <f aca="false">'Tx_Chôm_BIT_10%'!D24</f>
        <v>9.11155637057461</v>
      </c>
      <c r="E27" s="21" t="n">
        <f aca="false">100*SUM('Chôm_BIT_10%'!E27:L27)/SUM(PopActBIT!E39:L39)</f>
        <v>12.2924754791266</v>
      </c>
      <c r="F27" s="24" t="n">
        <f aca="false">'Tx_Chôm_BIT_10%'!AH24</f>
        <v>5.57872264420125</v>
      </c>
      <c r="G27" s="21" t="n">
        <f aca="false">100*SUM('Chôm_BIT_10%'!Q27:X27)/SUM(PopActBIT!Q39:X39)</f>
        <v>10.2339189351134</v>
      </c>
      <c r="H27" s="24" t="n">
        <f aca="false">'Tx_Chôm_BIT_10%'!AM24</f>
        <v>4.87394558863487</v>
      </c>
      <c r="I27" s="24" t="n">
        <f aca="false">'Tx_Chôm_BIT_10%'!E24</f>
        <v>37.6377909462672</v>
      </c>
      <c r="J27" s="24" t="n">
        <f aca="false">'Tx_Chôm_BIT_10%'!F24</f>
        <v>23.0141906423035</v>
      </c>
      <c r="K27" s="24" t="n">
        <f aca="false">'Tx_Chôm_BIT_10%'!G24</f>
        <v>13.8294908612279</v>
      </c>
      <c r="L27" s="24" t="n">
        <f aca="false">'Tx_Chôm_BIT_10%'!H24</f>
        <v>12.8405998570665</v>
      </c>
      <c r="M27" s="24" t="n">
        <f aca="false">'Tx_Chôm_BIT_10%'!I24</f>
        <v>11.3572633508243</v>
      </c>
      <c r="N27" s="24" t="n">
        <f aca="false">'Tx_Chôm_BIT_10%'!J24</f>
        <v>10.0836916030405</v>
      </c>
      <c r="O27" s="24" t="n">
        <f aca="false">'Tx_Chôm_BIT_10%'!K24</f>
        <v>8.78015346119131</v>
      </c>
      <c r="P27" s="24" t="n">
        <f aca="false">'Tx_Chôm_BIT_10%'!L24</f>
        <v>7.49159851637484</v>
      </c>
      <c r="Q27" s="24" t="n">
        <f aca="false">'Tx_Chôm_BIT_10%'!M24</f>
        <v>6.9671866202286</v>
      </c>
      <c r="R27" s="24" t="n">
        <f aca="false">'Tx_Chôm_BIT_10%'!N24</f>
        <v>4.47997591279215</v>
      </c>
      <c r="S27" s="24" t="n">
        <f aca="false">'Tx_Chôm_BIT_10%'!O24</f>
        <v>2.36734513117445</v>
      </c>
      <c r="T27" s="24" t="n">
        <f aca="false">'Tx_Chôm_BIT_10%'!P24</f>
        <v>0.869025427899481</v>
      </c>
      <c r="U27" s="24" t="n">
        <f aca="false">'Tx_Chôm_BIT_10%'!Q24</f>
        <v>29.0224526524361</v>
      </c>
      <c r="V27" s="24" t="n">
        <f aca="false">'Tx_Chôm_BIT_10%'!R24</f>
        <v>22.3699131698953</v>
      </c>
      <c r="W27" s="24" t="n">
        <f aca="false">'Tx_Chôm_BIT_10%'!S24</f>
        <v>12.4660199312477</v>
      </c>
      <c r="X27" s="24" t="n">
        <f aca="false">'Tx_Chôm_BIT_10%'!T24</f>
        <v>8.8400862493223</v>
      </c>
      <c r="Y27" s="24" t="n">
        <f aca="false">'Tx_Chôm_BIT_10%'!U24</f>
        <v>7.98604401845558</v>
      </c>
      <c r="Z27" s="24" t="n">
        <f aca="false">'Tx_Chôm_BIT_10%'!V24</f>
        <v>7.19193457571984</v>
      </c>
      <c r="AA27" s="24" t="n">
        <f aca="false">'Tx_Chôm_BIT_10%'!W24</f>
        <v>6.62257308847535</v>
      </c>
      <c r="AB27" s="24" t="n">
        <f aca="false">'Tx_Chôm_BIT_10%'!X24</f>
        <v>6.7873882558356</v>
      </c>
      <c r="AC27" s="24" t="n">
        <f aca="false">'Tx_Chôm_BIT_10%'!Y24</f>
        <v>6.44277472408236</v>
      </c>
      <c r="AD27" s="24" t="n">
        <f aca="false">'Tx_Chôm_BIT_10%'!Z24</f>
        <v>4.27021115433366</v>
      </c>
      <c r="AE27" s="24" t="n">
        <f aca="false">'Tx_Chôm_BIT_10%'!AA24</f>
        <v>1.25858855075097</v>
      </c>
      <c r="AF27" s="25" t="n">
        <f aca="false">'Tx_Chôm_BIT_10%'!AB24</f>
        <v>0.734176654604734</v>
      </c>
    </row>
    <row r="28" customFormat="false" ht="15" hidden="false" customHeight="false" outlineLevel="0" collapsed="false">
      <c r="A28" s="23" t="n">
        <v>2037</v>
      </c>
      <c r="B28" s="24" t="n">
        <f aca="false">'Tx_Chôm_BIT_10%'!B25</f>
        <v>9.98987013121508</v>
      </c>
      <c r="C28" s="24" t="n">
        <f aca="false">'Tx_Chôm_BIT_10%'!C25</f>
        <v>10.9486896905627</v>
      </c>
      <c r="D28" s="24" t="n">
        <f aca="false">'Tx_Chôm_BIT_10%'!D25</f>
        <v>9.11099567104721</v>
      </c>
      <c r="E28" s="21" t="n">
        <f aca="false">100*SUM('Chôm_BIT_10%'!E28:L28)/SUM(PopActBIT!E40:L40)</f>
        <v>12.3128734865114</v>
      </c>
      <c r="F28" s="24" t="n">
        <f aca="false">'Tx_Chôm_BIT_10%'!AH25</f>
        <v>5.60173961632636</v>
      </c>
      <c r="G28" s="21" t="n">
        <f aca="false">100*SUM('Chôm_BIT_10%'!Q28:X28)/SUM(PopActBIT!Q40:X40)</f>
        <v>10.2436488043695</v>
      </c>
      <c r="H28" s="24" t="n">
        <f aca="false">'Tx_Chôm_BIT_10%'!AM25</f>
        <v>4.87801977394316</v>
      </c>
      <c r="I28" s="24" t="n">
        <f aca="false">'Tx_Chôm_BIT_10%'!E25</f>
        <v>37.7041448431844</v>
      </c>
      <c r="J28" s="24" t="n">
        <f aca="false">'Tx_Chôm_BIT_10%'!F25</f>
        <v>23.0547637257688</v>
      </c>
      <c r="K28" s="24" t="n">
        <f aca="false">'Tx_Chôm_BIT_10%'!G25</f>
        <v>13.8538716919822</v>
      </c>
      <c r="L28" s="24" t="n">
        <f aca="false">'Tx_Chôm_BIT_10%'!H25</f>
        <v>12.8632373131406</v>
      </c>
      <c r="M28" s="24" t="n">
        <f aca="false">'Tx_Chôm_BIT_10%'!I25</f>
        <v>11.3772857448781</v>
      </c>
      <c r="N28" s="24" t="n">
        <f aca="false">'Tx_Chôm_BIT_10%'!J25</f>
        <v>10.1014687418245</v>
      </c>
      <c r="O28" s="24" t="n">
        <f aca="false">'Tx_Chôm_BIT_10%'!K25</f>
        <v>8.79563251516962</v>
      </c>
      <c r="P28" s="24" t="n">
        <f aca="false">'Tx_Chôm_BIT_10%'!L25</f>
        <v>7.50480590031538</v>
      </c>
      <c r="Q28" s="24" t="n">
        <f aca="false">'Tx_Chôm_BIT_10%'!M25</f>
        <v>6.9794694872933</v>
      </c>
      <c r="R28" s="24" t="n">
        <f aca="false">'Tx_Chôm_BIT_10%'!N25</f>
        <v>4.4878739283886</v>
      </c>
      <c r="S28" s="24" t="n">
        <f aca="false">'Tx_Chôm_BIT_10%'!O25</f>
        <v>2.37151866449966</v>
      </c>
      <c r="T28" s="24" t="n">
        <f aca="false">'Tx_Chôm_BIT_10%'!P25</f>
        <v>0.870557484436584</v>
      </c>
      <c r="U28" s="24" t="n">
        <f aca="false">'Tx_Chôm_BIT_10%'!Q25</f>
        <v>29.0736180578218</v>
      </c>
      <c r="V28" s="24" t="n">
        <f aca="false">'Tx_Chôm_BIT_10%'!R25</f>
        <v>22.4093504183417</v>
      </c>
      <c r="W28" s="24" t="n">
        <f aca="false">'Tx_Chôm_BIT_10%'!S25</f>
        <v>12.4879970181248</v>
      </c>
      <c r="X28" s="24" t="n">
        <f aca="false">'Tx_Chôm_BIT_10%'!T25</f>
        <v>8.85567096237214</v>
      </c>
      <c r="Y28" s="24" t="n">
        <f aca="false">'Tx_Chôm_BIT_10%'!U25</f>
        <v>8.00012308973619</v>
      </c>
      <c r="Z28" s="24" t="n">
        <f aca="false">'Tx_Chôm_BIT_10%'!V25</f>
        <v>7.20461366430276</v>
      </c>
      <c r="AA28" s="24" t="n">
        <f aca="false">'Tx_Chôm_BIT_10%'!W25</f>
        <v>6.63424841587879</v>
      </c>
      <c r="AB28" s="24" t="n">
        <f aca="false">'Tx_Chôm_BIT_10%'!X25</f>
        <v>6.79935414568573</v>
      </c>
      <c r="AC28" s="24" t="n">
        <f aca="false">'Tx_Chôm_BIT_10%'!Y25</f>
        <v>6.45413307427122</v>
      </c>
      <c r="AD28" s="24" t="n">
        <f aca="false">'Tx_Chôm_BIT_10%'!Z25</f>
        <v>4.27773936317977</v>
      </c>
      <c r="AE28" s="24" t="n">
        <f aca="false">'Tx_Chôm_BIT_10%'!AA25</f>
        <v>1.26080739125298</v>
      </c>
      <c r="AF28" s="25" t="n">
        <f aca="false">'Tx_Chôm_BIT_10%'!AB25</f>
        <v>0.735470978230907</v>
      </c>
    </row>
    <row r="29" customFormat="false" ht="15" hidden="false" customHeight="false" outlineLevel="0" collapsed="false">
      <c r="A29" s="23" t="n">
        <v>2038</v>
      </c>
      <c r="B29" s="24" t="n">
        <f aca="false">'Tx_Chôm_BIT_10%'!B26</f>
        <v>9.99065827974852</v>
      </c>
      <c r="C29" s="24" t="n">
        <f aca="false">'Tx_Chôm_BIT_10%'!C26</f>
        <v>10.9550459452983</v>
      </c>
      <c r="D29" s="24" t="n">
        <f aca="false">'Tx_Chôm_BIT_10%'!D26</f>
        <v>9.10730173104279</v>
      </c>
      <c r="E29" s="21" t="n">
        <f aca="false">100*SUM('Chôm_BIT_10%'!E29:L29)/SUM(PopActBIT!E41:L41)</f>
        <v>12.3237443487558</v>
      </c>
      <c r="F29" s="24" t="n">
        <f aca="false">'Tx_Chôm_BIT_10%'!AH26</f>
        <v>5.61144921714478</v>
      </c>
      <c r="G29" s="21" t="n">
        <f aca="false">100*SUM('Chôm_BIT_10%'!Q29:X29)/SUM(PopActBIT!Q41:X41)</f>
        <v>10.2450236491328</v>
      </c>
      <c r="H29" s="24" t="n">
        <f aca="false">'Tx_Chôm_BIT_10%'!AM26</f>
        <v>4.87666732872174</v>
      </c>
      <c r="I29" s="24" t="n">
        <f aca="false">'Tx_Chôm_BIT_10%'!E26</f>
        <v>37.7456681325207</v>
      </c>
      <c r="J29" s="24" t="n">
        <f aca="false">'Tx_Chôm_BIT_10%'!F26</f>
        <v>23.0801537625605</v>
      </c>
      <c r="K29" s="24" t="n">
        <f aca="false">'Tx_Chôm_BIT_10%'!G26</f>
        <v>13.8691288560178</v>
      </c>
      <c r="L29" s="24" t="n">
        <f aca="false">'Tx_Chôm_BIT_10%'!H26</f>
        <v>12.8774034990328</v>
      </c>
      <c r="M29" s="24" t="n">
        <f aca="false">'Tx_Chôm_BIT_10%'!I26</f>
        <v>11.3898154635552</v>
      </c>
      <c r="N29" s="24" t="n">
        <f aca="false">'Tx_Chôm_BIT_10%'!J26</f>
        <v>10.1125934128927</v>
      </c>
      <c r="O29" s="24" t="n">
        <f aca="false">'Tx_Chôm_BIT_10%'!K26</f>
        <v>8.80531907868518</v>
      </c>
      <c r="P29" s="24" t="n">
        <f aca="false">'Tx_Chôm_BIT_10%'!L26</f>
        <v>7.51307088625015</v>
      </c>
      <c r="Q29" s="24" t="n">
        <f aca="false">'Tx_Chôm_BIT_10%'!M26</f>
        <v>6.98715592421264</v>
      </c>
      <c r="R29" s="24" t="n">
        <f aca="false">'Tx_Chôm_BIT_10%'!N26</f>
        <v>4.49281638997759</v>
      </c>
      <c r="S29" s="24" t="n">
        <f aca="false">'Tx_Chôm_BIT_10%'!O26</f>
        <v>2.37413040005505</v>
      </c>
      <c r="T29" s="24" t="n">
        <f aca="false">'Tx_Chôm_BIT_10%'!P26</f>
        <v>0.871516222805017</v>
      </c>
      <c r="U29" s="24" t="n">
        <f aca="false">'Tx_Chôm_BIT_10%'!Q26</f>
        <v>29.1056366133331</v>
      </c>
      <c r="V29" s="24" t="n">
        <f aca="false">'Tx_Chôm_BIT_10%'!R26</f>
        <v>22.4340296663429</v>
      </c>
      <c r="W29" s="24" t="n">
        <f aca="false">'Tx_Chôm_BIT_10%'!S26</f>
        <v>12.5017499547202</v>
      </c>
      <c r="X29" s="24" t="n">
        <f aca="false">'Tx_Chôm_BIT_10%'!T26</f>
        <v>8.86542364577518</v>
      </c>
      <c r="Y29" s="24" t="n">
        <f aca="false">'Tx_Chôm_BIT_10%'!U26</f>
        <v>8.00893356474266</v>
      </c>
      <c r="Z29" s="24" t="n">
        <f aca="false">'Tx_Chôm_BIT_10%'!V26</f>
        <v>7.21254805080014</v>
      </c>
      <c r="AA29" s="24" t="n">
        <f aca="false">'Tx_Chôm_BIT_10%'!W26</f>
        <v>6.64155466344513</v>
      </c>
      <c r="AB29" s="24" t="n">
        <f aca="false">'Tx_Chôm_BIT_10%'!X26</f>
        <v>6.80684222294264</v>
      </c>
      <c r="AC29" s="24" t="n">
        <f aca="false">'Tx_Chôm_BIT_10%'!Y26</f>
        <v>6.46124096217513</v>
      </c>
      <c r="AD29" s="24" t="n">
        <f aca="false">'Tx_Chôm_BIT_10%'!Z26</f>
        <v>4.28245040516259</v>
      </c>
      <c r="AE29" s="24" t="n">
        <f aca="false">'Tx_Chôm_BIT_10%'!AA26</f>
        <v>1.26219590889003</v>
      </c>
      <c r="AF29" s="25" t="n">
        <f aca="false">'Tx_Chôm_BIT_10%'!AB26</f>
        <v>0.736280946852515</v>
      </c>
    </row>
    <row r="30" customFormat="false" ht="15" hidden="false" customHeight="false" outlineLevel="0" collapsed="false">
      <c r="A30" s="23" t="n">
        <v>2039</v>
      </c>
      <c r="B30" s="24" t="n">
        <f aca="false">'Tx_Chôm_BIT_10%'!B27</f>
        <v>9.98550646593224</v>
      </c>
      <c r="C30" s="24" t="n">
        <f aca="false">'Tx_Chôm_BIT_10%'!C27</f>
        <v>10.9465556194034</v>
      </c>
      <c r="D30" s="24" t="n">
        <f aca="false">'Tx_Chôm_BIT_10%'!D27</f>
        <v>9.10377882973442</v>
      </c>
      <c r="E30" s="21" t="n">
        <f aca="false">100*SUM('Chôm_BIT_10%'!E30:L30)/SUM(PopActBIT!E42:L42)</f>
        <v>12.3282129879664</v>
      </c>
      <c r="F30" s="24" t="n">
        <f aca="false">'Tx_Chôm_BIT_10%'!AH27</f>
        <v>5.60746170171175</v>
      </c>
      <c r="G30" s="21" t="n">
        <f aca="false">100*SUM('Chôm_BIT_10%'!Q30:X30)/SUM(PopActBIT!Q42:X42)</f>
        <v>10.2398119972818</v>
      </c>
      <c r="H30" s="24" t="n">
        <f aca="false">'Tx_Chôm_BIT_10%'!AM27</f>
        <v>4.87704351943135</v>
      </c>
      <c r="I30" s="24" t="n">
        <f aca="false">'Tx_Chôm_BIT_10%'!E27</f>
        <v>37.777002373596</v>
      </c>
      <c r="J30" s="24" t="n">
        <f aca="false">'Tx_Chôm_BIT_10%'!F27</f>
        <v>23.0993135532816</v>
      </c>
      <c r="K30" s="24" t="n">
        <f aca="false">'Tx_Chôm_BIT_10%'!G27</f>
        <v>13.8806421938014</v>
      </c>
      <c r="L30" s="24" t="n">
        <f aca="false">'Tx_Chôm_BIT_10%'!H27</f>
        <v>12.8880935645588</v>
      </c>
      <c r="M30" s="24" t="n">
        <f aca="false">'Tx_Chôm_BIT_10%'!I27</f>
        <v>11.399270620695</v>
      </c>
      <c r="N30" s="24" t="n">
        <f aca="false">'Tx_Chôm_BIT_10%'!J27</f>
        <v>10.1209882951553</v>
      </c>
      <c r="O30" s="24" t="n">
        <f aca="false">'Tx_Chôm_BIT_10%'!K27</f>
        <v>8.81262873842645</v>
      </c>
      <c r="P30" s="24" t="n">
        <f aca="false">'Tx_Chôm_BIT_10%'!L27</f>
        <v>7.51930779729219</v>
      </c>
      <c r="Q30" s="24" t="n">
        <f aca="false">'Tx_Chôm_BIT_10%'!M27</f>
        <v>6.99295625148174</v>
      </c>
      <c r="R30" s="24" t="n">
        <f aca="false">'Tx_Chôm_BIT_10%'!N27</f>
        <v>4.49654606278073</v>
      </c>
      <c r="S30" s="24" t="n">
        <f aca="false">'Tx_Chôm_BIT_10%'!O27</f>
        <v>2.37610126394433</v>
      </c>
      <c r="T30" s="24" t="n">
        <f aca="false">'Tx_Chôm_BIT_10%'!P27</f>
        <v>0.872239704485894</v>
      </c>
      <c r="U30" s="24" t="n">
        <f aca="false">'Tx_Chôm_BIT_10%'!Q27</f>
        <v>29.12979840671</v>
      </c>
      <c r="V30" s="24" t="n">
        <f aca="false">'Tx_Chôm_BIT_10%'!R27</f>
        <v>22.4526530827145</v>
      </c>
      <c r="W30" s="24" t="n">
        <f aca="false">'Tx_Chôm_BIT_10%'!S27</f>
        <v>12.5121281746942</v>
      </c>
      <c r="X30" s="24" t="n">
        <f aca="false">'Tx_Chôm_BIT_10%'!T27</f>
        <v>8.87278320080479</v>
      </c>
      <c r="Y30" s="24" t="n">
        <f aca="false">'Tx_Chôm_BIT_10%'!U27</f>
        <v>8.01558211191348</v>
      </c>
      <c r="Z30" s="24" t="n">
        <f aca="false">'Tx_Chôm_BIT_10%'!V27</f>
        <v>7.21853548540051</v>
      </c>
      <c r="AA30" s="24" t="n">
        <f aca="false">'Tx_Chôm_BIT_10%'!W27</f>
        <v>6.6470680928063</v>
      </c>
      <c r="AB30" s="24" t="n">
        <f aca="false">'Tx_Chôm_BIT_10%'!X27</f>
        <v>6.81249286434673</v>
      </c>
      <c r="AC30" s="24" t="n">
        <f aca="false">'Tx_Chôm_BIT_10%'!Y27</f>
        <v>6.46660470567129</v>
      </c>
      <c r="AD30" s="24" t="n">
        <f aca="false">'Tx_Chôm_BIT_10%'!Z27</f>
        <v>4.28600544445655</v>
      </c>
      <c r="AE30" s="24" t="n">
        <f aca="false">'Tx_Chôm_BIT_10%'!AA27</f>
        <v>1.26324370994509</v>
      </c>
      <c r="AF30" s="25" t="n">
        <f aca="false">'Tx_Chôm_BIT_10%'!AB27</f>
        <v>0.736892164134635</v>
      </c>
    </row>
    <row r="31" customFormat="false" ht="15" hidden="false" customHeight="false" outlineLevel="0" collapsed="false">
      <c r="A31" s="23" t="n">
        <v>2040</v>
      </c>
      <c r="B31" s="24" t="n">
        <f aca="false">'Tx_Chôm_BIT_10%'!B28</f>
        <v>9.98361550050088</v>
      </c>
      <c r="C31" s="24" t="n">
        <f aca="false">'Tx_Chôm_BIT_10%'!C28</f>
        <v>10.9386453907281</v>
      </c>
      <c r="D31" s="24" t="n">
        <f aca="false">'Tx_Chôm_BIT_10%'!D28</f>
        <v>9.10541019324227</v>
      </c>
      <c r="E31" s="21" t="n">
        <f aca="false">100*SUM('Chôm_BIT_10%'!E31:L31)/SUM(PopActBIT!E43:L43)</f>
        <v>12.3420146470721</v>
      </c>
      <c r="F31" s="24" t="n">
        <f aca="false">'Tx_Chôm_BIT_10%'!AH28</f>
        <v>5.59600048430786</v>
      </c>
      <c r="G31" s="21" t="n">
        <f aca="false">100*SUM('Chôm_BIT_10%'!Q31:X31)/SUM(PopActBIT!Q43:X43)</f>
        <v>10.2424229165733</v>
      </c>
      <c r="H31" s="24" t="n">
        <f aca="false">'Tx_Chôm_BIT_10%'!AM28</f>
        <v>4.8800505632994</v>
      </c>
      <c r="I31" s="24" t="n">
        <f aca="false">'Tx_Chôm_BIT_10%'!E28</f>
        <v>37.8347629884729</v>
      </c>
      <c r="J31" s="24" t="n">
        <f aca="false">'Tx_Chôm_BIT_10%'!F28</f>
        <v>23.1346321458178</v>
      </c>
      <c r="K31" s="24" t="n">
        <f aca="false">'Tx_Chôm_BIT_10%'!G28</f>
        <v>13.9018655407486</v>
      </c>
      <c r="L31" s="24" t="n">
        <f aca="false">'Tx_Chôm_BIT_10%'!H28</f>
        <v>12.907799315733</v>
      </c>
      <c r="M31" s="24" t="n">
        <f aca="false">'Tx_Chôm_BIT_10%'!I28</f>
        <v>11.4166999782096</v>
      </c>
      <c r="N31" s="24" t="n">
        <f aca="false">'Tx_Chôm_BIT_10%'!J28</f>
        <v>10.1364631732652</v>
      </c>
      <c r="O31" s="24" t="n">
        <f aca="false">'Tx_Chôm_BIT_10%'!K28</f>
        <v>8.82610314938101</v>
      </c>
      <c r="P31" s="24" t="n">
        <f aca="false">'Tx_Chôm_BIT_10%'!L28</f>
        <v>7.53080473496673</v>
      </c>
      <c r="Q31" s="24" t="n">
        <f aca="false">'Tx_Chôm_BIT_10%'!M28</f>
        <v>7.00364840351906</v>
      </c>
      <c r="R31" s="24" t="n">
        <f aca="false">'Tx_Chôm_BIT_10%'!N28</f>
        <v>4.50342123151011</v>
      </c>
      <c r="S31" s="24" t="n">
        <f aca="false">'Tx_Chôm_BIT_10%'!O28</f>
        <v>2.37973429624949</v>
      </c>
      <c r="T31" s="24" t="n">
        <f aca="false">'Tx_Chôm_BIT_10%'!P28</f>
        <v>0.873573349256141</v>
      </c>
      <c r="U31" s="24" t="n">
        <f aca="false">'Tx_Chôm_BIT_10%'!Q28</f>
        <v>29.1743375432611</v>
      </c>
      <c r="V31" s="24" t="n">
        <f aca="false">'Tx_Chôm_BIT_10%'!R28</f>
        <v>22.4869829386107</v>
      </c>
      <c r="W31" s="24" t="n">
        <f aca="false">'Tx_Chôm_BIT_10%'!S28</f>
        <v>12.5312590789846</v>
      </c>
      <c r="X31" s="24" t="n">
        <f aca="false">'Tx_Chôm_BIT_10%'!T28</f>
        <v>8.88634958726074</v>
      </c>
      <c r="Y31" s="24" t="n">
        <f aca="false">'Tx_Chôm_BIT_10%'!U28</f>
        <v>8.02783784747454</v>
      </c>
      <c r="Z31" s="24" t="n">
        <f aca="false">'Tx_Chôm_BIT_10%'!V28</f>
        <v>7.22957254556806</v>
      </c>
      <c r="AA31" s="24" t="n">
        <f aca="false">'Tx_Chôm_BIT_10%'!W28</f>
        <v>6.65723138571059</v>
      </c>
      <c r="AB31" s="24" t="n">
        <f aca="false">'Tx_Chôm_BIT_10%'!X28</f>
        <v>6.82290908987986</v>
      </c>
      <c r="AC31" s="24" t="n">
        <f aca="false">'Tx_Chôm_BIT_10%'!Y28</f>
        <v>6.47649207207139</v>
      </c>
      <c r="AD31" s="24" t="n">
        <f aca="false">'Tx_Chôm_BIT_10%'!Z28</f>
        <v>4.29255869893104</v>
      </c>
      <c r="AE31" s="24" t="n">
        <f aca="false">'Tx_Chôm_BIT_10%'!AA28</f>
        <v>1.26517519547441</v>
      </c>
      <c r="AF31" s="25" t="n">
        <f aca="false">'Tx_Chôm_BIT_10%'!AB28</f>
        <v>0.73801886402674</v>
      </c>
    </row>
    <row r="32" customFormat="false" ht="15" hidden="false" customHeight="false" outlineLevel="0" collapsed="false">
      <c r="A32" s="23" t="n">
        <v>2041</v>
      </c>
      <c r="B32" s="24" t="n">
        <f aca="false">'Tx_Chôm_BIT_10%'!B29</f>
        <v>9.98316150543703</v>
      </c>
      <c r="C32" s="24" t="n">
        <f aca="false">'Tx_Chôm_BIT_10%'!C29</f>
        <v>10.9323328366709</v>
      </c>
      <c r="D32" s="24" t="n">
        <f aca="false">'Tx_Chôm_BIT_10%'!D29</f>
        <v>9.10863748224071</v>
      </c>
      <c r="E32" s="21" t="n">
        <f aca="false">100*SUM('Chôm_BIT_10%'!E32:L32)/SUM(PopActBIT!E44:L44)</f>
        <v>12.3610738122543</v>
      </c>
      <c r="F32" s="24" t="n">
        <f aca="false">'Tx_Chôm_BIT_10%'!AH29</f>
        <v>5.5777849973261</v>
      </c>
      <c r="G32" s="21" t="n">
        <f aca="false">100*SUM('Chôm_BIT_10%'!Q32:X32)/SUM(PopActBIT!Q44:X44)</f>
        <v>10.2508545038516</v>
      </c>
      <c r="H32" s="24" t="n">
        <f aca="false">'Tx_Chôm_BIT_10%'!AM29</f>
        <v>4.88185029233667</v>
      </c>
      <c r="I32" s="24" t="n">
        <f aca="false">'Tx_Chôm_BIT_10%'!E29</f>
        <v>37.9045290446729</v>
      </c>
      <c r="J32" s="24" t="n">
        <f aca="false">'Tx_Chôm_BIT_10%'!F29</f>
        <v>23.1772916451503</v>
      </c>
      <c r="K32" s="24" t="n">
        <f aca="false">'Tx_Chôm_BIT_10%'!G29</f>
        <v>13.9275001227042</v>
      </c>
      <c r="L32" s="24" t="n">
        <f aca="false">'Tx_Chôm_BIT_10%'!H29</f>
        <v>12.9316008723267</v>
      </c>
      <c r="M32" s="24" t="n">
        <f aca="false">'Tx_Chôm_BIT_10%'!I29</f>
        <v>11.4377519967604</v>
      </c>
      <c r="N32" s="24" t="n">
        <f aca="false">'Tx_Chôm_BIT_10%'!J29</f>
        <v>10.1551544773347</v>
      </c>
      <c r="O32" s="24" t="n">
        <f aca="false">'Tx_Chôm_BIT_10%'!K29</f>
        <v>8.84237819274614</v>
      </c>
      <c r="P32" s="24" t="n">
        <f aca="false">'Tx_Chôm_BIT_10%'!L29</f>
        <v>7.54469129073903</v>
      </c>
      <c r="Q32" s="24" t="n">
        <f aca="false">'Tx_Chôm_BIT_10%'!M29</f>
        <v>7.01656290038729</v>
      </c>
      <c r="R32" s="24" t="n">
        <f aca="false">'Tx_Chôm_BIT_10%'!N29</f>
        <v>4.51172539186194</v>
      </c>
      <c r="S32" s="24" t="n">
        <f aca="false">'Tx_Chôm_BIT_10%'!O29</f>
        <v>2.38412244787353</v>
      </c>
      <c r="T32" s="24" t="n">
        <f aca="false">'Tx_Chôm_BIT_10%'!P29</f>
        <v>0.875184189725727</v>
      </c>
      <c r="U32" s="24" t="n">
        <f aca="false">'Tx_Chôm_BIT_10%'!Q29</f>
        <v>29.228134060323</v>
      </c>
      <c r="V32" s="24" t="n">
        <f aca="false">'Tx_Chôm_BIT_10%'!R29</f>
        <v>22.5284481941467</v>
      </c>
      <c r="W32" s="24" t="n">
        <f aca="false">'Tx_Chôm_BIT_10%'!S29</f>
        <v>12.5543663077897</v>
      </c>
      <c r="X32" s="24" t="n">
        <f aca="false">'Tx_Chôm_BIT_10%'!T29</f>
        <v>8.90273572307205</v>
      </c>
      <c r="Y32" s="24" t="n">
        <f aca="false">'Tx_Chôm_BIT_10%'!U29</f>
        <v>8.0426409159278</v>
      </c>
      <c r="Z32" s="24" t="n">
        <f aca="false">'Tx_Chôm_BIT_10%'!V29</f>
        <v>7.24290363910947</v>
      </c>
      <c r="AA32" s="24" t="n">
        <f aca="false">'Tx_Chôm_BIT_10%'!W29</f>
        <v>6.6695071010133</v>
      </c>
      <c r="AB32" s="24" t="n">
        <f aca="false">'Tx_Chôm_BIT_10%'!X29</f>
        <v>6.83549030940956</v>
      </c>
      <c r="AC32" s="24" t="n">
        <f aca="false">'Tx_Chôm_BIT_10%'!Y29</f>
        <v>6.48843451003556</v>
      </c>
      <c r="AD32" s="24" t="n">
        <f aca="false">'Tx_Chôm_BIT_10%'!Z29</f>
        <v>4.30047403572124</v>
      </c>
      <c r="AE32" s="24" t="n">
        <f aca="false">'Tx_Chôm_BIT_10%'!AA29</f>
        <v>1.26750813684416</v>
      </c>
      <c r="AF32" s="25" t="n">
        <f aca="false">'Tx_Chôm_BIT_10%'!AB29</f>
        <v>0.739379746492425</v>
      </c>
    </row>
    <row r="33" customFormat="false" ht="15" hidden="false" customHeight="false" outlineLevel="0" collapsed="false">
      <c r="A33" s="23" t="n">
        <v>2042</v>
      </c>
      <c r="B33" s="24" t="n">
        <f aca="false">'Tx_Chôm_BIT_10%'!B30</f>
        <v>9.98555547923155</v>
      </c>
      <c r="C33" s="24" t="n">
        <f aca="false">'Tx_Chôm_BIT_10%'!C30</f>
        <v>10.9295263670484</v>
      </c>
      <c r="D33" s="24" t="n">
        <f aca="false">'Tx_Chôm_BIT_10%'!D30</f>
        <v>9.11431055823839</v>
      </c>
      <c r="E33" s="21" t="n">
        <f aca="false">100*SUM('Chôm_BIT_10%'!E33:L33)/SUM(PopActBIT!E45:L45)</f>
        <v>12.381465310198</v>
      </c>
      <c r="F33" s="24" t="n">
        <f aca="false">'Tx_Chôm_BIT_10%'!AH30</f>
        <v>5.5625569462381</v>
      </c>
      <c r="G33" s="21" t="n">
        <f aca="false">100*SUM('Chôm_BIT_10%'!Q33:X33)/SUM(PopActBIT!Q45:X45)</f>
        <v>10.261321359856</v>
      </c>
      <c r="H33" s="24" t="n">
        <f aca="false">'Tx_Chôm_BIT_10%'!AM30</f>
        <v>4.88589959441224</v>
      </c>
      <c r="I33" s="24" t="n">
        <f aca="false">'Tx_Chôm_BIT_10%'!E30</f>
        <v>37.973227584114</v>
      </c>
      <c r="J33" s="24" t="n">
        <f aca="false">'Tx_Chôm_BIT_10%'!F30</f>
        <v>23.2192983953818</v>
      </c>
      <c r="K33" s="24" t="n">
        <f aca="false">'Tx_Chôm_BIT_10%'!G30</f>
        <v>13.9527424602457</v>
      </c>
      <c r="L33" s="24" t="n">
        <f aca="false">'Tx_Chôm_BIT_10%'!H30</f>
        <v>12.9550382323192</v>
      </c>
      <c r="M33" s="24" t="n">
        <f aca="false">'Tx_Chôm_BIT_10%'!I30</f>
        <v>11.4584818904293</v>
      </c>
      <c r="N33" s="24" t="n">
        <f aca="false">'Tx_Chôm_BIT_10%'!J30</f>
        <v>10.1735597787057</v>
      </c>
      <c r="O33" s="24" t="n">
        <f aca="false">'Tx_Chôm_BIT_10%'!K30</f>
        <v>8.85840420552979</v>
      </c>
      <c r="P33" s="24" t="n">
        <f aca="false">'Tx_Chôm_BIT_10%'!L30</f>
        <v>7.55836536308002</v>
      </c>
      <c r="Q33" s="24" t="n">
        <f aca="false">'Tx_Chôm_BIT_10%'!M30</f>
        <v>7.02927978766442</v>
      </c>
      <c r="R33" s="24" t="n">
        <f aca="false">'Tx_Chôm_BIT_10%'!N30</f>
        <v>4.51990248712185</v>
      </c>
      <c r="S33" s="24" t="n">
        <f aca="false">'Tx_Chôm_BIT_10%'!O30</f>
        <v>2.38844345473329</v>
      </c>
      <c r="T33" s="24" t="n">
        <f aca="false">'Tx_Chôm_BIT_10%'!P30</f>
        <v>0.876770382117282</v>
      </c>
      <c r="U33" s="24" t="n">
        <f aca="false">'Tx_Chôm_BIT_10%'!Q30</f>
        <v>29.281107416572</v>
      </c>
      <c r="V33" s="24" t="n">
        <f aca="false">'Tx_Chôm_BIT_10%'!R30</f>
        <v>22.5692789741569</v>
      </c>
      <c r="W33" s="24" t="n">
        <f aca="false">'Tx_Chôm_BIT_10%'!S30</f>
        <v>12.5771199641652</v>
      </c>
      <c r="X33" s="24" t="n">
        <f aca="false">'Tx_Chôm_BIT_10%'!T30</f>
        <v>8.91887112843443</v>
      </c>
      <c r="Y33" s="24" t="n">
        <f aca="false">'Tx_Chôm_BIT_10%'!U30</f>
        <v>8.0572174770433</v>
      </c>
      <c r="Z33" s="24" t="n">
        <f aca="false">'Tx_Chôm_BIT_10%'!V30</f>
        <v>7.25603074855682</v>
      </c>
      <c r="AA33" s="24" t="n">
        <f aca="false">'Tx_Chôm_BIT_10%'!W30</f>
        <v>6.68159498096274</v>
      </c>
      <c r="AB33" s="24" t="n">
        <f aca="false">'Tx_Chôm_BIT_10%'!X30</f>
        <v>6.8478790189505</v>
      </c>
      <c r="AC33" s="24" t="n">
        <f aca="false">'Tx_Chôm_BIT_10%'!Y30</f>
        <v>6.50019421224882</v>
      </c>
      <c r="AD33" s="24" t="n">
        <f aca="false">'Tx_Chôm_BIT_10%'!Z30</f>
        <v>4.30826825695561</v>
      </c>
      <c r="AE33" s="24" t="n">
        <f aca="false">'Tx_Chôm_BIT_10%'!AA30</f>
        <v>1.26980538099744</v>
      </c>
      <c r="AF33" s="25" t="n">
        <f aca="false">'Tx_Chôm_BIT_10%'!AB30</f>
        <v>0.740719805581842</v>
      </c>
    </row>
    <row r="34" customFormat="false" ht="15" hidden="false" customHeight="false" outlineLevel="0" collapsed="false">
      <c r="A34" s="23" t="n">
        <v>2043</v>
      </c>
      <c r="B34" s="24" t="n">
        <f aca="false">'Tx_Chôm_BIT_10%'!B31</f>
        <v>9.98985767280302</v>
      </c>
      <c r="C34" s="24" t="n">
        <f aca="false">'Tx_Chôm_BIT_10%'!C31</f>
        <v>10.9322480662024</v>
      </c>
      <c r="D34" s="24" t="n">
        <f aca="false">'Tx_Chôm_BIT_10%'!D31</f>
        <v>9.11926508311757</v>
      </c>
      <c r="E34" s="21" t="n">
        <f aca="false">100*SUM('Chôm_BIT_10%'!E34:L34)/SUM(PopActBIT!E46:L46)</f>
        <v>12.3994229973191</v>
      </c>
      <c r="F34" s="24" t="n">
        <f aca="false">'Tx_Chôm_BIT_10%'!AH31</f>
        <v>5.55809450935972</v>
      </c>
      <c r="G34" s="21" t="n">
        <f aca="false">100*SUM('Chôm_BIT_10%'!Q34:X34)/SUM(PopActBIT!Q46:X46)</f>
        <v>10.2695212283655</v>
      </c>
      <c r="H34" s="24" t="n">
        <f aca="false">'Tx_Chôm_BIT_10%'!AM31</f>
        <v>4.89283521483685</v>
      </c>
      <c r="I34" s="24" t="n">
        <f aca="false">'Tx_Chôm_BIT_10%'!E31</f>
        <v>38.0312753903612</v>
      </c>
      <c r="J34" s="24" t="n">
        <f aca="false">'Tx_Chôm_BIT_10%'!F31</f>
        <v>23.2547925953801</v>
      </c>
      <c r="K34" s="24" t="n">
        <f aca="false">'Tx_Chôm_BIT_10%'!G31</f>
        <v>13.9740713317291</v>
      </c>
      <c r="L34" s="24" t="n">
        <f aca="false">'Tx_Chôm_BIT_10%'!H31</f>
        <v>12.9748419623963</v>
      </c>
      <c r="M34" s="24" t="n">
        <f aca="false">'Tx_Chôm_BIT_10%'!I31</f>
        <v>11.4759979083972</v>
      </c>
      <c r="N34" s="24" t="n">
        <f aca="false">'Tx_Chôm_BIT_10%'!J31</f>
        <v>10.1891115994081</v>
      </c>
      <c r="O34" s="24" t="n">
        <f aca="false">'Tx_Chôm_BIT_10%'!K31</f>
        <v>8.87194561256037</v>
      </c>
      <c r="P34" s="24" t="n">
        <f aca="false">'Tx_Chôm_BIT_10%'!L31</f>
        <v>7.56991946464196</v>
      </c>
      <c r="Q34" s="24" t="n">
        <f aca="false">'Tx_Chôm_BIT_10%'!M31</f>
        <v>7.04002510211702</v>
      </c>
      <c r="R34" s="24" t="n">
        <f aca="false">'Tx_Chôm_BIT_10%'!N31</f>
        <v>4.52681183985589</v>
      </c>
      <c r="S34" s="24" t="n">
        <f aca="false">'Tx_Chôm_BIT_10%'!O31</f>
        <v>2.39209455082686</v>
      </c>
      <c r="T34" s="24" t="n">
        <f aca="false">'Tx_Chôm_BIT_10%'!P31</f>
        <v>0.878110657898467</v>
      </c>
      <c r="U34" s="24" t="n">
        <f aca="false">'Tx_Chôm_BIT_10%'!Q31</f>
        <v>29.3258680060229</v>
      </c>
      <c r="V34" s="24" t="n">
        <f aca="false">'Tx_Chôm_BIT_10%'!R31</f>
        <v>22.6037795214209</v>
      </c>
      <c r="W34" s="24" t="n">
        <f aca="false">'Tx_Chôm_BIT_10%'!S31</f>
        <v>12.5963459891642</v>
      </c>
      <c r="X34" s="24" t="n">
        <f aca="false">'Tx_Chôm_BIT_10%'!T31</f>
        <v>8.93250496827751</v>
      </c>
      <c r="Y34" s="24" t="n">
        <f aca="false">'Tx_Chôm_BIT_10%'!U31</f>
        <v>8.06953414930833</v>
      </c>
      <c r="Z34" s="24" t="n">
        <f aca="false">'Tx_Chôm_BIT_10%'!V31</f>
        <v>7.26712268605628</v>
      </c>
      <c r="AA34" s="24" t="n">
        <f aca="false">'Tx_Chôm_BIT_10%'!W31</f>
        <v>6.69180880674349</v>
      </c>
      <c r="AB34" s="24" t="n">
        <f aca="false">'Tx_Chôm_BIT_10%'!X31</f>
        <v>6.85834703496561</v>
      </c>
      <c r="AC34" s="24" t="n">
        <f aca="false">'Tx_Chôm_BIT_10%'!Y31</f>
        <v>6.51013073959208</v>
      </c>
      <c r="AD34" s="24" t="n">
        <f aca="false">'Tx_Chôm_BIT_10%'!Z31</f>
        <v>4.31485409484591</v>
      </c>
      <c r="AE34" s="24" t="n">
        <f aca="false">'Tx_Chôm_BIT_10%'!AA31</f>
        <v>1.27174647005985</v>
      </c>
      <c r="AF34" s="25" t="n">
        <f aca="false">'Tx_Chôm_BIT_10%'!AB31</f>
        <v>0.741852107534912</v>
      </c>
    </row>
    <row r="35" customFormat="false" ht="15" hidden="false" customHeight="false" outlineLevel="0" collapsed="false">
      <c r="A35" s="23" t="n">
        <v>2044</v>
      </c>
      <c r="B35" s="24" t="n">
        <f aca="false">'Tx_Chôm_BIT_10%'!B32</f>
        <v>9.98987924312168</v>
      </c>
      <c r="C35" s="24" t="n">
        <f aca="false">'Tx_Chôm_BIT_10%'!C32</f>
        <v>10.9312666365701</v>
      </c>
      <c r="D35" s="24" t="n">
        <f aca="false">'Tx_Chôm_BIT_10%'!D32</f>
        <v>9.11956683692945</v>
      </c>
      <c r="E35" s="21" t="n">
        <f aca="false">100*SUM('Chôm_BIT_10%'!E35:L35)/SUM(PopActBIT!E47:L47)</f>
        <v>12.411368419804</v>
      </c>
      <c r="F35" s="24" t="n">
        <f aca="false">'Tx_Chôm_BIT_10%'!AH32</f>
        <v>5.55467388337803</v>
      </c>
      <c r="G35" s="21" t="n">
        <f aca="false">100*SUM('Chôm_BIT_10%'!Q35:X35)/SUM(PopActBIT!Q47:X47)</f>
        <v>10.2720800436515</v>
      </c>
      <c r="H35" s="24" t="n">
        <f aca="false">'Tx_Chôm_BIT_10%'!AM32</f>
        <v>4.89892265961868</v>
      </c>
      <c r="I35" s="24" t="n">
        <f aca="false">'Tx_Chôm_BIT_10%'!E32</f>
        <v>38.0710867820239</v>
      </c>
      <c r="J35" s="24" t="n">
        <f aca="false">'Tx_Chôm_BIT_10%'!F32</f>
        <v>23.2791358667153</v>
      </c>
      <c r="K35" s="24" t="n">
        <f aca="false">'Tx_Chôm_BIT_10%'!G32</f>
        <v>13.9886994824077</v>
      </c>
      <c r="L35" s="24" t="n">
        <f aca="false">'Tx_Chôm_BIT_10%'!H32</f>
        <v>12.9884241131348</v>
      </c>
      <c r="M35" s="24" t="n">
        <f aca="false">'Tx_Chôm_BIT_10%'!I32</f>
        <v>11.4880110592254</v>
      </c>
      <c r="N35" s="24" t="n">
        <f aca="false">'Tx_Chôm_BIT_10%'!J32</f>
        <v>10.1997776291012</v>
      </c>
      <c r="O35" s="24" t="n">
        <f aca="false">'Tx_Chôm_BIT_10%'!K32</f>
        <v>8.88123282415048</v>
      </c>
      <c r="P35" s="24" t="n">
        <f aca="false">'Tx_Chôm_BIT_10%'!L32</f>
        <v>7.57784370661304</v>
      </c>
      <c r="Q35" s="24" t="n">
        <f aca="false">'Tx_Chôm_BIT_10%'!M32</f>
        <v>7.04739464715013</v>
      </c>
      <c r="R35" s="24" t="n">
        <f aca="false">'Tx_Chôm_BIT_10%'!N32</f>
        <v>4.5315505365546</v>
      </c>
      <c r="S35" s="24" t="n">
        <f aca="false">'Tx_Chôm_BIT_10%'!O32</f>
        <v>2.39459861128972</v>
      </c>
      <c r="T35" s="24" t="n">
        <f aca="false">'Tx_Chôm_BIT_10%'!P32</f>
        <v>0.879029869967113</v>
      </c>
      <c r="U35" s="24" t="n">
        <f aca="false">'Tx_Chôm_BIT_10%'!Q32</f>
        <v>29.3565665194189</v>
      </c>
      <c r="V35" s="24" t="n">
        <f aca="false">'Tx_Chôm_BIT_10%'!R32</f>
        <v>22.6274413079465</v>
      </c>
      <c r="W35" s="24" t="n">
        <f aca="false">'Tx_Chôm_BIT_10%'!S32</f>
        <v>12.6095319278041</v>
      </c>
      <c r="X35" s="24" t="n">
        <f aca="false">'Tx_Chôm_BIT_10%'!T32</f>
        <v>8.94185557380339</v>
      </c>
      <c r="Y35" s="24" t="n">
        <f aca="false">'Tx_Chôm_BIT_10%'!U32</f>
        <v>8.0779813912495</v>
      </c>
      <c r="Z35" s="24" t="n">
        <f aca="false">'Tx_Chôm_BIT_10%'!V32</f>
        <v>7.27472995834852</v>
      </c>
      <c r="AA35" s="24" t="n">
        <f aca="false">'Tx_Chôm_BIT_10%'!W32</f>
        <v>6.69881383664593</v>
      </c>
      <c r="AB35" s="24" t="n">
        <f aca="false">'Tx_Chôm_BIT_10%'!X32</f>
        <v>6.86552639819142</v>
      </c>
      <c r="AC35" s="24" t="n">
        <f aca="false">'Tx_Chôm_BIT_10%'!Y32</f>
        <v>6.51694558768722</v>
      </c>
      <c r="AD35" s="24" t="n">
        <f aca="false">'Tx_Chôm_BIT_10%'!Z32</f>
        <v>4.31937091276943</v>
      </c>
      <c r="AE35" s="24" t="n">
        <f aca="false">'Tx_Chôm_BIT_10%'!AA32</f>
        <v>1.27307774271099</v>
      </c>
      <c r="AF35" s="25" t="n">
        <f aca="false">'Tx_Chôm_BIT_10%'!AB32</f>
        <v>0.742628683248078</v>
      </c>
    </row>
    <row r="36" customFormat="false" ht="15" hidden="false" customHeight="false" outlineLevel="0" collapsed="false">
      <c r="A36" s="23" t="n">
        <v>2045</v>
      </c>
      <c r="B36" s="24" t="n">
        <f aca="false">'Tx_Chôm_BIT_10%'!B33</f>
        <v>9.99503578384744</v>
      </c>
      <c r="C36" s="24" t="n">
        <f aca="false">'Tx_Chôm_BIT_10%'!C33</f>
        <v>10.9359570694287</v>
      </c>
      <c r="D36" s="24" t="n">
        <f aca="false">'Tx_Chôm_BIT_10%'!D33</f>
        <v>9.12462013890834</v>
      </c>
      <c r="E36" s="21" t="n">
        <f aca="false">100*SUM('Chôm_BIT_10%'!E36:L36)/SUM(PopActBIT!E48:L48)</f>
        <v>12.4256020252282</v>
      </c>
      <c r="F36" s="24" t="n">
        <f aca="false">'Tx_Chôm_BIT_10%'!AH33</f>
        <v>5.55048677734501</v>
      </c>
      <c r="G36" s="21" t="n">
        <f aca="false">100*SUM('Chôm_BIT_10%'!Q36:X36)/SUM(PopActBIT!Q48:X48)</f>
        <v>10.2792420707047</v>
      </c>
      <c r="H36" s="24" t="n">
        <f aca="false">'Tx_Chôm_BIT_10%'!AM33</f>
        <v>4.90164046796048</v>
      </c>
      <c r="I36" s="24" t="n">
        <f aca="false">'Tx_Chôm_BIT_10%'!E33</f>
        <v>38.124670838046</v>
      </c>
      <c r="J36" s="24" t="n">
        <f aca="false">'Tx_Chôm_BIT_10%'!F33</f>
        <v>23.3119006398243</v>
      </c>
      <c r="K36" s="24" t="n">
        <f aca="false">'Tx_Chôm_BIT_10%'!G33</f>
        <v>14.0083882099986</v>
      </c>
      <c r="L36" s="24" t="n">
        <f aca="false">'Tx_Chôm_BIT_10%'!H33</f>
        <v>13.0067049793811</v>
      </c>
      <c r="M36" s="24" t="n">
        <f aca="false">'Tx_Chôm_BIT_10%'!I33</f>
        <v>11.504180133455</v>
      </c>
      <c r="N36" s="24" t="n">
        <f aca="false">'Tx_Chôm_BIT_10%'!J33</f>
        <v>10.2141335485689</v>
      </c>
      <c r="O36" s="24" t="n">
        <f aca="false">'Tx_Chôm_BIT_10%'!K33</f>
        <v>8.8937329263913</v>
      </c>
      <c r="P36" s="24" t="n">
        <f aca="false">'Tx_Chôm_BIT_10%'!L33</f>
        <v>7.58850932285947</v>
      </c>
      <c r="Q36" s="24" t="n">
        <f aca="false">'Tx_Chôm_BIT_10%'!M33</f>
        <v>7.05731367025931</v>
      </c>
      <c r="R36" s="24" t="n">
        <f aca="false">'Tx_Chôm_BIT_10%'!N33</f>
        <v>4.53792857506996</v>
      </c>
      <c r="S36" s="24" t="n">
        <f aca="false">'Tx_Chôm_BIT_10%'!O33</f>
        <v>2.39796894602359</v>
      </c>
      <c r="T36" s="24" t="n">
        <f aca="false">'Tx_Chôm_BIT_10%'!P33</f>
        <v>0.880267081451699</v>
      </c>
      <c r="U36" s="24" t="n">
        <f aca="false">'Tx_Chôm_BIT_10%'!Q33</f>
        <v>29.3978851167576</v>
      </c>
      <c r="V36" s="24" t="n">
        <f aca="false">'Tx_Chôm_BIT_10%'!R33</f>
        <v>22.6592888380584</v>
      </c>
      <c r="W36" s="24" t="n">
        <f aca="false">'Tx_Chôm_BIT_10%'!S33</f>
        <v>12.6272795132382</v>
      </c>
      <c r="X36" s="24" t="n">
        <f aca="false">'Tx_Chôm_BIT_10%'!T33</f>
        <v>8.95444100097417</v>
      </c>
      <c r="Y36" s="24" t="n">
        <f aca="false">'Tx_Chôm_BIT_10%'!U33</f>
        <v>8.0893509381682</v>
      </c>
      <c r="Z36" s="24" t="n">
        <f aca="false">'Tx_Chôm_BIT_10%'!V33</f>
        <v>7.28496894994509</v>
      </c>
      <c r="AA36" s="24" t="n">
        <f aca="false">'Tx_Chôm_BIT_10%'!W33</f>
        <v>6.70824224140777</v>
      </c>
      <c r="AB36" s="24" t="n">
        <f aca="false">'Tx_Chôm_BIT_10%'!X33</f>
        <v>6.87518944651068</v>
      </c>
      <c r="AC36" s="24" t="n">
        <f aca="false">'Tx_Chôm_BIT_10%'!Y33</f>
        <v>6.52611801765914</v>
      </c>
      <c r="AD36" s="24" t="n">
        <f aca="false">'Tx_Chôm_BIT_10%'!Z33</f>
        <v>4.3254503140299</v>
      </c>
      <c r="AE36" s="24" t="n">
        <f aca="false">'Tx_Chôm_BIT_10%'!AA33</f>
        <v>1.27486956624039</v>
      </c>
      <c r="AF36" s="25" t="n">
        <f aca="false">'Tx_Chôm_BIT_10%'!AB33</f>
        <v>0.743673913640228</v>
      </c>
    </row>
    <row r="37" customFormat="false" ht="15" hidden="false" customHeight="false" outlineLevel="0" collapsed="false">
      <c r="A37" s="23" t="n">
        <v>2046</v>
      </c>
      <c r="B37" s="24" t="n">
        <f aca="false">'Tx_Chôm_BIT_10%'!B34</f>
        <v>9.9987655806385</v>
      </c>
      <c r="C37" s="24" t="n">
        <f aca="false">'Tx_Chôm_BIT_10%'!C34</f>
        <v>10.9436988656525</v>
      </c>
      <c r="D37" s="24" t="n">
        <f aca="false">'Tx_Chôm_BIT_10%'!D34</f>
        <v>9.12535603300999</v>
      </c>
      <c r="E37" s="21" t="n">
        <f aca="false">100*SUM('Chôm_BIT_10%'!E37:L37)/SUM(PopActBIT!E49:L49)</f>
        <v>12.4325028260364</v>
      </c>
      <c r="F37" s="24" t="n">
        <f aca="false">'Tx_Chôm_BIT_10%'!AH34</f>
        <v>5.5507867199707</v>
      </c>
      <c r="G37" s="21" t="n">
        <f aca="false">100*SUM('Chôm_BIT_10%'!Q37:X37)/SUM(PopActBIT!Q49:X49)</f>
        <v>10.2836566353285</v>
      </c>
      <c r="H37" s="24" t="n">
        <f aca="false">'Tx_Chôm_BIT_10%'!AM34</f>
        <v>4.89628618117171</v>
      </c>
      <c r="I37" s="24" t="n">
        <f aca="false">'Tx_Chôm_BIT_10%'!E34</f>
        <v>38.1627519881588</v>
      </c>
      <c r="J37" s="24" t="n">
        <f aca="false">'Tx_Chôm_BIT_10%'!F34</f>
        <v>23.3351859290653</v>
      </c>
      <c r="K37" s="24" t="n">
        <f aca="false">'Tx_Chôm_BIT_10%'!G34</f>
        <v>14.0223806071141</v>
      </c>
      <c r="L37" s="24" t="n">
        <f aca="false">'Tx_Chôm_BIT_10%'!H34</f>
        <v>13.0196968367246</v>
      </c>
      <c r="M37" s="24" t="n">
        <f aca="false">'Tx_Chôm_BIT_10%'!I34</f>
        <v>11.5156711811403</v>
      </c>
      <c r="N37" s="24" t="n">
        <f aca="false">'Tx_Chôm_BIT_10%'!J34</f>
        <v>10.2243360223053</v>
      </c>
      <c r="O37" s="24" t="n">
        <f aca="false">'Tx_Chôm_BIT_10%'!K34</f>
        <v>8.90261650679183</v>
      </c>
      <c r="P37" s="24" t="n">
        <f aca="false">'Tx_Chôm_BIT_10%'!L34</f>
        <v>7.5960891696176</v>
      </c>
      <c r="Q37" s="24" t="n">
        <f aca="false">'Tx_Chôm_BIT_10%'!M34</f>
        <v>7.06436292774437</v>
      </c>
      <c r="R37" s="24" t="n">
        <f aca="false">'Tx_Chôm_BIT_10%'!N34</f>
        <v>4.54246132343133</v>
      </c>
      <c r="S37" s="24" t="n">
        <f aca="false">'Tx_Chôm_BIT_10%'!O34</f>
        <v>2.40036417759916</v>
      </c>
      <c r="T37" s="24" t="n">
        <f aca="false">'Tx_Chôm_BIT_10%'!P34</f>
        <v>0.881146343675641</v>
      </c>
      <c r="U37" s="24" t="n">
        <f aca="false">'Tx_Chôm_BIT_10%'!Q34</f>
        <v>29.4272494430986</v>
      </c>
      <c r="V37" s="24" t="n">
        <f aca="false">'Tx_Chôm_BIT_10%'!R34</f>
        <v>22.6819222604782</v>
      </c>
      <c r="W37" s="24" t="n">
        <f aca="false">'Tx_Chôm_BIT_10%'!S34</f>
        <v>12.6398923782437</v>
      </c>
      <c r="X37" s="24" t="n">
        <f aca="false">'Tx_Chôm_BIT_10%'!T34</f>
        <v>8.96338522014877</v>
      </c>
      <c r="Y37" s="24" t="n">
        <f aca="false">'Tx_Chôm_BIT_10%'!U34</f>
        <v>8.09743105481236</v>
      </c>
      <c r="Z37" s="24" t="n">
        <f aca="false">'Tx_Chôm_BIT_10%'!V34</f>
        <v>7.29224560283289</v>
      </c>
      <c r="AA37" s="24" t="n">
        <f aca="false">'Tx_Chôm_BIT_10%'!W34</f>
        <v>6.71494282594196</v>
      </c>
      <c r="AB37" s="24" t="n">
        <f aca="false">'Tx_Chôm_BIT_10%'!X34</f>
        <v>6.88205678767355</v>
      </c>
      <c r="AC37" s="24" t="n">
        <f aca="false">'Tx_Chôm_BIT_10%'!Y34</f>
        <v>6.53263668587113</v>
      </c>
      <c r="AD37" s="24" t="n">
        <f aca="false">'Tx_Chôm_BIT_10%'!Z34</f>
        <v>4.32977082668203</v>
      </c>
      <c r="AE37" s="24" t="n">
        <f aca="false">'Tx_Chôm_BIT_10%'!AA34</f>
        <v>1.27614298049576</v>
      </c>
      <c r="AF37" s="25" t="n">
        <f aca="false">'Tx_Chôm_BIT_10%'!AB34</f>
        <v>0.744416738622525</v>
      </c>
    </row>
    <row r="38" customFormat="false" ht="15" hidden="false" customHeight="false" outlineLevel="0" collapsed="false">
      <c r="A38" s="23" t="n">
        <v>2047</v>
      </c>
      <c r="B38" s="24" t="n">
        <f aca="false">'Tx_Chôm_BIT_10%'!B35</f>
        <v>9.9974370888527</v>
      </c>
      <c r="C38" s="24" t="n">
        <f aca="false">'Tx_Chôm_BIT_10%'!C35</f>
        <v>10.9458542375262</v>
      </c>
      <c r="D38" s="24" t="n">
        <f aca="false">'Tx_Chôm_BIT_10%'!D35</f>
        <v>9.1216043039143</v>
      </c>
      <c r="E38" s="21" t="n">
        <f aca="false">100*SUM('Chôm_BIT_10%'!E38:L38)/SUM(PopActBIT!E50:L50)</f>
        <v>12.4307294226895</v>
      </c>
      <c r="F38" s="24" t="n">
        <f aca="false">'Tx_Chôm_BIT_10%'!AH35</f>
        <v>5.54480049198862</v>
      </c>
      <c r="G38" s="21" t="n">
        <f aca="false">100*SUM('Chôm_BIT_10%'!Q38:X38)/SUM(PopActBIT!Q50:X50)</f>
        <v>10.2819010112327</v>
      </c>
      <c r="H38" s="24" t="n">
        <f aca="false">'Tx_Chôm_BIT_10%'!AM35</f>
        <v>4.88575236830629</v>
      </c>
      <c r="I38" s="24" t="n">
        <f aca="false">'Tx_Chôm_BIT_10%'!E35</f>
        <v>38.1757802849734</v>
      </c>
      <c r="J38" s="24" t="n">
        <f aca="false">'Tx_Chôm_BIT_10%'!F35</f>
        <v>23.3431522761621</v>
      </c>
      <c r="K38" s="24" t="n">
        <f aca="false">'Tx_Chôm_BIT_10%'!G35</f>
        <v>14.0271676763656</v>
      </c>
      <c r="L38" s="24" t="n">
        <f aca="false">'Tx_Chôm_BIT_10%'!H35</f>
        <v>13.0241416019993</v>
      </c>
      <c r="M38" s="24" t="n">
        <f aca="false">'Tx_Chôm_BIT_10%'!I35</f>
        <v>11.5196024904498</v>
      </c>
      <c r="N38" s="24" t="n">
        <f aca="false">'Tx_Chôm_BIT_10%'!J35</f>
        <v>10.227826485584</v>
      </c>
      <c r="O38" s="24" t="n">
        <f aca="false">'Tx_Chôm_BIT_10%'!K35</f>
        <v>8.90565575119205</v>
      </c>
      <c r="P38" s="24" t="n">
        <f aca="false">'Tx_Chôm_BIT_10%'!L35</f>
        <v>7.59868238156318</v>
      </c>
      <c r="Q38" s="24" t="n">
        <f aca="false">'Tx_Chôm_BIT_10%'!M35</f>
        <v>7.06677461485376</v>
      </c>
      <c r="R38" s="24" t="n">
        <f aca="false">'Tx_Chôm_BIT_10%'!N35</f>
        <v>4.54401206417478</v>
      </c>
      <c r="S38" s="24" t="n">
        <f aca="false">'Tx_Chôm_BIT_10%'!O35</f>
        <v>2.40118363257396</v>
      </c>
      <c r="T38" s="24" t="n">
        <f aca="false">'Tx_Chôm_BIT_10%'!P35</f>
        <v>0.881447156261329</v>
      </c>
      <c r="U38" s="24" t="n">
        <f aca="false">'Tx_Chôm_BIT_10%'!Q35</f>
        <v>29.4372955461758</v>
      </c>
      <c r="V38" s="24" t="n">
        <f aca="false">'Tx_Chôm_BIT_10%'!R35</f>
        <v>22.6896655913476</v>
      </c>
      <c r="W38" s="24" t="n">
        <f aca="false">'Tx_Chôm_BIT_10%'!S35</f>
        <v>12.6442074829211</v>
      </c>
      <c r="X38" s="24" t="n">
        <f aca="false">'Tx_Chôm_BIT_10%'!T35</f>
        <v>8.96644521024455</v>
      </c>
      <c r="Y38" s="24" t="n">
        <f aca="false">'Tx_Chôm_BIT_10%'!U35</f>
        <v>8.10019541874635</v>
      </c>
      <c r="Z38" s="24" t="n">
        <f aca="false">'Tx_Chôm_BIT_10%'!V35</f>
        <v>7.29473508630065</v>
      </c>
      <c r="AA38" s="24" t="n">
        <f aca="false">'Tx_Chôm_BIT_10%'!W35</f>
        <v>6.71723522530185</v>
      </c>
      <c r="AB38" s="24" t="n">
        <f aca="false">'Tx_Chôm_BIT_10%'!X35</f>
        <v>6.88440623769624</v>
      </c>
      <c r="AC38" s="24" t="n">
        <f aca="false">'Tx_Chôm_BIT_10%'!Y35</f>
        <v>6.53486684814433</v>
      </c>
      <c r="AD38" s="24" t="n">
        <f aca="false">'Tx_Chôm_BIT_10%'!Z35</f>
        <v>4.33124895749101</v>
      </c>
      <c r="AE38" s="24" t="n">
        <f aca="false">'Tx_Chôm_BIT_10%'!AA35</f>
        <v>1.27657864010261</v>
      </c>
      <c r="AF38" s="25" t="n">
        <f aca="false">'Tx_Chôm_BIT_10%'!AB35</f>
        <v>0.744670873393192</v>
      </c>
    </row>
    <row r="39" customFormat="false" ht="15" hidden="false" customHeight="false" outlineLevel="0" collapsed="false">
      <c r="A39" s="23" t="n">
        <v>2048</v>
      </c>
      <c r="B39" s="24" t="n">
        <f aca="false">'Tx_Chôm_BIT_10%'!B36</f>
        <v>9.99390399627896</v>
      </c>
      <c r="C39" s="24" t="n">
        <f aca="false">'Tx_Chôm_BIT_10%'!C36</f>
        <v>10.9446319842744</v>
      </c>
      <c r="D39" s="24" t="n">
        <f aca="false">'Tx_Chôm_BIT_10%'!D36</f>
        <v>9.1166335050669</v>
      </c>
      <c r="E39" s="21" t="n">
        <f aca="false">100*SUM('Chôm_BIT_10%'!E39:L39)/SUM(PopActBIT!E51:L51)</f>
        <v>12.4226866602753</v>
      </c>
      <c r="F39" s="24" t="n">
        <f aca="false">'Tx_Chôm_BIT_10%'!AH36</f>
        <v>5.53322099928868</v>
      </c>
      <c r="G39" s="21" t="n">
        <f aca="false">100*SUM('Chôm_BIT_10%'!Q39:X39)/SUM(PopActBIT!Q51:X51)</f>
        <v>10.2760000422867</v>
      </c>
      <c r="H39" s="24" t="n">
        <f aca="false">'Tx_Chôm_BIT_10%'!AM36</f>
        <v>4.87156198983633</v>
      </c>
      <c r="I39" s="24" t="n">
        <f aca="false">'Tx_Chôm_BIT_10%'!E36</f>
        <v>38.1780272671574</v>
      </c>
      <c r="J39" s="24" t="n">
        <f aca="false">'Tx_Chôm_BIT_10%'!F36</f>
        <v>23.3445262270516</v>
      </c>
      <c r="K39" s="24" t="n">
        <f aca="false">'Tx_Chôm_BIT_10%'!G36</f>
        <v>14.0279932991983</v>
      </c>
      <c r="L39" s="24" t="n">
        <f aca="false">'Tx_Chôm_BIT_10%'!H36</f>
        <v>13.0249081878797</v>
      </c>
      <c r="M39" s="24" t="n">
        <f aca="false">'Tx_Chôm_BIT_10%'!I36</f>
        <v>11.5202805209018</v>
      </c>
      <c r="N39" s="24" t="n">
        <f aca="false">'Tx_Chôm_BIT_10%'!J36</f>
        <v>10.2284284835975</v>
      </c>
      <c r="O39" s="24" t="n">
        <f aca="false">'Tx_Chôm_BIT_10%'!K36</f>
        <v>8.9061799277684</v>
      </c>
      <c r="P39" s="24" t="n">
        <f aca="false">'Tx_Chôm_BIT_10%'!L36</f>
        <v>7.5991296312017</v>
      </c>
      <c r="Q39" s="24" t="n">
        <f aca="false">'Tx_Chôm_BIT_10%'!M36</f>
        <v>7.06719055701759</v>
      </c>
      <c r="R39" s="24" t="n">
        <f aca="false">'Tx_Chôm_BIT_10%'!N36</f>
        <v>4.54427951945862</v>
      </c>
      <c r="S39" s="24" t="n">
        <f aca="false">'Tx_Chôm_BIT_10%'!O36</f>
        <v>2.40132496345974</v>
      </c>
      <c r="T39" s="24" t="n">
        <f aca="false">'Tx_Chôm_BIT_10%'!P36</f>
        <v>0.881499037219397</v>
      </c>
      <c r="U39" s="24" t="n">
        <f aca="false">'Tx_Chôm_BIT_10%'!Q36</f>
        <v>29.4390281912754</v>
      </c>
      <c r="V39" s="24" t="n">
        <f aca="false">'Tx_Chôm_BIT_10%'!R36</f>
        <v>22.6910010787683</v>
      </c>
      <c r="W39" s="24" t="n">
        <f aca="false">'Tx_Chôm_BIT_10%'!S36</f>
        <v>12.6449517063196</v>
      </c>
      <c r="X39" s="24" t="n">
        <f aca="false">'Tx_Chôm_BIT_10%'!T36</f>
        <v>8.96697296481801</v>
      </c>
      <c r="Y39" s="24" t="n">
        <f aca="false">'Tx_Chôm_BIT_10%'!U36</f>
        <v>8.10067218686102</v>
      </c>
      <c r="Z39" s="24" t="n">
        <f aca="false">'Tx_Chôm_BIT_10%'!V36</f>
        <v>7.29516444595363</v>
      </c>
      <c r="AA39" s="24" t="n">
        <f aca="false">'Tx_Chôm_BIT_10%'!W36</f>
        <v>6.7176305939823</v>
      </c>
      <c r="AB39" s="24" t="n">
        <f aca="false">'Tx_Chôm_BIT_10%'!X36</f>
        <v>6.88481144586874</v>
      </c>
      <c r="AC39" s="24" t="n">
        <f aca="false">'Tx_Chôm_BIT_10%'!Y36</f>
        <v>6.53525148283346</v>
      </c>
      <c r="AD39" s="24" t="n">
        <f aca="false">'Tx_Chôm_BIT_10%'!Z36</f>
        <v>4.33150388978497</v>
      </c>
      <c r="AE39" s="24" t="n">
        <f aca="false">'Tx_Chôm_BIT_10%'!AA36</f>
        <v>1.27665377804189</v>
      </c>
      <c r="AF39" s="25" t="n">
        <f aca="false">'Tx_Chôm_BIT_10%'!AB36</f>
        <v>0.744714703857767</v>
      </c>
    </row>
    <row r="40" customFormat="false" ht="15" hidden="false" customHeight="false" outlineLevel="0" collapsed="false">
      <c r="A40" s="23" t="n">
        <v>2049</v>
      </c>
      <c r="B40" s="24" t="n">
        <f aca="false">'Tx_Chôm_BIT_10%'!B37</f>
        <v>9.99182791299702</v>
      </c>
      <c r="C40" s="24" t="n">
        <f aca="false">'Tx_Chôm_BIT_10%'!C37</f>
        <v>10.9439567360539</v>
      </c>
      <c r="D40" s="24" t="n">
        <f aca="false">'Tx_Chôm_BIT_10%'!D37</f>
        <v>9.11390135067094</v>
      </c>
      <c r="E40" s="21" t="n">
        <f aca="false">100*SUM('Chôm_BIT_10%'!E40:L40)/SUM(PopActBIT!E52:L52)</f>
        <v>12.4132577693725</v>
      </c>
      <c r="F40" s="24" t="n">
        <f aca="false">'Tx_Chôm_BIT_10%'!AH37</f>
        <v>5.5196585074279</v>
      </c>
      <c r="G40" s="21" t="n">
        <f aca="false">100*SUM('Chôm_BIT_10%'!Q40:X40)/SUM(PopActBIT!Q52:X52)</f>
        <v>10.2701546612913</v>
      </c>
      <c r="H40" s="24" t="n">
        <f aca="false">'Tx_Chôm_BIT_10%'!AM37</f>
        <v>4.85613342793426</v>
      </c>
      <c r="I40" s="24" t="n">
        <f aca="false">'Tx_Chôm_BIT_10%'!E37</f>
        <v>38.1840732558946</v>
      </c>
      <c r="J40" s="24" t="n">
        <f aca="false">'Tx_Chôm_BIT_10%'!F37</f>
        <v>23.3482231373623</v>
      </c>
      <c r="K40" s="24" t="n">
        <f aca="false">'Tx_Chôm_BIT_10%'!G37</f>
        <v>14.0302148149645</v>
      </c>
      <c r="L40" s="24" t="n">
        <f aca="false">'Tx_Chôm_BIT_10%'!H37</f>
        <v>13.0269708520309</v>
      </c>
      <c r="M40" s="24" t="n">
        <f aca="false">'Tx_Chôm_BIT_10%'!I37</f>
        <v>11.5221049076306</v>
      </c>
      <c r="N40" s="24" t="n">
        <f aca="false">'Tx_Chôm_BIT_10%'!J37</f>
        <v>10.2300482887011</v>
      </c>
      <c r="O40" s="24" t="n">
        <f aca="false">'Tx_Chôm_BIT_10%'!K37</f>
        <v>8.9075903375614</v>
      </c>
      <c r="P40" s="24" t="n">
        <f aca="false">'Tx_Chôm_BIT_10%'!L37</f>
        <v>7.6003330525268</v>
      </c>
      <c r="Q40" s="24" t="n">
        <f aca="false">'Tx_Chôm_BIT_10%'!M37</f>
        <v>7.06830973884992</v>
      </c>
      <c r="R40" s="24" t="n">
        <f aca="false">'Tx_Chôm_BIT_10%'!N37</f>
        <v>4.54499916541103</v>
      </c>
      <c r="S40" s="24" t="n">
        <f aca="false">'Tx_Chôm_BIT_10%'!O37</f>
        <v>2.40170524459847</v>
      </c>
      <c r="T40" s="24" t="n">
        <f aca="false">'Tx_Chôm_BIT_10%'!P37</f>
        <v>0.881638634093108</v>
      </c>
      <c r="U40" s="24" t="n">
        <f aca="false">'Tx_Chôm_BIT_10%'!Q37</f>
        <v>29.4436902454888</v>
      </c>
      <c r="V40" s="24" t="n">
        <f aca="false">'Tx_Chôm_BIT_10%'!R37</f>
        <v>22.694594494845</v>
      </c>
      <c r="W40" s="24" t="n">
        <f aca="false">'Tx_Chôm_BIT_10%'!S37</f>
        <v>12.6469541994046</v>
      </c>
      <c r="X40" s="24" t="n">
        <f aca="false">'Tx_Chôm_BIT_10%'!T37</f>
        <v>8.96839300198162</v>
      </c>
      <c r="Y40" s="24" t="n">
        <f aca="false">'Tx_Chôm_BIT_10%'!U37</f>
        <v>8.10195503399357</v>
      </c>
      <c r="Z40" s="24" t="n">
        <f aca="false">'Tx_Chôm_BIT_10%'!V37</f>
        <v>7.29631973042572</v>
      </c>
      <c r="AA40" s="24" t="n">
        <f aca="false">'Tx_Chôm_BIT_10%'!W37</f>
        <v>6.71869441843369</v>
      </c>
      <c r="AB40" s="24" t="n">
        <f aca="false">'Tx_Chôm_BIT_10%'!X37</f>
        <v>6.88590174558928</v>
      </c>
      <c r="AC40" s="24" t="n">
        <f aca="false">'Tx_Chôm_BIT_10%'!Y37</f>
        <v>6.53628642517304</v>
      </c>
      <c r="AD40" s="24" t="n">
        <f aca="false">'Tx_Chôm_BIT_10%'!Z37</f>
        <v>4.33218983994027</v>
      </c>
      <c r="AE40" s="24" t="n">
        <f aca="false">'Tx_Chôm_BIT_10%'!AA37</f>
        <v>1.2768559528245</v>
      </c>
      <c r="AF40" s="25" t="n">
        <f aca="false">'Tx_Chôm_BIT_10%'!AB37</f>
        <v>0.744832639147626</v>
      </c>
    </row>
    <row r="41" customFormat="false" ht="15" hidden="false" customHeight="false" outlineLevel="0" collapsed="false">
      <c r="A41" s="23" t="n">
        <v>2050</v>
      </c>
      <c r="B41" s="24" t="n">
        <f aca="false">'Tx_Chôm_BIT_10%'!B38</f>
        <v>9.99615495375328</v>
      </c>
      <c r="C41" s="24" t="n">
        <f aca="false">'Tx_Chôm_BIT_10%'!C38</f>
        <v>10.9483299234234</v>
      </c>
      <c r="D41" s="24" t="n">
        <f aca="false">'Tx_Chôm_BIT_10%'!D38</f>
        <v>9.11847317341626</v>
      </c>
      <c r="E41" s="21" t="n">
        <f aca="false">100*SUM('Chôm_BIT_10%'!E41:L41)/SUM(PopActBIT!E53:L53)</f>
        <v>12.4094839258473</v>
      </c>
      <c r="F41" s="24" t="n">
        <f aca="false">'Tx_Chôm_BIT_10%'!AH38</f>
        <v>5.51387111780935</v>
      </c>
      <c r="G41" s="21" t="n">
        <f aca="false">100*SUM('Chôm_BIT_10%'!Q41:X41)/SUM(PopActBIT!Q53:X53)</f>
        <v>10.2702653839966</v>
      </c>
      <c r="H41" s="24" t="n">
        <f aca="false">'Tx_Chôm_BIT_10%'!AM38</f>
        <v>4.84714750651377</v>
      </c>
      <c r="I41" s="24" t="n">
        <f aca="false">'Tx_Chôm_BIT_10%'!E38</f>
        <v>38.20105745251</v>
      </c>
      <c r="J41" s="24" t="n">
        <f aca="false">'Tx_Chôm_BIT_10%'!F38</f>
        <v>23.3586083786049</v>
      </c>
      <c r="K41" s="24" t="n">
        <f aca="false">'Tx_Chôm_BIT_10%'!G38</f>
        <v>14.0364554254247</v>
      </c>
      <c r="L41" s="24" t="n">
        <f aca="false">'Tx_Chôm_BIT_10%'!H38</f>
        <v>13.0327652216565</v>
      </c>
      <c r="M41" s="24" t="n">
        <f aca="false">'Tx_Chôm_BIT_10%'!I38</f>
        <v>11.5272299160042</v>
      </c>
      <c r="N41" s="24" t="n">
        <f aca="false">'Tx_Chôm_BIT_10%'!J38</f>
        <v>10.2345985929694</v>
      </c>
      <c r="O41" s="24" t="n">
        <f aca="false">'Tx_Chôm_BIT_10%'!K38</f>
        <v>8.91155241527503</v>
      </c>
      <c r="P41" s="24" t="n">
        <f aca="false">'Tx_Chôm_BIT_10%'!L38</f>
        <v>7.60371366491044</v>
      </c>
      <c r="Q41" s="24" t="n">
        <f aca="false">'Tx_Chôm_BIT_10%'!M38</f>
        <v>7.07145370836671</v>
      </c>
      <c r="R41" s="24" t="n">
        <f aca="false">'Tx_Chôm_BIT_10%'!N38</f>
        <v>4.54702077161644</v>
      </c>
      <c r="S41" s="24" t="n">
        <f aca="false">'Tx_Chôm_BIT_10%'!O38</f>
        <v>2.4027735181117</v>
      </c>
      <c r="T41" s="24" t="n">
        <f aca="false">'Tx_Chôm_BIT_10%'!P38</f>
        <v>0.882030785129611</v>
      </c>
      <c r="U41" s="24" t="n">
        <f aca="false">'Tx_Chôm_BIT_10%'!Q38</f>
        <v>29.456786737863</v>
      </c>
      <c r="V41" s="24" t="n">
        <f aca="false">'Tx_Chôm_BIT_10%'!R38</f>
        <v>22.7046890034226</v>
      </c>
      <c r="W41" s="24" t="n">
        <f aca="false">'Tx_Chôm_BIT_10%'!S38</f>
        <v>12.652579538411</v>
      </c>
      <c r="X41" s="24" t="n">
        <f aca="false">'Tx_Chôm_BIT_10%'!T38</f>
        <v>8.97238212459431</v>
      </c>
      <c r="Y41" s="24" t="n">
        <f aca="false">'Tx_Chôm_BIT_10%'!U38</f>
        <v>8.10555876679452</v>
      </c>
      <c r="Z41" s="24" t="n">
        <f aca="false">'Tx_Chôm_BIT_10%'!V38</f>
        <v>7.29956511831402</v>
      </c>
      <c r="AA41" s="24" t="n">
        <f aca="false">'Tx_Chôm_BIT_10%'!W38</f>
        <v>6.72168287978082</v>
      </c>
      <c r="AB41" s="24" t="n">
        <f aca="false">'Tx_Chôm_BIT_10%'!X38</f>
        <v>6.88896458040885</v>
      </c>
      <c r="AC41" s="24" t="n">
        <f aca="false">'Tx_Chôm_BIT_10%'!Y38</f>
        <v>6.53919375182297</v>
      </c>
      <c r="AD41" s="24" t="n">
        <f aca="false">'Tx_Chôm_BIT_10%'!Z38</f>
        <v>4.33411678899895</v>
      </c>
      <c r="AE41" s="24" t="n">
        <f aca="false">'Tx_Chôm_BIT_10%'!AA38</f>
        <v>1.27742389570495</v>
      </c>
      <c r="AF41" s="25" t="n">
        <f aca="false">'Tx_Chôm_BIT_10%'!AB38</f>
        <v>0.745163939161223</v>
      </c>
    </row>
    <row r="42" customFormat="false" ht="15" hidden="false" customHeight="false" outlineLevel="0" collapsed="false">
      <c r="A42" s="23" t="n">
        <v>2051</v>
      </c>
      <c r="B42" s="24" t="n">
        <f aca="false">'Tx_Chôm_BIT_10%'!B39</f>
        <v>9.99779564860248</v>
      </c>
      <c r="C42" s="24" t="n">
        <f aca="false">'Tx_Chôm_BIT_10%'!C39</f>
        <v>10.9489767517833</v>
      </c>
      <c r="D42" s="24" t="n">
        <f aca="false">'Tx_Chôm_BIT_10%'!D39</f>
        <v>9.12126039539342</v>
      </c>
      <c r="E42" s="21" t="n">
        <f aca="false">100*SUM('Chôm_BIT_10%'!E42:L42)/SUM(PopActBIT!E54:L54)</f>
        <v>12.4023365457088</v>
      </c>
      <c r="F42" s="24" t="n">
        <f aca="false">'Tx_Chôm_BIT_10%'!AH39</f>
        <v>5.51197109570273</v>
      </c>
      <c r="G42" s="21" t="n">
        <f aca="false">100*SUM('Chôm_BIT_10%'!Q42:X42)/SUM(PopActBIT!Q54:X54)</f>
        <v>10.2688723690618</v>
      </c>
      <c r="H42" s="24" t="n">
        <f aca="false">'Tx_Chôm_BIT_10%'!AM39</f>
        <v>4.84159238083001</v>
      </c>
      <c r="I42" s="24" t="n">
        <f aca="false">'Tx_Chôm_BIT_10%'!E39</f>
        <v>38.1986569807555</v>
      </c>
      <c r="J42" s="24" t="n">
        <f aca="false">'Tx_Chôm_BIT_10%'!F39</f>
        <v>23.3571405742199</v>
      </c>
      <c r="K42" s="24" t="n">
        <f aca="false">'Tx_Chôm_BIT_10%'!G39</f>
        <v>14.0355734049512</v>
      </c>
      <c r="L42" s="24" t="n">
        <f aca="false">'Tx_Chôm_BIT_10%'!H39</f>
        <v>13.0319462709027</v>
      </c>
      <c r="M42" s="24" t="n">
        <f aca="false">'Tx_Chôm_BIT_10%'!I39</f>
        <v>11.5265055698299</v>
      </c>
      <c r="N42" s="24" t="n">
        <f aca="false">'Tx_Chôm_BIT_10%'!J39</f>
        <v>10.2339554729492</v>
      </c>
      <c r="O42" s="24" t="n">
        <f aca="false">'Tx_Chôm_BIT_10%'!K39</f>
        <v>8.91099243261255</v>
      </c>
      <c r="P42" s="24" t="n">
        <f aca="false">'Tx_Chôm_BIT_10%'!L39</f>
        <v>7.60323586400388</v>
      </c>
      <c r="Q42" s="24" t="n">
        <f aca="false">'Tx_Chôm_BIT_10%'!M39</f>
        <v>7.07100935352361</v>
      </c>
      <c r="R42" s="24" t="n">
        <f aca="false">'Tx_Chôm_BIT_10%'!N39</f>
        <v>4.54673504667432</v>
      </c>
      <c r="S42" s="24" t="n">
        <f aca="false">'Tx_Chôm_BIT_10%'!O39</f>
        <v>2.40262253302523</v>
      </c>
      <c r="T42" s="24" t="n">
        <f aca="false">'Tx_Chôm_BIT_10%'!P39</f>
        <v>0.88197536022445</v>
      </c>
      <c r="U42" s="24" t="n">
        <f aca="false">'Tx_Chôm_BIT_10%'!Q39</f>
        <v>29.454935737151</v>
      </c>
      <c r="V42" s="24" t="n">
        <f aca="false">'Tx_Chôm_BIT_10%'!R39</f>
        <v>22.7032622899156</v>
      </c>
      <c r="W42" s="24" t="n">
        <f aca="false">'Tx_Chôm_BIT_10%'!S39</f>
        <v>12.6517844777025</v>
      </c>
      <c r="X42" s="24" t="n">
        <f aca="false">'Tx_Chôm_BIT_10%'!T39</f>
        <v>8.97181831952458</v>
      </c>
      <c r="Y42" s="24" t="n">
        <f aca="false">'Tx_Chôm_BIT_10%'!U39</f>
        <v>8.10504943102814</v>
      </c>
      <c r="Z42" s="24" t="n">
        <f aca="false">'Tx_Chôm_BIT_10%'!V39</f>
        <v>7.29910642944373</v>
      </c>
      <c r="AA42" s="24" t="n">
        <f aca="false">'Tx_Chôm_BIT_10%'!W39</f>
        <v>6.72126050377943</v>
      </c>
      <c r="AB42" s="24" t="n">
        <f aca="false">'Tx_Chôm_BIT_10%'!X39</f>
        <v>6.88853169278752</v>
      </c>
      <c r="AC42" s="24" t="n">
        <f aca="false">'Tx_Chôm_BIT_10%'!Y39</f>
        <v>6.53878284304334</v>
      </c>
      <c r="AD42" s="24" t="n">
        <f aca="false">'Tx_Chôm_BIT_10%'!Z39</f>
        <v>4.33384444248221</v>
      </c>
      <c r="AE42" s="24" t="n">
        <f aca="false">'Tx_Chôm_BIT_10%'!AA39</f>
        <v>1.27734362515265</v>
      </c>
      <c r="AF42" s="25" t="n">
        <f aca="false">'Tx_Chôm_BIT_10%'!AB39</f>
        <v>0.745117114672381</v>
      </c>
    </row>
    <row r="43" customFormat="false" ht="15" hidden="false" customHeight="false" outlineLevel="0" collapsed="false">
      <c r="A43" s="23" t="n">
        <v>2052</v>
      </c>
      <c r="B43" s="24" t="n">
        <f aca="false">'Tx_Chôm_BIT_10%'!B40</f>
        <v>9.99583468618511</v>
      </c>
      <c r="C43" s="24" t="n">
        <f aca="false">'Tx_Chôm_BIT_10%'!C40</f>
        <v>10.9454714414889</v>
      </c>
      <c r="D43" s="24" t="n">
        <f aca="false">'Tx_Chôm_BIT_10%'!D40</f>
        <v>9.12085438380081</v>
      </c>
      <c r="E43" s="21" t="n">
        <f aca="false">100*SUM('Chôm_BIT_10%'!E43:L43)/SUM(PopActBIT!E55:L55)</f>
        <v>12.3908509457391</v>
      </c>
      <c r="F43" s="24" t="n">
        <f aca="false">'Tx_Chôm_BIT_10%'!AH40</f>
        <v>5.51192473228434</v>
      </c>
      <c r="G43" s="21" t="n">
        <f aca="false">100*SUM('Chôm_BIT_10%'!Q43:X43)/SUM(PopActBIT!Q55:X55)</f>
        <v>10.2642384916626</v>
      </c>
      <c r="H43" s="24" t="n">
        <f aca="false">'Tx_Chôm_BIT_10%'!AM40</f>
        <v>4.83737929887711</v>
      </c>
      <c r="I43" s="24" t="n">
        <f aca="false">'Tx_Chôm_BIT_10%'!E40</f>
        <v>38.176254394348</v>
      </c>
      <c r="J43" s="24" t="n">
        <f aca="false">'Tx_Chôm_BIT_10%'!F40</f>
        <v>23.3434421774357</v>
      </c>
      <c r="K43" s="24" t="n">
        <f aca="false">'Tx_Chôm_BIT_10%'!G40</f>
        <v>14.0273418813628</v>
      </c>
      <c r="L43" s="24" t="n">
        <f aca="false">'Tx_Chôm_BIT_10%'!H40</f>
        <v>13.0243033503011</v>
      </c>
      <c r="M43" s="24" t="n">
        <f aca="false">'Tx_Chôm_BIT_10%'!I40</f>
        <v>11.5197455537085</v>
      </c>
      <c r="N43" s="24" t="n">
        <f aca="false">'Tx_Chôm_BIT_10%'!J40</f>
        <v>10.2279535061291</v>
      </c>
      <c r="O43" s="24" t="n">
        <f aca="false">'Tx_Chôm_BIT_10%'!K40</f>
        <v>8.90576635154775</v>
      </c>
      <c r="P43" s="24" t="n">
        <f aca="false">'Tx_Chôm_BIT_10%'!L40</f>
        <v>7.59877675046736</v>
      </c>
      <c r="Q43" s="24" t="n">
        <f aca="false">'Tx_Chôm_BIT_10%'!M40</f>
        <v>7.06686237793465</v>
      </c>
      <c r="R43" s="24" t="n">
        <f aca="false">'Tx_Chôm_BIT_10%'!N40</f>
        <v>4.54406849677948</v>
      </c>
      <c r="S43" s="24" t="n">
        <f aca="false">'Tx_Chôm_BIT_10%'!O40</f>
        <v>2.40121345314769</v>
      </c>
      <c r="T43" s="24" t="n">
        <f aca="false">'Tx_Chôm_BIT_10%'!P40</f>
        <v>0.881458103054214</v>
      </c>
      <c r="U43" s="24" t="n">
        <f aca="false">'Tx_Chôm_BIT_10%'!Q40</f>
        <v>29.4376611313105</v>
      </c>
      <c r="V43" s="24" t="n">
        <f aca="false">'Tx_Chôm_BIT_10%'!R40</f>
        <v>22.6899473768955</v>
      </c>
      <c r="W43" s="24" t="n">
        <f aca="false">'Tx_Chôm_BIT_10%'!S40</f>
        <v>12.6443645127777</v>
      </c>
      <c r="X43" s="24" t="n">
        <f aca="false">'Tx_Chôm_BIT_10%'!T40</f>
        <v>8.96655656555148</v>
      </c>
      <c r="Y43" s="24" t="n">
        <f aca="false">'Tx_Chôm_BIT_10%'!U40</f>
        <v>8.10029601599821</v>
      </c>
      <c r="Z43" s="24" t="n">
        <f aca="false">'Tx_Chôm_BIT_10%'!V40</f>
        <v>7.29482568044867</v>
      </c>
      <c r="AA43" s="24" t="n">
        <f aca="false">'Tx_Chôm_BIT_10%'!W40</f>
        <v>6.71731864741315</v>
      </c>
      <c r="AB43" s="24" t="n">
        <f aca="false">'Tx_Chôm_BIT_10%'!X40</f>
        <v>6.88449173592343</v>
      </c>
      <c r="AC43" s="24" t="n">
        <f aca="false">'Tx_Chôm_BIT_10%'!Y40</f>
        <v>6.53494800540193</v>
      </c>
      <c r="AD43" s="24" t="n">
        <f aca="false">'Tx_Chôm_BIT_10%'!Z40</f>
        <v>4.3313027477664</v>
      </c>
      <c r="AE43" s="24" t="n">
        <f aca="false">'Tx_Chôm_BIT_10%'!AA40</f>
        <v>1.27659449407852</v>
      </c>
      <c r="AF43" s="25" t="n">
        <f aca="false">'Tx_Chôm_BIT_10%'!AB40</f>
        <v>0.744680121545801</v>
      </c>
    </row>
    <row r="44" customFormat="false" ht="15" hidden="false" customHeight="false" outlineLevel="0" collapsed="false">
      <c r="A44" s="23" t="n">
        <v>2053</v>
      </c>
      <c r="B44" s="24" t="n">
        <f aca="false">'Tx_Chôm_BIT_10%'!B41</f>
        <v>9.99305291717357</v>
      </c>
      <c r="C44" s="24" t="n">
        <f aca="false">'Tx_Chôm_BIT_10%'!C41</f>
        <v>10.9410103650557</v>
      </c>
      <c r="D44" s="24" t="n">
        <f aca="false">'Tx_Chôm_BIT_10%'!D41</f>
        <v>9.11976066151797</v>
      </c>
      <c r="E44" s="21" t="n">
        <f aca="false">100*SUM('Chôm_BIT_10%'!E44:L44)/SUM(PopActBIT!E56:L56)</f>
        <v>12.3796583477697</v>
      </c>
      <c r="F44" s="24" t="n">
        <f aca="false">'Tx_Chôm_BIT_10%'!AH41</f>
        <v>5.51739380400591</v>
      </c>
      <c r="G44" s="21" t="n">
        <f aca="false">100*SUM('Chôm_BIT_10%'!Q44:X44)/SUM(PopActBIT!Q56:X56)</f>
        <v>10.2595788014461</v>
      </c>
      <c r="H44" s="24" t="n">
        <f aca="false">'Tx_Chôm_BIT_10%'!AM41</f>
        <v>4.83809994950174</v>
      </c>
      <c r="I44" s="24" t="n">
        <f aca="false">'Tx_Chôm_BIT_10%'!E41</f>
        <v>38.1468234899637</v>
      </c>
      <c r="J44" s="24" t="n">
        <f aca="false">'Tx_Chôm_BIT_10%'!F41</f>
        <v>23.3254462104237</v>
      </c>
      <c r="K44" s="24" t="n">
        <f aca="false">'Tx_Chôm_BIT_10%'!G41</f>
        <v>14.0165278985814</v>
      </c>
      <c r="L44" s="24" t="n">
        <f aca="false">'Tx_Chôm_BIT_10%'!H41</f>
        <v>13.0142626317273</v>
      </c>
      <c r="M44" s="24" t="n">
        <f aca="false">'Tx_Chôm_BIT_10%'!I41</f>
        <v>11.510864731446</v>
      </c>
      <c r="N44" s="24" t="n">
        <f aca="false">'Tx_Chôm_BIT_10%'!J41</f>
        <v>10.2200685544369</v>
      </c>
      <c r="O44" s="24" t="n">
        <f aca="false">'Tx_Chôm_BIT_10%'!K41</f>
        <v>8.89890070267465</v>
      </c>
      <c r="P44" s="24" t="n">
        <f aca="false">'Tx_Chôm_BIT_10%'!L41</f>
        <v>7.59291868828895</v>
      </c>
      <c r="Q44" s="24" t="n">
        <f aca="false">'Tx_Chôm_BIT_10%'!M41</f>
        <v>7.06141438010872</v>
      </c>
      <c r="R44" s="24" t="n">
        <f aca="false">'Tx_Chôm_BIT_10%'!N41</f>
        <v>4.54056537559679</v>
      </c>
      <c r="S44" s="24" t="n">
        <f aca="false">'Tx_Chôm_BIT_10%'!O41</f>
        <v>2.39936230549931</v>
      </c>
      <c r="T44" s="24" t="n">
        <f aca="false">'Tx_Chôm_BIT_10%'!P41</f>
        <v>0.880778567841518</v>
      </c>
      <c r="U44" s="24" t="n">
        <f aca="false">'Tx_Chôm_BIT_10%'!Q41</f>
        <v>29.4149669984314</v>
      </c>
      <c r="V44" s="24" t="n">
        <f aca="false">'Tx_Chôm_BIT_10%'!R41</f>
        <v>22.6724552032308</v>
      </c>
      <c r="W44" s="24" t="n">
        <f aca="false">'Tx_Chôm_BIT_10%'!S41</f>
        <v>12.6346166973128</v>
      </c>
      <c r="X44" s="24" t="n">
        <f aca="false">'Tx_Chôm_BIT_10%'!T41</f>
        <v>8.95964405218096</v>
      </c>
      <c r="Y44" s="24" t="n">
        <f aca="false">'Tx_Chôm_BIT_10%'!U41</f>
        <v>8.09405132171602</v>
      </c>
      <c r="Z44" s="24" t="n">
        <f aca="false">'Tx_Chôm_BIT_10%'!V41</f>
        <v>7.28920194075739</v>
      </c>
      <c r="AA44" s="24" t="n">
        <f aca="false">'Tx_Chôm_BIT_10%'!W41</f>
        <v>6.71214012044743</v>
      </c>
      <c r="AB44" s="24" t="n">
        <f aca="false">'Tx_Chôm_BIT_10%'!X41</f>
        <v>6.87918433158979</v>
      </c>
      <c r="AC44" s="24" t="n">
        <f aca="false">'Tx_Chôm_BIT_10%'!Y41</f>
        <v>6.5299100719285</v>
      </c>
      <c r="AD44" s="24" t="n">
        <f aca="false">'Tx_Chôm_BIT_10%'!Z41</f>
        <v>4.3279636523247</v>
      </c>
      <c r="AE44" s="24" t="n">
        <f aca="false">'Tx_Chôm_BIT_10%'!AA41</f>
        <v>1.27561033963254</v>
      </c>
      <c r="AF44" s="25" t="n">
        <f aca="false">'Tx_Chôm_BIT_10%'!AB41</f>
        <v>0.744106031452317</v>
      </c>
    </row>
    <row r="45" customFormat="false" ht="15" hidden="false" customHeight="false" outlineLevel="0" collapsed="false">
      <c r="A45" s="23" t="n">
        <v>2054</v>
      </c>
      <c r="B45" s="24" t="n">
        <f aca="false">'Tx_Chôm_BIT_10%'!B42</f>
        <v>9.99176860527009</v>
      </c>
      <c r="C45" s="24" t="n">
        <f aca="false">'Tx_Chôm_BIT_10%'!C42</f>
        <v>10.9382588009057</v>
      </c>
      <c r="D45" s="24" t="n">
        <f aca="false">'Tx_Chôm_BIT_10%'!D42</f>
        <v>9.12011027787416</v>
      </c>
      <c r="E45" s="21" t="n">
        <f aca="false">100*SUM('Chôm_BIT_10%'!E45:L45)/SUM(PopActBIT!E57:L57)</f>
        <v>12.3717291533423</v>
      </c>
      <c r="F45" s="24" t="n">
        <f aca="false">'Tx_Chôm_BIT_10%'!AH42</f>
        <v>5.52829295606756</v>
      </c>
      <c r="G45" s="21" t="n">
        <f aca="false">100*SUM('Chôm_BIT_10%'!Q45:X45)/SUM(PopActBIT!Q57:X57)</f>
        <v>10.2579849469356</v>
      </c>
      <c r="H45" s="24" t="n">
        <f aca="false">'Tx_Chôm_BIT_10%'!AM42</f>
        <v>4.84540508199387</v>
      </c>
      <c r="I45" s="24" t="n">
        <f aca="false">'Tx_Chôm_BIT_10%'!E42</f>
        <v>38.1212013882825</v>
      </c>
      <c r="J45" s="24" t="n">
        <f aca="false">'Tx_Chôm_BIT_10%'!F42</f>
        <v>23.3097791928352</v>
      </c>
      <c r="K45" s="24" t="n">
        <f aca="false">'Tx_Chôm_BIT_10%'!G42</f>
        <v>14.0071134081946</v>
      </c>
      <c r="L45" s="24" t="n">
        <f aca="false">'Tx_Chôm_BIT_10%'!H42</f>
        <v>13.0055213335024</v>
      </c>
      <c r="M45" s="24" t="n">
        <f aca="false">'Tx_Chôm_BIT_10%'!I42</f>
        <v>11.5031332214642</v>
      </c>
      <c r="N45" s="24" t="n">
        <f aca="false">'Tx_Chôm_BIT_10%'!J42</f>
        <v>10.2132040343607</v>
      </c>
      <c r="O45" s="24" t="n">
        <f aca="false">'Tx_Chôm_BIT_10%'!K42</f>
        <v>8.89292357226655</v>
      </c>
      <c r="P45" s="24" t="n">
        <f aca="false">'Tx_Chôm_BIT_10%'!L42</f>
        <v>7.5878187476677</v>
      </c>
      <c r="Q45" s="24" t="n">
        <f aca="false">'Tx_Chôm_BIT_10%'!M42</f>
        <v>7.05667143533097</v>
      </c>
      <c r="R45" s="24" t="n">
        <f aca="false">'Tx_Chôm_BIT_10%'!N42</f>
        <v>4.53751561110529</v>
      </c>
      <c r="S45" s="24" t="n">
        <f aca="false">'Tx_Chôm_BIT_10%'!O42</f>
        <v>2.39775072426299</v>
      </c>
      <c r="T45" s="24" t="n">
        <f aca="false">'Tx_Chôm_BIT_10%'!P42</f>
        <v>0.880186974729453</v>
      </c>
      <c r="U45" s="24" t="n">
        <f aca="false">'Tx_Chôm_BIT_10%'!Q42</f>
        <v>29.3952098284647</v>
      </c>
      <c r="V45" s="24" t="n">
        <f aca="false">'Tx_Chôm_BIT_10%'!R42</f>
        <v>22.6572267805358</v>
      </c>
      <c r="W45" s="24" t="n">
        <f aca="false">'Tx_Chôm_BIT_10%'!S42</f>
        <v>12.6261303961191</v>
      </c>
      <c r="X45" s="24" t="n">
        <f aca="false">'Tx_Chôm_BIT_10%'!T42</f>
        <v>8.95362612224789</v>
      </c>
      <c r="Y45" s="24" t="n">
        <f aca="false">'Tx_Chôm_BIT_10%'!U42</f>
        <v>8.08861478501377</v>
      </c>
      <c r="Z45" s="24" t="n">
        <f aca="false">'Tx_Chôm_BIT_10%'!V42</f>
        <v>7.284305997761</v>
      </c>
      <c r="AA45" s="24" t="n">
        <f aca="false">'Tx_Chôm_BIT_10%'!W42</f>
        <v>6.70763177293825</v>
      </c>
      <c r="AB45" s="24" t="n">
        <f aca="false">'Tx_Chôm_BIT_10%'!X42</f>
        <v>6.87456378538694</v>
      </c>
      <c r="AC45" s="24" t="n">
        <f aca="false">'Tx_Chôm_BIT_10%'!Y42</f>
        <v>6.52552412299423</v>
      </c>
      <c r="AD45" s="24" t="n">
        <f aca="false">'Tx_Chôm_BIT_10%'!Z42</f>
        <v>4.32505668617059</v>
      </c>
      <c r="AE45" s="24" t="n">
        <f aca="false">'Tx_Chôm_BIT_10%'!AA42</f>
        <v>1.27475354960817</v>
      </c>
      <c r="AF45" s="25" t="n">
        <f aca="false">'Tx_Chôm_BIT_10%'!AB42</f>
        <v>0.743606237271435</v>
      </c>
    </row>
    <row r="46" customFormat="false" ht="15" hidden="false" customHeight="false" outlineLevel="0" collapsed="false">
      <c r="A46" s="23" t="n">
        <v>2055</v>
      </c>
      <c r="B46" s="24" t="n">
        <f aca="false">'Tx_Chôm_BIT_10%'!B43</f>
        <v>9.99228882205598</v>
      </c>
      <c r="C46" s="24" t="n">
        <f aca="false">'Tx_Chôm_BIT_10%'!C43</f>
        <v>10.9369302298178</v>
      </c>
      <c r="D46" s="24" t="n">
        <f aca="false">'Tx_Chôm_BIT_10%'!D43</f>
        <v>9.12255652292928</v>
      </c>
      <c r="E46" s="21" t="n">
        <f aca="false">100*SUM('Chôm_BIT_10%'!E46:L46)/SUM(PopActBIT!E58:L58)</f>
        <v>12.3700330546784</v>
      </c>
      <c r="F46" s="24" t="n">
        <f aca="false">'Tx_Chôm_BIT_10%'!AH43</f>
        <v>5.54136966682449</v>
      </c>
      <c r="G46" s="21" t="n">
        <f aca="false">100*SUM('Chôm_BIT_10%'!Q46:X46)/SUM(PopActBIT!Q58:X58)</f>
        <v>10.2616336669092</v>
      </c>
      <c r="H46" s="24" t="n">
        <f aca="false">'Tx_Chôm_BIT_10%'!AM43</f>
        <v>4.85656398296166</v>
      </c>
      <c r="I46" s="24" t="n">
        <f aca="false">'Tx_Chôm_BIT_10%'!E43</f>
        <v>38.1023027853595</v>
      </c>
      <c r="J46" s="24" t="n">
        <f aca="false">'Tx_Chôm_BIT_10%'!F43</f>
        <v>23.2982233592007</v>
      </c>
      <c r="K46" s="24" t="n">
        <f aca="false">'Tx_Chôm_BIT_10%'!G43</f>
        <v>14.000169375353</v>
      </c>
      <c r="L46" s="24" t="n">
        <f aca="false">'Tx_Chôm_BIT_10%'!H43</f>
        <v>12.9990738403874</v>
      </c>
      <c r="M46" s="24" t="n">
        <f aca="false">'Tx_Chôm_BIT_10%'!I43</f>
        <v>11.4974305379389</v>
      </c>
      <c r="N46" s="24" t="n">
        <f aca="false">'Tx_Chôm_BIT_10%'!J43</f>
        <v>10.2081408338165</v>
      </c>
      <c r="O46" s="24" t="n">
        <f aca="false">'Tx_Chôm_BIT_10%'!K43</f>
        <v>8.88851490136173</v>
      </c>
      <c r="P46" s="24" t="n">
        <f aca="false">'Tx_Chôm_BIT_10%'!L43</f>
        <v>7.58405708307315</v>
      </c>
      <c r="Q46" s="24" t="n">
        <f aca="false">'Tx_Chôm_BIT_10%'!M43</f>
        <v>7.05317308725803</v>
      </c>
      <c r="R46" s="24" t="n">
        <f aca="false">'Tx_Chôm_BIT_10%'!N43</f>
        <v>4.53526613567775</v>
      </c>
      <c r="S46" s="24" t="n">
        <f aca="false">'Tx_Chôm_BIT_10%'!O43</f>
        <v>2.39656203825112</v>
      </c>
      <c r="T46" s="24" t="n">
        <f aca="false">'Tx_Chôm_BIT_10%'!P43</f>
        <v>0.879750621636486</v>
      </c>
      <c r="U46" s="24" t="n">
        <f aca="false">'Tx_Chôm_BIT_10%'!Q43</f>
        <v>29.3806371398254</v>
      </c>
      <c r="V46" s="24" t="n">
        <f aca="false">'Tx_Chôm_BIT_10%'!R43</f>
        <v>22.6459944500564</v>
      </c>
      <c r="W46" s="24" t="n">
        <f aca="false">'Tx_Chôm_BIT_10%'!S43</f>
        <v>12.6198709862337</v>
      </c>
      <c r="X46" s="24" t="n">
        <f aca="false">'Tx_Chôm_BIT_10%'!T43</f>
        <v>8.94918735802632</v>
      </c>
      <c r="Y46" s="24" t="n">
        <f aca="false">'Tx_Chôm_BIT_10%'!U43</f>
        <v>8.08460485055598</v>
      </c>
      <c r="Z46" s="24" t="n">
        <f aca="false">'Tx_Chôm_BIT_10%'!V43</f>
        <v>7.28069479975023</v>
      </c>
      <c r="AA46" s="24" t="n">
        <f aca="false">'Tx_Chôm_BIT_10%'!W43</f>
        <v>6.70430646143667</v>
      </c>
      <c r="AB46" s="24" t="n">
        <f aca="false">'Tx_Chôm_BIT_10%'!X43</f>
        <v>6.87115571726428</v>
      </c>
      <c r="AC46" s="24" t="n">
        <f aca="false">'Tx_Chôm_BIT_10%'!Y43</f>
        <v>6.52228909144291</v>
      </c>
      <c r="AD46" s="24" t="n">
        <f aca="false">'Tx_Chôm_BIT_10%'!Z43</f>
        <v>4.3229125373517</v>
      </c>
      <c r="AE46" s="24" t="n">
        <f aca="false">'Tx_Chôm_BIT_10%'!AA43</f>
        <v>1.27412158995629</v>
      </c>
      <c r="AF46" s="25" t="n">
        <f aca="false">'Tx_Chôm_BIT_10%'!AB43</f>
        <v>0.743237594141169</v>
      </c>
    </row>
    <row r="47" customFormat="false" ht="15" hidden="false" customHeight="false" outlineLevel="0" collapsed="false">
      <c r="A47" s="23" t="n">
        <v>2056</v>
      </c>
      <c r="B47" s="24" t="n">
        <f aca="false">'Tx_Chôm_BIT_10%'!B44</f>
        <v>9.99016633353766</v>
      </c>
      <c r="C47" s="24" t="n">
        <f aca="false">'Tx_Chôm_BIT_10%'!C44</f>
        <v>10.9311233841569</v>
      </c>
      <c r="D47" s="24" t="n">
        <f aca="false">'Tx_Chôm_BIT_10%'!D44</f>
        <v>9.12375223525518</v>
      </c>
      <c r="E47" s="21" t="n">
        <f aca="false">100*SUM('Chôm_BIT_10%'!E47:L47)/SUM(PopActBIT!E59:L59)</f>
        <v>12.369466646703</v>
      </c>
      <c r="F47" s="24" t="n">
        <f aca="false">'Tx_Chôm_BIT_10%'!AH44</f>
        <v>5.55064581876435</v>
      </c>
      <c r="G47" s="21" t="n">
        <f aca="false">100*SUM('Chôm_BIT_10%'!Q47:X47)/SUM(PopActBIT!Q59:X59)</f>
        <v>10.2660828608453</v>
      </c>
      <c r="H47" s="24" t="n">
        <f aca="false">'Tx_Chôm_BIT_10%'!AM44</f>
        <v>4.86641399853846</v>
      </c>
      <c r="I47" s="24" t="n">
        <f aca="false">'Tx_Chôm_BIT_10%'!E44</f>
        <v>38.0788940214814</v>
      </c>
      <c r="J47" s="24" t="n">
        <f aca="false">'Tx_Chôm_BIT_10%'!F44</f>
        <v>23.2839097201415</v>
      </c>
      <c r="K47" s="24" t="n">
        <f aca="false">'Tx_Chôm_BIT_10%'!G44</f>
        <v>13.9915681456319</v>
      </c>
      <c r="L47" s="24" t="n">
        <f aca="false">'Tx_Chôm_BIT_10%'!H44</f>
        <v>12.9910876498446</v>
      </c>
      <c r="M47" s="24" t="n">
        <f aca="false">'Tx_Chôm_BIT_10%'!I44</f>
        <v>11.4903669061636</v>
      </c>
      <c r="N47" s="24" t="n">
        <f aca="false">'Tx_Chôm_BIT_10%'!J44</f>
        <v>10.2018692979526</v>
      </c>
      <c r="O47" s="24" t="n">
        <f aca="false">'Tx_Chôm_BIT_10%'!K44</f>
        <v>8.88305409896023</v>
      </c>
      <c r="P47" s="24" t="n">
        <f aca="false">'Tx_Chôm_BIT_10%'!L44</f>
        <v>7.57939769535856</v>
      </c>
      <c r="Q47" s="24" t="n">
        <f aca="false">'Tx_Chôm_BIT_10%'!M44</f>
        <v>7.04883985668346</v>
      </c>
      <c r="R47" s="24" t="n">
        <f aca="false">'Tx_Chôm_BIT_10%'!N44</f>
        <v>4.53247982182442</v>
      </c>
      <c r="S47" s="24" t="n">
        <f aca="false">'Tx_Chôm_BIT_10%'!O44</f>
        <v>2.3950896717333</v>
      </c>
      <c r="T47" s="24" t="n">
        <f aca="false">'Tx_Chôm_BIT_10%'!P44</f>
        <v>0.879210132661593</v>
      </c>
      <c r="U47" s="24" t="n">
        <f aca="false">'Tx_Chôm_BIT_10%'!Q44</f>
        <v>29.3625866718191</v>
      </c>
      <c r="V47" s="24" t="n">
        <f aca="false">'Tx_Chôm_BIT_10%'!R44</f>
        <v>22.6320815183407</v>
      </c>
      <c r="W47" s="24" t="n">
        <f aca="false">'Tx_Chôm_BIT_10%'!S44</f>
        <v>12.6121177650766</v>
      </c>
      <c r="X47" s="24" t="n">
        <f aca="false">'Tx_Chôm_BIT_10%'!T44</f>
        <v>8.9436892805231</v>
      </c>
      <c r="Y47" s="24" t="n">
        <f aca="false">'Tx_Chôm_BIT_10%'!U44</f>
        <v>8.07963794325222</v>
      </c>
      <c r="Z47" s="24" t="n">
        <f aca="false">'Tx_Chôm_BIT_10%'!V44</f>
        <v>7.27622178754422</v>
      </c>
      <c r="AA47" s="24" t="n">
        <f aca="false">'Tx_Chôm_BIT_10%'!W44</f>
        <v>6.70018756269697</v>
      </c>
      <c r="AB47" s="24" t="n">
        <f aca="false">'Tx_Chôm_BIT_10%'!X44</f>
        <v>6.86693431199486</v>
      </c>
      <c r="AC47" s="24" t="n">
        <f aca="false">'Tx_Chôm_BIT_10%'!Y44</f>
        <v>6.51828201800836</v>
      </c>
      <c r="AD47" s="24" t="n">
        <f aca="false">'Tx_Chôm_BIT_10%'!Z44</f>
        <v>4.32025668635438</v>
      </c>
      <c r="AE47" s="24" t="n">
        <f aca="false">'Tx_Chôm_BIT_10%'!AA44</f>
        <v>1.27333881282024</v>
      </c>
      <c r="AF47" s="25" t="n">
        <f aca="false">'Tx_Chôm_BIT_10%'!AB44</f>
        <v>0.742780974145139</v>
      </c>
    </row>
    <row r="48" customFormat="false" ht="15" hidden="false" customHeight="false" outlineLevel="0" collapsed="false">
      <c r="A48" s="23" t="n">
        <v>2057</v>
      </c>
      <c r="B48" s="24" t="n">
        <f aca="false">'Tx_Chôm_BIT_10%'!B45</f>
        <v>9.98672777656826</v>
      </c>
      <c r="C48" s="24" t="n">
        <f aca="false">'Tx_Chôm_BIT_10%'!C45</f>
        <v>10.923686611534</v>
      </c>
      <c r="D48" s="24" t="n">
        <f aca="false">'Tx_Chôm_BIT_10%'!D45</f>
        <v>9.12387238573171</v>
      </c>
      <c r="E48" s="21" t="n">
        <f aca="false">100*SUM('Chôm_BIT_10%'!E48:L48)/SUM(PopActBIT!E60:L60)</f>
        <v>12.3670648398585</v>
      </c>
      <c r="F48" s="24" t="n">
        <f aca="false">'Tx_Chôm_BIT_10%'!AH45</f>
        <v>5.55628057391285</v>
      </c>
      <c r="G48" s="21" t="n">
        <f aca="false">100*SUM('Chôm_BIT_10%'!Q48:X48)/SUM(PopActBIT!Q60:X60)</f>
        <v>10.2690642843351</v>
      </c>
      <c r="H48" s="24" t="n">
        <f aca="false">'Tx_Chôm_BIT_10%'!AM45</f>
        <v>4.87342431193333</v>
      </c>
      <c r="I48" s="24" t="n">
        <f aca="false">'Tx_Chôm_BIT_10%'!E45</f>
        <v>38.0544392464427</v>
      </c>
      <c r="J48" s="24" t="n">
        <f aca="false">'Tx_Chôm_BIT_10%'!F45</f>
        <v>23.2689564819013</v>
      </c>
      <c r="K48" s="24" t="n">
        <f aca="false">'Tx_Chôm_BIT_10%'!G45</f>
        <v>13.9825825734342</v>
      </c>
      <c r="L48" s="24" t="n">
        <f aca="false">'Tx_Chôm_BIT_10%'!H45</f>
        <v>12.9827445996025</v>
      </c>
      <c r="M48" s="24" t="n">
        <f aca="false">'Tx_Chôm_BIT_10%'!I45</f>
        <v>11.4829876388549</v>
      </c>
      <c r="N48" s="24" t="n">
        <f aca="false">'Tx_Chôm_BIT_10%'!J45</f>
        <v>10.1953175210414</v>
      </c>
      <c r="O48" s="24" t="n">
        <f aca="false">'Tx_Chôm_BIT_10%'!K45</f>
        <v>8.87734928280869</v>
      </c>
      <c r="P48" s="24" t="n">
        <f aca="false">'Tx_Chôm_BIT_10%'!L45</f>
        <v>7.57453010478558</v>
      </c>
      <c r="Q48" s="24" t="n">
        <f aca="false">'Tx_Chôm_BIT_10%'!M45</f>
        <v>7.04431299745059</v>
      </c>
      <c r="R48" s="24" t="n">
        <f aca="false">'Tx_Chôm_BIT_10%'!N45</f>
        <v>4.52956900266178</v>
      </c>
      <c r="S48" s="24" t="n">
        <f aca="false">'Tx_Chôm_BIT_10%'!O45</f>
        <v>2.39355151311224</v>
      </c>
      <c r="T48" s="24" t="n">
        <f aca="false">'Tx_Chôm_BIT_10%'!P45</f>
        <v>0.878645492155127</v>
      </c>
      <c r="U48" s="24" t="n">
        <f aca="false">'Tx_Chôm_BIT_10%'!Q45</f>
        <v>29.3437296259393</v>
      </c>
      <c r="V48" s="24" t="n">
        <f aca="false">'Tx_Chôm_BIT_10%'!R45</f>
        <v>22.6175468928897</v>
      </c>
      <c r="W48" s="24" t="n">
        <f aca="false">'Tx_Chôm_BIT_10%'!S45</f>
        <v>12.6040180943632</v>
      </c>
      <c r="X48" s="24" t="n">
        <f aca="false">'Tx_Chôm_BIT_10%'!T45</f>
        <v>8.93794552364698</v>
      </c>
      <c r="Y48" s="24" t="n">
        <f aca="false">'Tx_Chôm_BIT_10%'!U45</f>
        <v>8.07444909170142</v>
      </c>
      <c r="Z48" s="24" t="n">
        <f aca="false">'Tx_Chôm_BIT_10%'!V45</f>
        <v>7.27154890059415</v>
      </c>
      <c r="AA48" s="24" t="n">
        <f aca="false">'Tx_Chôm_BIT_10%'!W45</f>
        <v>6.69588461263045</v>
      </c>
      <c r="AB48" s="24" t="n">
        <f aca="false">'Tx_Chôm_BIT_10%'!X45</f>
        <v>6.86252427493573</v>
      </c>
      <c r="AC48" s="24" t="n">
        <f aca="false">'Tx_Chôm_BIT_10%'!Y45</f>
        <v>6.5140958901156</v>
      </c>
      <c r="AD48" s="24" t="n">
        <f aca="false">'Tx_Chôm_BIT_10%'!Z45</f>
        <v>4.31748215972778</v>
      </c>
      <c r="AE48" s="24" t="n">
        <f aca="false">'Tx_Chôm_BIT_10%'!AA45</f>
        <v>1.27252105760398</v>
      </c>
      <c r="AF48" s="25" t="n">
        <f aca="false">'Tx_Chôm_BIT_10%'!AB45</f>
        <v>0.742303950268987</v>
      </c>
    </row>
    <row r="49" customFormat="false" ht="15" hidden="false" customHeight="false" outlineLevel="0" collapsed="false">
      <c r="A49" s="23" t="n">
        <v>2058</v>
      </c>
      <c r="B49" s="24" t="n">
        <f aca="false">'Tx_Chôm_BIT_10%'!B46</f>
        <v>9.9824408204686</v>
      </c>
      <c r="C49" s="24" t="n">
        <f aca="false">'Tx_Chôm_BIT_10%'!C46</f>
        <v>10.9169098249867</v>
      </c>
      <c r="D49" s="24" t="n">
        <f aca="false">'Tx_Chôm_BIT_10%'!D46</f>
        <v>9.12217575476748</v>
      </c>
      <c r="E49" s="21" t="n">
        <f aca="false">100*SUM('Chôm_BIT_10%'!E49:L49)/SUM(PopActBIT!E61:L61)</f>
        <v>12.3654014686226</v>
      </c>
      <c r="F49" s="24" t="n">
        <f aca="false">'Tx_Chôm_BIT_10%'!AH46</f>
        <v>5.55978365416086</v>
      </c>
      <c r="G49" s="21" t="n">
        <f aca="false">100*SUM('Chôm_BIT_10%'!Q49:X49)/SUM(PopActBIT!Q61:X61)</f>
        <v>10.2722965481265</v>
      </c>
      <c r="H49" s="24" t="n">
        <f aca="false">'Tx_Chôm_BIT_10%'!AM46</f>
        <v>4.87897647734628</v>
      </c>
      <c r="I49" s="24" t="n">
        <f aca="false">'Tx_Chôm_BIT_10%'!E46</f>
        <v>38.0348779259888</v>
      </c>
      <c r="J49" s="24" t="n">
        <f aca="false">'Tx_Chôm_BIT_10%'!F46</f>
        <v>23.2569954197129</v>
      </c>
      <c r="K49" s="24" t="n">
        <f aca="false">'Tx_Chôm_BIT_10%'!G46</f>
        <v>13.9753950341113</v>
      </c>
      <c r="L49" s="24" t="n">
        <f aca="false">'Tx_Chôm_BIT_10%'!H46</f>
        <v>12.9760710121706</v>
      </c>
      <c r="M49" s="24" t="n">
        <f aca="false">'Tx_Chôm_BIT_10%'!I46</f>
        <v>11.4770849792594</v>
      </c>
      <c r="N49" s="24" t="n">
        <f aca="false">'Tx_Chôm_BIT_10%'!J46</f>
        <v>10.1900767691841</v>
      </c>
      <c r="O49" s="24" t="n">
        <f aca="false">'Tx_Chôm_BIT_10%'!K46</f>
        <v>8.87278601298944</v>
      </c>
      <c r="P49" s="24" t="n">
        <f aca="false">'Tx_Chôm_BIT_10%'!L46</f>
        <v>7.57063652985447</v>
      </c>
      <c r="Q49" s="24" t="n">
        <f aca="false">'Tx_Chôm_BIT_10%'!M46</f>
        <v>7.04069197276466</v>
      </c>
      <c r="R49" s="24" t="n">
        <f aca="false">'Tx_Chôm_BIT_10%'!N46</f>
        <v>4.52724064485297</v>
      </c>
      <c r="S49" s="24" t="n">
        <f aca="false">'Tx_Chôm_BIT_10%'!O46</f>
        <v>2.39232114343401</v>
      </c>
      <c r="T49" s="24" t="n">
        <f aca="false">'Tx_Chôm_BIT_10%'!P46</f>
        <v>0.878193837463118</v>
      </c>
      <c r="U49" s="24" t="n">
        <f aca="false">'Tx_Chôm_BIT_10%'!Q46</f>
        <v>29.3286459166562</v>
      </c>
      <c r="V49" s="24" t="n">
        <f aca="false">'Tx_Chôm_BIT_10%'!R46</f>
        <v>22.6059206781454</v>
      </c>
      <c r="W49" s="24" t="n">
        <f aca="false">'Tx_Chôm_BIT_10%'!S46</f>
        <v>12.5975391856778</v>
      </c>
      <c r="X49" s="24" t="n">
        <f aca="false">'Tx_Chôm_BIT_10%'!T46</f>
        <v>8.93335110522827</v>
      </c>
      <c r="Y49" s="24" t="n">
        <f aca="false">'Tx_Chôm_BIT_10%'!U46</f>
        <v>8.07029854082486</v>
      </c>
      <c r="Z49" s="24" t="n">
        <f aca="false">'Tx_Chôm_BIT_10%'!V46</f>
        <v>7.26781106866029</v>
      </c>
      <c r="AA49" s="24" t="n">
        <f aca="false">'Tx_Chôm_BIT_10%'!W46</f>
        <v>6.69244269239135</v>
      </c>
      <c r="AB49" s="24" t="n">
        <f aca="false">'Tx_Chôm_BIT_10%'!X46</f>
        <v>6.85899669604815</v>
      </c>
      <c r="AC49" s="24" t="n">
        <f aca="false">'Tx_Chôm_BIT_10%'!Y46</f>
        <v>6.51074741567484</v>
      </c>
      <c r="AD49" s="24" t="n">
        <f aca="false">'Tx_Chôm_BIT_10%'!Z46</f>
        <v>4.31526282201705</v>
      </c>
      <c r="AE49" s="24" t="n">
        <f aca="false">'Tx_Chôm_BIT_10%'!AA46</f>
        <v>1.27186693701555</v>
      </c>
      <c r="AF49" s="25" t="n">
        <f aca="false">'Tx_Chôm_BIT_10%'!AB46</f>
        <v>0.741922379925738</v>
      </c>
    </row>
    <row r="50" customFormat="false" ht="15" hidden="false" customHeight="false" outlineLevel="0" collapsed="false">
      <c r="A50" s="23" t="n">
        <v>2059</v>
      </c>
      <c r="B50" s="24" t="n">
        <f aca="false">'Tx_Chôm_BIT_10%'!B47</f>
        <v>9.97690542131528</v>
      </c>
      <c r="C50" s="24" t="n">
        <f aca="false">'Tx_Chôm_BIT_10%'!C47</f>
        <v>10.9112282951306</v>
      </c>
      <c r="D50" s="24" t="n">
        <f aca="false">'Tx_Chôm_BIT_10%'!D47</f>
        <v>9.11774236300791</v>
      </c>
      <c r="E50" s="21" t="n">
        <f aca="false">100*SUM('Chôm_BIT_10%'!E50:L50)/SUM(PopActBIT!E62:L62)</f>
        <v>12.3669466531133</v>
      </c>
      <c r="F50" s="24" t="n">
        <f aca="false">'Tx_Chôm_BIT_10%'!AH47</f>
        <v>5.56192580321289</v>
      </c>
      <c r="G50" s="21" t="n">
        <f aca="false">100*SUM('Chôm_BIT_10%'!Q50:X50)/SUM(PopActBIT!Q62:X62)</f>
        <v>10.2777689052553</v>
      </c>
      <c r="H50" s="24" t="n">
        <f aca="false">'Tx_Chôm_BIT_10%'!AM47</f>
        <v>4.88219227966553</v>
      </c>
      <c r="I50" s="24" t="n">
        <f aca="false">'Tx_Chôm_BIT_10%'!E47</f>
        <v>38.0258000247265</v>
      </c>
      <c r="J50" s="24" t="n">
        <f aca="false">'Tx_Chôm_BIT_10%'!F47</f>
        <v>23.2514446011067</v>
      </c>
      <c r="K50" s="24" t="n">
        <f aca="false">'Tx_Chôm_BIT_10%'!G47</f>
        <v>13.9720594836077</v>
      </c>
      <c r="L50" s="24" t="n">
        <f aca="false">'Tx_Chôm_BIT_10%'!H47</f>
        <v>12.9729739734039</v>
      </c>
      <c r="M50" s="24" t="n">
        <f aca="false">'Tx_Chôm_BIT_10%'!I47</f>
        <v>11.4743457080982</v>
      </c>
      <c r="N50" s="24" t="n">
        <f aca="false">'Tx_Chôm_BIT_10%'!J47</f>
        <v>10.1876446722297</v>
      </c>
      <c r="O50" s="24" t="n">
        <f aca="false">'Tx_Chôm_BIT_10%'!K47</f>
        <v>8.87066831787013</v>
      </c>
      <c r="P50" s="24" t="n">
        <f aca="false">'Tx_Chôm_BIT_10%'!L47</f>
        <v>7.56882962275608</v>
      </c>
      <c r="Q50" s="24" t="n">
        <f aca="false">'Tx_Chôm_BIT_10%'!M47</f>
        <v>7.03901154916316</v>
      </c>
      <c r="R50" s="24" t="n">
        <f aca="false">'Tx_Chôm_BIT_10%'!N47</f>
        <v>4.52616011440814</v>
      </c>
      <c r="S50" s="24" t="n">
        <f aca="false">'Tx_Chôm_BIT_10%'!O47</f>
        <v>2.39175016079092</v>
      </c>
      <c r="T50" s="24" t="n">
        <f aca="false">'Tx_Chôm_BIT_10%'!P47</f>
        <v>0.877984236239705</v>
      </c>
      <c r="U50" s="24" t="n">
        <f aca="false">'Tx_Chôm_BIT_10%'!Q47</f>
        <v>29.3216459585571</v>
      </c>
      <c r="V50" s="24" t="n">
        <f aca="false">'Tx_Chôm_BIT_10%'!R47</f>
        <v>22.6005252535497</v>
      </c>
      <c r="W50" s="24" t="n">
        <f aca="false">'Tx_Chôm_BIT_10%'!S47</f>
        <v>12.5945324922661</v>
      </c>
      <c r="X50" s="24" t="n">
        <f aca="false">'Tx_Chôm_BIT_10%'!T47</f>
        <v>8.93121895485217</v>
      </c>
      <c r="Y50" s="24" t="n">
        <f aca="false">'Tx_Chôm_BIT_10%'!U47</f>
        <v>8.06837237785798</v>
      </c>
      <c r="Z50" s="24" t="n">
        <f aca="false">'Tx_Chôm_BIT_10%'!V47</f>
        <v>7.26607643784584</v>
      </c>
      <c r="AA50" s="24" t="n">
        <f aca="false">'Tx_Chôm_BIT_10%'!W47</f>
        <v>6.69084538651637</v>
      </c>
      <c r="AB50" s="24" t="n">
        <f aca="false">'Tx_Chôm_BIT_10%'!X47</f>
        <v>6.85735963821701</v>
      </c>
      <c r="AC50" s="24" t="n">
        <f aca="false">'Tx_Chôm_BIT_10%'!Y47</f>
        <v>6.50919347557023</v>
      </c>
      <c r="AD50" s="24" t="n">
        <f aca="false">'Tx_Chôm_BIT_10%'!Z47</f>
        <v>4.31423288497097</v>
      </c>
      <c r="AE50" s="24" t="n">
        <f aca="false">'Tx_Chôm_BIT_10%'!AA47</f>
        <v>1.27156337662302</v>
      </c>
      <c r="AF50" s="25" t="n">
        <f aca="false">'Tx_Chôm_BIT_10%'!AB47</f>
        <v>0.741745303030096</v>
      </c>
    </row>
    <row r="51" customFormat="false" ht="15" hidden="false" customHeight="false" outlineLevel="0" collapsed="false">
      <c r="A51" s="23" t="n">
        <v>2060</v>
      </c>
      <c r="B51" s="24" t="n">
        <f aca="false">'Tx_Chôm_BIT_10%'!B48</f>
        <v>9.97864011770167</v>
      </c>
      <c r="C51" s="24" t="n">
        <f aca="false">'Tx_Chôm_BIT_10%'!C48</f>
        <v>10.9145814724178</v>
      </c>
      <c r="D51" s="24" t="n">
        <f aca="false">'Tx_Chôm_BIT_10%'!D48</f>
        <v>9.11915325649745</v>
      </c>
      <c r="E51" s="21" t="n">
        <f aca="false">100*SUM('Chôm_BIT_10%'!E51:L51)/SUM(PopActBIT!E63:L63)</f>
        <v>12.3796453529307</v>
      </c>
      <c r="F51" s="24" t="n">
        <f aca="false">'Tx_Chôm_BIT_10%'!AH48</f>
        <v>5.56383520570517</v>
      </c>
      <c r="G51" s="21" t="n">
        <f aca="false">100*SUM('Chôm_BIT_10%'!Q51:X51)/SUM(PopActBIT!Q63:X63)</f>
        <v>10.2917933237879</v>
      </c>
      <c r="H51" s="24" t="n">
        <f aca="false">'Tx_Chôm_BIT_10%'!AM48</f>
        <v>4.88423415215629</v>
      </c>
      <c r="I51" s="24" t="n">
        <f aca="false">'Tx_Chôm_BIT_10%'!E48</f>
        <v>38.0486372804201</v>
      </c>
      <c r="J51" s="24" t="n">
        <f aca="false">'Tx_Chôm_BIT_10%'!F48</f>
        <v>23.2654087829321</v>
      </c>
      <c r="K51" s="24" t="n">
        <f aca="false">'Tx_Chôm_BIT_10%'!G48</f>
        <v>13.9804507204728</v>
      </c>
      <c r="L51" s="24" t="n">
        <f aca="false">'Tx_Chôm_BIT_10%'!H48</f>
        <v>12.9807651868312</v>
      </c>
      <c r="M51" s="24" t="n">
        <f aca="false">'Tx_Chôm_BIT_10%'!I48</f>
        <v>11.4812368863688</v>
      </c>
      <c r="N51" s="24" t="n">
        <f aca="false">'Tx_Chôm_BIT_10%'!J48</f>
        <v>10.1937630930425</v>
      </c>
      <c r="O51" s="24" t="n">
        <f aca="false">'Tx_Chôm_BIT_10%'!K48</f>
        <v>8.87599579869673</v>
      </c>
      <c r="P51" s="24" t="n">
        <f aca="false">'Tx_Chôm_BIT_10%'!L48</f>
        <v>7.5733752548607</v>
      </c>
      <c r="Q51" s="24" t="n">
        <f aca="false">'Tx_Chôm_BIT_10%'!M48</f>
        <v>7.04323898702045</v>
      </c>
      <c r="R51" s="24" t="n">
        <f aca="false">'Tx_Chôm_BIT_10%'!N48</f>
        <v>4.5288784024067</v>
      </c>
      <c r="S51" s="24" t="n">
        <f aca="false">'Tx_Chôm_BIT_10%'!O48</f>
        <v>2.39318658053598</v>
      </c>
      <c r="T51" s="24" t="n">
        <f aca="false">'Tx_Chôm_BIT_10%'!P48</f>
        <v>0.87851152956384</v>
      </c>
      <c r="U51" s="24" t="n">
        <f aca="false">'Tx_Chôm_BIT_10%'!Q48</f>
        <v>29.3392557373303</v>
      </c>
      <c r="V51" s="24" t="n">
        <f aca="false">'Tx_Chôm_BIT_10%'!R48</f>
        <v>22.614098511014</v>
      </c>
      <c r="W51" s="24" t="n">
        <f aca="false">'Tx_Chôm_BIT_10%'!S48</f>
        <v>12.6020964240882</v>
      </c>
      <c r="X51" s="24" t="n">
        <f aca="false">'Tx_Chôm_BIT_10%'!T48</f>
        <v>8.93658280073562</v>
      </c>
      <c r="Y51" s="24" t="n">
        <f aca="false">'Tx_Chôm_BIT_10%'!U48</f>
        <v>8.0732180216815</v>
      </c>
      <c r="Z51" s="24" t="n">
        <f aca="false">'Tx_Chôm_BIT_10%'!V48</f>
        <v>7.27044024466627</v>
      </c>
      <c r="AA51" s="24" t="n">
        <f aca="false">'Tx_Chôm_BIT_10%'!W48</f>
        <v>6.69486372529685</v>
      </c>
      <c r="AB51" s="24" t="n">
        <f aca="false">'Tx_Chôm_BIT_10%'!X48</f>
        <v>6.86147798090379</v>
      </c>
      <c r="AC51" s="24" t="n">
        <f aca="false">'Tx_Chôm_BIT_10%'!Y48</f>
        <v>6.5131027191802</v>
      </c>
      <c r="AD51" s="24" t="n">
        <f aca="false">'Tx_Chôm_BIT_10%'!Z48</f>
        <v>4.3168238952706</v>
      </c>
      <c r="AE51" s="24" t="n">
        <f aca="false">'Tx_Chôm_BIT_10%'!AA48</f>
        <v>1.2723270428166</v>
      </c>
      <c r="AF51" s="25" t="n">
        <f aca="false">'Tx_Chôm_BIT_10%'!AB48</f>
        <v>0.742190774976348</v>
      </c>
    </row>
    <row r="52" customFormat="false" ht="15" hidden="false" customHeight="false" outlineLevel="0" collapsed="false">
      <c r="A52" s="23" t="n">
        <v>2061</v>
      </c>
      <c r="B52" s="24" t="n">
        <f aca="false">'Tx_Chôm_BIT_10%'!B49</f>
        <v>9.98534523566156</v>
      </c>
      <c r="C52" s="24" t="n">
        <f aca="false">'Tx_Chôm_BIT_10%'!C49</f>
        <v>10.9216827474723</v>
      </c>
      <c r="D52" s="24" t="n">
        <f aca="false">'Tx_Chôm_BIT_10%'!D49</f>
        <v>9.12603907474325</v>
      </c>
      <c r="E52" s="21" t="n">
        <f aca="false">100*SUM('Chôm_BIT_10%'!E52:L52)/SUM(PopActBIT!E64:L64)</f>
        <v>12.3982476536074</v>
      </c>
      <c r="F52" s="24" t="n">
        <f aca="false">'Tx_Chôm_BIT_10%'!AH49</f>
        <v>5.56587376363022</v>
      </c>
      <c r="G52" s="21" t="n">
        <f aca="false">100*SUM('Chôm_BIT_10%'!Q52:X52)/SUM(PopActBIT!Q64:X64)</f>
        <v>10.3094886081319</v>
      </c>
      <c r="H52" s="24" t="n">
        <f aca="false">'Tx_Chôm_BIT_10%'!AM49</f>
        <v>4.88747528238567</v>
      </c>
      <c r="I52" s="24" t="n">
        <f aca="false">'Tx_Chôm_BIT_10%'!E49</f>
        <v>38.0832600573579</v>
      </c>
      <c r="J52" s="24" t="n">
        <f aca="false">'Tx_Chôm_BIT_10%'!F49</f>
        <v>23.2865793981297</v>
      </c>
      <c r="K52" s="24" t="n">
        <f aca="false">'Tx_Chôm_BIT_10%'!G49</f>
        <v>13.993172385725</v>
      </c>
      <c r="L52" s="24" t="n">
        <f aca="false">'Tx_Chôm_BIT_10%'!H49</f>
        <v>12.9925771772117</v>
      </c>
      <c r="M52" s="24" t="n">
        <f aca="false">'Tx_Chôm_BIT_10%'!I49</f>
        <v>11.4916843644416</v>
      </c>
      <c r="N52" s="24" t="n">
        <f aca="false">'Tx_Chôm_BIT_10%'!J49</f>
        <v>10.2030390201441</v>
      </c>
      <c r="O52" s="24" t="n">
        <f aca="false">'Tx_Chôm_BIT_10%'!K49</f>
        <v>8.88407260892186</v>
      </c>
      <c r="P52" s="24" t="n">
        <f aca="false">'Tx_Chôm_BIT_10%'!L49</f>
        <v>7.580266731162</v>
      </c>
      <c r="Q52" s="24" t="n">
        <f aca="false">'Tx_Chôm_BIT_10%'!M49</f>
        <v>7.04964805998066</v>
      </c>
      <c r="R52" s="24" t="n">
        <f aca="false">'Tx_Chôm_BIT_10%'!N49</f>
        <v>4.53299950523487</v>
      </c>
      <c r="S52" s="24" t="n">
        <f aca="false">'Tx_Chôm_BIT_10%'!O49</f>
        <v>2.39536428704719</v>
      </c>
      <c r="T52" s="24" t="n">
        <f aca="false">'Tx_Chôm_BIT_10%'!P49</f>
        <v>0.879310940814791</v>
      </c>
      <c r="U52" s="24" t="n">
        <f aca="false">'Tx_Chôm_BIT_10%'!Q49</f>
        <v>29.3659533165216</v>
      </c>
      <c r="V52" s="24" t="n">
        <f aca="false">'Tx_Chôm_BIT_10%'!R49</f>
        <v>22.6346764592497</v>
      </c>
      <c r="W52" s="24" t="n">
        <f aca="false">'Tx_Chôm_BIT_10%'!S49</f>
        <v>12.6135638406536</v>
      </c>
      <c r="X52" s="24" t="n">
        <f aca="false">'Tx_Chôm_BIT_10%'!T49</f>
        <v>8.94471474277115</v>
      </c>
      <c r="Y52" s="24" t="n">
        <f aca="false">'Tx_Chôm_BIT_10%'!U49</f>
        <v>8.08056433541869</v>
      </c>
      <c r="Z52" s="24" t="n">
        <f aca="false">'Tx_Chôm_BIT_10%'!V49</f>
        <v>7.27705606191552</v>
      </c>
      <c r="AA52" s="24" t="n">
        <f aca="false">'Tx_Chôm_BIT_10%'!W49</f>
        <v>6.7009557903472</v>
      </c>
      <c r="AB52" s="24" t="n">
        <f aca="false">'Tx_Chôm_BIT_10%'!X49</f>
        <v>6.86772165843277</v>
      </c>
      <c r="AC52" s="24" t="n">
        <f aca="false">'Tx_Chôm_BIT_10%'!Y49</f>
        <v>6.51902938879931</v>
      </c>
      <c r="AD52" s="24" t="n">
        <f aca="false">'Tx_Chôm_BIT_10%'!Z49</f>
        <v>4.32075203676234</v>
      </c>
      <c r="AE52" s="24" t="n">
        <f aca="false">'Tx_Chôm_BIT_10%'!AA49</f>
        <v>1.27348481083522</v>
      </c>
      <c r="AF52" s="25" t="n">
        <f aca="false">'Tx_Chôm_BIT_10%'!AB49</f>
        <v>0.742866139653876</v>
      </c>
    </row>
    <row r="53" customFormat="false" ht="15" hidden="false" customHeight="false" outlineLevel="0" collapsed="false">
      <c r="A53" s="23" t="n">
        <v>2062</v>
      </c>
      <c r="B53" s="24" t="n">
        <f aca="false">'Tx_Chôm_BIT_10%'!B50</f>
        <v>9.98543225176047</v>
      </c>
      <c r="C53" s="24" t="n">
        <f aca="false">'Tx_Chôm_BIT_10%'!C50</f>
        <v>10.9216077454471</v>
      </c>
      <c r="D53" s="24" t="n">
        <f aca="false">'Tx_Chôm_BIT_10%'!D50</f>
        <v>9.12663473796816</v>
      </c>
      <c r="E53" s="21" t="n">
        <f aca="false">100*SUM('Chôm_BIT_10%'!E53:L53)/SUM(PopActBIT!E65:L65)</f>
        <v>12.4096784159328</v>
      </c>
      <c r="F53" s="24" t="n">
        <f aca="false">'Tx_Chôm_BIT_10%'!AH50</f>
        <v>5.56769020951949</v>
      </c>
      <c r="G53" s="21" t="n">
        <f aca="false">100*SUM('Chôm_BIT_10%'!Q53:X53)/SUM(PopActBIT!Q65:X65)</f>
        <v>10.3196062497606</v>
      </c>
      <c r="H53" s="24" t="n">
        <f aca="false">'Tx_Chôm_BIT_10%'!AM50</f>
        <v>4.89032777830492</v>
      </c>
      <c r="I53" s="24" t="n">
        <f aca="false">'Tx_Chôm_BIT_10%'!E50</f>
        <v>38.0937106282188</v>
      </c>
      <c r="J53" s="24" t="n">
        <f aca="false">'Tx_Chôm_BIT_10%'!F50</f>
        <v>23.2929695561083</v>
      </c>
      <c r="K53" s="24" t="n">
        <f aca="false">'Tx_Chôm_BIT_10%'!G50</f>
        <v>13.997012304875</v>
      </c>
      <c r="L53" s="24" t="n">
        <f aca="false">'Tx_Chôm_BIT_10%'!H50</f>
        <v>12.9961425192609</v>
      </c>
      <c r="M53" s="24" t="n">
        <f aca="false">'Tx_Chôm_BIT_10%'!I50</f>
        <v>11.4948378408399</v>
      </c>
      <c r="N53" s="24" t="n">
        <f aca="false">'Tx_Chôm_BIT_10%'!J50</f>
        <v>10.2058388745188</v>
      </c>
      <c r="O53" s="24" t="n">
        <f aca="false">'Tx_Chôm_BIT_10%'!K50</f>
        <v>8.88651052075486</v>
      </c>
      <c r="P53" s="24" t="n">
        <f aca="false">'Tx_Chôm_BIT_10%'!L50</f>
        <v>7.58234686071234</v>
      </c>
      <c r="Q53" s="24" t="n">
        <f aca="false">'Tx_Chôm_BIT_10%'!M50</f>
        <v>7.05158258046247</v>
      </c>
      <c r="R53" s="24" t="n">
        <f aca="false">'Tx_Chôm_BIT_10%'!N50</f>
        <v>4.53424342270598</v>
      </c>
      <c r="S53" s="24" t="n">
        <f aca="false">'Tx_Chôm_BIT_10%'!O50</f>
        <v>2.3960216079851</v>
      </c>
      <c r="T53" s="24" t="n">
        <f aca="false">'Tx_Chôm_BIT_10%'!P50</f>
        <v>0.879552235842631</v>
      </c>
      <c r="U53" s="24" t="n">
        <f aca="false">'Tx_Chôm_BIT_10%'!Q50</f>
        <v>29.3740117383996</v>
      </c>
      <c r="V53" s="24" t="n">
        <f aca="false">'Tx_Chôm_BIT_10%'!R50</f>
        <v>22.640887726087</v>
      </c>
      <c r="W53" s="24" t="n">
        <f aca="false">'Tx_Chôm_BIT_10%'!S50</f>
        <v>12.6170251762253</v>
      </c>
      <c r="X53" s="24" t="n">
        <f aca="false">'Tx_Chôm_BIT_10%'!T50</f>
        <v>8.94716929564055</v>
      </c>
      <c r="Y53" s="24" t="n">
        <f aca="false">'Tx_Chôm_BIT_10%'!U50</f>
        <v>8.08278175351935</v>
      </c>
      <c r="Z53" s="24" t="n">
        <f aca="false">'Tx_Chôm_BIT_10%'!V50</f>
        <v>7.27905298628384</v>
      </c>
      <c r="AA53" s="24" t="n">
        <f aca="false">'Tx_Chôm_BIT_10%'!W50</f>
        <v>6.7027946248697</v>
      </c>
      <c r="AB53" s="24" t="n">
        <f aca="false">'Tx_Chôm_BIT_10%'!X50</f>
        <v>6.86960625580538</v>
      </c>
      <c r="AC53" s="24" t="n">
        <f aca="false">'Tx_Chôm_BIT_10%'!Y50</f>
        <v>6.52081830021261</v>
      </c>
      <c r="AD53" s="24" t="n">
        <f aca="false">'Tx_Chôm_BIT_10%'!Z50</f>
        <v>4.32193771060603</v>
      </c>
      <c r="AE53" s="24" t="n">
        <f aca="false">'Tx_Chôm_BIT_10%'!AA50</f>
        <v>1.27383427259967</v>
      </c>
      <c r="AF53" s="25" t="n">
        <f aca="false">'Tx_Chôm_BIT_10%'!AB50</f>
        <v>0.743069992349809</v>
      </c>
    </row>
    <row r="54" customFormat="false" ht="15" hidden="false" customHeight="false" outlineLevel="0" collapsed="false">
      <c r="A54" s="23" t="n">
        <v>2063</v>
      </c>
      <c r="B54" s="24" t="n">
        <f aca="false">'Tx_Chôm_BIT_10%'!B51</f>
        <v>9.98417729807302</v>
      </c>
      <c r="C54" s="24" t="n">
        <f aca="false">'Tx_Chôm_BIT_10%'!C51</f>
        <v>10.9206634544958</v>
      </c>
      <c r="D54" s="24" t="n">
        <f aca="false">'Tx_Chôm_BIT_10%'!D51</f>
        <v>9.12535016559</v>
      </c>
      <c r="E54" s="21" t="n">
        <f aca="false">100*SUM('Chôm_BIT_10%'!E54:L54)/SUM(PopActBIT!E66:L66)</f>
        <v>12.4207742641909</v>
      </c>
      <c r="F54" s="24" t="n">
        <f aca="false">'Tx_Chôm_BIT_10%'!AH51</f>
        <v>5.57124474570096</v>
      </c>
      <c r="G54" s="21" t="n">
        <f aca="false">100*SUM('Chôm_BIT_10%'!Q54:X54)/SUM(PopActBIT!Q66:X66)</f>
        <v>10.3283000638258</v>
      </c>
      <c r="H54" s="24" t="n">
        <f aca="false">'Tx_Chôm_BIT_10%'!AM51</f>
        <v>4.89124359700906</v>
      </c>
      <c r="I54" s="24" t="n">
        <f aca="false">'Tx_Chôm_BIT_10%'!E51</f>
        <v>38.1053950619432</v>
      </c>
      <c r="J54" s="24" t="n">
        <f aca="false">'Tx_Chôm_BIT_10%'!F51</f>
        <v>23.3001141780035</v>
      </c>
      <c r="K54" s="24" t="n">
        <f aca="false">'Tx_Chôm_BIT_10%'!G51</f>
        <v>14.0013055900373</v>
      </c>
      <c r="L54" s="24" t="n">
        <f aca="false">'Tx_Chôm_BIT_10%'!H51</f>
        <v>13.0001288089512</v>
      </c>
      <c r="M54" s="24" t="n">
        <f aca="false">'Tx_Chôm_BIT_10%'!I51</f>
        <v>11.498363637322</v>
      </c>
      <c r="N54" s="24" t="n">
        <f aca="false">'Tx_Chôm_BIT_10%'!J51</f>
        <v>10.2089692980445</v>
      </c>
      <c r="O54" s="24" t="n">
        <f aca="false">'Tx_Chôm_BIT_10%'!K51</f>
        <v>8.88923626843103</v>
      </c>
      <c r="P54" s="24" t="n">
        <f aca="false">'Tx_Chôm_BIT_10%'!L51</f>
        <v>7.58467258398552</v>
      </c>
      <c r="Q54" s="24" t="n">
        <f aca="false">'Tx_Chôm_BIT_10%'!M51</f>
        <v>7.05374550310653</v>
      </c>
      <c r="R54" s="24" t="n">
        <f aca="false">'Tx_Chôm_BIT_10%'!N51</f>
        <v>4.53563420522334</v>
      </c>
      <c r="S54" s="24" t="n">
        <f aca="false">'Tx_Chôm_BIT_10%'!O51</f>
        <v>2.39675653653942</v>
      </c>
      <c r="T54" s="24" t="n">
        <f aca="false">'Tx_Chôm_BIT_10%'!P51</f>
        <v>0.87982201974232</v>
      </c>
      <c r="U54" s="24" t="n">
        <f aca="false">'Tx_Chôm_BIT_10%'!Q51</f>
        <v>29.3830215903599</v>
      </c>
      <c r="V54" s="24" t="n">
        <f aca="false">'Tx_Chôm_BIT_10%'!R51</f>
        <v>22.6478323357808</v>
      </c>
      <c r="W54" s="24" t="n">
        <f aca="false">'Tx_Chôm_BIT_10%'!S51</f>
        <v>12.6208951797519</v>
      </c>
      <c r="X54" s="24" t="n">
        <f aca="false">'Tx_Chôm_BIT_10%'!T51</f>
        <v>8.94991364910291</v>
      </c>
      <c r="Y54" s="24" t="n">
        <f aca="false">'Tx_Chôm_BIT_10%'!U51</f>
        <v>8.08526097452856</v>
      </c>
      <c r="Z54" s="24" t="n">
        <f aca="false">'Tx_Chôm_BIT_10%'!V51</f>
        <v>7.2812856806261</v>
      </c>
      <c r="AA54" s="24" t="n">
        <f aca="false">'Tx_Chôm_BIT_10%'!W51</f>
        <v>6.7048505642432</v>
      </c>
      <c r="AB54" s="24" t="n">
        <f aca="false">'Tx_Chôm_BIT_10%'!X51</f>
        <v>6.87171336109088</v>
      </c>
      <c r="AC54" s="24" t="n">
        <f aca="false">'Tx_Chôm_BIT_10%'!Y51</f>
        <v>6.52281842222755</v>
      </c>
      <c r="AD54" s="24" t="n">
        <f aca="false">'Tx_Chôm_BIT_10%'!Z51</f>
        <v>4.32326337287175</v>
      </c>
      <c r="AE54" s="24" t="n">
        <f aca="false">'Tx_Chôm_BIT_10%'!AA51</f>
        <v>1.27422499410957</v>
      </c>
      <c r="AF54" s="25" t="n">
        <f aca="false">'Tx_Chôm_BIT_10%'!AB51</f>
        <v>0.743297913230581</v>
      </c>
    </row>
    <row r="55" customFormat="false" ht="15" hidden="false" customHeight="false" outlineLevel="0" collapsed="false">
      <c r="A55" s="23" t="n">
        <v>2064</v>
      </c>
      <c r="B55" s="24" t="n">
        <f aca="false">'Tx_Chôm_BIT_10%'!B52</f>
        <v>9.98492393513294</v>
      </c>
      <c r="C55" s="24" t="n">
        <f aca="false">'Tx_Chôm_BIT_10%'!C52</f>
        <v>10.9225322888982</v>
      </c>
      <c r="D55" s="24" t="n">
        <f aca="false">'Tx_Chôm_BIT_10%'!D52</f>
        <v>9.12540900145277</v>
      </c>
      <c r="E55" s="21" t="n">
        <f aca="false">100*SUM('Chôm_BIT_10%'!E55:L55)/SUM(PopActBIT!E67:L67)</f>
        <v>12.4353316588397</v>
      </c>
      <c r="F55" s="24" t="n">
        <f aca="false">'Tx_Chôm_BIT_10%'!AH52</f>
        <v>5.57616052813108</v>
      </c>
      <c r="G55" s="21" t="n">
        <f aca="false">100*SUM('Chôm_BIT_10%'!Q55:X55)/SUM(PopActBIT!Q67:X67)</f>
        <v>10.3392449929738</v>
      </c>
      <c r="H55" s="24" t="n">
        <f aca="false">'Tx_Chôm_BIT_10%'!AM52</f>
        <v>4.89373025173844</v>
      </c>
      <c r="I55" s="24" t="n">
        <f aca="false">'Tx_Chôm_BIT_10%'!E52</f>
        <v>38.1294742515875</v>
      </c>
      <c r="J55" s="24" t="n">
        <f aca="false">'Tx_Chôm_BIT_10%'!F52</f>
        <v>23.3148377589325</v>
      </c>
      <c r="K55" s="24" t="n">
        <f aca="false">'Tx_Chôm_BIT_10%'!G52</f>
        <v>14.0101531585252</v>
      </c>
      <c r="L55" s="24" t="n">
        <f aca="false">'Tx_Chôm_BIT_10%'!H52</f>
        <v>13.008343723571</v>
      </c>
      <c r="M55" s="24" t="n">
        <f aca="false">'Tx_Chôm_BIT_10%'!I52</f>
        <v>11.5056295711399</v>
      </c>
      <c r="N55" s="24" t="n">
        <f aca="false">'Tx_Chôm_BIT_10%'!J52</f>
        <v>10.2154204503656</v>
      </c>
      <c r="O55" s="24" t="n">
        <f aca="false">'Tx_Chôm_BIT_10%'!K52</f>
        <v>8.89485346792606</v>
      </c>
      <c r="P55" s="24" t="n">
        <f aca="false">'Tx_Chôm_BIT_10%'!L52</f>
        <v>7.58946541631916</v>
      </c>
      <c r="Q55" s="24" t="n">
        <f aca="false">'Tx_Chôm_BIT_10%'!M52</f>
        <v>7.05820283717682</v>
      </c>
      <c r="R55" s="24" t="n">
        <f aca="false">'Tx_Chôm_BIT_10%'!N52</f>
        <v>4.53850031895886</v>
      </c>
      <c r="S55" s="24" t="n">
        <f aca="false">'Tx_Chôm_BIT_10%'!O52</f>
        <v>2.39827107155686</v>
      </c>
      <c r="T55" s="24" t="n">
        <f aca="false">'Tx_Chôm_BIT_10%'!P52</f>
        <v>0.880377988293023</v>
      </c>
      <c r="U55" s="24" t="n">
        <f aca="false">'Tx_Chôm_BIT_10%'!Q52</f>
        <v>29.4015890228204</v>
      </c>
      <c r="V55" s="24" t="n">
        <f aca="false">'Tx_Chôm_BIT_10%'!R52</f>
        <v>22.662143733129</v>
      </c>
      <c r="W55" s="24" t="n">
        <f aca="false">'Tx_Chôm_BIT_10%'!S52</f>
        <v>12.6288704527551</v>
      </c>
      <c r="X55" s="24" t="n">
        <f aca="false">'Tx_Chôm_BIT_10%'!T52</f>
        <v>8.95556919125661</v>
      </c>
      <c r="Y55" s="24" t="n">
        <f aca="false">'Tx_Chôm_BIT_10%'!U52</f>
        <v>8.09037013379623</v>
      </c>
      <c r="Z55" s="24" t="n">
        <f aca="false">'Tx_Chôm_BIT_10%'!V52</f>
        <v>7.2858867996664</v>
      </c>
      <c r="AA55" s="24" t="n">
        <f aca="false">'Tx_Chôm_BIT_10%'!W52</f>
        <v>6.70908742802614</v>
      </c>
      <c r="AB55" s="24" t="n">
        <f aca="false">'Tx_Chôm_BIT_10%'!X52</f>
        <v>6.87605566718516</v>
      </c>
      <c r="AC55" s="24" t="n">
        <f aca="false">'Tx_Chôm_BIT_10%'!Y52</f>
        <v>6.52694025803448</v>
      </c>
      <c r="AD55" s="24" t="n">
        <f aca="false">'Tx_Chôm_BIT_10%'!Z52</f>
        <v>4.32599528730192</v>
      </c>
      <c r="AE55" s="24" t="n">
        <f aca="false">'Tx_Chôm_BIT_10%'!AA52</f>
        <v>1.27503018994162</v>
      </c>
      <c r="AF55" s="25" t="n">
        <f aca="false">'Tx_Chôm_BIT_10%'!AB52</f>
        <v>0.743767610799278</v>
      </c>
    </row>
    <row r="56" customFormat="false" ht="15" hidden="false" customHeight="false" outlineLevel="0" collapsed="false">
      <c r="A56" s="23" t="n">
        <v>2065</v>
      </c>
      <c r="B56" s="24" t="n">
        <f aca="false">'Tx_Chôm_BIT_10%'!B53</f>
        <v>9.9905187106545</v>
      </c>
      <c r="C56" s="24" t="n">
        <f aca="false">'Tx_Chôm_BIT_10%'!C53</f>
        <v>10.929922618334</v>
      </c>
      <c r="D56" s="24" t="n">
        <f aca="false">'Tx_Chôm_BIT_10%'!D53</f>
        <v>9.12953866241256</v>
      </c>
      <c r="E56" s="21" t="n">
        <f aca="false">100*SUM('Chôm_BIT_10%'!E56:L56)/SUM(PopActBIT!E68:L68)</f>
        <v>12.4542250938059</v>
      </c>
      <c r="F56" s="24" t="n">
        <f aca="false">'Tx_Chôm_BIT_10%'!AH53</f>
        <v>5.58335086290373</v>
      </c>
      <c r="G56" s="21" t="n">
        <f aca="false">100*SUM('Chôm_BIT_10%'!Q56:X56)/SUM(PopActBIT!Q68:X68)</f>
        <v>10.3526409554505</v>
      </c>
      <c r="H56" s="24" t="n">
        <f aca="false">'Tx_Chôm_BIT_10%'!AM53</f>
        <v>4.8966052230255</v>
      </c>
      <c r="I56" s="24" t="n">
        <f aca="false">'Tx_Chôm_BIT_10%'!E53</f>
        <v>38.1675155135875</v>
      </c>
      <c r="J56" s="24" t="n">
        <f aca="false">'Tx_Chôm_BIT_10%'!F53</f>
        <v>23.3380986579898</v>
      </c>
      <c r="K56" s="24" t="n">
        <f aca="false">'Tx_Chôm_BIT_10%'!G53</f>
        <v>14.0241308992999</v>
      </c>
      <c r="L56" s="24" t="n">
        <f aca="false">'Tx_Chôm_BIT_10%'!H53</f>
        <v>13.0213219725894</v>
      </c>
      <c r="M56" s="24" t="n">
        <f aca="false">'Tx_Chôm_BIT_10%'!I53</f>
        <v>11.5171085825236</v>
      </c>
      <c r="N56" s="24" t="n">
        <f aca="false">'Tx_Chôm_BIT_10%'!J53</f>
        <v>10.2256122375177</v>
      </c>
      <c r="O56" s="24" t="n">
        <f aca="false">'Tx_Chôm_BIT_10%'!K53</f>
        <v>8.90372774321747</v>
      </c>
      <c r="P56" s="24" t="n">
        <f aca="false">'Tx_Chôm_BIT_10%'!L53</f>
        <v>7.59703732356439</v>
      </c>
      <c r="Q56" s="24" t="n">
        <f aca="false">'Tx_Chôm_BIT_10%'!M53</f>
        <v>7.06524471091489</v>
      </c>
      <c r="R56" s="24" t="n">
        <f aca="false">'Tx_Chôm_BIT_10%'!N53</f>
        <v>4.54302831949151</v>
      </c>
      <c r="S56" s="24" t="n">
        <f aca="false">'Tx_Chôm_BIT_10%'!O53</f>
        <v>2.40066379424635</v>
      </c>
      <c r="T56" s="24" t="n">
        <f aca="false">'Tx_Chôm_BIT_10%'!P53</f>
        <v>0.881256329533469</v>
      </c>
      <c r="U56" s="24" t="n">
        <f aca="false">'Tx_Chôm_BIT_10%'!Q53</f>
        <v>29.4309225914885</v>
      </c>
      <c r="V56" s="24" t="n">
        <f aca="false">'Tx_Chôm_BIT_10%'!R53</f>
        <v>22.6847534481633</v>
      </c>
      <c r="W56" s="24" t="n">
        <f aca="false">'Tx_Chôm_BIT_10%'!S53</f>
        <v>12.6414701064112</v>
      </c>
      <c r="X56" s="24" t="n">
        <f aca="false">'Tx_Chôm_BIT_10%'!T53</f>
        <v>8.96450404180598</v>
      </c>
      <c r="Y56" s="24" t="n">
        <f aca="false">'Tx_Chôm_BIT_10%'!U53</f>
        <v>8.09844178691964</v>
      </c>
      <c r="Z56" s="24" t="n">
        <f aca="false">'Tx_Chôm_BIT_10%'!V53</f>
        <v>7.29315583062182</v>
      </c>
      <c r="AA56" s="24" t="n">
        <f aca="false">'Tx_Chôm_BIT_10%'!W53</f>
        <v>6.71578099403092</v>
      </c>
      <c r="AB56" s="24" t="n">
        <f aca="false">'Tx_Chôm_BIT_10%'!X53</f>
        <v>6.88291581514934</v>
      </c>
      <c r="AC56" s="24" t="n">
        <f aca="false">'Tx_Chôm_BIT_10%'!Y53</f>
        <v>6.53345209826538</v>
      </c>
      <c r="AD56" s="24" t="n">
        <f aca="false">'Tx_Chôm_BIT_10%'!Z53</f>
        <v>4.3303112744317</v>
      </c>
      <c r="AE56" s="24" t="n">
        <f aca="false">'Tx_Chôm_BIT_10%'!AA53</f>
        <v>1.27630227035882</v>
      </c>
      <c r="AF56" s="25" t="n">
        <f aca="false">'Tx_Chôm_BIT_10%'!AB53</f>
        <v>0.744509657709311</v>
      </c>
    </row>
    <row r="57" customFormat="false" ht="15" hidden="false" customHeight="false" outlineLevel="0" collapsed="false">
      <c r="A57" s="23" t="n">
        <v>2066</v>
      </c>
      <c r="B57" s="24" t="n">
        <f aca="false">'Tx_Chôm_BIT_10%'!B54</f>
        <v>9.99451847311087</v>
      </c>
      <c r="C57" s="24" t="n">
        <f aca="false">'Tx_Chôm_BIT_10%'!C54</f>
        <v>10.9364417597539</v>
      </c>
      <c r="D57" s="24" t="n">
        <f aca="false">'Tx_Chôm_BIT_10%'!D54</f>
        <v>9.13147238497709</v>
      </c>
      <c r="E57" s="21" t="n">
        <f aca="false">100*SUM('Chôm_BIT_10%'!E57:L57)/SUM(PopActBIT!E69:L69)</f>
        <v>12.4699625697253</v>
      </c>
      <c r="F57" s="24" t="n">
        <f aca="false">'Tx_Chôm_BIT_10%'!AH54</f>
        <v>5.58655960250529</v>
      </c>
      <c r="G57" s="21" t="n">
        <f aca="false">100*SUM('Chôm_BIT_10%'!Q57:X57)/SUM(PopActBIT!Q69:X69)</f>
        <v>10.3618725326471</v>
      </c>
      <c r="H57" s="24" t="n">
        <f aca="false">'Tx_Chôm_BIT_10%'!AM54</f>
        <v>4.89509967127622</v>
      </c>
      <c r="I57" s="24" t="n">
        <f aca="false">'Tx_Chôm_BIT_10%'!E54</f>
        <v>38.1984150539428</v>
      </c>
      <c r="J57" s="24" t="n">
        <f aca="false">'Tx_Chôm_BIT_10%'!F54</f>
        <v>23.3569926444491</v>
      </c>
      <c r="K57" s="24" t="n">
        <f aca="false">'Tx_Chôm_BIT_10%'!G54</f>
        <v>14.0354845122568</v>
      </c>
      <c r="L57" s="24" t="n">
        <f aca="false">'Tx_Chôm_BIT_10%'!H54</f>
        <v>13.0318637345657</v>
      </c>
      <c r="M57" s="24" t="n">
        <f aca="false">'Tx_Chôm_BIT_10%'!I54</f>
        <v>11.5264325680289</v>
      </c>
      <c r="N57" s="24" t="n">
        <f aca="false">'Tx_Chôm_BIT_10%'!J54</f>
        <v>10.233890657366</v>
      </c>
      <c r="O57" s="24" t="n">
        <f aca="false">'Tx_Chôm_BIT_10%'!K54</f>
        <v>8.91093599586404</v>
      </c>
      <c r="P57" s="24" t="n">
        <f aca="false">'Tx_Chôm_BIT_10%'!L54</f>
        <v>7.6031877097816</v>
      </c>
      <c r="Q57" s="24" t="n">
        <f aca="false">'Tx_Chôm_BIT_10%'!M54</f>
        <v>7.07096457009689</v>
      </c>
      <c r="R57" s="24" t="n">
        <f aca="false">'Tx_Chôm_BIT_10%'!N54</f>
        <v>4.5467062504494</v>
      </c>
      <c r="S57" s="24" t="n">
        <f aca="false">'Tx_Chôm_BIT_10%'!O54</f>
        <v>2.40260731629099</v>
      </c>
      <c r="T57" s="24" t="n">
        <f aca="false">'Tx_Chôm_BIT_10%'!P54</f>
        <v>0.881969774334666</v>
      </c>
      <c r="U57" s="24" t="n">
        <f aca="false">'Tx_Chôm_BIT_10%'!Q54</f>
        <v>29.4547491876939</v>
      </c>
      <c r="V57" s="24" t="n">
        <f aca="false">'Tx_Chôm_BIT_10%'!R54</f>
        <v>22.7031185014079</v>
      </c>
      <c r="W57" s="24" t="n">
        <f aca="false">'Tx_Chôm_BIT_10%'!S54</f>
        <v>12.6517043490766</v>
      </c>
      <c r="X57" s="24" t="n">
        <f aca="false">'Tx_Chôm_BIT_10%'!T54</f>
        <v>8.97176149754229</v>
      </c>
      <c r="Y57" s="24" t="n">
        <f aca="false">'Tx_Chôm_BIT_10%'!U54</f>
        <v>8.10499809862719</v>
      </c>
      <c r="Z57" s="24" t="n">
        <f aca="false">'Tx_Chôm_BIT_10%'!V54</f>
        <v>7.29906020139034</v>
      </c>
      <c r="AA57" s="24" t="n">
        <f aca="false">'Tx_Chôm_BIT_10%'!W54</f>
        <v>6.72121793544694</v>
      </c>
      <c r="AB57" s="24" t="n">
        <f aca="false">'Tx_Chôm_BIT_10%'!X54</f>
        <v>6.88848806506213</v>
      </c>
      <c r="AC57" s="24" t="n">
        <f aca="false">'Tx_Chôm_BIT_10%'!Y54</f>
        <v>6.53874143041218</v>
      </c>
      <c r="AD57" s="24" t="n">
        <f aca="false">'Tx_Chôm_BIT_10%'!Z54</f>
        <v>4.33381699457551</v>
      </c>
      <c r="AE57" s="24" t="n">
        <f aca="false">'Tx_Chôm_BIT_10%'!AA54</f>
        <v>1.27733553524331</v>
      </c>
      <c r="AF57" s="25" t="n">
        <f aca="false">'Tx_Chôm_BIT_10%'!AB54</f>
        <v>0.745112395558597</v>
      </c>
    </row>
    <row r="58" customFormat="false" ht="15" hidden="false" customHeight="false" outlineLevel="0" collapsed="false">
      <c r="A58" s="23" t="n">
        <v>2067</v>
      </c>
      <c r="B58" s="24" t="n">
        <f aca="false">'Tx_Chôm_BIT_10%'!B55</f>
        <v>9.9926937830074</v>
      </c>
      <c r="C58" s="24" t="n">
        <f aca="false">'Tx_Chôm_BIT_10%'!C55</f>
        <v>10.9361276636212</v>
      </c>
      <c r="D58" s="24" t="n">
        <f aca="false">'Tx_Chôm_BIT_10%'!D55</f>
        <v>9.12837412810602</v>
      </c>
      <c r="E58" s="21" t="n">
        <f aca="false">100*SUM('Chôm_BIT_10%'!E58:L58)/SUM(PopActBIT!E70:L70)</f>
        <v>12.4778110543364</v>
      </c>
      <c r="F58" s="24" t="n">
        <f aca="false">'Tx_Chôm_BIT_10%'!AH55</f>
        <v>5.58131610665659</v>
      </c>
      <c r="G58" s="21" t="n">
        <f aca="false">100*SUM('Chôm_BIT_10%'!Q58:X58)/SUM(PopActBIT!Q70:X70)</f>
        <v>10.3642417686593</v>
      </c>
      <c r="H58" s="24" t="n">
        <f aca="false">'Tx_Chôm_BIT_10%'!AM55</f>
        <v>4.8889779186709</v>
      </c>
      <c r="I58" s="24" t="n">
        <f aca="false">'Tx_Chôm_BIT_10%'!E55</f>
        <v>38.2153891130891</v>
      </c>
      <c r="J58" s="24" t="n">
        <f aca="false">'Tx_Chôm_BIT_10%'!F55</f>
        <v>23.3673716869844</v>
      </c>
      <c r="K58" s="24" t="n">
        <f aca="false">'Tx_Chôm_BIT_10%'!G55</f>
        <v>14.0417213978428</v>
      </c>
      <c r="L58" s="24" t="n">
        <f aca="false">'Tx_Chôm_BIT_10%'!H55</f>
        <v>13.0376546456677</v>
      </c>
      <c r="M58" s="24" t="n">
        <f aca="false">'Tx_Chôm_BIT_10%'!I55</f>
        <v>11.5315545174051</v>
      </c>
      <c r="N58" s="24" t="n">
        <f aca="false">'Tx_Chôm_BIT_10%'!J55</f>
        <v>10.2384382456644</v>
      </c>
      <c r="O58" s="24" t="n">
        <f aca="false">'Tx_Chôm_BIT_10%'!K55</f>
        <v>8.91489570870629</v>
      </c>
      <c r="P58" s="24" t="n">
        <f aca="false">'Tx_Chôm_BIT_10%'!L55</f>
        <v>7.6065663043569</v>
      </c>
      <c r="Q58" s="24" t="n">
        <f aca="false">'Tx_Chôm_BIT_10%'!M55</f>
        <v>7.07410666305192</v>
      </c>
      <c r="R58" s="24" t="n">
        <f aca="false">'Tx_Chôm_BIT_10%'!N55</f>
        <v>4.54872665000543</v>
      </c>
      <c r="S58" s="24" t="n">
        <f aca="false">'Tx_Chôm_BIT_10%'!O55</f>
        <v>2.40367495217678</v>
      </c>
      <c r="T58" s="24" t="n">
        <f aca="false">'Tx_Chôm_BIT_10%'!P55</f>
        <v>0.8823616913054</v>
      </c>
      <c r="U58" s="24" t="n">
        <f aca="false">'Tx_Chôm_BIT_10%'!Q55</f>
        <v>29.4678378630786</v>
      </c>
      <c r="V58" s="24" t="n">
        <f aca="false">'Tx_Chôm_BIT_10%'!R55</f>
        <v>22.7132069848097</v>
      </c>
      <c r="W58" s="24" t="n">
        <f aca="false">'Tx_Chôm_BIT_10%'!S55</f>
        <v>12.6573263304499</v>
      </c>
      <c r="X58" s="24" t="n">
        <f aca="false">'Tx_Chôm_BIT_10%'!T55</f>
        <v>8.97574823914114</v>
      </c>
      <c r="Y58" s="24" t="n">
        <f aca="false">'Tx_Chôm_BIT_10%'!U55</f>
        <v>8.10859968044446</v>
      </c>
      <c r="Z58" s="24" t="n">
        <f aca="false">'Tx_Chôm_BIT_10%'!V55</f>
        <v>7.30230365218262</v>
      </c>
      <c r="AA58" s="24" t="n">
        <f aca="false">'Tx_Chôm_BIT_10%'!W55</f>
        <v>6.7242046130515</v>
      </c>
      <c r="AB58" s="24" t="n">
        <f aca="false">'Tx_Chôm_BIT_10%'!X55</f>
        <v>6.89154907174735</v>
      </c>
      <c r="AC58" s="24" t="n">
        <f aca="false">'Tx_Chôm_BIT_10%'!Y55</f>
        <v>6.54164702174694</v>
      </c>
      <c r="AD58" s="24" t="n">
        <f aca="false">'Tx_Chôm_BIT_10%'!Z55</f>
        <v>4.33574279348343</v>
      </c>
      <c r="AE58" s="24" t="n">
        <f aca="false">'Tx_Chôm_BIT_10%'!AA55</f>
        <v>1.27790313913196</v>
      </c>
      <c r="AF58" s="25" t="n">
        <f aca="false">'Tx_Chôm_BIT_10%'!AB55</f>
        <v>0.745443497826976</v>
      </c>
    </row>
    <row r="59" customFormat="false" ht="15" hidden="false" customHeight="false" outlineLevel="0" collapsed="false">
      <c r="A59" s="23" t="n">
        <v>2068</v>
      </c>
      <c r="B59" s="24" t="n">
        <f aca="false">'Tx_Chôm_BIT_10%'!B56</f>
        <v>9.99287850794937</v>
      </c>
      <c r="C59" s="24" t="n">
        <f aca="false">'Tx_Chôm_BIT_10%'!C56</f>
        <v>10.9382613803321</v>
      </c>
      <c r="D59" s="24" t="n">
        <f aca="false">'Tx_Chôm_BIT_10%'!D56</f>
        <v>9.12690362239942</v>
      </c>
      <c r="E59" s="21" t="n">
        <f aca="false">100*SUM('Chôm_BIT_10%'!E59:L59)/SUM(PopActBIT!E71:L71)</f>
        <v>12.4869077901127</v>
      </c>
      <c r="F59" s="24" t="n">
        <f aca="false">'Tx_Chôm_BIT_10%'!AH56</f>
        <v>5.57581701544211</v>
      </c>
      <c r="G59" s="21" t="n">
        <f aca="false">100*SUM('Chôm_BIT_10%'!Q59:X59)/SUM(PopActBIT!Q71:X71)</f>
        <v>10.3676423403111</v>
      </c>
      <c r="H59" s="24" t="n">
        <f aca="false">'Tx_Chôm_BIT_10%'!AM56</f>
        <v>4.88385008757421</v>
      </c>
      <c r="I59" s="24" t="n">
        <f aca="false">'Tx_Chôm_BIT_10%'!E56</f>
        <v>38.2429429964062</v>
      </c>
      <c r="J59" s="24" t="n">
        <f aca="false">'Tx_Chôm_BIT_10%'!F56</f>
        <v>23.3842199213694</v>
      </c>
      <c r="K59" s="24" t="n">
        <f aca="false">'Tx_Chôm_BIT_10%'!G56</f>
        <v>14.0518456949375</v>
      </c>
      <c r="L59" s="24" t="n">
        <f aca="false">'Tx_Chôm_BIT_10%'!H56</f>
        <v>13.0470549951911</v>
      </c>
      <c r="M59" s="24" t="n">
        <f aca="false">'Tx_Chôm_BIT_10%'!I56</f>
        <v>11.5398689455716</v>
      </c>
      <c r="N59" s="24" t="n">
        <f aca="false">'Tx_Chôm_BIT_10%'!J56</f>
        <v>10.2458203171104</v>
      </c>
      <c r="O59" s="24" t="n">
        <f aca="false">'Tx_Chôm_BIT_10%'!K56</f>
        <v>8.92132348562661</v>
      </c>
      <c r="P59" s="24" t="n">
        <f aca="false">'Tx_Chôm_BIT_10%'!L56</f>
        <v>7.6120507556541</v>
      </c>
      <c r="Q59" s="24" t="n">
        <f aca="false">'Tx_Chôm_BIT_10%'!M56</f>
        <v>7.07920720275832</v>
      </c>
      <c r="R59" s="24" t="n">
        <f aca="false">'Tx_Chôm_BIT_10%'!N56</f>
        <v>4.55200635188115</v>
      </c>
      <c r="S59" s="24" t="n">
        <f aca="false">'Tx_Chôm_BIT_10%'!O56</f>
        <v>2.4054080387867</v>
      </c>
      <c r="T59" s="24" t="n">
        <f aca="false">'Tx_Chôm_BIT_10%'!P56</f>
        <v>0.882997887655876</v>
      </c>
      <c r="U59" s="24" t="n">
        <f aca="false">'Tx_Chôm_BIT_10%'!Q56</f>
        <v>29.489084627404</v>
      </c>
      <c r="V59" s="24" t="n">
        <f aca="false">'Tx_Chôm_BIT_10%'!R56</f>
        <v>22.7295835563831</v>
      </c>
      <c r="W59" s="24" t="n">
        <f aca="false">'Tx_Chôm_BIT_10%'!S56</f>
        <v>12.6664524574084</v>
      </c>
      <c r="X59" s="24" t="n">
        <f aca="false">'Tx_Chôm_BIT_10%'!T56</f>
        <v>8.98221989167184</v>
      </c>
      <c r="Y59" s="24" t="n">
        <f aca="false">'Tx_Chôm_BIT_10%'!U56</f>
        <v>8.11444610552727</v>
      </c>
      <c r="Z59" s="24" t="n">
        <f aca="false">'Tx_Chôm_BIT_10%'!V56</f>
        <v>7.30756872542794</v>
      </c>
      <c r="AA59" s="24" t="n">
        <f aca="false">'Tx_Chôm_BIT_10%'!W56</f>
        <v>6.72905286799823</v>
      </c>
      <c r="AB59" s="24" t="n">
        <f aca="false">'Tx_Chôm_BIT_10%'!X56</f>
        <v>6.89651798462262</v>
      </c>
      <c r="AC59" s="24" t="n">
        <f aca="false">'Tx_Chôm_BIT_10%'!Y56</f>
        <v>6.54636364986253</v>
      </c>
      <c r="AD59" s="24" t="n">
        <f aca="false">'Tx_Chôm_BIT_10%'!Z56</f>
        <v>4.33886893072284</v>
      </c>
      <c r="AE59" s="24" t="n">
        <f aca="false">'Tx_Chôm_BIT_10%'!AA56</f>
        <v>1.27882452694989</v>
      </c>
      <c r="AF59" s="25" t="n">
        <f aca="false">'Tx_Chôm_BIT_10%'!AB56</f>
        <v>0.745980974054102</v>
      </c>
    </row>
    <row r="60" customFormat="false" ht="15" hidden="false" customHeight="false" outlineLevel="0" collapsed="false">
      <c r="A60" s="23" t="n">
        <v>2069</v>
      </c>
      <c r="B60" s="24" t="n">
        <f aca="false">'Tx_Chôm_BIT_10%'!B57</f>
        <v>9.99496882663405</v>
      </c>
      <c r="C60" s="24" t="n">
        <f aca="false">'Tx_Chôm_BIT_10%'!C57</f>
        <v>10.9428276189073</v>
      </c>
      <c r="D60" s="24" t="n">
        <f aca="false">'Tx_Chôm_BIT_10%'!D57</f>
        <v>9.12689085097831</v>
      </c>
      <c r="E60" s="21" t="n">
        <f aca="false">100*SUM('Chôm_BIT_10%'!E60:L60)/SUM(PopActBIT!E72:L72)</f>
        <v>12.4983096519928</v>
      </c>
      <c r="F60" s="24" t="n">
        <f aca="false">'Tx_Chôm_BIT_10%'!AH57</f>
        <v>5.57145292430103</v>
      </c>
      <c r="G60" s="21" t="n">
        <f aca="false">100*SUM('Chôm_BIT_10%'!Q60:X60)/SUM(PopActBIT!Q72:X72)</f>
        <v>10.372406223404</v>
      </c>
      <c r="H60" s="24" t="n">
        <f aca="false">'Tx_Chôm_BIT_10%'!AM57</f>
        <v>4.87983435628755</v>
      </c>
      <c r="I60" s="24" t="n">
        <f aca="false">'Tx_Chôm_BIT_10%'!E57</f>
        <v>38.2776532014551</v>
      </c>
      <c r="J60" s="24" t="n">
        <f aca="false">'Tx_Chôm_BIT_10%'!F57</f>
        <v>23.4054439957942</v>
      </c>
      <c r="K60" s="24" t="n">
        <f aca="false">'Tx_Chôm_BIT_10%'!G57</f>
        <v>14.0645994844519</v>
      </c>
      <c r="L60" s="24" t="n">
        <f aca="false">'Tx_Chôm_BIT_10%'!H57</f>
        <v>13.0588968127576</v>
      </c>
      <c r="M60" s="24" t="n">
        <f aca="false">'Tx_Chôm_BIT_10%'!I57</f>
        <v>11.5503428052161</v>
      </c>
      <c r="N60" s="24" t="n">
        <f aca="false">'Tx_Chôm_BIT_10%'!J57</f>
        <v>10.2551196674281</v>
      </c>
      <c r="O60" s="24" t="n">
        <f aca="false">'Tx_Chôm_BIT_10%'!K57</f>
        <v>8.92942069110377</v>
      </c>
      <c r="P60" s="24" t="n">
        <f aca="false">'Tx_Chôm_BIT_10%'!L57</f>
        <v>7.61895963404759</v>
      </c>
      <c r="Q60" s="24" t="n">
        <f aca="false">'Tx_Chôm_BIT_10%'!M57</f>
        <v>7.08563245966426</v>
      </c>
      <c r="R60" s="24" t="n">
        <f aca="false">'Tx_Chôm_BIT_10%'!N57</f>
        <v>4.55613786116046</v>
      </c>
      <c r="S60" s="24" t="n">
        <f aca="false">'Tx_Chôm_BIT_10%'!O57</f>
        <v>2.40759124435904</v>
      </c>
      <c r="T60" s="24" t="n">
        <f aca="false">'Tx_Chôm_BIT_10%'!P57</f>
        <v>0.88379931754952</v>
      </c>
      <c r="U60" s="24" t="n">
        <f aca="false">'Tx_Chôm_BIT_10%'!Q57</f>
        <v>29.5158496223003</v>
      </c>
      <c r="V60" s="24" t="n">
        <f aca="false">'Tx_Chôm_BIT_10%'!R57</f>
        <v>22.7502134672661</v>
      </c>
      <c r="W60" s="24" t="n">
        <f aca="false">'Tx_Chôm_BIT_10%'!S57</f>
        <v>12.6779488310552</v>
      </c>
      <c r="X60" s="24" t="n">
        <f aca="false">'Tx_Chôm_BIT_10%'!T57</f>
        <v>8.99037236817615</v>
      </c>
      <c r="Y60" s="24" t="n">
        <f aca="false">'Tx_Chôm_BIT_10%'!U57</f>
        <v>8.12181096989473</v>
      </c>
      <c r="Z60" s="24" t="n">
        <f aca="false">'Tx_Chôm_BIT_10%'!V57</f>
        <v>7.31420124868568</v>
      </c>
      <c r="AA60" s="24" t="n">
        <f aca="false">'Tx_Chôm_BIT_10%'!W57</f>
        <v>6.73516031649807</v>
      </c>
      <c r="AB60" s="24" t="n">
        <f aca="false">'Tx_Chôm_BIT_10%'!X57</f>
        <v>6.90277742844712</v>
      </c>
      <c r="AC60" s="24" t="n">
        <f aca="false">'Tx_Chôm_BIT_10%'!Y57</f>
        <v>6.55230528528093</v>
      </c>
      <c r="AD60" s="24" t="n">
        <f aca="false">'Tx_Chôm_BIT_10%'!Z57</f>
        <v>4.34280699140713</v>
      </c>
      <c r="AE60" s="24" t="n">
        <f aca="false">'Tx_Chôm_BIT_10%'!AA57</f>
        <v>1.27998521851999</v>
      </c>
      <c r="AF60" s="25" t="n">
        <f aca="false">'Tx_Chôm_BIT_10%'!AB57</f>
        <v>0.746658044136663</v>
      </c>
    </row>
    <row r="61" customFormat="false" ht="15.75" hidden="false" customHeight="false" outlineLevel="0" collapsed="false">
      <c r="A61" s="26" t="n">
        <v>2070</v>
      </c>
      <c r="B61" s="27" t="n">
        <f aca="false">'Tx_Chôm_BIT_10%'!B58</f>
        <v>9.99787073297702</v>
      </c>
      <c r="C61" s="27" t="n">
        <f aca="false">'Tx_Chôm_BIT_10%'!C58</f>
        <v>10.9483917734161</v>
      </c>
      <c r="D61" s="27" t="n">
        <f aca="false">'Tx_Chôm_BIT_10%'!D58</f>
        <v>9.12750981084619</v>
      </c>
      <c r="E61" s="21" t="n">
        <f aca="false">100*SUM('Chôm_BIT_10%'!E61:L61)/SUM(PopActBIT!E73:L73)</f>
        <v>12.5080643362026</v>
      </c>
      <c r="F61" s="27" t="n">
        <f aca="false">'Tx_Chôm_BIT_10%'!AH58</f>
        <v>5.56648466892911</v>
      </c>
      <c r="G61" s="21" t="n">
        <f aca="false">100*SUM('Chôm_BIT_10%'!Q61:X61)/SUM(PopActBIT!Q73:X73)</f>
        <v>10.3756119412774</v>
      </c>
      <c r="H61" s="27" t="n">
        <f aca="false">'Tx_Chôm_BIT_10%'!AM58</f>
        <v>4.87545396608449</v>
      </c>
      <c r="I61" s="27" t="n">
        <f aca="false">'Tx_Chôm_BIT_10%'!E58</f>
        <v>38.3118145659252</v>
      </c>
      <c r="J61" s="27" t="n">
        <f aca="false">'Tx_Chôm_BIT_10%'!F58</f>
        <v>23.426332473432</v>
      </c>
      <c r="K61" s="27" t="n">
        <f aca="false">'Tx_Chôm_BIT_10%'!G58</f>
        <v>14.0771516100115</v>
      </c>
      <c r="L61" s="27" t="n">
        <f aca="false">'Tx_Chôm_BIT_10%'!H58</f>
        <v>13.0705513865438</v>
      </c>
      <c r="M61" s="27" t="n">
        <f aca="false">'Tx_Chôm_BIT_10%'!I58</f>
        <v>11.5606510513421</v>
      </c>
      <c r="N61" s="27" t="n">
        <f aca="false">'Tx_Chôm_BIT_10%'!J58</f>
        <v>10.2642719756639</v>
      </c>
      <c r="O61" s="27" t="n">
        <f aca="false">'Tx_Chôm_BIT_10%'!K58</f>
        <v>8.9373898629109</v>
      </c>
      <c r="P61" s="27" t="n">
        <f aca="false">'Tx_Chôm_BIT_10%'!L58</f>
        <v>7.62575926869531</v>
      </c>
      <c r="Q61" s="27" t="n">
        <f aca="false">'Tx_Chôm_BIT_10%'!M58</f>
        <v>7.09195611988664</v>
      </c>
      <c r="R61" s="27" t="n">
        <f aca="false">'Tx_Chôm_BIT_10%'!N58</f>
        <v>4.56020404267979</v>
      </c>
      <c r="S61" s="27" t="n">
        <f aca="false">'Tx_Chôm_BIT_10%'!O58</f>
        <v>2.40973992890772</v>
      </c>
      <c r="T61" s="27" t="n">
        <f aca="false">'Tx_Chôm_BIT_10%'!P58</f>
        <v>0.884588075168656</v>
      </c>
      <c r="U61" s="27" t="n">
        <f aca="false">'Tx_Chôm_BIT_10%'!Q58</f>
        <v>29.5421914069256</v>
      </c>
      <c r="V61" s="27" t="n">
        <f aca="false">'Tx_Chôm_BIT_10%'!R58</f>
        <v>22.7705171763242</v>
      </c>
      <c r="W61" s="27" t="n">
        <f aca="false">'Tx_Chôm_BIT_10%'!S58</f>
        <v>12.689263423109</v>
      </c>
      <c r="X61" s="27" t="n">
        <f aca="false">'Tx_Chôm_BIT_10%'!T58</f>
        <v>8.99839593706046</v>
      </c>
      <c r="Y61" s="27" t="n">
        <f aca="false">'Tx_Chôm_BIT_10%'!U58</f>
        <v>8.1290593804292</v>
      </c>
      <c r="Z61" s="27" t="n">
        <f aca="false">'Tx_Chôm_BIT_10%'!V58</f>
        <v>7.32072889794749</v>
      </c>
      <c r="AA61" s="27" t="n">
        <f aca="false">'Tx_Chôm_BIT_10%'!W58</f>
        <v>6.74117119352665</v>
      </c>
      <c r="AB61" s="27" t="n">
        <f aca="false">'Tx_Chôm_BIT_10%'!X58</f>
        <v>6.90893789743795</v>
      </c>
      <c r="AC61" s="27" t="n">
        <f aca="false">'Tx_Chôm_BIT_10%'!Y58</f>
        <v>6.55815297107796</v>
      </c>
      <c r="AD61" s="27" t="n">
        <f aca="false">'Tx_Chôm_BIT_10%'!Z58</f>
        <v>4.34668278315633</v>
      </c>
      <c r="AE61" s="27" t="n">
        <f aca="false">'Tx_Chôm_BIT_10%'!AA58</f>
        <v>1.28112755714081</v>
      </c>
      <c r="AF61" s="28" t="n">
        <f aca="false">'Tx_Chôm_BIT_10%'!AB58</f>
        <v>0.74732440833214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D5" activeCellId="1" sqref="A1:N6 AD5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17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'Tx_Empl_BIT_7%'!B2</f>
        <v>49.236751558551</v>
      </c>
      <c r="C5" s="21" t="n">
        <f aca="false">'Tx_Empl_BIT_7%'!C2</f>
        <v>44.7272235362152</v>
      </c>
      <c r="D5" s="21" t="n">
        <f aca="false">'Tx_Empl_BIT_7%'!D2</f>
        <v>54.1575658861322</v>
      </c>
      <c r="E5" s="21" t="n">
        <f aca="false">100*SUM('Empl_BIT_7%'!E2:L2)/SUM(PopTot!E3:L3)</f>
        <v>62.0366374075713</v>
      </c>
      <c r="F5" s="21" t="n">
        <f aca="false">'Tx_Empl_BIT_7%'!AH2</f>
        <v>18.4151049525498</v>
      </c>
      <c r="G5" s="21" t="n">
        <f aca="false">100*SUM('Empl_BIT_7%'!Q2:X2)/SUM(PopTot!Q3:X3)</f>
        <v>70.6025811782525</v>
      </c>
      <c r="H5" s="21" t="n">
        <f aca="false">'Tx_Empl_BIT_7%'!AM2</f>
        <v>23.713042308296</v>
      </c>
      <c r="I5" s="21" t="n">
        <f aca="false">'Tx_Empl_BIT_7%'!E2</f>
        <v>6.7144082676082</v>
      </c>
      <c r="J5" s="21" t="n">
        <f aca="false">'Tx_Empl_BIT_7%'!F2</f>
        <v>41.6814799554892</v>
      </c>
      <c r="K5" s="21" t="n">
        <f aca="false">'Tx_Empl_BIT_7%'!G2</f>
        <v>68.503222218453</v>
      </c>
      <c r="L5" s="21" t="n">
        <f aca="false">'Tx_Empl_BIT_7%'!H2</f>
        <v>69.6371164368431</v>
      </c>
      <c r="M5" s="21" t="n">
        <f aca="false">'Tx_Empl_BIT_7%'!I2</f>
        <v>72.795142923556</v>
      </c>
      <c r="N5" s="21" t="n">
        <f aca="false">'Tx_Empl_BIT_7%'!J2</f>
        <v>75.5830400140787</v>
      </c>
      <c r="O5" s="21" t="n">
        <f aca="false">'Tx_Empl_BIT_7%'!K2</f>
        <v>77.2295626348221</v>
      </c>
      <c r="P5" s="21" t="n">
        <f aca="false">'Tx_Empl_BIT_7%'!L2</f>
        <v>75.0302203067436</v>
      </c>
      <c r="Q5" s="21" t="n">
        <f aca="false">'Tx_Empl_BIT_7%'!M2</f>
        <v>64.5140247436926</v>
      </c>
      <c r="R5" s="21" t="n">
        <f aca="false">'Tx_Empl_BIT_7%'!N2</f>
        <v>25.5046543196707</v>
      </c>
      <c r="S5" s="21" t="n">
        <f aca="false">'Tx_Empl_BIT_7%'!O2</f>
        <v>4.59977591526161</v>
      </c>
      <c r="T5" s="21" t="n">
        <f aca="false">'Tx_Empl_BIT_7%'!P2</f>
        <v>0.502645132227303</v>
      </c>
      <c r="U5" s="21" t="n">
        <f aca="false">'Tx_Empl_BIT_7%'!Q2</f>
        <v>10.9190173894569</v>
      </c>
      <c r="V5" s="21" t="n">
        <f aca="false">'Tx_Empl_BIT_7%'!R2</f>
        <v>47.6631760516427</v>
      </c>
      <c r="W5" s="21" t="n">
        <f aca="false">'Tx_Empl_BIT_7%'!S2</f>
        <v>78.040572736929</v>
      </c>
      <c r="X5" s="21" t="n">
        <f aca="false">'Tx_Empl_BIT_7%'!T2</f>
        <v>84.4447113029309</v>
      </c>
      <c r="Y5" s="21" t="n">
        <f aca="false">'Tx_Empl_BIT_7%'!U2</f>
        <v>85.2845447089561</v>
      </c>
      <c r="Z5" s="21" t="n">
        <f aca="false">'Tx_Empl_BIT_7%'!V2</f>
        <v>86.068631666029</v>
      </c>
      <c r="AA5" s="21" t="n">
        <f aca="false">'Tx_Empl_BIT_7%'!W2</f>
        <v>84.9945133494999</v>
      </c>
      <c r="AB5" s="21" t="n">
        <f aca="false">'Tx_Empl_BIT_7%'!X2</f>
        <v>82.8797138756151</v>
      </c>
      <c r="AC5" s="21" t="n">
        <f aca="false">'Tx_Empl_BIT_7%'!Y2</f>
        <v>71.7337792310237</v>
      </c>
      <c r="AD5" s="21" t="n">
        <f aca="false">'Tx_Empl_BIT_7%'!Z2</f>
        <v>26.441601672236</v>
      </c>
      <c r="AE5" s="21" t="n">
        <f aca="false">'Tx_Empl_BIT_7%'!AA2</f>
        <v>7.08308792123265</v>
      </c>
      <c r="AF5" s="22" t="n">
        <f aca="false">'Tx_Empl_BIT_7%'!AB2</f>
        <v>1.20633905920563</v>
      </c>
    </row>
    <row r="6" customFormat="false" ht="15" hidden="false" customHeight="false" outlineLevel="0" collapsed="false">
      <c r="A6" s="23" t="n">
        <v>2015</v>
      </c>
      <c r="B6" s="24" t="n">
        <f aca="false">'Tx_Empl_BIT_7%'!B3</f>
        <v>49.1100785094991</v>
      </c>
      <c r="C6" s="24" t="n">
        <f aca="false">'Tx_Empl_BIT_7%'!C3</f>
        <v>44.7260684199197</v>
      </c>
      <c r="D6" s="24" t="n">
        <f aca="false">'Tx_Empl_BIT_7%'!D3</f>
        <v>53.8907878070837</v>
      </c>
      <c r="E6" s="21" t="n">
        <f aca="false">100*SUM('Empl_BIT_7%'!E3:L3)/SUM(PopTot!E4:L4)</f>
        <v>61.9288953602846</v>
      </c>
      <c r="F6" s="24" t="n">
        <f aca="false">'Tx_Empl_BIT_7%'!AH3</f>
        <v>19.024105367431</v>
      </c>
      <c r="G6" s="21" t="n">
        <f aca="false">100*SUM('Empl_BIT_7%'!Q3:X3)/SUM(PopTot!Q4:X4)</f>
        <v>70.3716186563382</v>
      </c>
      <c r="H6" s="24" t="n">
        <f aca="false">'Tx_Empl_BIT_7%'!AM3</f>
        <v>23.9818969001891</v>
      </c>
      <c r="I6" s="24" t="n">
        <f aca="false">'Tx_Empl_BIT_7%'!E3</f>
        <v>6.66538142270729</v>
      </c>
      <c r="J6" s="24" t="n">
        <f aca="false">'Tx_Empl_BIT_7%'!F3</f>
        <v>41.8538306727963</v>
      </c>
      <c r="K6" s="24" t="n">
        <f aca="false">'Tx_Empl_BIT_7%'!G3</f>
        <v>68.1895266256756</v>
      </c>
      <c r="L6" s="24" t="n">
        <f aca="false">'Tx_Empl_BIT_7%'!H3</f>
        <v>68.9982359190972</v>
      </c>
      <c r="M6" s="24" t="n">
        <f aca="false">'Tx_Empl_BIT_7%'!I3</f>
        <v>73.4934241245624</v>
      </c>
      <c r="N6" s="24" t="n">
        <f aca="false">'Tx_Empl_BIT_7%'!J3</f>
        <v>75.0529013095043</v>
      </c>
      <c r="O6" s="24" t="n">
        <f aca="false">'Tx_Empl_BIT_7%'!K3</f>
        <v>77.4810043511802</v>
      </c>
      <c r="P6" s="24" t="n">
        <f aca="false">'Tx_Empl_BIT_7%'!L3</f>
        <v>75.0879764249667</v>
      </c>
      <c r="Q6" s="24" t="n">
        <f aca="false">'Tx_Empl_BIT_7%'!M3</f>
        <v>65.2371975774756</v>
      </c>
      <c r="R6" s="24" t="n">
        <f aca="false">'Tx_Empl_BIT_7%'!N3</f>
        <v>29.0131947195673</v>
      </c>
      <c r="S6" s="24" t="n">
        <f aca="false">'Tx_Empl_BIT_7%'!O3</f>
        <v>4.57587143329065</v>
      </c>
      <c r="T6" s="24" t="n">
        <f aca="false">'Tx_Empl_BIT_7%'!P3</f>
        <v>0.500752425260708</v>
      </c>
      <c r="U6" s="24" t="n">
        <f aca="false">'Tx_Empl_BIT_7%'!Q3</f>
        <v>10.8395002008513</v>
      </c>
      <c r="V6" s="24" t="n">
        <f aca="false">'Tx_Empl_BIT_7%'!R3</f>
        <v>47.6642681708278</v>
      </c>
      <c r="W6" s="24" t="n">
        <f aca="false">'Tx_Empl_BIT_7%'!S3</f>
        <v>78.0747350256565</v>
      </c>
      <c r="X6" s="24" t="n">
        <f aca="false">'Tx_Empl_BIT_7%'!T3</f>
        <v>83.7430999488953</v>
      </c>
      <c r="Y6" s="24" t="n">
        <f aca="false">'Tx_Empl_BIT_7%'!U3</f>
        <v>85.6974221713099</v>
      </c>
      <c r="Z6" s="24" t="n">
        <f aca="false">'Tx_Empl_BIT_7%'!V3</f>
        <v>85.3729637459478</v>
      </c>
      <c r="AA6" s="24" t="n">
        <f aca="false">'Tx_Empl_BIT_7%'!W3</f>
        <v>85.2048230390851</v>
      </c>
      <c r="AB6" s="24" t="n">
        <f aca="false">'Tx_Empl_BIT_7%'!X3</f>
        <v>82.5180778236978</v>
      </c>
      <c r="AC6" s="24" t="n">
        <f aca="false">'Tx_Empl_BIT_7%'!Y3</f>
        <v>72.0520885405876</v>
      </c>
      <c r="AD6" s="24" t="n">
        <f aca="false">'Tx_Empl_BIT_7%'!Z3</f>
        <v>28.7614385495999</v>
      </c>
      <c r="AE6" s="24" t="n">
        <f aca="false">'Tx_Empl_BIT_7%'!AA3</f>
        <v>7.04837353170534</v>
      </c>
      <c r="AF6" s="25" t="n">
        <f aca="false">'Tx_Empl_BIT_7%'!AB3</f>
        <v>1.20453751738321</v>
      </c>
    </row>
    <row r="7" customFormat="false" ht="15" hidden="false" customHeight="false" outlineLevel="0" collapsed="false">
      <c r="A7" s="23" t="n">
        <v>2016</v>
      </c>
      <c r="B7" s="24" t="n">
        <f aca="false">'Tx_Empl_BIT_7%'!B4</f>
        <v>49.1723092685537</v>
      </c>
      <c r="C7" s="24" t="n">
        <f aca="false">'Tx_Empl_BIT_7%'!C4</f>
        <v>44.882971913297</v>
      </c>
      <c r="D7" s="24" t="n">
        <f aca="false">'Tx_Empl_BIT_7%'!D4</f>
        <v>53.8459644547723</v>
      </c>
      <c r="E7" s="21" t="n">
        <f aca="false">100*SUM('Empl_BIT_7%'!E4:L4)/SUM(PopTot!E5:L5)</f>
        <v>62.1164074272452</v>
      </c>
      <c r="F7" s="24" t="n">
        <f aca="false">'Tx_Empl_BIT_7%'!AH4</f>
        <v>19.4887003354816</v>
      </c>
      <c r="G7" s="21" t="n">
        <f aca="false">100*SUM('Empl_BIT_7%'!Q4:X4)/SUM(PopTot!Q5:X5)</f>
        <v>70.4157623483971</v>
      </c>
      <c r="H7" s="24" t="n">
        <f aca="false">'Tx_Empl_BIT_7%'!AM4</f>
        <v>24.2902946467023</v>
      </c>
      <c r="I7" s="24" t="n">
        <f aca="false">'Tx_Empl_BIT_7%'!E4</f>
        <v>6.75002152784587</v>
      </c>
      <c r="J7" s="24" t="n">
        <f aca="false">'Tx_Empl_BIT_7%'!F4</f>
        <v>42.3186254227391</v>
      </c>
      <c r="K7" s="24" t="n">
        <f aca="false">'Tx_Empl_BIT_7%'!G4</f>
        <v>68.2621280963553</v>
      </c>
      <c r="L7" s="24" t="n">
        <f aca="false">'Tx_Empl_BIT_7%'!H4</f>
        <v>69.3892002169187</v>
      </c>
      <c r="M7" s="24" t="n">
        <f aca="false">'Tx_Empl_BIT_7%'!I4</f>
        <v>73.9265307565999</v>
      </c>
      <c r="N7" s="24" t="n">
        <f aca="false">'Tx_Empl_BIT_7%'!J4</f>
        <v>74.9730905653134</v>
      </c>
      <c r="O7" s="24" t="n">
        <f aca="false">'Tx_Empl_BIT_7%'!K4</f>
        <v>78.0463778496575</v>
      </c>
      <c r="P7" s="24" t="n">
        <f aca="false">'Tx_Empl_BIT_7%'!L4</f>
        <v>75.4732714741504</v>
      </c>
      <c r="Q7" s="24" t="n">
        <f aca="false">'Tx_Empl_BIT_7%'!M4</f>
        <v>65.6712717950041</v>
      </c>
      <c r="R7" s="24" t="n">
        <f aca="false">'Tx_Empl_BIT_7%'!N4</f>
        <v>32.0775308305919</v>
      </c>
      <c r="S7" s="24" t="n">
        <f aca="false">'Tx_Empl_BIT_7%'!O4</f>
        <v>4.45240045962204</v>
      </c>
      <c r="T7" s="24" t="n">
        <f aca="false">'Tx_Empl_BIT_7%'!P4</f>
        <v>0.505167935047936</v>
      </c>
      <c r="U7" s="24" t="n">
        <f aca="false">'Tx_Empl_BIT_7%'!Q4</f>
        <v>10.9158228485247</v>
      </c>
      <c r="V7" s="24" t="n">
        <f aca="false">'Tx_Empl_BIT_7%'!R4</f>
        <v>48.2204722074591</v>
      </c>
      <c r="W7" s="24" t="n">
        <f aca="false">'Tx_Empl_BIT_7%'!S4</f>
        <v>78.110237429634</v>
      </c>
      <c r="X7" s="24" t="n">
        <f aca="false">'Tx_Empl_BIT_7%'!T4</f>
        <v>84.0578652549847</v>
      </c>
      <c r="Y7" s="24" t="n">
        <f aca="false">'Tx_Empl_BIT_7%'!U4</f>
        <v>85.9255901174076</v>
      </c>
      <c r="Z7" s="24" t="n">
        <f aca="false">'Tx_Empl_BIT_7%'!V4</f>
        <v>85.1170454193602</v>
      </c>
      <c r="AA7" s="24" t="n">
        <f aca="false">'Tx_Empl_BIT_7%'!W4</f>
        <v>85.5064866934607</v>
      </c>
      <c r="AB7" s="24" t="n">
        <f aca="false">'Tx_Empl_BIT_7%'!X4</f>
        <v>82.6190898027798</v>
      </c>
      <c r="AC7" s="24" t="n">
        <f aca="false">'Tx_Empl_BIT_7%'!Y4</f>
        <v>72.1123842152774</v>
      </c>
      <c r="AD7" s="24" t="n">
        <f aca="false">'Tx_Empl_BIT_7%'!Z4</f>
        <v>31.29316127033</v>
      </c>
      <c r="AE7" s="24" t="n">
        <f aca="false">'Tx_Empl_BIT_7%'!AA4</f>
        <v>6.99779867951886</v>
      </c>
      <c r="AF7" s="25" t="n">
        <f aca="false">'Tx_Empl_BIT_7%'!AB4</f>
        <v>1.23333934094334</v>
      </c>
    </row>
    <row r="8" customFormat="false" ht="15" hidden="false" customHeight="false" outlineLevel="0" collapsed="false">
      <c r="A8" s="23" t="n">
        <v>2017</v>
      </c>
      <c r="B8" s="24" t="n">
        <f aca="false">'Tx_Empl_BIT_7%'!B5</f>
        <v>49.4250246079822</v>
      </c>
      <c r="C8" s="24" t="n">
        <f aca="false">'Tx_Empl_BIT_7%'!C5</f>
        <v>45.190371090505</v>
      </c>
      <c r="D8" s="24" t="n">
        <f aca="false">'Tx_Empl_BIT_7%'!D5</f>
        <v>54.0366058469645</v>
      </c>
      <c r="E8" s="21" t="n">
        <f aca="false">100*SUM('Empl_BIT_7%'!E5:L5)/SUM(PopTot!E6:L6)</f>
        <v>62.6557028073401</v>
      </c>
      <c r="F8" s="24" t="n">
        <f aca="false">'Tx_Empl_BIT_7%'!AH5</f>
        <v>19.850065841596</v>
      </c>
      <c r="G8" s="21" t="n">
        <f aca="false">100*SUM('Empl_BIT_7%'!Q5:X5)/SUM(PopTot!Q6:X6)</f>
        <v>70.7927411338077</v>
      </c>
      <c r="H8" s="24" t="n">
        <f aca="false">'Tx_Empl_BIT_7%'!AM5</f>
        <v>24.6879100525406</v>
      </c>
      <c r="I8" s="24" t="n">
        <f aca="false">'Tx_Empl_BIT_7%'!E5</f>
        <v>7.00982193913522</v>
      </c>
      <c r="J8" s="24" t="n">
        <f aca="false">'Tx_Empl_BIT_7%'!F5</f>
        <v>43.2078382655758</v>
      </c>
      <c r="K8" s="24" t="n">
        <f aca="false">'Tx_Empl_BIT_7%'!G5</f>
        <v>68.9648099071842</v>
      </c>
      <c r="L8" s="24" t="n">
        <f aca="false">'Tx_Empl_BIT_7%'!H5</f>
        <v>70.0180473745134</v>
      </c>
      <c r="M8" s="24" t="n">
        <f aca="false">'Tx_Empl_BIT_7%'!I5</f>
        <v>74.3444507063075</v>
      </c>
      <c r="N8" s="24" t="n">
        <f aca="false">'Tx_Empl_BIT_7%'!J5</f>
        <v>75.672816801981</v>
      </c>
      <c r="O8" s="24" t="n">
        <f aca="false">'Tx_Empl_BIT_7%'!K5</f>
        <v>78.9693371192316</v>
      </c>
      <c r="P8" s="24" t="n">
        <f aca="false">'Tx_Empl_BIT_7%'!L5</f>
        <v>75.9600998091971</v>
      </c>
      <c r="Q8" s="24" t="n">
        <f aca="false">'Tx_Empl_BIT_7%'!M5</f>
        <v>66.0646323830958</v>
      </c>
      <c r="R8" s="24" t="n">
        <f aca="false">'Tx_Empl_BIT_7%'!N5</f>
        <v>34.642789868411</v>
      </c>
      <c r="S8" s="24" t="n">
        <f aca="false">'Tx_Empl_BIT_7%'!O5</f>
        <v>4.45145857519588</v>
      </c>
      <c r="T8" s="24" t="n">
        <f aca="false">'Tx_Empl_BIT_7%'!P5</f>
        <v>0.505746459607627</v>
      </c>
      <c r="U8" s="24" t="n">
        <f aca="false">'Tx_Empl_BIT_7%'!Q5</f>
        <v>11.2003844025614</v>
      </c>
      <c r="V8" s="24" t="n">
        <f aca="false">'Tx_Empl_BIT_7%'!R5</f>
        <v>49.184808713198</v>
      </c>
      <c r="W8" s="24" t="n">
        <f aca="false">'Tx_Empl_BIT_7%'!S5</f>
        <v>78.76765403902</v>
      </c>
      <c r="X8" s="24" t="n">
        <f aca="false">'Tx_Empl_BIT_7%'!T5</f>
        <v>84.4886311946149</v>
      </c>
      <c r="Y8" s="24" t="n">
        <f aca="false">'Tx_Empl_BIT_7%'!U5</f>
        <v>86.0934904542591</v>
      </c>
      <c r="Z8" s="24" t="n">
        <f aca="false">'Tx_Empl_BIT_7%'!V5</f>
        <v>85.6489873141562</v>
      </c>
      <c r="AA8" s="24" t="n">
        <f aca="false">'Tx_Empl_BIT_7%'!W5</f>
        <v>86.1118801094549</v>
      </c>
      <c r="AB8" s="24" t="n">
        <f aca="false">'Tx_Empl_BIT_7%'!X5</f>
        <v>82.7995817689134</v>
      </c>
      <c r="AC8" s="24" t="n">
        <f aca="false">'Tx_Empl_BIT_7%'!Y5</f>
        <v>72.3978241938799</v>
      </c>
      <c r="AD8" s="24" t="n">
        <f aca="false">'Tx_Empl_BIT_7%'!Z5</f>
        <v>33.6817702487421</v>
      </c>
      <c r="AE8" s="24" t="n">
        <f aca="false">'Tx_Empl_BIT_7%'!AA5</f>
        <v>7.44833714162207</v>
      </c>
      <c r="AF8" s="25" t="n">
        <f aca="false">'Tx_Empl_BIT_7%'!AB5</f>
        <v>1.28350935348447</v>
      </c>
    </row>
    <row r="9" customFormat="false" ht="15" hidden="false" customHeight="false" outlineLevel="0" collapsed="false">
      <c r="A9" s="23" t="n">
        <v>2018</v>
      </c>
      <c r="B9" s="24" t="n">
        <f aca="false">'Tx_Empl_BIT_7%'!B6</f>
        <v>49.621309945636</v>
      </c>
      <c r="C9" s="24" t="n">
        <f aca="false">'Tx_Empl_BIT_7%'!C6</f>
        <v>45.4246391183099</v>
      </c>
      <c r="D9" s="24" t="n">
        <f aca="false">'Tx_Empl_BIT_7%'!D6</f>
        <v>54.1887668387596</v>
      </c>
      <c r="E9" s="21" t="n">
        <f aca="false">100*SUM('Empl_BIT_7%'!E6:L6)/SUM(PopTot!E7:L7)</f>
        <v>63.0793717409383</v>
      </c>
      <c r="F9" s="24" t="n">
        <f aca="false">'Tx_Empl_BIT_7%'!AH6</f>
        <v>20.1923931104016</v>
      </c>
      <c r="G9" s="21" t="n">
        <f aca="false">100*SUM('Empl_BIT_7%'!Q6:X6)/SUM(PopTot!Q7:X7)</f>
        <v>71.0620123913145</v>
      </c>
      <c r="H9" s="24" t="n">
        <f aca="false">'Tx_Empl_BIT_7%'!AM6</f>
        <v>25.1597069828877</v>
      </c>
      <c r="I9" s="24" t="n">
        <f aca="false">'Tx_Empl_BIT_7%'!E6</f>
        <v>7.22030995092237</v>
      </c>
      <c r="J9" s="24" t="n">
        <f aca="false">'Tx_Empl_BIT_7%'!F6</f>
        <v>44.2592894673553</v>
      </c>
      <c r="K9" s="24" t="n">
        <f aca="false">'Tx_Empl_BIT_7%'!G6</f>
        <v>69.2171597447293</v>
      </c>
      <c r="L9" s="24" t="n">
        <f aca="false">'Tx_Empl_BIT_7%'!H6</f>
        <v>71.0446727278254</v>
      </c>
      <c r="M9" s="24" t="n">
        <f aca="false">'Tx_Empl_BIT_7%'!I6</f>
        <v>74.5292089444783</v>
      </c>
      <c r="N9" s="24" t="n">
        <f aca="false">'Tx_Empl_BIT_7%'!J6</f>
        <v>76.3362457831885</v>
      </c>
      <c r="O9" s="24" t="n">
        <f aca="false">'Tx_Empl_BIT_7%'!K6</f>
        <v>79.3272364055914</v>
      </c>
      <c r="P9" s="24" t="n">
        <f aca="false">'Tx_Empl_BIT_7%'!L6</f>
        <v>76.3497517614999</v>
      </c>
      <c r="Q9" s="24" t="n">
        <f aca="false">'Tx_Empl_BIT_7%'!M6</f>
        <v>67.0586963063931</v>
      </c>
      <c r="R9" s="24" t="n">
        <f aca="false">'Tx_Empl_BIT_7%'!N6</f>
        <v>36.1956750441163</v>
      </c>
      <c r="S9" s="24" t="n">
        <f aca="false">'Tx_Empl_BIT_7%'!O6</f>
        <v>4.88337978324169</v>
      </c>
      <c r="T9" s="24" t="n">
        <f aca="false">'Tx_Empl_BIT_7%'!P6</f>
        <v>0.540031261463817</v>
      </c>
      <c r="U9" s="24" t="n">
        <f aca="false">'Tx_Empl_BIT_7%'!Q6</f>
        <v>11.4268418207474</v>
      </c>
      <c r="V9" s="24" t="n">
        <f aca="false">'Tx_Empl_BIT_7%'!R6</f>
        <v>50.3697444200453</v>
      </c>
      <c r="W9" s="24" t="n">
        <f aca="false">'Tx_Empl_BIT_7%'!S6</f>
        <v>78.9169212901677</v>
      </c>
      <c r="X9" s="24" t="n">
        <f aca="false">'Tx_Empl_BIT_7%'!T6</f>
        <v>85.3905285208307</v>
      </c>
      <c r="Y9" s="24" t="n">
        <f aca="false">'Tx_Empl_BIT_7%'!U6</f>
        <v>86.0819493447793</v>
      </c>
      <c r="Z9" s="24" t="n">
        <f aca="false">'Tx_Empl_BIT_7%'!V6</f>
        <v>86.1318091094277</v>
      </c>
      <c r="AA9" s="24" t="n">
        <f aca="false">'Tx_Empl_BIT_7%'!W6</f>
        <v>86.105391130577</v>
      </c>
      <c r="AB9" s="24" t="n">
        <f aca="false">'Tx_Empl_BIT_7%'!X6</f>
        <v>82.9134934377234</v>
      </c>
      <c r="AC9" s="24" t="n">
        <f aca="false">'Tx_Empl_BIT_7%'!Y6</f>
        <v>72.9103161889373</v>
      </c>
      <c r="AD9" s="24" t="n">
        <f aca="false">'Tx_Empl_BIT_7%'!Z6</f>
        <v>36.1491154026499</v>
      </c>
      <c r="AE9" s="24" t="n">
        <f aca="false">'Tx_Empl_BIT_7%'!AA6</f>
        <v>8.08081025758086</v>
      </c>
      <c r="AF9" s="25" t="n">
        <f aca="false">'Tx_Empl_BIT_7%'!AB6</f>
        <v>1.35238755194699</v>
      </c>
    </row>
    <row r="10" customFormat="false" ht="15" hidden="false" customHeight="false" outlineLevel="0" collapsed="false">
      <c r="A10" s="23" t="n">
        <v>2019</v>
      </c>
      <c r="B10" s="24" t="n">
        <f aca="false">'Tx_Empl_BIT_7%'!B7</f>
        <v>49.7474184686314</v>
      </c>
      <c r="C10" s="24" t="n">
        <f aca="false">'Tx_Empl_BIT_7%'!C7</f>
        <v>45.5815291943257</v>
      </c>
      <c r="D10" s="24" t="n">
        <f aca="false">'Tx_Empl_BIT_7%'!D7</f>
        <v>54.2787282093719</v>
      </c>
      <c r="E10" s="21" t="n">
        <f aca="false">100*SUM('Empl_BIT_7%'!E7:L7)/SUM(PopTot!E8:L8)</f>
        <v>63.4301158908732</v>
      </c>
      <c r="F10" s="24" t="n">
        <f aca="false">'Tx_Empl_BIT_7%'!AH7</f>
        <v>20.4959767296913</v>
      </c>
      <c r="G10" s="21" t="n">
        <f aca="false">100*SUM('Empl_BIT_7%'!Q7:X7)/SUM(PopTot!Q8:X8)</f>
        <v>71.2815913937561</v>
      </c>
      <c r="H10" s="24" t="n">
        <f aca="false">'Tx_Empl_BIT_7%'!AM7</f>
        <v>25.600306345956</v>
      </c>
      <c r="I10" s="24" t="n">
        <f aca="false">'Tx_Empl_BIT_7%'!E7</f>
        <v>7.41571432997496</v>
      </c>
      <c r="J10" s="24" t="n">
        <f aca="false">'Tx_Empl_BIT_7%'!F7</f>
        <v>44.8687576161155</v>
      </c>
      <c r="K10" s="24" t="n">
        <f aca="false">'Tx_Empl_BIT_7%'!G7</f>
        <v>69.8336857429185</v>
      </c>
      <c r="L10" s="24" t="n">
        <f aca="false">'Tx_Empl_BIT_7%'!H7</f>
        <v>71.3227002152143</v>
      </c>
      <c r="M10" s="24" t="n">
        <f aca="false">'Tx_Empl_BIT_7%'!I7</f>
        <v>74.993044677441</v>
      </c>
      <c r="N10" s="24" t="n">
        <f aca="false">'Tx_Empl_BIT_7%'!J7</f>
        <v>77.4197686152076</v>
      </c>
      <c r="O10" s="24" t="n">
        <f aca="false">'Tx_Empl_BIT_7%'!K7</f>
        <v>79.3951577664714</v>
      </c>
      <c r="P10" s="24" t="n">
        <f aca="false">'Tx_Empl_BIT_7%'!L7</f>
        <v>76.7739743910844</v>
      </c>
      <c r="Q10" s="24" t="n">
        <f aca="false">'Tx_Empl_BIT_7%'!M7</f>
        <v>67.7126930719001</v>
      </c>
      <c r="R10" s="24" t="n">
        <f aca="false">'Tx_Empl_BIT_7%'!N7</f>
        <v>37.2467734403681</v>
      </c>
      <c r="S10" s="24" t="n">
        <f aca="false">'Tx_Empl_BIT_7%'!O7</f>
        <v>5.47075532585072</v>
      </c>
      <c r="T10" s="24" t="n">
        <f aca="false">'Tx_Empl_BIT_7%'!P7</f>
        <v>0.584283766657434</v>
      </c>
      <c r="U10" s="24" t="n">
        <f aca="false">'Tx_Empl_BIT_7%'!Q7</f>
        <v>11.6337507738751</v>
      </c>
      <c r="V10" s="24" t="n">
        <f aca="false">'Tx_Empl_BIT_7%'!R7</f>
        <v>51.0875004748478</v>
      </c>
      <c r="W10" s="24" t="n">
        <f aca="false">'Tx_Empl_BIT_7%'!S7</f>
        <v>79.4955591079711</v>
      </c>
      <c r="X10" s="24" t="n">
        <f aca="false">'Tx_Empl_BIT_7%'!T7</f>
        <v>85.5496198538488</v>
      </c>
      <c r="Y10" s="24" t="n">
        <f aca="false">'Tx_Empl_BIT_7%'!U7</f>
        <v>86.3392652708361</v>
      </c>
      <c r="Z10" s="24" t="n">
        <f aca="false">'Tx_Empl_BIT_7%'!V7</f>
        <v>87.0312822920188</v>
      </c>
      <c r="AA10" s="24" t="n">
        <f aca="false">'Tx_Empl_BIT_7%'!W7</f>
        <v>85.8416054690338</v>
      </c>
      <c r="AB10" s="24" t="n">
        <f aca="false">'Tx_Empl_BIT_7%'!X7</f>
        <v>83.2098236053557</v>
      </c>
      <c r="AC10" s="24" t="n">
        <f aca="false">'Tx_Empl_BIT_7%'!Y7</f>
        <v>73.0719530543475</v>
      </c>
      <c r="AD10" s="24" t="n">
        <f aca="false">'Tx_Empl_BIT_7%'!Z7</f>
        <v>38.2413123902666</v>
      </c>
      <c r="AE10" s="24" t="n">
        <f aca="false">'Tx_Empl_BIT_7%'!AA7</f>
        <v>8.84946593870562</v>
      </c>
      <c r="AF10" s="25" t="n">
        <f aca="false">'Tx_Empl_BIT_7%'!AB7</f>
        <v>1.42821540044222</v>
      </c>
    </row>
    <row r="11" customFormat="false" ht="15" hidden="false" customHeight="false" outlineLevel="0" collapsed="false">
      <c r="A11" s="23" t="n">
        <v>2020</v>
      </c>
      <c r="B11" s="24" t="n">
        <f aca="false">'Tx_Empl_BIT_7%'!B8</f>
        <v>49.8503146314467</v>
      </c>
      <c r="C11" s="24" t="n">
        <f aca="false">'Tx_Empl_BIT_7%'!C8</f>
        <v>45.7202634400528</v>
      </c>
      <c r="D11" s="24" t="n">
        <f aca="false">'Tx_Empl_BIT_7%'!D8</f>
        <v>54.3400039467531</v>
      </c>
      <c r="E11" s="21" t="n">
        <f aca="false">100*SUM('Empl_BIT_7%'!E8:L8)/SUM(PopTot!E9:L9)</f>
        <v>63.8301804134565</v>
      </c>
      <c r="F11" s="24" t="n">
        <f aca="false">'Tx_Empl_BIT_7%'!AH8</f>
        <v>20.6883609170023</v>
      </c>
      <c r="G11" s="21" t="n">
        <f aca="false">100*SUM('Empl_BIT_7%'!Q8:X8)/SUM(PopTot!Q9:X9)</f>
        <v>71.5543932896937</v>
      </c>
      <c r="H11" s="24" t="n">
        <f aca="false">'Tx_Empl_BIT_7%'!AM8</f>
        <v>25.867883162098</v>
      </c>
      <c r="I11" s="24" t="n">
        <f aca="false">'Tx_Empl_BIT_7%'!E8</f>
        <v>7.57776192386829</v>
      </c>
      <c r="J11" s="24" t="n">
        <f aca="false">'Tx_Empl_BIT_7%'!F8</f>
        <v>45.6036357306955</v>
      </c>
      <c r="K11" s="24" t="n">
        <f aca="false">'Tx_Empl_BIT_7%'!G8</f>
        <v>70.5924895830649</v>
      </c>
      <c r="L11" s="24" t="n">
        <f aca="false">'Tx_Empl_BIT_7%'!H8</f>
        <v>71.7878903776512</v>
      </c>
      <c r="M11" s="24" t="n">
        <f aca="false">'Tx_Empl_BIT_7%'!I8</f>
        <v>75.0755870589273</v>
      </c>
      <c r="N11" s="24" t="n">
        <f aca="false">'Tx_Empl_BIT_7%'!J8</f>
        <v>78.7143270287183</v>
      </c>
      <c r="O11" s="24" t="n">
        <f aca="false">'Tx_Empl_BIT_7%'!K8</f>
        <v>79.4523254800521</v>
      </c>
      <c r="P11" s="24" t="n">
        <f aca="false">'Tx_Empl_BIT_7%'!L8</f>
        <v>77.4747824715111</v>
      </c>
      <c r="Q11" s="24" t="n">
        <f aca="false">'Tx_Empl_BIT_7%'!M8</f>
        <v>68.3470170515854</v>
      </c>
      <c r="R11" s="24" t="n">
        <f aca="false">'Tx_Empl_BIT_7%'!N8</f>
        <v>38.033462771744</v>
      </c>
      <c r="S11" s="24" t="n">
        <f aca="false">'Tx_Empl_BIT_7%'!O8</f>
        <v>5.86797923094467</v>
      </c>
      <c r="T11" s="24" t="n">
        <f aca="false">'Tx_Empl_BIT_7%'!P8</f>
        <v>0.614931709414242</v>
      </c>
      <c r="U11" s="24" t="n">
        <f aca="false">'Tx_Empl_BIT_7%'!Q8</f>
        <v>11.8048912089512</v>
      </c>
      <c r="V11" s="24" t="n">
        <f aca="false">'Tx_Empl_BIT_7%'!R8</f>
        <v>51.8812163223404</v>
      </c>
      <c r="W11" s="24" t="n">
        <f aca="false">'Tx_Empl_BIT_7%'!S8</f>
        <v>80.1923887604442</v>
      </c>
      <c r="X11" s="24" t="n">
        <f aca="false">'Tx_Empl_BIT_7%'!T8</f>
        <v>85.8184936082803</v>
      </c>
      <c r="Y11" s="24" t="n">
        <f aca="false">'Tx_Empl_BIT_7%'!U8</f>
        <v>86.2601354400404</v>
      </c>
      <c r="Z11" s="24" t="n">
        <f aca="false">'Tx_Empl_BIT_7%'!V8</f>
        <v>88.3758501868152</v>
      </c>
      <c r="AA11" s="24" t="n">
        <f aca="false">'Tx_Empl_BIT_7%'!W8</f>
        <v>85.47185309111</v>
      </c>
      <c r="AB11" s="24" t="n">
        <f aca="false">'Tx_Empl_BIT_7%'!X8</f>
        <v>83.7265201274461</v>
      </c>
      <c r="AC11" s="24" t="n">
        <f aca="false">'Tx_Empl_BIT_7%'!Y8</f>
        <v>73.169886621032</v>
      </c>
      <c r="AD11" s="24" t="n">
        <f aca="false">'Tx_Empl_BIT_7%'!Z8</f>
        <v>39.6716388195885</v>
      </c>
      <c r="AE11" s="24" t="n">
        <f aca="false">'Tx_Empl_BIT_7%'!AA8</f>
        <v>9.59547544686468</v>
      </c>
      <c r="AF11" s="25" t="n">
        <f aca="false">'Tx_Empl_BIT_7%'!AB8</f>
        <v>1.50882930308243</v>
      </c>
    </row>
    <row r="12" customFormat="false" ht="15" hidden="false" customHeight="false" outlineLevel="0" collapsed="false">
      <c r="A12" s="23" t="n">
        <v>2021</v>
      </c>
      <c r="B12" s="24" t="n">
        <f aca="false">'Tx_Empl_BIT_7%'!B9</f>
        <v>49.8996527025408</v>
      </c>
      <c r="C12" s="24" t="n">
        <f aca="false">'Tx_Empl_BIT_7%'!C9</f>
        <v>45.8040092936675</v>
      </c>
      <c r="D12" s="24" t="n">
        <f aca="false">'Tx_Empl_BIT_7%'!D9</f>
        <v>54.3491909911193</v>
      </c>
      <c r="E12" s="21" t="n">
        <f aca="false">100*SUM('Empl_BIT_7%'!E9:L9)/SUM(PopTot!E10:L10)</f>
        <v>64.1535500628606</v>
      </c>
      <c r="F12" s="24" t="n">
        <f aca="false">'Tx_Empl_BIT_7%'!AH9</f>
        <v>20.8155187066227</v>
      </c>
      <c r="G12" s="21" t="n">
        <f aca="false">100*SUM('Empl_BIT_7%'!Q9:X9)/SUM(PopTot!Q10:X10)</f>
        <v>71.7739005417612</v>
      </c>
      <c r="H12" s="24" t="n">
        <f aca="false">'Tx_Empl_BIT_7%'!AM9</f>
        <v>26.0473923918831</v>
      </c>
      <c r="I12" s="24" t="n">
        <f aca="false">'Tx_Empl_BIT_7%'!E9</f>
        <v>7.76690815704821</v>
      </c>
      <c r="J12" s="24" t="n">
        <f aca="false">'Tx_Empl_BIT_7%'!F9</f>
        <v>45.9697220052775</v>
      </c>
      <c r="K12" s="24" t="n">
        <f aca="false">'Tx_Empl_BIT_7%'!G9</f>
        <v>71.2664332583492</v>
      </c>
      <c r="L12" s="24" t="n">
        <f aca="false">'Tx_Empl_BIT_7%'!H9</f>
        <v>71.9760296075536</v>
      </c>
      <c r="M12" s="24" t="n">
        <f aca="false">'Tx_Empl_BIT_7%'!I9</f>
        <v>75.5849402342639</v>
      </c>
      <c r="N12" s="24" t="n">
        <f aca="false">'Tx_Empl_BIT_7%'!J9</f>
        <v>79.2264420864597</v>
      </c>
      <c r="O12" s="24" t="n">
        <f aca="false">'Tx_Empl_BIT_7%'!K9</f>
        <v>79.5020495093684</v>
      </c>
      <c r="P12" s="24" t="n">
        <f aca="false">'Tx_Empl_BIT_7%'!L9</f>
        <v>78.05547014034</v>
      </c>
      <c r="Q12" s="24" t="n">
        <f aca="false">'Tx_Empl_BIT_7%'!M9</f>
        <v>68.9537260323924</v>
      </c>
      <c r="R12" s="24" t="n">
        <f aca="false">'Tx_Empl_BIT_7%'!N9</f>
        <v>38.7070878455994</v>
      </c>
      <c r="S12" s="24" t="n">
        <f aca="false">'Tx_Empl_BIT_7%'!O9</f>
        <v>6.22727443692603</v>
      </c>
      <c r="T12" s="24" t="n">
        <f aca="false">'Tx_Empl_BIT_7%'!P9</f>
        <v>0.638799913986242</v>
      </c>
      <c r="U12" s="24" t="n">
        <f aca="false">'Tx_Empl_BIT_7%'!Q9</f>
        <v>12.0286906484044</v>
      </c>
      <c r="V12" s="24" t="n">
        <f aca="false">'Tx_Empl_BIT_7%'!R9</f>
        <v>52.2315684019958</v>
      </c>
      <c r="W12" s="24" t="n">
        <f aca="false">'Tx_Empl_BIT_7%'!S9</f>
        <v>80.9635790783521</v>
      </c>
      <c r="X12" s="24" t="n">
        <f aca="false">'Tx_Empl_BIT_7%'!T9</f>
        <v>85.8507882105449</v>
      </c>
      <c r="Y12" s="24" t="n">
        <f aca="false">'Tx_Empl_BIT_7%'!U9</f>
        <v>86.6701142795777</v>
      </c>
      <c r="Z12" s="24" t="n">
        <f aca="false">'Tx_Empl_BIT_7%'!V9</f>
        <v>88.7085411154924</v>
      </c>
      <c r="AA12" s="24" t="n">
        <f aca="false">'Tx_Empl_BIT_7%'!W9</f>
        <v>85.2642272547166</v>
      </c>
      <c r="AB12" s="24" t="n">
        <f aca="false">'Tx_Empl_BIT_7%'!X9</f>
        <v>84.1715997958385</v>
      </c>
      <c r="AC12" s="24" t="n">
        <f aca="false">'Tx_Empl_BIT_7%'!Y9</f>
        <v>73.3141355346754</v>
      </c>
      <c r="AD12" s="24" t="n">
        <f aca="false">'Tx_Empl_BIT_7%'!Z9</f>
        <v>40.6696174525021</v>
      </c>
      <c r="AE12" s="24" t="n">
        <f aca="false">'Tx_Empl_BIT_7%'!AA9</f>
        <v>10.3884669169434</v>
      </c>
      <c r="AF12" s="25" t="n">
        <f aca="false">'Tx_Empl_BIT_7%'!AB9</f>
        <v>1.58114011977038</v>
      </c>
    </row>
    <row r="13" customFormat="false" ht="15" hidden="false" customHeight="false" outlineLevel="0" collapsed="false">
      <c r="A13" s="23" t="n">
        <v>2022</v>
      </c>
      <c r="B13" s="24" t="n">
        <f aca="false">'Tx_Empl_BIT_7%'!B10</f>
        <v>49.8967843550334</v>
      </c>
      <c r="C13" s="24" t="n">
        <f aca="false">'Tx_Empl_BIT_7%'!C10</f>
        <v>45.8587150776724</v>
      </c>
      <c r="D13" s="24" t="n">
        <f aca="false">'Tx_Empl_BIT_7%'!D10</f>
        <v>54.280877784415</v>
      </c>
      <c r="E13" s="21" t="n">
        <f aca="false">100*SUM('Empl_BIT_7%'!E10:L10)/SUM(PopTot!E11:L11)</f>
        <v>64.4418860011684</v>
      </c>
      <c r="F13" s="24" t="n">
        <f aca="false">'Tx_Empl_BIT_7%'!AH10</f>
        <v>20.89752612757</v>
      </c>
      <c r="G13" s="21" t="n">
        <f aca="false">100*SUM('Empl_BIT_7%'!Q10:X10)/SUM(PopTot!Q11:X11)</f>
        <v>71.9590900017424</v>
      </c>
      <c r="H13" s="24" t="n">
        <f aca="false">'Tx_Empl_BIT_7%'!AM10</f>
        <v>26.0404746160757</v>
      </c>
      <c r="I13" s="24" t="n">
        <f aca="false">'Tx_Empl_BIT_7%'!E10</f>
        <v>7.92561350148972</v>
      </c>
      <c r="J13" s="24" t="n">
        <f aca="false">'Tx_Empl_BIT_7%'!F10</f>
        <v>46.4282919900378</v>
      </c>
      <c r="K13" s="24" t="n">
        <f aca="false">'Tx_Empl_BIT_7%'!G10</f>
        <v>71.8029553842276</v>
      </c>
      <c r="L13" s="24" t="n">
        <f aca="false">'Tx_Empl_BIT_7%'!H10</f>
        <v>72.3571496214121</v>
      </c>
      <c r="M13" s="24" t="n">
        <f aca="false">'Tx_Empl_BIT_7%'!I10</f>
        <v>75.9123661810185</v>
      </c>
      <c r="N13" s="24" t="n">
        <f aca="false">'Tx_Empl_BIT_7%'!J10</f>
        <v>79.3252995704637</v>
      </c>
      <c r="O13" s="24" t="n">
        <f aca="false">'Tx_Empl_BIT_7%'!K10</f>
        <v>80.0130888783646</v>
      </c>
      <c r="P13" s="24" t="n">
        <f aca="false">'Tx_Empl_BIT_7%'!L10</f>
        <v>78.6895753237208</v>
      </c>
      <c r="Q13" s="24" t="n">
        <f aca="false">'Tx_Empl_BIT_7%'!M10</f>
        <v>69.2628367300166</v>
      </c>
      <c r="R13" s="24" t="n">
        <f aca="false">'Tx_Empl_BIT_7%'!N10</f>
        <v>39.6629094094218</v>
      </c>
      <c r="S13" s="24" t="n">
        <f aca="false">'Tx_Empl_BIT_7%'!O10</f>
        <v>6.38969718314224</v>
      </c>
      <c r="T13" s="24" t="n">
        <f aca="false">'Tx_Empl_BIT_7%'!P10</f>
        <v>0.651891453143139</v>
      </c>
      <c r="U13" s="24" t="n">
        <f aca="false">'Tx_Empl_BIT_7%'!Q10</f>
        <v>12.1978187963784</v>
      </c>
      <c r="V13" s="24" t="n">
        <f aca="false">'Tx_Empl_BIT_7%'!R10</f>
        <v>52.7364656449524</v>
      </c>
      <c r="W13" s="24" t="n">
        <f aca="false">'Tx_Empl_BIT_7%'!S10</f>
        <v>81.4813214509287</v>
      </c>
      <c r="X13" s="24" t="n">
        <f aca="false">'Tx_Empl_BIT_7%'!T10</f>
        <v>86.0699335430733</v>
      </c>
      <c r="Y13" s="24" t="n">
        <f aca="false">'Tx_Empl_BIT_7%'!U10</f>
        <v>86.8701703207687</v>
      </c>
      <c r="Z13" s="24" t="n">
        <f aca="false">'Tx_Empl_BIT_7%'!V10</f>
        <v>88.6773667563006</v>
      </c>
      <c r="AA13" s="24" t="n">
        <f aca="false">'Tx_Empl_BIT_7%'!W10</f>
        <v>85.5790393053373</v>
      </c>
      <c r="AB13" s="24" t="n">
        <f aca="false">'Tx_Empl_BIT_7%'!X10</f>
        <v>84.6681176352886</v>
      </c>
      <c r="AC13" s="24" t="n">
        <f aca="false">'Tx_Empl_BIT_7%'!Y10</f>
        <v>73.3162494970081</v>
      </c>
      <c r="AD13" s="24" t="n">
        <f aca="false">'Tx_Empl_BIT_7%'!Z10</f>
        <v>41.1333955416034</v>
      </c>
      <c r="AE13" s="24" t="n">
        <f aca="false">'Tx_Empl_BIT_7%'!AA10</f>
        <v>10.9221014539614</v>
      </c>
      <c r="AF13" s="25" t="n">
        <f aca="false">'Tx_Empl_BIT_7%'!AB10</f>
        <v>1.63762192360453</v>
      </c>
    </row>
    <row r="14" customFormat="false" ht="15" hidden="false" customHeight="false" outlineLevel="0" collapsed="false">
      <c r="A14" s="23" t="n">
        <v>2023</v>
      </c>
      <c r="B14" s="24" t="n">
        <f aca="false">'Tx_Empl_BIT_7%'!B11</f>
        <v>49.6064668482583</v>
      </c>
      <c r="C14" s="24" t="n">
        <f aca="false">'Tx_Empl_BIT_7%'!C11</f>
        <v>45.6191524446239</v>
      </c>
      <c r="D14" s="24" t="n">
        <f aca="false">'Tx_Empl_BIT_7%'!D11</f>
        <v>53.9328278339699</v>
      </c>
      <c r="E14" s="21" t="n">
        <f aca="false">100*SUM('Empl_BIT_7%'!E11:L11)/SUM(PopTot!E12:L12)</f>
        <v>64.2659837999827</v>
      </c>
      <c r="F14" s="24" t="n">
        <f aca="false">'Tx_Empl_BIT_7%'!AH11</f>
        <v>20.8739254244755</v>
      </c>
      <c r="G14" s="21" t="n">
        <f aca="false">100*SUM('Empl_BIT_7%'!Q11:X11)/SUM(PopTot!Q12:X12)</f>
        <v>71.7303338502662</v>
      </c>
      <c r="H14" s="24" t="n">
        <f aca="false">'Tx_Empl_BIT_7%'!AM11</f>
        <v>25.9193580284756</v>
      </c>
      <c r="I14" s="24" t="n">
        <f aca="false">'Tx_Empl_BIT_7%'!E11</f>
        <v>7.88190597813414</v>
      </c>
      <c r="J14" s="24" t="n">
        <f aca="false">'Tx_Empl_BIT_7%'!F11</f>
        <v>46.1389987628488</v>
      </c>
      <c r="K14" s="24" t="n">
        <f aca="false">'Tx_Empl_BIT_7%'!G11</f>
        <v>72.2152322500034</v>
      </c>
      <c r="L14" s="24" t="n">
        <f aca="false">'Tx_Empl_BIT_7%'!H11</f>
        <v>71.8547009635686</v>
      </c>
      <c r="M14" s="24" t="n">
        <f aca="false">'Tx_Empl_BIT_7%'!I11</f>
        <v>76.2604260623759</v>
      </c>
      <c r="N14" s="24" t="n">
        <f aca="false">'Tx_Empl_BIT_7%'!J11</f>
        <v>78.8263524021127</v>
      </c>
      <c r="O14" s="24" t="n">
        <f aca="false">'Tx_Empl_BIT_7%'!K11</f>
        <v>80.1682615697622</v>
      </c>
      <c r="P14" s="24" t="n">
        <f aca="false">'Tx_Empl_BIT_7%'!L11</f>
        <v>78.504424004588</v>
      </c>
      <c r="Q14" s="24" t="n">
        <f aca="false">'Tx_Empl_BIT_7%'!M11</f>
        <v>69.1818950905987</v>
      </c>
      <c r="R14" s="24" t="n">
        <f aca="false">'Tx_Empl_BIT_7%'!N11</f>
        <v>40.7290518897238</v>
      </c>
      <c r="S14" s="24" t="n">
        <f aca="false">'Tx_Empl_BIT_7%'!O11</f>
        <v>6.50618698180595</v>
      </c>
      <c r="T14" s="24" t="n">
        <f aca="false">'Tx_Empl_BIT_7%'!P11</f>
        <v>0.658994733095564</v>
      </c>
      <c r="U14" s="24" t="n">
        <f aca="false">'Tx_Empl_BIT_7%'!Q11</f>
        <v>12.1579969802494</v>
      </c>
      <c r="V14" s="24" t="n">
        <f aca="false">'Tx_Empl_BIT_7%'!R11</f>
        <v>52.426827062254</v>
      </c>
      <c r="W14" s="24" t="n">
        <f aca="false">'Tx_Empl_BIT_7%'!S11</f>
        <v>82.0062130865693</v>
      </c>
      <c r="X14" s="24" t="n">
        <f aca="false">'Tx_Empl_BIT_7%'!T11</f>
        <v>85.4349080239065</v>
      </c>
      <c r="Y14" s="24" t="n">
        <f aca="false">'Tx_Empl_BIT_7%'!U11</f>
        <v>87.2242084426713</v>
      </c>
      <c r="Z14" s="24" t="n">
        <f aca="false">'Tx_Empl_BIT_7%'!V11</f>
        <v>88.1837927210327</v>
      </c>
      <c r="AA14" s="24" t="n">
        <f aca="false">'Tx_Empl_BIT_7%'!W11</f>
        <v>85.5930654805998</v>
      </c>
      <c r="AB14" s="24" t="n">
        <f aca="false">'Tx_Empl_BIT_7%'!X11</f>
        <v>84.304718988619</v>
      </c>
      <c r="AC14" s="24" t="n">
        <f aca="false">'Tx_Empl_BIT_7%'!Y11</f>
        <v>73.0539267812565</v>
      </c>
      <c r="AD14" s="24" t="n">
        <f aca="false">'Tx_Empl_BIT_7%'!Z11</f>
        <v>41.6890958901954</v>
      </c>
      <c r="AE14" s="24" t="n">
        <f aca="false">'Tx_Empl_BIT_7%'!AA11</f>
        <v>11.3455214237336</v>
      </c>
      <c r="AF14" s="25" t="n">
        <f aca="false">'Tx_Empl_BIT_7%'!AB11</f>
        <v>1.67582242753892</v>
      </c>
    </row>
    <row r="15" customFormat="false" ht="15" hidden="false" customHeight="false" outlineLevel="0" collapsed="false">
      <c r="A15" s="23" t="n">
        <v>2024</v>
      </c>
      <c r="B15" s="24" t="n">
        <f aca="false">'Tx_Empl_BIT_7%'!B12</f>
        <v>49.3153938482072</v>
      </c>
      <c r="C15" s="24" t="n">
        <f aca="false">'Tx_Empl_BIT_7%'!C12</f>
        <v>45.3633473192655</v>
      </c>
      <c r="D15" s="24" t="n">
        <f aca="false">'Tx_Empl_BIT_7%'!D12</f>
        <v>53.6008120517983</v>
      </c>
      <c r="E15" s="21" t="n">
        <f aca="false">100*SUM('Empl_BIT_7%'!E12:L12)/SUM(PopTot!E13:L13)</f>
        <v>64.0768935748485</v>
      </c>
      <c r="F15" s="24" t="n">
        <f aca="false">'Tx_Empl_BIT_7%'!AH12</f>
        <v>20.8288012066736</v>
      </c>
      <c r="G15" s="21" t="n">
        <f aca="false">100*SUM('Empl_BIT_7%'!Q12:X12)/SUM(PopTot!Q13:X13)</f>
        <v>71.4775379538657</v>
      </c>
      <c r="H15" s="24" t="n">
        <f aca="false">'Tx_Empl_BIT_7%'!AM12</f>
        <v>25.866453785105</v>
      </c>
      <c r="I15" s="24" t="n">
        <f aca="false">'Tx_Empl_BIT_7%'!E12</f>
        <v>7.81386482721557</v>
      </c>
      <c r="J15" s="24" t="n">
        <f aca="false">'Tx_Empl_BIT_7%'!F12</f>
        <v>45.9741229001147</v>
      </c>
      <c r="K15" s="24" t="n">
        <f aca="false">'Tx_Empl_BIT_7%'!G12</f>
        <v>72.0698226658757</v>
      </c>
      <c r="L15" s="24" t="n">
        <f aca="false">'Tx_Empl_BIT_7%'!H12</f>
        <v>71.8013386682735</v>
      </c>
      <c r="M15" s="24" t="n">
        <f aca="false">'Tx_Empl_BIT_7%'!I12</f>
        <v>75.90884243174</v>
      </c>
      <c r="N15" s="24" t="n">
        <f aca="false">'Tx_Empl_BIT_7%'!J12</f>
        <v>78.6987524486014</v>
      </c>
      <c r="O15" s="24" t="n">
        <f aca="false">'Tx_Empl_BIT_7%'!K12</f>
        <v>80.81853579151</v>
      </c>
      <c r="P15" s="24" t="n">
        <f aca="false">'Tx_Empl_BIT_7%'!L12</f>
        <v>78.0933264037099</v>
      </c>
      <c r="Q15" s="24" t="n">
        <f aca="false">'Tx_Empl_BIT_7%'!M12</f>
        <v>69.0470256271054</v>
      </c>
      <c r="R15" s="24" t="n">
        <f aca="false">'Tx_Empl_BIT_7%'!N12</f>
        <v>41.7910670688235</v>
      </c>
      <c r="S15" s="24" t="n">
        <f aca="false">'Tx_Empl_BIT_7%'!O12</f>
        <v>6.5823259615022</v>
      </c>
      <c r="T15" s="24" t="n">
        <f aca="false">'Tx_Empl_BIT_7%'!P12</f>
        <v>0.664553737032705</v>
      </c>
      <c r="U15" s="24" t="n">
        <f aca="false">'Tx_Empl_BIT_7%'!Q12</f>
        <v>12.082750826491</v>
      </c>
      <c r="V15" s="24" t="n">
        <f aca="false">'Tx_Empl_BIT_7%'!R12</f>
        <v>52.1999257031481</v>
      </c>
      <c r="W15" s="24" t="n">
        <f aca="false">'Tx_Empl_BIT_7%'!S12</f>
        <v>81.9316125424714</v>
      </c>
      <c r="X15" s="24" t="n">
        <f aca="false">'Tx_Empl_BIT_7%'!T12</f>
        <v>85.3458977265495</v>
      </c>
      <c r="Y15" s="24" t="n">
        <f aca="false">'Tx_Empl_BIT_7%'!U12</f>
        <v>86.9055753551077</v>
      </c>
      <c r="Z15" s="24" t="n">
        <f aca="false">'Tx_Empl_BIT_7%'!V12</f>
        <v>88.0191241714727</v>
      </c>
      <c r="AA15" s="24" t="n">
        <f aca="false">'Tx_Empl_BIT_7%'!W12</f>
        <v>86.063245490826</v>
      </c>
      <c r="AB15" s="24" t="n">
        <f aca="false">'Tx_Empl_BIT_7%'!X12</f>
        <v>83.734636867164</v>
      </c>
      <c r="AC15" s="24" t="n">
        <f aca="false">'Tx_Empl_BIT_7%'!Y12</f>
        <v>72.9903879087061</v>
      </c>
      <c r="AD15" s="24" t="n">
        <f aca="false">'Tx_Empl_BIT_7%'!Z12</f>
        <v>42.8199914403849</v>
      </c>
      <c r="AE15" s="24" t="n">
        <f aca="false">'Tx_Empl_BIT_7%'!AA12</f>
        <v>11.4212161232912</v>
      </c>
      <c r="AF15" s="25" t="n">
        <f aca="false">'Tx_Empl_BIT_7%'!AB12</f>
        <v>1.68380981945268</v>
      </c>
    </row>
    <row r="16" customFormat="false" ht="15" hidden="false" customHeight="false" outlineLevel="0" collapsed="false">
      <c r="A16" s="23" t="n">
        <v>2025</v>
      </c>
      <c r="B16" s="24" t="n">
        <f aca="false">'Tx_Empl_BIT_7%'!B13</f>
        <v>49.0529230268012</v>
      </c>
      <c r="C16" s="24" t="n">
        <f aca="false">'Tx_Empl_BIT_7%'!C13</f>
        <v>45.1271070678231</v>
      </c>
      <c r="D16" s="24" t="n">
        <f aca="false">'Tx_Empl_BIT_7%'!D13</f>
        <v>53.3072851763968</v>
      </c>
      <c r="E16" s="21" t="n">
        <f aca="false">100*SUM('Empl_BIT_7%'!E13:L13)/SUM(PopTot!E14:L14)</f>
        <v>63.9096913194647</v>
      </c>
      <c r="F16" s="24" t="n">
        <f aca="false">'Tx_Empl_BIT_7%'!AH13</f>
        <v>20.794560403252</v>
      </c>
      <c r="G16" s="21" t="n">
        <f aca="false">100*SUM('Empl_BIT_7%'!Q13:X13)/SUM(PopTot!Q14:X14)</f>
        <v>71.2502189582828</v>
      </c>
      <c r="H16" s="24" t="n">
        <f aca="false">'Tx_Empl_BIT_7%'!AM13</f>
        <v>25.8758969428946</v>
      </c>
      <c r="I16" s="24" t="n">
        <f aca="false">'Tx_Empl_BIT_7%'!E13</f>
        <v>7.75526199192349</v>
      </c>
      <c r="J16" s="24" t="n">
        <f aca="false">'Tx_Empl_BIT_7%'!F13</f>
        <v>45.5809045127127</v>
      </c>
      <c r="K16" s="24" t="n">
        <f aca="false">'Tx_Empl_BIT_7%'!G13</f>
        <v>72.1061075541118</v>
      </c>
      <c r="L16" s="24" t="n">
        <f aca="false">'Tx_Empl_BIT_7%'!H13</f>
        <v>71.8765236879228</v>
      </c>
      <c r="M16" s="24" t="n">
        <f aca="false">'Tx_Empl_BIT_7%'!I13</f>
        <v>75.7431923357854</v>
      </c>
      <c r="N16" s="24" t="n">
        <f aca="false">'Tx_Empl_BIT_7%'!J13</f>
        <v>78.174415708943</v>
      </c>
      <c r="O16" s="24" t="n">
        <f aca="false">'Tx_Empl_BIT_7%'!K13</f>
        <v>81.6651228160557</v>
      </c>
      <c r="P16" s="24" t="n">
        <f aca="false">'Tx_Empl_BIT_7%'!L13</f>
        <v>77.6704065066862</v>
      </c>
      <c r="Q16" s="24" t="n">
        <f aca="false">'Tx_Empl_BIT_7%'!M13</f>
        <v>69.1716413206836</v>
      </c>
      <c r="R16" s="24" t="n">
        <f aca="false">'Tx_Empl_BIT_7%'!N13</f>
        <v>42.8113091337802</v>
      </c>
      <c r="S16" s="24" t="n">
        <f aca="false">'Tx_Empl_BIT_7%'!O13</f>
        <v>6.65034377592429</v>
      </c>
      <c r="T16" s="24" t="n">
        <f aca="false">'Tx_Empl_BIT_7%'!P13</f>
        <v>0.669219905274973</v>
      </c>
      <c r="U16" s="24" t="n">
        <f aca="false">'Tx_Empl_BIT_7%'!Q13</f>
        <v>12.0153659954022</v>
      </c>
      <c r="V16" s="24" t="n">
        <f aca="false">'Tx_Empl_BIT_7%'!R13</f>
        <v>51.792323834498</v>
      </c>
      <c r="W16" s="24" t="n">
        <f aca="false">'Tx_Empl_BIT_7%'!S13</f>
        <v>81.9632222926026</v>
      </c>
      <c r="X16" s="24" t="n">
        <f aca="false">'Tx_Empl_BIT_7%'!T13</f>
        <v>85.368960460801</v>
      </c>
      <c r="Y16" s="24" t="n">
        <f aca="false">'Tx_Empl_BIT_7%'!U13</f>
        <v>86.6897283680462</v>
      </c>
      <c r="Z16" s="24" t="n">
        <f aca="false">'Tx_Empl_BIT_7%'!V13</f>
        <v>87.5143640736432</v>
      </c>
      <c r="AA16" s="24" t="n">
        <f aca="false">'Tx_Empl_BIT_7%'!W13</f>
        <v>86.9554592255536</v>
      </c>
      <c r="AB16" s="24" t="n">
        <f aca="false">'Tx_Empl_BIT_7%'!X13</f>
        <v>83.0583019052179</v>
      </c>
      <c r="AC16" s="24" t="n">
        <f aca="false">'Tx_Empl_BIT_7%'!Y13</f>
        <v>73.1120924505665</v>
      </c>
      <c r="AD16" s="24" t="n">
        <f aca="false">'Tx_Empl_BIT_7%'!Z13</f>
        <v>44.1737519033441</v>
      </c>
      <c r="AE16" s="24" t="n">
        <f aca="false">'Tx_Empl_BIT_7%'!AA13</f>
        <v>11.4408533712049</v>
      </c>
      <c r="AF16" s="25" t="n">
        <f aca="false">'Tx_Empl_BIT_7%'!AB13</f>
        <v>1.68162998078378</v>
      </c>
    </row>
    <row r="17" customFormat="false" ht="15" hidden="false" customHeight="false" outlineLevel="0" collapsed="false">
      <c r="A17" s="23" t="n">
        <v>2026</v>
      </c>
      <c r="B17" s="24" t="n">
        <f aca="false">'Tx_Empl_BIT_7%'!B14</f>
        <v>48.8248758929671</v>
      </c>
      <c r="C17" s="24" t="n">
        <f aca="false">'Tx_Empl_BIT_7%'!C14</f>
        <v>44.9010319626604</v>
      </c>
      <c r="D17" s="24" t="n">
        <f aca="false">'Tx_Empl_BIT_7%'!D14</f>
        <v>53.0746871946286</v>
      </c>
      <c r="E17" s="21" t="n">
        <f aca="false">100*SUM('Empl_BIT_7%'!E14:L14)/SUM(PopTot!E15:L15)</f>
        <v>63.7398899756058</v>
      </c>
      <c r="F17" s="24" t="n">
        <f aca="false">'Tx_Empl_BIT_7%'!AH14</f>
        <v>20.7894786651724</v>
      </c>
      <c r="G17" s="21" t="n">
        <f aca="false">100*SUM('Empl_BIT_7%'!Q14:X14)/SUM(PopTot!Q15:X15)</f>
        <v>71.0327556536823</v>
      </c>
      <c r="H17" s="24" t="n">
        <f aca="false">'Tx_Empl_BIT_7%'!AM14</f>
        <v>26.0355549921268</v>
      </c>
      <c r="I17" s="24" t="n">
        <f aca="false">'Tx_Empl_BIT_7%'!E14</f>
        <v>7.66638610443725</v>
      </c>
      <c r="J17" s="24" t="n">
        <f aca="false">'Tx_Empl_BIT_7%'!F14</f>
        <v>45.5855142299448</v>
      </c>
      <c r="K17" s="24" t="n">
        <f aca="false">'Tx_Empl_BIT_7%'!G14</f>
        <v>71.7436704719609</v>
      </c>
      <c r="L17" s="24" t="n">
        <f aca="false">'Tx_Empl_BIT_7%'!H14</f>
        <v>71.9628021696262</v>
      </c>
      <c r="M17" s="24" t="n">
        <f aca="false">'Tx_Empl_BIT_7%'!I14</f>
        <v>75.3921841033187</v>
      </c>
      <c r="N17" s="24" t="n">
        <f aca="false">'Tx_Empl_BIT_7%'!J14</f>
        <v>78.1787349818928</v>
      </c>
      <c r="O17" s="24" t="n">
        <f aca="false">'Tx_Empl_BIT_7%'!K14</f>
        <v>81.775117324168</v>
      </c>
      <c r="P17" s="24" t="n">
        <f aca="false">'Tx_Empl_BIT_7%'!L14</f>
        <v>77.311971483979</v>
      </c>
      <c r="Q17" s="24" t="n">
        <f aca="false">'Tx_Empl_BIT_7%'!M14</f>
        <v>69.2536712786099</v>
      </c>
      <c r="R17" s="24" t="n">
        <f aca="false">'Tx_Empl_BIT_7%'!N14</f>
        <v>43.7662434963817</v>
      </c>
      <c r="S17" s="24" t="n">
        <f aca="false">'Tx_Empl_BIT_7%'!O14</f>
        <v>6.75721604365074</v>
      </c>
      <c r="T17" s="24" t="n">
        <f aca="false">'Tx_Empl_BIT_7%'!P14</f>
        <v>0.677222012801046</v>
      </c>
      <c r="U17" s="24" t="n">
        <f aca="false">'Tx_Empl_BIT_7%'!Q14</f>
        <v>11.8985636249759</v>
      </c>
      <c r="V17" s="24" t="n">
        <f aca="false">'Tx_Empl_BIT_7%'!R14</f>
        <v>51.8172270871213</v>
      </c>
      <c r="W17" s="24" t="n">
        <f aca="false">'Tx_Empl_BIT_7%'!S14</f>
        <v>81.4800965288113</v>
      </c>
      <c r="X17" s="24" t="n">
        <f aca="false">'Tx_Empl_BIT_7%'!T14</f>
        <v>85.5715406729016</v>
      </c>
      <c r="Y17" s="24" t="n">
        <f aca="false">'Tx_Empl_BIT_7%'!U14</f>
        <v>86.3176655767316</v>
      </c>
      <c r="Z17" s="24" t="n">
        <f aca="false">'Tx_Empl_BIT_7%'!V14</f>
        <v>87.5614442234442</v>
      </c>
      <c r="AA17" s="24" t="n">
        <f aca="false">'Tx_Empl_BIT_7%'!W14</f>
        <v>86.9174394323861</v>
      </c>
      <c r="AB17" s="24" t="n">
        <f aca="false">'Tx_Empl_BIT_7%'!X14</f>
        <v>82.5921484770514</v>
      </c>
      <c r="AC17" s="24" t="n">
        <f aca="false">'Tx_Empl_BIT_7%'!Y14</f>
        <v>73.2176068416369</v>
      </c>
      <c r="AD17" s="24" t="n">
        <f aca="false">'Tx_Empl_BIT_7%'!Z14</f>
        <v>46.0930966155184</v>
      </c>
      <c r="AE17" s="24" t="n">
        <f aca="false">'Tx_Empl_BIT_7%'!AA14</f>
        <v>11.4377482889537</v>
      </c>
      <c r="AF17" s="25" t="n">
        <f aca="false">'Tx_Empl_BIT_7%'!AB14</f>
        <v>1.68213000871973</v>
      </c>
    </row>
    <row r="18" customFormat="false" ht="15" hidden="false" customHeight="false" outlineLevel="0" collapsed="false">
      <c r="A18" s="23" t="n">
        <v>2027</v>
      </c>
      <c r="B18" s="24" t="n">
        <f aca="false">'Tx_Empl_BIT_7%'!B15</f>
        <v>48.6153489799915</v>
      </c>
      <c r="C18" s="24" t="n">
        <f aca="false">'Tx_Empl_BIT_7%'!C15</f>
        <v>44.6789365141061</v>
      </c>
      <c r="D18" s="24" t="n">
        <f aca="false">'Tx_Empl_BIT_7%'!D15</f>
        <v>52.8769345435394</v>
      </c>
      <c r="E18" s="21" t="n">
        <f aca="false">100*SUM('Empl_BIT_7%'!E15:L15)/SUM(PopTot!E16:L16)</f>
        <v>63.5837854861478</v>
      </c>
      <c r="F18" s="24" t="n">
        <f aca="false">'Tx_Empl_BIT_7%'!AH15</f>
        <v>20.8059294683968</v>
      </c>
      <c r="G18" s="21" t="n">
        <f aca="false">100*SUM('Empl_BIT_7%'!Q15:X15)/SUM(PopTot!Q16:X16)</f>
        <v>70.8480651789603</v>
      </c>
      <c r="H18" s="24" t="n">
        <f aca="false">'Tx_Empl_BIT_7%'!AM15</f>
        <v>26.2640949358859</v>
      </c>
      <c r="I18" s="24" t="n">
        <f aca="false">'Tx_Empl_BIT_7%'!E15</f>
        <v>7.59602618207867</v>
      </c>
      <c r="J18" s="24" t="n">
        <f aca="false">'Tx_Empl_BIT_7%'!F15</f>
        <v>45.401314094363</v>
      </c>
      <c r="K18" s="24" t="n">
        <f aca="false">'Tx_Empl_BIT_7%'!G15</f>
        <v>71.5274765608066</v>
      </c>
      <c r="L18" s="24" t="n">
        <f aca="false">'Tx_Empl_BIT_7%'!H15</f>
        <v>71.9121697980649</v>
      </c>
      <c r="M18" s="24" t="n">
        <f aca="false">'Tx_Empl_BIT_7%'!I15</f>
        <v>75.237760420876</v>
      </c>
      <c r="N18" s="24" t="n">
        <f aca="false">'Tx_Empl_BIT_7%'!J15</f>
        <v>77.9975686121929</v>
      </c>
      <c r="O18" s="24" t="n">
        <f aca="false">'Tx_Empl_BIT_7%'!K15</f>
        <v>81.4577026320552</v>
      </c>
      <c r="P18" s="24" t="n">
        <f aca="false">'Tx_Empl_BIT_7%'!L15</f>
        <v>77.4019681849634</v>
      </c>
      <c r="Q18" s="24" t="n">
        <f aca="false">'Tx_Empl_BIT_7%'!M15</f>
        <v>69.3941492122258</v>
      </c>
      <c r="R18" s="24" t="n">
        <f aca="false">'Tx_Empl_BIT_7%'!N15</f>
        <v>44.5444345885024</v>
      </c>
      <c r="S18" s="24" t="n">
        <f aca="false">'Tx_Empl_BIT_7%'!O15</f>
        <v>6.89321497166512</v>
      </c>
      <c r="T18" s="24" t="n">
        <f aca="false">'Tx_Empl_BIT_7%'!P15</f>
        <v>0.687870683368704</v>
      </c>
      <c r="U18" s="24" t="n">
        <f aca="false">'Tx_Empl_BIT_7%'!Q15</f>
        <v>11.8277792748486</v>
      </c>
      <c r="V18" s="24" t="n">
        <f aca="false">'Tx_Empl_BIT_7%'!R15</f>
        <v>51.586682320568</v>
      </c>
      <c r="W18" s="24" t="n">
        <f aca="false">'Tx_Empl_BIT_7%'!S15</f>
        <v>81.2510756144761</v>
      </c>
      <c r="X18" s="24" t="n">
        <f aca="false">'Tx_Empl_BIT_7%'!T15</f>
        <v>85.5131245945863</v>
      </c>
      <c r="Y18" s="24" t="n">
        <f aca="false">'Tx_Empl_BIT_7%'!U15</f>
        <v>86.1278823680597</v>
      </c>
      <c r="Z18" s="24" t="n">
        <f aca="false">'Tx_Empl_BIT_7%'!V15</f>
        <v>87.3982257121418</v>
      </c>
      <c r="AA18" s="24" t="n">
        <f aca="false">'Tx_Empl_BIT_7%'!W15</f>
        <v>86.5298884685</v>
      </c>
      <c r="AB18" s="24" t="n">
        <f aca="false">'Tx_Empl_BIT_7%'!X15</f>
        <v>82.6249239064515</v>
      </c>
      <c r="AC18" s="24" t="n">
        <f aca="false">'Tx_Empl_BIT_7%'!Y15</f>
        <v>73.3637264788914</v>
      </c>
      <c r="AD18" s="24" t="n">
        <f aca="false">'Tx_Empl_BIT_7%'!Z15</f>
        <v>48.0487986670267</v>
      </c>
      <c r="AE18" s="24" t="n">
        <f aca="false">'Tx_Empl_BIT_7%'!AA15</f>
        <v>11.4756670925064</v>
      </c>
      <c r="AF18" s="25" t="n">
        <f aca="false">'Tx_Empl_BIT_7%'!AB15</f>
        <v>1.68618890240764</v>
      </c>
    </row>
    <row r="19" customFormat="false" ht="15" hidden="false" customHeight="false" outlineLevel="0" collapsed="false">
      <c r="A19" s="23" t="n">
        <v>2028</v>
      </c>
      <c r="B19" s="24" t="n">
        <f aca="false">'Tx_Empl_BIT_7%'!B16</f>
        <v>48.4104618437742</v>
      </c>
      <c r="C19" s="24" t="n">
        <f aca="false">'Tx_Empl_BIT_7%'!C16</f>
        <v>44.4491202222217</v>
      </c>
      <c r="D19" s="24" t="n">
        <f aca="false">'Tx_Empl_BIT_7%'!D16</f>
        <v>52.6969311516164</v>
      </c>
      <c r="E19" s="21" t="n">
        <f aca="false">100*SUM('Empl_BIT_7%'!E16:L16)/SUM(PopTot!E17:L17)</f>
        <v>63.4743365051232</v>
      </c>
      <c r="F19" s="24" t="n">
        <f aca="false">'Tx_Empl_BIT_7%'!AH16</f>
        <v>20.7617366853697</v>
      </c>
      <c r="G19" s="21" t="n">
        <f aca="false">100*SUM('Empl_BIT_7%'!Q16:X16)/SUM(PopTot!Q17:X17)</f>
        <v>70.7210939063594</v>
      </c>
      <c r="H19" s="24" t="n">
        <f aca="false">'Tx_Empl_BIT_7%'!AM16</f>
        <v>26.4570614521634</v>
      </c>
      <c r="I19" s="24" t="n">
        <f aca="false">'Tx_Empl_BIT_7%'!E16</f>
        <v>7.52733881820061</v>
      </c>
      <c r="J19" s="24" t="n">
        <f aca="false">'Tx_Empl_BIT_7%'!F16</f>
        <v>45.258505400457</v>
      </c>
      <c r="K19" s="24" t="n">
        <f aca="false">'Tx_Empl_BIT_7%'!G16</f>
        <v>71.1745555495306</v>
      </c>
      <c r="L19" s="24" t="n">
        <f aca="false">'Tx_Empl_BIT_7%'!H16</f>
        <v>72.2900535627719</v>
      </c>
      <c r="M19" s="24" t="n">
        <f aca="false">'Tx_Empl_BIT_7%'!I16</f>
        <v>74.7270465966222</v>
      </c>
      <c r="N19" s="24" t="n">
        <f aca="false">'Tx_Empl_BIT_7%'!J16</f>
        <v>78.3284306640384</v>
      </c>
      <c r="O19" s="24" t="n">
        <f aca="false">'Tx_Empl_BIT_7%'!K16</f>
        <v>80.9831027389823</v>
      </c>
      <c r="P19" s="24" t="n">
        <f aca="false">'Tx_Empl_BIT_7%'!L16</f>
        <v>77.5223736202967</v>
      </c>
      <c r="Q19" s="24" t="n">
        <f aca="false">'Tx_Empl_BIT_7%'!M16</f>
        <v>69.1113601838255</v>
      </c>
      <c r="R19" s="24" t="n">
        <f aca="false">'Tx_Empl_BIT_7%'!N16</f>
        <v>45.0159721249374</v>
      </c>
      <c r="S19" s="24" t="n">
        <f aca="false">'Tx_Empl_BIT_7%'!O16</f>
        <v>7.15031358890439</v>
      </c>
      <c r="T19" s="24" t="n">
        <f aca="false">'Tx_Empl_BIT_7%'!P16</f>
        <v>0.705344282865124</v>
      </c>
      <c r="U19" s="24" t="n">
        <f aca="false">'Tx_Empl_BIT_7%'!Q16</f>
        <v>11.7465232148481</v>
      </c>
      <c r="V19" s="24" t="n">
        <f aca="false">'Tx_Empl_BIT_7%'!R16</f>
        <v>51.4502163072945</v>
      </c>
      <c r="W19" s="24" t="n">
        <f aca="false">'Tx_Empl_BIT_7%'!S16</f>
        <v>80.878344332415</v>
      </c>
      <c r="X19" s="24" t="n">
        <f aca="false">'Tx_Empl_BIT_7%'!T16</f>
        <v>86.0520573611191</v>
      </c>
      <c r="Y19" s="24" t="n">
        <f aca="false">'Tx_Empl_BIT_7%'!U16</f>
        <v>85.5197662162535</v>
      </c>
      <c r="Z19" s="24" t="n">
        <f aca="false">'Tx_Empl_BIT_7%'!V16</f>
        <v>87.7591480465556</v>
      </c>
      <c r="AA19" s="24" t="n">
        <f aca="false">'Tx_Empl_BIT_7%'!W16</f>
        <v>86.033549027472</v>
      </c>
      <c r="AB19" s="24" t="n">
        <f aca="false">'Tx_Empl_BIT_7%'!X16</f>
        <v>82.6586845104865</v>
      </c>
      <c r="AC19" s="24" t="n">
        <f aca="false">'Tx_Empl_BIT_7%'!Y16</f>
        <v>73.0398525873148</v>
      </c>
      <c r="AD19" s="24" t="n">
        <f aca="false">'Tx_Empl_BIT_7%'!Z16</f>
        <v>49.8539616770716</v>
      </c>
      <c r="AE19" s="24" t="n">
        <f aca="false">'Tx_Empl_BIT_7%'!AA16</f>
        <v>11.7434801569861</v>
      </c>
      <c r="AF19" s="25" t="n">
        <f aca="false">'Tx_Empl_BIT_7%'!AB16</f>
        <v>1.70957966289278</v>
      </c>
    </row>
    <row r="20" customFormat="false" ht="15" hidden="false" customHeight="false" outlineLevel="0" collapsed="false">
      <c r="A20" s="23" t="n">
        <v>2029</v>
      </c>
      <c r="B20" s="24" t="n">
        <f aca="false">'Tx_Empl_BIT_7%'!B17</f>
        <v>48.403579174685</v>
      </c>
      <c r="C20" s="24" t="n">
        <f aca="false">'Tx_Empl_BIT_7%'!C17</f>
        <v>44.4211207579147</v>
      </c>
      <c r="D20" s="24" t="n">
        <f aca="false">'Tx_Empl_BIT_7%'!D17</f>
        <v>52.7109580901808</v>
      </c>
      <c r="E20" s="21" t="n">
        <f aca="false">100*SUM('Empl_BIT_7%'!E17:L17)/SUM(PopTot!E18:L18)</f>
        <v>63.7297182810559</v>
      </c>
      <c r="F20" s="24" t="n">
        <f aca="false">'Tx_Empl_BIT_7%'!AH17</f>
        <v>20.6818716173318</v>
      </c>
      <c r="G20" s="21" t="n">
        <f aca="false">100*SUM('Empl_BIT_7%'!Q17:X17)/SUM(PopTot!Q18:X18)</f>
        <v>70.9300177542175</v>
      </c>
      <c r="H20" s="24" t="n">
        <f aca="false">'Tx_Empl_BIT_7%'!AM17</f>
        <v>26.5781534839524</v>
      </c>
      <c r="I20" s="24" t="n">
        <f aca="false">'Tx_Empl_BIT_7%'!E17</f>
        <v>7.61861848415388</v>
      </c>
      <c r="J20" s="24" t="n">
        <f aca="false">'Tx_Empl_BIT_7%'!F17</f>
        <v>45.4765190616913</v>
      </c>
      <c r="K20" s="24" t="n">
        <f aca="false">'Tx_Empl_BIT_7%'!G17</f>
        <v>71.4496387146108</v>
      </c>
      <c r="L20" s="24" t="n">
        <f aca="false">'Tx_Empl_BIT_7%'!H17</f>
        <v>72.5298015550451</v>
      </c>
      <c r="M20" s="24" t="n">
        <f aca="false">'Tx_Empl_BIT_7%'!I17</f>
        <v>75.0288247461914</v>
      </c>
      <c r="N20" s="24" t="n">
        <f aca="false">'Tx_Empl_BIT_7%'!J17</f>
        <v>78.2836214754312</v>
      </c>
      <c r="O20" s="24" t="n">
        <f aca="false">'Tx_Empl_BIT_7%'!K17</f>
        <v>81.1805979318817</v>
      </c>
      <c r="P20" s="24" t="n">
        <f aca="false">'Tx_Empl_BIT_7%'!L17</f>
        <v>78.3611180346901</v>
      </c>
      <c r="Q20" s="24" t="n">
        <f aca="false">'Tx_Empl_BIT_7%'!M17</f>
        <v>68.9245121476654</v>
      </c>
      <c r="R20" s="24" t="n">
        <f aca="false">'Tx_Empl_BIT_7%'!N17</f>
        <v>45.5994935275067</v>
      </c>
      <c r="S20" s="24" t="n">
        <f aca="false">'Tx_Empl_BIT_7%'!O17</f>
        <v>7.42504177611778</v>
      </c>
      <c r="T20" s="24" t="n">
        <f aca="false">'Tx_Empl_BIT_7%'!P17</f>
        <v>0.726843430484966</v>
      </c>
      <c r="U20" s="24" t="n">
        <f aca="false">'Tx_Empl_BIT_7%'!Q17</f>
        <v>11.8470247917765</v>
      </c>
      <c r="V20" s="24" t="n">
        <f aca="false">'Tx_Empl_BIT_7%'!R17</f>
        <v>51.6996677055914</v>
      </c>
      <c r="W20" s="24" t="n">
        <f aca="false">'Tx_Empl_BIT_7%'!S17</f>
        <v>81.082759499063</v>
      </c>
      <c r="X20" s="24" t="n">
        <f aca="false">'Tx_Empl_BIT_7%'!T17</f>
        <v>86.3048036912537</v>
      </c>
      <c r="Y20" s="24" t="n">
        <f aca="false">'Tx_Empl_BIT_7%'!U17</f>
        <v>85.720216976298</v>
      </c>
      <c r="Z20" s="24" t="n">
        <f aca="false">'Tx_Empl_BIT_7%'!V17</f>
        <v>87.7140067763782</v>
      </c>
      <c r="AA20" s="24" t="n">
        <f aca="false">'Tx_Empl_BIT_7%'!W17</f>
        <v>86.0893819961595</v>
      </c>
      <c r="AB20" s="24" t="n">
        <f aca="false">'Tx_Empl_BIT_7%'!X17</f>
        <v>83.353593329075</v>
      </c>
      <c r="AC20" s="24" t="n">
        <f aca="false">'Tx_Empl_BIT_7%'!Y17</f>
        <v>72.72873375125</v>
      </c>
      <c r="AD20" s="24" t="n">
        <f aca="false">'Tx_Empl_BIT_7%'!Z17</f>
        <v>51.7941766622612</v>
      </c>
      <c r="AE20" s="24" t="n">
        <f aca="false">'Tx_Empl_BIT_7%'!AA17</f>
        <v>12.0666009996434</v>
      </c>
      <c r="AF20" s="25" t="n">
        <f aca="false">'Tx_Empl_BIT_7%'!AB17</f>
        <v>1.70987198542367</v>
      </c>
    </row>
    <row r="21" customFormat="false" ht="15" hidden="false" customHeight="false" outlineLevel="0" collapsed="false">
      <c r="A21" s="23" t="n">
        <v>2030</v>
      </c>
      <c r="B21" s="24" t="n">
        <f aca="false">'Tx_Empl_BIT_7%'!B18</f>
        <v>48.4232987184344</v>
      </c>
      <c r="C21" s="24" t="n">
        <f aca="false">'Tx_Empl_BIT_7%'!C18</f>
        <v>44.448439494433</v>
      </c>
      <c r="D21" s="24" t="n">
        <f aca="false">'Tx_Empl_BIT_7%'!D18</f>
        <v>52.7206076634103</v>
      </c>
      <c r="E21" s="21" t="n">
        <f aca="false">100*SUM('Empl_BIT_7%'!E18:L18)/SUM(PopTot!E19:L19)</f>
        <v>63.9949066401589</v>
      </c>
      <c r="F21" s="24" t="n">
        <f aca="false">'Tx_Empl_BIT_7%'!AH18</f>
        <v>20.6293523113809</v>
      </c>
      <c r="G21" s="21" t="n">
        <f aca="false">100*SUM('Empl_BIT_7%'!Q18:X18)/SUM(PopTot!Q19:X19)</f>
        <v>71.1629671239194</v>
      </c>
      <c r="H21" s="24" t="n">
        <f aca="false">'Tx_Empl_BIT_7%'!AM18</f>
        <v>26.5618096328742</v>
      </c>
      <c r="I21" s="24" t="n">
        <f aca="false">'Tx_Empl_BIT_7%'!E18</f>
        <v>7.68128042970286</v>
      </c>
      <c r="J21" s="24" t="n">
        <f aca="false">'Tx_Empl_BIT_7%'!F18</f>
        <v>45.7529617245821</v>
      </c>
      <c r="K21" s="24" t="n">
        <f aca="false">'Tx_Empl_BIT_7%'!G18</f>
        <v>71.3676812356774</v>
      </c>
      <c r="L21" s="24" t="n">
        <f aca="false">'Tx_Empl_BIT_7%'!H18</f>
        <v>72.9479183896039</v>
      </c>
      <c r="M21" s="24" t="n">
        <f aca="false">'Tx_Empl_BIT_7%'!I18</f>
        <v>75.4624059628</v>
      </c>
      <c r="N21" s="24" t="n">
        <f aca="false">'Tx_Empl_BIT_7%'!J18</f>
        <v>78.4287295671583</v>
      </c>
      <c r="O21" s="24" t="n">
        <f aca="false">'Tx_Empl_BIT_7%'!K18</f>
        <v>80.9683178686706</v>
      </c>
      <c r="P21" s="24" t="n">
        <f aca="false">'Tx_Empl_BIT_7%'!L18</f>
        <v>79.3956293305228</v>
      </c>
      <c r="Q21" s="24" t="n">
        <f aca="false">'Tx_Empl_BIT_7%'!M18</f>
        <v>69.2215478625072</v>
      </c>
      <c r="R21" s="24" t="n">
        <f aca="false">'Tx_Empl_BIT_7%'!N18</f>
        <v>46.3328057069825</v>
      </c>
      <c r="S21" s="24" t="n">
        <f aca="false">'Tx_Empl_BIT_7%'!O18</f>
        <v>7.80406549270703</v>
      </c>
      <c r="T21" s="24" t="n">
        <f aca="false">'Tx_Empl_BIT_7%'!P18</f>
        <v>0.756516881496035</v>
      </c>
      <c r="U21" s="24" t="n">
        <f aca="false">'Tx_Empl_BIT_7%'!Q18</f>
        <v>11.9074857635019</v>
      </c>
      <c r="V21" s="24" t="n">
        <f aca="false">'Tx_Empl_BIT_7%'!R18</f>
        <v>51.9864718483697</v>
      </c>
      <c r="W21" s="24" t="n">
        <f aca="false">'Tx_Empl_BIT_7%'!S18</f>
        <v>80.9938872554799</v>
      </c>
      <c r="X21" s="24" t="n">
        <f aca="false">'Tx_Empl_BIT_7%'!T18</f>
        <v>86.6703452786369</v>
      </c>
      <c r="Y21" s="24" t="n">
        <f aca="false">'Tx_Empl_BIT_7%'!U18</f>
        <v>86.0298665622848</v>
      </c>
      <c r="Z21" s="24" t="n">
        <f aca="false">'Tx_Empl_BIT_7%'!V18</f>
        <v>87.7692355862253</v>
      </c>
      <c r="AA21" s="24" t="n">
        <f aca="false">'Tx_Empl_BIT_7%'!W18</f>
        <v>85.8175670315641</v>
      </c>
      <c r="AB21" s="24" t="n">
        <f aca="false">'Tx_Empl_BIT_7%'!X18</f>
        <v>84.4546344761535</v>
      </c>
      <c r="AC21" s="24" t="n">
        <f aca="false">'Tx_Empl_BIT_7%'!Y18</f>
        <v>72.3255703067222</v>
      </c>
      <c r="AD21" s="24" t="n">
        <f aca="false">'Tx_Empl_BIT_7%'!Z18</f>
        <v>53.5604235129972</v>
      </c>
      <c r="AE21" s="24" t="n">
        <f aca="false">'Tx_Empl_BIT_7%'!AA18</f>
        <v>12.493661656943</v>
      </c>
      <c r="AF21" s="25" t="n">
        <f aca="false">'Tx_Empl_BIT_7%'!AB18</f>
        <v>1.70963931452135</v>
      </c>
    </row>
    <row r="22" customFormat="false" ht="15" hidden="false" customHeight="false" outlineLevel="0" collapsed="false">
      <c r="A22" s="23" t="n">
        <v>2031</v>
      </c>
      <c r="B22" s="24" t="n">
        <f aca="false">'Tx_Empl_BIT_7%'!B19</f>
        <v>48.4639816489635</v>
      </c>
      <c r="C22" s="24" t="n">
        <f aca="false">'Tx_Empl_BIT_7%'!C19</f>
        <v>44.5009775334767</v>
      </c>
      <c r="D22" s="24" t="n">
        <f aca="false">'Tx_Empl_BIT_7%'!D19</f>
        <v>52.7468791255058</v>
      </c>
      <c r="E22" s="21" t="n">
        <f aca="false">100*SUM('Empl_BIT_7%'!E19:L19)/SUM(PopTot!E20:L20)</f>
        <v>64.287811232162</v>
      </c>
      <c r="F22" s="24" t="n">
        <f aca="false">'Tx_Empl_BIT_7%'!AH19</f>
        <v>20.5454487976976</v>
      </c>
      <c r="G22" s="21" t="n">
        <f aca="false">100*SUM('Empl_BIT_7%'!Q19:X19)/SUM(PopTot!Q20:X20)</f>
        <v>71.4199087147867</v>
      </c>
      <c r="H22" s="24" t="n">
        <f aca="false">'Tx_Empl_BIT_7%'!AM19</f>
        <v>26.4722354683167</v>
      </c>
      <c r="I22" s="24" t="n">
        <f aca="false">'Tx_Empl_BIT_7%'!E19</f>
        <v>7.7695546218818</v>
      </c>
      <c r="J22" s="24" t="n">
        <f aca="false">'Tx_Empl_BIT_7%'!F19</f>
        <v>45.8359357362433</v>
      </c>
      <c r="K22" s="24" t="n">
        <f aca="false">'Tx_Empl_BIT_7%'!G19</f>
        <v>71.9006061256957</v>
      </c>
      <c r="L22" s="24" t="n">
        <f aca="false">'Tx_Empl_BIT_7%'!H19</f>
        <v>72.9711576464831</v>
      </c>
      <c r="M22" s="24" t="n">
        <f aca="false">'Tx_Empl_BIT_7%'!I19</f>
        <v>75.9019754270802</v>
      </c>
      <c r="N22" s="24" t="n">
        <f aca="false">'Tx_Empl_BIT_7%'!J19</f>
        <v>78.3797392340967</v>
      </c>
      <c r="O22" s="24" t="n">
        <f aca="false">'Tx_Empl_BIT_7%'!K19</f>
        <v>81.2910697225598</v>
      </c>
      <c r="P22" s="24" t="n">
        <f aca="false">'Tx_Empl_BIT_7%'!L19</f>
        <v>79.715978974268</v>
      </c>
      <c r="Q22" s="24" t="n">
        <f aca="false">'Tx_Empl_BIT_7%'!M19</f>
        <v>69.3935996059594</v>
      </c>
      <c r="R22" s="24" t="n">
        <f aca="false">'Tx_Empl_BIT_7%'!N19</f>
        <v>47.4579351048825</v>
      </c>
      <c r="S22" s="24" t="n">
        <f aca="false">'Tx_Empl_BIT_7%'!O19</f>
        <v>8.07160339491129</v>
      </c>
      <c r="T22" s="24" t="n">
        <f aca="false">'Tx_Empl_BIT_7%'!P19</f>
        <v>0.77693161308214</v>
      </c>
      <c r="U22" s="24" t="n">
        <f aca="false">'Tx_Empl_BIT_7%'!Q19</f>
        <v>12.0123908420019</v>
      </c>
      <c r="V22" s="24" t="n">
        <f aca="false">'Tx_Empl_BIT_7%'!R19</f>
        <v>52.0376240840261</v>
      </c>
      <c r="W22" s="24" t="n">
        <f aca="false">'Tx_Empl_BIT_7%'!S19</f>
        <v>81.5993523962328</v>
      </c>
      <c r="X22" s="24" t="n">
        <f aca="false">'Tx_Empl_BIT_7%'!T19</f>
        <v>86.5019718412464</v>
      </c>
      <c r="Y22" s="24" t="n">
        <f aca="false">'Tx_Empl_BIT_7%'!U19</f>
        <v>86.5090084058409</v>
      </c>
      <c r="Z22" s="24" t="n">
        <f aca="false">'Tx_Empl_BIT_7%'!V19</f>
        <v>87.6631760179071</v>
      </c>
      <c r="AA22" s="24" t="n">
        <f aca="false">'Tx_Empl_BIT_7%'!W19</f>
        <v>86.0761381265225</v>
      </c>
      <c r="AB22" s="24" t="n">
        <f aca="false">'Tx_Empl_BIT_7%'!X19</f>
        <v>84.6564628475339</v>
      </c>
      <c r="AC22" s="24" t="n">
        <f aca="false">'Tx_Empl_BIT_7%'!Y19</f>
        <v>72.1002235667767</v>
      </c>
      <c r="AD22" s="24" t="n">
        <f aca="false">'Tx_Empl_BIT_7%'!Z19</f>
        <v>55.1102689448185</v>
      </c>
      <c r="AE22" s="24" t="n">
        <f aca="false">'Tx_Empl_BIT_7%'!AA19</f>
        <v>13.0058943320196</v>
      </c>
      <c r="AF22" s="25" t="n">
        <f aca="false">'Tx_Empl_BIT_7%'!AB19</f>
        <v>1.70892645896053</v>
      </c>
    </row>
    <row r="23" customFormat="false" ht="15" hidden="false" customHeight="false" outlineLevel="0" collapsed="false">
      <c r="A23" s="23" t="n">
        <v>2032</v>
      </c>
      <c r="B23" s="24" t="n">
        <f aca="false">'Tx_Empl_BIT_7%'!B20</f>
        <v>48.5071361639319</v>
      </c>
      <c r="C23" s="24" t="n">
        <f aca="false">'Tx_Empl_BIT_7%'!C20</f>
        <v>44.5519561408719</v>
      </c>
      <c r="D23" s="24" t="n">
        <f aca="false">'Tx_Empl_BIT_7%'!D20</f>
        <v>52.7800978946006</v>
      </c>
      <c r="E23" s="21" t="n">
        <f aca="false">100*SUM('Empl_BIT_7%'!E20:L20)/SUM(PopTot!E21:L21)</f>
        <v>64.5325148245639</v>
      </c>
      <c r="F23" s="24" t="n">
        <f aca="false">'Tx_Empl_BIT_7%'!AH20</f>
        <v>20.4839874364985</v>
      </c>
      <c r="G23" s="21" t="n">
        <f aca="false">100*SUM('Empl_BIT_7%'!Q20:X20)/SUM(PopTot!Q21:X21)</f>
        <v>71.6264352356817</v>
      </c>
      <c r="H23" s="24" t="n">
        <f aca="false">'Tx_Empl_BIT_7%'!AM20</f>
        <v>26.4310688156469</v>
      </c>
      <c r="I23" s="24" t="n">
        <f aca="false">'Tx_Empl_BIT_7%'!E20</f>
        <v>7.86791435502691</v>
      </c>
      <c r="J23" s="24" t="n">
        <f aca="false">'Tx_Empl_BIT_7%'!F20</f>
        <v>46.0363548625952</v>
      </c>
      <c r="K23" s="24" t="n">
        <f aca="false">'Tx_Empl_BIT_7%'!G20</f>
        <v>72.1442721111772</v>
      </c>
      <c r="L23" s="24" t="n">
        <f aca="false">'Tx_Empl_BIT_7%'!H20</f>
        <v>73.1365945440627</v>
      </c>
      <c r="M23" s="24" t="n">
        <f aca="false">'Tx_Empl_BIT_7%'!I20</f>
        <v>76.2039300240646</v>
      </c>
      <c r="N23" s="24" t="n">
        <f aca="false">'Tx_Empl_BIT_7%'!J20</f>
        <v>78.5331724123251</v>
      </c>
      <c r="O23" s="24" t="n">
        <f aca="false">'Tx_Empl_BIT_7%'!K20</f>
        <v>81.4208284905311</v>
      </c>
      <c r="P23" s="24" t="n">
        <f aca="false">'Tx_Empl_BIT_7%'!L20</f>
        <v>79.6241891408183</v>
      </c>
      <c r="Q23" s="24" t="n">
        <f aca="false">'Tx_Empl_BIT_7%'!M20</f>
        <v>69.8988610432251</v>
      </c>
      <c r="R23" s="24" t="n">
        <f aca="false">'Tx_Empl_BIT_7%'!N20</f>
        <v>48.706753191846</v>
      </c>
      <c r="S23" s="24" t="n">
        <f aca="false">'Tx_Empl_BIT_7%'!O20</f>
        <v>8.29990097442828</v>
      </c>
      <c r="T23" s="24" t="n">
        <f aca="false">'Tx_Empl_BIT_7%'!P20</f>
        <v>0.795162564665837</v>
      </c>
      <c r="U23" s="24" t="n">
        <f aca="false">'Tx_Empl_BIT_7%'!Q20</f>
        <v>12.1172996981696</v>
      </c>
      <c r="V23" s="24" t="n">
        <f aca="false">'Tx_Empl_BIT_7%'!R20</f>
        <v>52.3043128696761</v>
      </c>
      <c r="W23" s="24" t="n">
        <f aca="false">'Tx_Empl_BIT_7%'!S20</f>
        <v>81.7990549109341</v>
      </c>
      <c r="X23" s="24" t="n">
        <f aca="false">'Tx_Empl_BIT_7%'!T20</f>
        <v>86.5948767071952</v>
      </c>
      <c r="Y23" s="24" t="n">
        <f aca="false">'Tx_Empl_BIT_7%'!U20</f>
        <v>86.7350504139784</v>
      </c>
      <c r="Z23" s="24" t="n">
        <f aca="false">'Tx_Empl_BIT_7%'!V20</f>
        <v>87.7371726928467</v>
      </c>
      <c r="AA23" s="24" t="n">
        <f aca="false">'Tx_Empl_BIT_7%'!W20</f>
        <v>86.1317246792174</v>
      </c>
      <c r="AB23" s="24" t="n">
        <f aca="false">'Tx_Empl_BIT_7%'!X20</f>
        <v>84.5204872064774</v>
      </c>
      <c r="AC23" s="24" t="n">
        <f aca="false">'Tx_Empl_BIT_7%'!Y20</f>
        <v>72.3073708109797</v>
      </c>
      <c r="AD23" s="24" t="n">
        <f aca="false">'Tx_Empl_BIT_7%'!Z20</f>
        <v>56.5903469142599</v>
      </c>
      <c r="AE23" s="24" t="n">
        <f aca="false">'Tx_Empl_BIT_7%'!AA20</f>
        <v>13.5855854379676</v>
      </c>
      <c r="AF23" s="25" t="n">
        <f aca="false">'Tx_Empl_BIT_7%'!AB20</f>
        <v>1.70829530926287</v>
      </c>
    </row>
    <row r="24" customFormat="false" ht="15" hidden="false" customHeight="false" outlineLevel="0" collapsed="false">
      <c r="A24" s="23" t="n">
        <v>2033</v>
      </c>
      <c r="B24" s="24" t="n">
        <f aca="false">'Tx_Empl_BIT_7%'!B21</f>
        <v>48.4429330866735</v>
      </c>
      <c r="C24" s="24" t="n">
        <f aca="false">'Tx_Empl_BIT_7%'!C21</f>
        <v>44.4803879324575</v>
      </c>
      <c r="D24" s="24" t="n">
        <f aca="false">'Tx_Empl_BIT_7%'!D21</f>
        <v>52.7223989220297</v>
      </c>
      <c r="E24" s="21" t="n">
        <f aca="false">100*SUM('Empl_BIT_7%'!E21:L21)/SUM(PopTot!E22:L22)</f>
        <v>64.5951927874942</v>
      </c>
      <c r="F24" s="24" t="n">
        <f aca="false">'Tx_Empl_BIT_7%'!AH21</f>
        <v>20.4011417002738</v>
      </c>
      <c r="G24" s="21" t="n">
        <f aca="false">100*SUM('Empl_BIT_7%'!Q21:X21)/SUM(PopTot!Q22:X22)</f>
        <v>71.6885379537233</v>
      </c>
      <c r="H24" s="24" t="n">
        <f aca="false">'Tx_Empl_BIT_7%'!AM21</f>
        <v>26.4121414917212</v>
      </c>
      <c r="I24" s="24" t="n">
        <f aca="false">'Tx_Empl_BIT_7%'!E21</f>
        <v>7.86018706111957</v>
      </c>
      <c r="J24" s="24" t="n">
        <f aca="false">'Tx_Empl_BIT_7%'!F21</f>
        <v>45.9751368063255</v>
      </c>
      <c r="K24" s="24" t="n">
        <f aca="false">'Tx_Empl_BIT_7%'!G21</f>
        <v>72.2166772290609</v>
      </c>
      <c r="L24" s="24" t="n">
        <f aca="false">'Tx_Empl_BIT_7%'!H21</f>
        <v>72.9432178735316</v>
      </c>
      <c r="M24" s="24" t="n">
        <f aca="false">'Tx_Empl_BIT_7%'!I21</f>
        <v>76.7419844255785</v>
      </c>
      <c r="N24" s="24" t="n">
        <f aca="false">'Tx_Empl_BIT_7%'!J21</f>
        <v>78.1375925842613</v>
      </c>
      <c r="O24" s="24" t="n">
        <f aca="false">'Tx_Empl_BIT_7%'!K21</f>
        <v>81.9149813847067</v>
      </c>
      <c r="P24" s="24" t="n">
        <f aca="false">'Tx_Empl_BIT_7%'!L21</f>
        <v>79.2432392330242</v>
      </c>
      <c r="Q24" s="24" t="n">
        <f aca="false">'Tx_Empl_BIT_7%'!M21</f>
        <v>70.0224099010624</v>
      </c>
      <c r="R24" s="24" t="n">
        <f aca="false">'Tx_Empl_BIT_7%'!N21</f>
        <v>49.7972411211899</v>
      </c>
      <c r="S24" s="24" t="n">
        <f aca="false">'Tx_Empl_BIT_7%'!O21</f>
        <v>8.48044234981267</v>
      </c>
      <c r="T24" s="24" t="n">
        <f aca="false">'Tx_Empl_BIT_7%'!P21</f>
        <v>0.810912280948307</v>
      </c>
      <c r="U24" s="24" t="n">
        <f aca="false">'Tx_Empl_BIT_7%'!Q21</f>
        <v>12.1085072715167</v>
      </c>
      <c r="V24" s="24" t="n">
        <f aca="false">'Tx_Empl_BIT_7%'!R21</f>
        <v>52.2232865945603</v>
      </c>
      <c r="W24" s="24" t="n">
        <f aca="false">'Tx_Empl_BIT_7%'!S21</f>
        <v>81.9144111540787</v>
      </c>
      <c r="X24" s="24" t="n">
        <f aca="false">'Tx_Empl_BIT_7%'!T21</f>
        <v>86.3619864128078</v>
      </c>
      <c r="Y24" s="24" t="n">
        <f aca="false">'Tx_Empl_BIT_7%'!U21</f>
        <v>87.3856299594165</v>
      </c>
      <c r="Z24" s="24" t="n">
        <f aca="false">'Tx_Empl_BIT_7%'!V21</f>
        <v>87.2493715104203</v>
      </c>
      <c r="AA24" s="24" t="n">
        <f aca="false">'Tx_Empl_BIT_7%'!W21</f>
        <v>86.5687467157103</v>
      </c>
      <c r="AB24" s="24" t="n">
        <f aca="false">'Tx_Empl_BIT_7%'!X21</f>
        <v>84.1432248924049</v>
      </c>
      <c r="AC24" s="24" t="n">
        <f aca="false">'Tx_Empl_BIT_7%'!Y21</f>
        <v>72.4077323925746</v>
      </c>
      <c r="AD24" s="24" t="n">
        <f aca="false">'Tx_Empl_BIT_7%'!Z21</f>
        <v>57.5962385564618</v>
      </c>
      <c r="AE24" s="24" t="n">
        <f aca="false">'Tx_Empl_BIT_7%'!AA21</f>
        <v>14.3911337202868</v>
      </c>
      <c r="AF24" s="25" t="n">
        <f aca="false">'Tx_Empl_BIT_7%'!AB21</f>
        <v>1.70929292448285</v>
      </c>
    </row>
    <row r="25" customFormat="false" ht="15" hidden="false" customHeight="false" outlineLevel="0" collapsed="false">
      <c r="A25" s="23" t="n">
        <v>2034</v>
      </c>
      <c r="B25" s="24" t="n">
        <f aca="false">'Tx_Empl_BIT_7%'!B22</f>
        <v>48.3889131451437</v>
      </c>
      <c r="C25" s="24" t="n">
        <f aca="false">'Tx_Empl_BIT_7%'!C22</f>
        <v>44.41176884189</v>
      </c>
      <c r="D25" s="24" t="n">
        <f aca="false">'Tx_Empl_BIT_7%'!D22</f>
        <v>52.6826707682398</v>
      </c>
      <c r="E25" s="21" t="n">
        <f aca="false">100*SUM('Empl_BIT_7%'!E22:L22)/SUM(PopTot!E23:L23)</f>
        <v>64.6436906486547</v>
      </c>
      <c r="F25" s="24" t="n">
        <f aca="false">'Tx_Empl_BIT_7%'!AH22</f>
        <v>20.3364568766352</v>
      </c>
      <c r="G25" s="21" t="n">
        <f aca="false">100*SUM('Empl_BIT_7%'!Q22:X22)/SUM(PopTot!Q23:X23)</f>
        <v>71.737875621103</v>
      </c>
      <c r="H25" s="24" t="n">
        <f aca="false">'Tx_Empl_BIT_7%'!AM22</f>
        <v>26.4319682751134</v>
      </c>
      <c r="I25" s="24" t="n">
        <f aca="false">'Tx_Empl_BIT_7%'!E22</f>
        <v>7.84944002739096</v>
      </c>
      <c r="J25" s="24" t="n">
        <f aca="false">'Tx_Empl_BIT_7%'!F22</f>
        <v>45.9912666838586</v>
      </c>
      <c r="K25" s="24" t="n">
        <f aca="false">'Tx_Empl_BIT_7%'!G22</f>
        <v>72.1203938972684</v>
      </c>
      <c r="L25" s="24" t="n">
        <f aca="false">'Tx_Empl_BIT_7%'!H22</f>
        <v>72.9688662796539</v>
      </c>
      <c r="M25" s="24" t="n">
        <f aca="false">'Tx_Empl_BIT_7%'!I22</f>
        <v>76.7498609101563</v>
      </c>
      <c r="N25" s="24" t="n">
        <f aca="false">'Tx_Empl_BIT_7%'!J22</f>
        <v>78.2262960119484</v>
      </c>
      <c r="O25" s="24" t="n">
        <f aca="false">'Tx_Empl_BIT_7%'!K22</f>
        <v>81.6910893704326</v>
      </c>
      <c r="P25" s="24" t="n">
        <f aca="false">'Tx_Empl_BIT_7%'!L22</f>
        <v>79.246240051674</v>
      </c>
      <c r="Q25" s="24" t="n">
        <f aca="false">'Tx_Empl_BIT_7%'!M22</f>
        <v>70.5933844884091</v>
      </c>
      <c r="R25" s="24" t="n">
        <f aca="false">'Tx_Empl_BIT_7%'!N22</f>
        <v>50.6487308353916</v>
      </c>
      <c r="S25" s="24" t="n">
        <f aca="false">'Tx_Empl_BIT_7%'!O22</f>
        <v>8.63490075271289</v>
      </c>
      <c r="T25" s="24" t="n">
        <f aca="false">'Tx_Empl_BIT_7%'!P22</f>
        <v>0.810743135692896</v>
      </c>
      <c r="U25" s="24" t="n">
        <f aca="false">'Tx_Empl_BIT_7%'!Q22</f>
        <v>12.0941558412045</v>
      </c>
      <c r="V25" s="24" t="n">
        <f aca="false">'Tx_Empl_BIT_7%'!R22</f>
        <v>52.2347012941119</v>
      </c>
      <c r="W25" s="24" t="n">
        <f aca="false">'Tx_Empl_BIT_7%'!S22</f>
        <v>81.821803803756</v>
      </c>
      <c r="X25" s="24" t="n">
        <f aca="false">'Tx_Empl_BIT_7%'!T22</f>
        <v>86.3014016359028</v>
      </c>
      <c r="Y25" s="24" t="n">
        <f aca="false">'Tx_Empl_BIT_7%'!U22</f>
        <v>87.4631322880467</v>
      </c>
      <c r="Z25" s="24" t="n">
        <f aca="false">'Tx_Empl_BIT_7%'!V22</f>
        <v>87.3007799237482</v>
      </c>
      <c r="AA25" s="24" t="n">
        <f aca="false">'Tx_Empl_BIT_7%'!W22</f>
        <v>86.371955733847</v>
      </c>
      <c r="AB25" s="24" t="n">
        <f aca="false">'Tx_Empl_BIT_7%'!X22</f>
        <v>84.0866906931077</v>
      </c>
      <c r="AC25" s="24" t="n">
        <f aca="false">'Tx_Empl_BIT_7%'!Y22</f>
        <v>72.8910769128614</v>
      </c>
      <c r="AD25" s="24" t="n">
        <f aca="false">'Tx_Empl_BIT_7%'!Z22</f>
        <v>58.4559020700963</v>
      </c>
      <c r="AE25" s="24" t="n">
        <f aca="false">'Tx_Empl_BIT_7%'!AA22</f>
        <v>15.2787407591223</v>
      </c>
      <c r="AF25" s="25" t="n">
        <f aca="false">'Tx_Empl_BIT_7%'!AB22</f>
        <v>1.70876586288131</v>
      </c>
    </row>
    <row r="26" customFormat="false" ht="15" hidden="false" customHeight="false" outlineLevel="0" collapsed="false">
      <c r="A26" s="23" t="n">
        <v>2035</v>
      </c>
      <c r="B26" s="24" t="n">
        <f aca="false">'Tx_Empl_BIT_7%'!B23</f>
        <v>48.3221750223169</v>
      </c>
      <c r="C26" s="24" t="n">
        <f aca="false">'Tx_Empl_BIT_7%'!C23</f>
        <v>44.2946387203559</v>
      </c>
      <c r="D26" s="24" t="n">
        <f aca="false">'Tx_Empl_BIT_7%'!D23</f>
        <v>52.6687725895169</v>
      </c>
      <c r="E26" s="21" t="n">
        <f aca="false">100*SUM('Empl_BIT_7%'!E23:L23)/SUM(PopTot!E24:L24)</f>
        <v>64.6470527171936</v>
      </c>
      <c r="F26" s="24" t="n">
        <f aca="false">'Tx_Empl_BIT_7%'!AH23</f>
        <v>20.2458159840507</v>
      </c>
      <c r="G26" s="21" t="n">
        <f aca="false">100*SUM('Empl_BIT_7%'!Q23:X23)/SUM(PopTot!Q24:X24)</f>
        <v>71.738019602277</v>
      </c>
      <c r="H26" s="24" t="n">
        <f aca="false">'Tx_Empl_BIT_7%'!AM23</f>
        <v>26.6027773917187</v>
      </c>
      <c r="I26" s="24" t="n">
        <f aca="false">'Tx_Empl_BIT_7%'!E23</f>
        <v>7.85861334627568</v>
      </c>
      <c r="J26" s="24" t="n">
        <f aca="false">'Tx_Empl_BIT_7%'!F23</f>
        <v>45.8278760611497</v>
      </c>
      <c r="K26" s="24" t="n">
        <f aca="false">'Tx_Empl_BIT_7%'!G23</f>
        <v>72.1134375705073</v>
      </c>
      <c r="L26" s="24" t="n">
        <f aca="false">'Tx_Empl_BIT_7%'!H23</f>
        <v>72.6408849958003</v>
      </c>
      <c r="M26" s="24" t="n">
        <f aca="false">'Tx_Empl_BIT_7%'!I23</f>
        <v>76.9368121050924</v>
      </c>
      <c r="N26" s="24" t="n">
        <f aca="false">'Tx_Empl_BIT_7%'!J23</f>
        <v>78.4467678822045</v>
      </c>
      <c r="O26" s="24" t="n">
        <f aca="false">'Tx_Empl_BIT_7%'!K23</f>
        <v>81.660682317109</v>
      </c>
      <c r="P26" s="24" t="n">
        <f aca="false">'Tx_Empl_BIT_7%'!L23</f>
        <v>78.8514019667478</v>
      </c>
      <c r="Q26" s="24" t="n">
        <f aca="false">'Tx_Empl_BIT_7%'!M23</f>
        <v>71.3415013071655</v>
      </c>
      <c r="R26" s="24" t="n">
        <f aca="false">'Tx_Empl_BIT_7%'!N23</f>
        <v>50.7811954974309</v>
      </c>
      <c r="S26" s="24" t="n">
        <f aca="false">'Tx_Empl_BIT_7%'!O23</f>
        <v>8.72524700755461</v>
      </c>
      <c r="T26" s="24" t="n">
        <f aca="false">'Tx_Empl_BIT_7%'!P23</f>
        <v>0.809969607633528</v>
      </c>
      <c r="U26" s="24" t="n">
        <f aca="false">'Tx_Empl_BIT_7%'!Q23</f>
        <v>12.1106298062064</v>
      </c>
      <c r="V26" s="24" t="n">
        <f aca="false">'Tx_Empl_BIT_7%'!R23</f>
        <v>52.0577771961329</v>
      </c>
      <c r="W26" s="24" t="n">
        <f aca="false">'Tx_Empl_BIT_7%'!S23</f>
        <v>81.7873914195495</v>
      </c>
      <c r="X26" s="24" t="n">
        <f aca="false">'Tx_Empl_BIT_7%'!T23</f>
        <v>85.9358701600954</v>
      </c>
      <c r="Y26" s="24" t="n">
        <f aca="false">'Tx_Empl_BIT_7%'!U23</f>
        <v>87.6478834016193</v>
      </c>
      <c r="Z26" s="24" t="n">
        <f aca="false">'Tx_Empl_BIT_7%'!V23</f>
        <v>87.4573563057077</v>
      </c>
      <c r="AA26" s="24" t="n">
        <f aca="false">'Tx_Empl_BIT_7%'!W23</f>
        <v>86.2727023765874</v>
      </c>
      <c r="AB26" s="24" t="n">
        <f aca="false">'Tx_Empl_BIT_7%'!X23</f>
        <v>83.711359148933</v>
      </c>
      <c r="AC26" s="24" t="n">
        <f aca="false">'Tx_Empl_BIT_7%'!Y23</f>
        <v>73.7214222715372</v>
      </c>
      <c r="AD26" s="24" t="n">
        <f aca="false">'Tx_Empl_BIT_7%'!Z23</f>
        <v>59.5893984127637</v>
      </c>
      <c r="AE26" s="24" t="n">
        <f aca="false">'Tx_Empl_BIT_7%'!AA23</f>
        <v>16.1839100063659</v>
      </c>
      <c r="AF26" s="25" t="n">
        <f aca="false">'Tx_Empl_BIT_7%'!AB23</f>
        <v>1.70730934770113</v>
      </c>
    </row>
    <row r="27" customFormat="false" ht="15" hidden="false" customHeight="false" outlineLevel="0" collapsed="false">
      <c r="A27" s="23" t="n">
        <v>2036</v>
      </c>
      <c r="B27" s="24" t="n">
        <f aca="false">'Tx_Empl_BIT_7%'!B24</f>
        <v>48.2423402845537</v>
      </c>
      <c r="C27" s="24" t="n">
        <f aca="false">'Tx_Empl_BIT_7%'!C24</f>
        <v>44.1712575678095</v>
      </c>
      <c r="D27" s="24" t="n">
        <f aca="false">'Tx_Empl_BIT_7%'!D24</f>
        <v>52.6342185339279</v>
      </c>
      <c r="E27" s="21" t="n">
        <f aca="false">100*SUM('Empl_BIT_7%'!E24:L24)/SUM(PopTot!E25:L25)</f>
        <v>64.6816389187862</v>
      </c>
      <c r="F27" s="24" t="n">
        <f aca="false">'Tx_Empl_BIT_7%'!AH24</f>
        <v>20.1750096878193</v>
      </c>
      <c r="G27" s="21" t="n">
        <f aca="false">100*SUM('Empl_BIT_7%'!Q24:X24)/SUM(PopTot!Q25:X25)</f>
        <v>71.7838800812713</v>
      </c>
      <c r="H27" s="24" t="n">
        <f aca="false">'Tx_Empl_BIT_7%'!AM24</f>
        <v>26.7438155330269</v>
      </c>
      <c r="I27" s="24" t="n">
        <f aca="false">'Tx_Empl_BIT_7%'!E24</f>
        <v>7.85655637146182</v>
      </c>
      <c r="J27" s="24" t="n">
        <f aca="false">'Tx_Empl_BIT_7%'!F24</f>
        <v>45.8410645779045</v>
      </c>
      <c r="K27" s="24" t="n">
        <f aca="false">'Tx_Empl_BIT_7%'!G24</f>
        <v>71.8156165928737</v>
      </c>
      <c r="L27" s="24" t="n">
        <f aca="false">'Tx_Empl_BIT_7%'!H24</f>
        <v>72.923150156655</v>
      </c>
      <c r="M27" s="24" t="n">
        <f aca="false">'Tx_Empl_BIT_7%'!I24</f>
        <v>76.7276236563951</v>
      </c>
      <c r="N27" s="24" t="n">
        <f aca="false">'Tx_Empl_BIT_7%'!J24</f>
        <v>78.6780135082166</v>
      </c>
      <c r="O27" s="24" t="n">
        <f aca="false">'Tx_Empl_BIT_7%'!K24</f>
        <v>81.4343848784782</v>
      </c>
      <c r="P27" s="24" t="n">
        <f aca="false">'Tx_Empl_BIT_7%'!L24</f>
        <v>78.9822103207858</v>
      </c>
      <c r="Q27" s="24" t="n">
        <f aca="false">'Tx_Empl_BIT_7%'!M24</f>
        <v>71.4576459090198</v>
      </c>
      <c r="R27" s="24" t="n">
        <f aca="false">'Tx_Empl_BIT_7%'!N24</f>
        <v>50.9118824665558</v>
      </c>
      <c r="S27" s="24" t="n">
        <f aca="false">'Tx_Empl_BIT_7%'!O24</f>
        <v>8.79977387468203</v>
      </c>
      <c r="T27" s="24" t="n">
        <f aca="false">'Tx_Empl_BIT_7%'!P24</f>
        <v>0.809594579947962</v>
      </c>
      <c r="U27" s="24" t="n">
        <f aca="false">'Tx_Empl_BIT_7%'!Q24</f>
        <v>12.1101166217194</v>
      </c>
      <c r="V27" s="24" t="n">
        <f aca="false">'Tx_Empl_BIT_7%'!R24</f>
        <v>52.1021083526852</v>
      </c>
      <c r="W27" s="24" t="n">
        <f aca="false">'Tx_Empl_BIT_7%'!S24</f>
        <v>81.3849716573298</v>
      </c>
      <c r="X27" s="24" t="n">
        <f aca="false">'Tx_Empl_BIT_7%'!T24</f>
        <v>86.2949382732758</v>
      </c>
      <c r="Y27" s="24" t="n">
        <f aca="false">'Tx_Empl_BIT_7%'!U24</f>
        <v>87.317064227172</v>
      </c>
      <c r="Z27" s="24" t="n">
        <f aca="false">'Tx_Empl_BIT_7%'!V24</f>
        <v>87.7839749635878</v>
      </c>
      <c r="AA27" s="24" t="n">
        <f aca="false">'Tx_Empl_BIT_7%'!W24</f>
        <v>86.0220159148212</v>
      </c>
      <c r="AB27" s="24" t="n">
        <f aca="false">'Tx_Empl_BIT_7%'!X24</f>
        <v>83.848508601249</v>
      </c>
      <c r="AC27" s="24" t="n">
        <f aca="false">'Tx_Empl_BIT_7%'!Y24</f>
        <v>73.7759055483799</v>
      </c>
      <c r="AD27" s="24" t="n">
        <f aca="false">'Tx_Empl_BIT_7%'!Z24</f>
        <v>60.8347239755048</v>
      </c>
      <c r="AE27" s="24" t="n">
        <f aca="false">'Tx_Empl_BIT_7%'!AA24</f>
        <v>16.987943268405</v>
      </c>
      <c r="AF27" s="25" t="n">
        <f aca="false">'Tx_Empl_BIT_7%'!AB24</f>
        <v>1.70618118846575</v>
      </c>
    </row>
    <row r="28" customFormat="false" ht="15" hidden="false" customHeight="false" outlineLevel="0" collapsed="false">
      <c r="A28" s="23" t="n">
        <v>2037</v>
      </c>
      <c r="B28" s="24" t="n">
        <f aca="false">'Tx_Empl_BIT_7%'!B25</f>
        <v>48.1427425902276</v>
      </c>
      <c r="C28" s="24" t="n">
        <f aca="false">'Tx_Empl_BIT_7%'!C25</f>
        <v>44.055686881617</v>
      </c>
      <c r="D28" s="24" t="n">
        <f aca="false">'Tx_Empl_BIT_7%'!D25</f>
        <v>52.5499356551439</v>
      </c>
      <c r="E28" s="21" t="n">
        <f aca="false">100*SUM('Empl_BIT_7%'!E25:L25)/SUM(PopTot!E26:L26)</f>
        <v>64.7054425557774</v>
      </c>
      <c r="F28" s="24" t="n">
        <f aca="false">'Tx_Empl_BIT_7%'!AH25</f>
        <v>20.1195521885542</v>
      </c>
      <c r="G28" s="21" t="n">
        <f aca="false">100*SUM('Empl_BIT_7%'!Q25:X25)/SUM(PopTot!Q26:X26)</f>
        <v>71.8112969311647</v>
      </c>
      <c r="H28" s="24" t="n">
        <f aca="false">'Tx_Empl_BIT_7%'!AM25</f>
        <v>26.7644373965409</v>
      </c>
      <c r="I28" s="24" t="n">
        <f aca="false">'Tx_Empl_BIT_7%'!E25</f>
        <v>7.85159517510653</v>
      </c>
      <c r="J28" s="24" t="n">
        <f aca="false">'Tx_Empl_BIT_7%'!F25</f>
        <v>45.9243193649089</v>
      </c>
      <c r="K28" s="24" t="n">
        <f aca="false">'Tx_Empl_BIT_7%'!G25</f>
        <v>71.7104126917983</v>
      </c>
      <c r="L28" s="24" t="n">
        <f aca="false">'Tx_Empl_BIT_7%'!H25</f>
        <v>72.9278389222378</v>
      </c>
      <c r="M28" s="24" t="n">
        <f aca="false">'Tx_Empl_BIT_7%'!I25</f>
        <v>76.6694395302878</v>
      </c>
      <c r="N28" s="24" t="n">
        <f aca="false">'Tx_Empl_BIT_7%'!J25</f>
        <v>78.7727463376422</v>
      </c>
      <c r="O28" s="24" t="n">
        <f aca="false">'Tx_Empl_BIT_7%'!K25</f>
        <v>81.4205002261632</v>
      </c>
      <c r="P28" s="24" t="n">
        <f aca="false">'Tx_Empl_BIT_7%'!L25</f>
        <v>78.9305986245407</v>
      </c>
      <c r="Q28" s="24" t="n">
        <f aca="false">'Tx_Empl_BIT_7%'!M25</f>
        <v>71.2148172935922</v>
      </c>
      <c r="R28" s="24" t="n">
        <f aca="false">'Tx_Empl_BIT_7%'!N25</f>
        <v>51.4856353932104</v>
      </c>
      <c r="S28" s="24" t="n">
        <f aca="false">'Tx_Empl_BIT_7%'!O25</f>
        <v>8.9635341987443</v>
      </c>
      <c r="T28" s="24" t="n">
        <f aca="false">'Tx_Empl_BIT_7%'!P25</f>
        <v>0.808768070358112</v>
      </c>
      <c r="U28" s="24" t="n">
        <f aca="false">'Tx_Empl_BIT_7%'!Q25</f>
        <v>12.1046541852498</v>
      </c>
      <c r="V28" s="24" t="n">
        <f aca="false">'Tx_Empl_BIT_7%'!R25</f>
        <v>52.1540756725229</v>
      </c>
      <c r="W28" s="24" t="n">
        <f aca="false">'Tx_Empl_BIT_7%'!S25</f>
        <v>81.3402841180063</v>
      </c>
      <c r="X28" s="24" t="n">
        <f aca="false">'Tx_Empl_BIT_7%'!T25</f>
        <v>86.2434557593652</v>
      </c>
      <c r="Y28" s="24" t="n">
        <f aca="false">'Tx_Empl_BIT_7%'!U25</f>
        <v>87.2450850678754</v>
      </c>
      <c r="Z28" s="24" t="n">
        <f aca="false">'Tx_Empl_BIT_7%'!V25</f>
        <v>87.8609004911219</v>
      </c>
      <c r="AA28" s="24" t="n">
        <f aca="false">'Tx_Empl_BIT_7%'!W25</f>
        <v>85.9505799128958</v>
      </c>
      <c r="AB28" s="24" t="n">
        <f aca="false">'Tx_Empl_BIT_7%'!X25</f>
        <v>83.7913706590455</v>
      </c>
      <c r="AC28" s="24" t="n">
        <f aca="false">'Tx_Empl_BIT_7%'!Y25</f>
        <v>73.5443795339346</v>
      </c>
      <c r="AD28" s="24" t="n">
        <f aca="false">'Tx_Empl_BIT_7%'!Z25</f>
        <v>62.2335035125963</v>
      </c>
      <c r="AE28" s="24" t="n">
        <f aca="false">'Tx_Empl_BIT_7%'!AA25</f>
        <v>17.454525569234</v>
      </c>
      <c r="AF28" s="25" t="n">
        <f aca="false">'Tx_Empl_BIT_7%'!AB25</f>
        <v>1.70412752952732</v>
      </c>
    </row>
    <row r="29" customFormat="false" ht="15" hidden="false" customHeight="false" outlineLevel="0" collapsed="false">
      <c r="A29" s="23" t="n">
        <v>2038</v>
      </c>
      <c r="B29" s="24" t="n">
        <f aca="false">'Tx_Empl_BIT_7%'!B26</f>
        <v>48.0504116442485</v>
      </c>
      <c r="C29" s="24" t="n">
        <f aca="false">'Tx_Empl_BIT_7%'!C26</f>
        <v>43.963597170396</v>
      </c>
      <c r="D29" s="24" t="n">
        <f aca="false">'Tx_Empl_BIT_7%'!D26</f>
        <v>52.4551780222486</v>
      </c>
      <c r="E29" s="21" t="n">
        <f aca="false">100*SUM('Empl_BIT_7%'!E26:L26)/SUM(PopTot!E27:L27)</f>
        <v>64.7723116423231</v>
      </c>
      <c r="F29" s="24" t="n">
        <f aca="false">'Tx_Empl_BIT_7%'!AH26</f>
        <v>20.0481378206964</v>
      </c>
      <c r="G29" s="21" t="n">
        <f aca="false">100*SUM('Empl_BIT_7%'!Q26:X26)/SUM(PopTot!Q27:X27)</f>
        <v>71.8950356905295</v>
      </c>
      <c r="H29" s="24" t="n">
        <f aca="false">'Tx_Empl_BIT_7%'!AM26</f>
        <v>26.6765804862668</v>
      </c>
      <c r="I29" s="24" t="n">
        <f aca="false">'Tx_Empl_BIT_7%'!E26</f>
        <v>7.84897007861755</v>
      </c>
      <c r="J29" s="24" t="n">
        <f aca="false">'Tx_Empl_BIT_7%'!F26</f>
        <v>45.8993670125387</v>
      </c>
      <c r="K29" s="24" t="n">
        <f aca="false">'Tx_Empl_BIT_7%'!G26</f>
        <v>71.6300878956828</v>
      </c>
      <c r="L29" s="24" t="n">
        <f aca="false">'Tx_Empl_BIT_7%'!H26</f>
        <v>73.0048280850041</v>
      </c>
      <c r="M29" s="24" t="n">
        <f aca="false">'Tx_Empl_BIT_7%'!I26</f>
        <v>76.4797023451932</v>
      </c>
      <c r="N29" s="24" t="n">
        <f aca="false">'Tx_Empl_BIT_7%'!J26</f>
        <v>79.3181044828348</v>
      </c>
      <c r="O29" s="24" t="n">
        <f aca="false">'Tx_Empl_BIT_7%'!K26</f>
        <v>81.0344447660571</v>
      </c>
      <c r="P29" s="24" t="n">
        <f aca="false">'Tx_Empl_BIT_7%'!L26</f>
        <v>79.3948455501611</v>
      </c>
      <c r="Q29" s="24" t="n">
        <f aca="false">'Tx_Empl_BIT_7%'!M26</f>
        <v>70.8433493431019</v>
      </c>
      <c r="R29" s="24" t="n">
        <f aca="false">'Tx_Empl_BIT_7%'!N26</f>
        <v>52.2795498949589</v>
      </c>
      <c r="S29" s="24" t="n">
        <f aca="false">'Tx_Empl_BIT_7%'!O26</f>
        <v>9.09605661830135</v>
      </c>
      <c r="T29" s="24" t="n">
        <f aca="false">'Tx_Empl_BIT_7%'!P26</f>
        <v>0.80872158640504</v>
      </c>
      <c r="U29" s="24" t="n">
        <f aca="false">'Tx_Empl_BIT_7%'!Q26</f>
        <v>12.1019662615241</v>
      </c>
      <c r="V29" s="24" t="n">
        <f aca="false">'Tx_Empl_BIT_7%'!R26</f>
        <v>52.1308173139418</v>
      </c>
      <c r="W29" s="24" t="n">
        <f aca="false">'Tx_Empl_BIT_7%'!S26</f>
        <v>81.2260066770561</v>
      </c>
      <c r="X29" s="24" t="n">
        <f aca="false">'Tx_Empl_BIT_7%'!T26</f>
        <v>86.3599276211563</v>
      </c>
      <c r="Y29" s="24" t="n">
        <f aca="false">'Tx_Empl_BIT_7%'!U26</f>
        <v>87.032206774783</v>
      </c>
      <c r="Z29" s="24" t="n">
        <f aca="false">'Tx_Empl_BIT_7%'!V26</f>
        <v>88.5165513356806</v>
      </c>
      <c r="AA29" s="24" t="n">
        <f aca="false">'Tx_Empl_BIT_7%'!W26</f>
        <v>85.4784182926255</v>
      </c>
      <c r="AB29" s="24" t="n">
        <f aca="false">'Tx_Empl_BIT_7%'!X26</f>
        <v>84.2270255318106</v>
      </c>
      <c r="AC29" s="24" t="n">
        <f aca="false">'Tx_Empl_BIT_7%'!Y26</f>
        <v>73.2187821548127</v>
      </c>
      <c r="AD29" s="24" t="n">
        <f aca="false">'Tx_Empl_BIT_7%'!Z26</f>
        <v>63.4173218330126</v>
      </c>
      <c r="AE29" s="24" t="n">
        <f aca="false">'Tx_Empl_BIT_7%'!AA26</f>
        <v>17.6793961715537</v>
      </c>
      <c r="AF29" s="25" t="n">
        <f aca="false">'Tx_Empl_BIT_7%'!AB26</f>
        <v>1.70382628050443</v>
      </c>
    </row>
    <row r="30" customFormat="false" ht="15" hidden="false" customHeight="false" outlineLevel="0" collapsed="false">
      <c r="A30" s="23" t="n">
        <v>2039</v>
      </c>
      <c r="B30" s="24" t="n">
        <f aca="false">'Tx_Empl_BIT_7%'!B27</f>
        <v>47.9938814495254</v>
      </c>
      <c r="C30" s="24" t="n">
        <f aca="false">'Tx_Empl_BIT_7%'!C27</f>
        <v>43.9620557668285</v>
      </c>
      <c r="D30" s="24" t="n">
        <f aca="false">'Tx_Empl_BIT_7%'!D27</f>
        <v>52.3369420668739</v>
      </c>
      <c r="E30" s="21" t="n">
        <f aca="false">100*SUM('Empl_BIT_7%'!E27:L27)/SUM(PopTot!E28:L28)</f>
        <v>64.7873233957854</v>
      </c>
      <c r="F30" s="24" t="n">
        <f aca="false">'Tx_Empl_BIT_7%'!AH27</f>
        <v>20.1539871182131</v>
      </c>
      <c r="G30" s="21" t="n">
        <f aca="false">100*SUM('Empl_BIT_7%'!Q27:X27)/SUM(PopTot!Q28:X28)</f>
        <v>71.9319761518663</v>
      </c>
      <c r="H30" s="24" t="n">
        <f aca="false">'Tx_Empl_BIT_7%'!AM27</f>
        <v>26.5112458242283</v>
      </c>
      <c r="I30" s="24" t="n">
        <f aca="false">'Tx_Empl_BIT_7%'!E27</f>
        <v>7.8478663690391</v>
      </c>
      <c r="J30" s="24" t="n">
        <f aca="false">'Tx_Empl_BIT_7%'!F27</f>
        <v>45.8550354845807</v>
      </c>
      <c r="K30" s="24" t="n">
        <f aca="false">'Tx_Empl_BIT_7%'!G27</f>
        <v>71.6688775892024</v>
      </c>
      <c r="L30" s="24" t="n">
        <f aca="false">'Tx_Empl_BIT_7%'!H27</f>
        <v>72.9177190580321</v>
      </c>
      <c r="M30" s="24" t="n">
        <f aca="false">'Tx_Empl_BIT_7%'!I27</f>
        <v>76.5124412415793</v>
      </c>
      <c r="N30" s="24" t="n">
        <f aca="false">'Tx_Empl_BIT_7%'!J27</f>
        <v>79.324878633655</v>
      </c>
      <c r="O30" s="24" t="n">
        <f aca="false">'Tx_Empl_BIT_7%'!K27</f>
        <v>81.1464064549369</v>
      </c>
      <c r="P30" s="24" t="n">
        <f aca="false">'Tx_Empl_BIT_7%'!L27</f>
        <v>79.1672058054293</v>
      </c>
      <c r="Q30" s="24" t="n">
        <f aca="false">'Tx_Empl_BIT_7%'!M27</f>
        <v>70.8189111645868</v>
      </c>
      <c r="R30" s="24" t="n">
        <f aca="false">'Tx_Empl_BIT_7%'!N27</f>
        <v>54.4295680965359</v>
      </c>
      <c r="S30" s="24" t="n">
        <f aca="false">'Tx_Empl_BIT_7%'!O27</f>
        <v>9.12107697400204</v>
      </c>
      <c r="T30" s="24" t="n">
        <f aca="false">'Tx_Empl_BIT_7%'!P27</f>
        <v>0.808520302117423</v>
      </c>
      <c r="U30" s="24" t="n">
        <f aca="false">'Tx_Empl_BIT_7%'!Q27</f>
        <v>12.1012862255825</v>
      </c>
      <c r="V30" s="24" t="n">
        <f aca="false">'Tx_Empl_BIT_7%'!R27</f>
        <v>52.0820776671596</v>
      </c>
      <c r="W30" s="24" t="n">
        <f aca="false">'Tx_Empl_BIT_7%'!S27</f>
        <v>81.2586590297029</v>
      </c>
      <c r="X30" s="24" t="n">
        <f aca="false">'Tx_Empl_BIT_7%'!T27</f>
        <v>86.2639224729153</v>
      </c>
      <c r="Y30" s="24" t="n">
        <f aca="false">'Tx_Empl_BIT_7%'!U27</f>
        <v>86.9865963964484</v>
      </c>
      <c r="Z30" s="24" t="n">
        <f aca="false">'Tx_Empl_BIT_7%'!V27</f>
        <v>88.6038022744893</v>
      </c>
      <c r="AA30" s="24" t="n">
        <f aca="false">'Tx_Empl_BIT_7%'!W27</f>
        <v>85.5302225042779</v>
      </c>
      <c r="AB30" s="24" t="n">
        <f aca="false">'Tx_Empl_BIT_7%'!X27</f>
        <v>84.0525592375813</v>
      </c>
      <c r="AC30" s="24" t="n">
        <f aca="false">'Tx_Empl_BIT_7%'!Y27</f>
        <v>73.172102318901</v>
      </c>
      <c r="AD30" s="24" t="n">
        <f aca="false">'Tx_Empl_BIT_7%'!Z27</f>
        <v>64.247232264275</v>
      </c>
      <c r="AE30" s="24" t="n">
        <f aca="false">'Tx_Empl_BIT_7%'!AA27</f>
        <v>17.7447100635977</v>
      </c>
      <c r="AF30" s="25" t="n">
        <f aca="false">'Tx_Empl_BIT_7%'!AB27</f>
        <v>1.70374021110126</v>
      </c>
    </row>
    <row r="31" customFormat="false" ht="15" hidden="false" customHeight="false" outlineLevel="0" collapsed="false">
      <c r="A31" s="23" t="n">
        <v>2040</v>
      </c>
      <c r="B31" s="24" t="n">
        <f aca="false">'Tx_Empl_BIT_7%'!B28</f>
        <v>47.9533201513408</v>
      </c>
      <c r="C31" s="24" t="n">
        <f aca="false">'Tx_Empl_BIT_7%'!C28</f>
        <v>43.9927551154512</v>
      </c>
      <c r="D31" s="24" t="n">
        <f aca="false">'Tx_Empl_BIT_7%'!D28</f>
        <v>52.2168790983582</v>
      </c>
      <c r="E31" s="21" t="n">
        <f aca="false">100*SUM('Empl_BIT_7%'!E28:L28)/SUM(PopTot!E29:L29)</f>
        <v>64.8054890102683</v>
      </c>
      <c r="F31" s="24" t="n">
        <f aca="false">'Tx_Empl_BIT_7%'!AH28</f>
        <v>20.3429172121413</v>
      </c>
      <c r="G31" s="21" t="n">
        <f aca="false">100*SUM('Empl_BIT_7%'!Q28:X28)/SUM(PopTot!Q29:X29)</f>
        <v>71.9543938165225</v>
      </c>
      <c r="H31" s="24" t="n">
        <f aca="false">'Tx_Empl_BIT_7%'!AM28</f>
        <v>26.3754020137137</v>
      </c>
      <c r="I31" s="24" t="n">
        <f aca="false">'Tx_Empl_BIT_7%'!E28</f>
        <v>7.84572628309869</v>
      </c>
      <c r="J31" s="24" t="n">
        <f aca="false">'Tx_Empl_BIT_7%'!F28</f>
        <v>45.9313384011582</v>
      </c>
      <c r="K31" s="24" t="n">
        <f aca="false">'Tx_Empl_BIT_7%'!G28</f>
        <v>71.4272262728987</v>
      </c>
      <c r="L31" s="24" t="n">
        <f aca="false">'Tx_Empl_BIT_7%'!H28</f>
        <v>72.9155931766341</v>
      </c>
      <c r="M31" s="24" t="n">
        <f aca="false">'Tx_Empl_BIT_7%'!I28</f>
        <v>76.1847260122572</v>
      </c>
      <c r="N31" s="24" t="n">
        <f aca="false">'Tx_Empl_BIT_7%'!J28</f>
        <v>79.5125228161617</v>
      </c>
      <c r="O31" s="24" t="n">
        <f aca="false">'Tx_Empl_BIT_7%'!K28</f>
        <v>81.3916626140376</v>
      </c>
      <c r="P31" s="24" t="n">
        <f aca="false">'Tx_Empl_BIT_7%'!L28</f>
        <v>79.1266436066891</v>
      </c>
      <c r="Q31" s="24" t="n">
        <f aca="false">'Tx_Empl_BIT_7%'!M28</f>
        <v>70.4434241542713</v>
      </c>
      <c r="R31" s="24" t="n">
        <f aca="false">'Tx_Empl_BIT_7%'!N28</f>
        <v>56.7990065544882</v>
      </c>
      <c r="S31" s="24" t="n">
        <f aca="false">'Tx_Empl_BIT_7%'!O28</f>
        <v>9.22227844566067</v>
      </c>
      <c r="T31" s="24" t="n">
        <f aca="false">'Tx_Empl_BIT_7%'!P28</f>
        <v>0.808540384534621</v>
      </c>
      <c r="U31" s="24" t="n">
        <f aca="false">'Tx_Empl_BIT_7%'!Q28</f>
        <v>12.0998865628212</v>
      </c>
      <c r="V31" s="24" t="n">
        <f aca="false">'Tx_Empl_BIT_7%'!R28</f>
        <v>52.1725388908419</v>
      </c>
      <c r="W31" s="24" t="n">
        <f aca="false">'Tx_Empl_BIT_7%'!S28</f>
        <v>80.987592932122</v>
      </c>
      <c r="X31" s="24" t="n">
        <f aca="false">'Tx_Empl_BIT_7%'!T28</f>
        <v>86.2271990127438</v>
      </c>
      <c r="Y31" s="24" t="n">
        <f aca="false">'Tx_Empl_BIT_7%'!U28</f>
        <v>86.6426917915407</v>
      </c>
      <c r="Z31" s="24" t="n">
        <f aca="false">'Tx_Empl_BIT_7%'!V28</f>
        <v>88.7954176497379</v>
      </c>
      <c r="AA31" s="24" t="n">
        <f aca="false">'Tx_Empl_BIT_7%'!W28</f>
        <v>85.683353512109</v>
      </c>
      <c r="AB31" s="24" t="n">
        <f aca="false">'Tx_Empl_BIT_7%'!X28</f>
        <v>83.9696685132532</v>
      </c>
      <c r="AC31" s="24" t="n">
        <f aca="false">'Tx_Empl_BIT_7%'!Y28</f>
        <v>72.8513895054435</v>
      </c>
      <c r="AD31" s="24" t="n">
        <f aca="false">'Tx_Empl_BIT_7%'!Z28</f>
        <v>65.0711810894291</v>
      </c>
      <c r="AE31" s="24" t="n">
        <f aca="false">'Tx_Empl_BIT_7%'!AA28</f>
        <v>17.744472151111</v>
      </c>
      <c r="AF31" s="25" t="n">
        <f aca="false">'Tx_Empl_BIT_7%'!AB28</f>
        <v>1.70407584929179</v>
      </c>
    </row>
    <row r="32" customFormat="false" ht="15" hidden="false" customHeight="false" outlineLevel="0" collapsed="false">
      <c r="A32" s="23" t="n">
        <v>2041</v>
      </c>
      <c r="B32" s="24" t="n">
        <f aca="false">'Tx_Empl_BIT_7%'!B29</f>
        <v>47.9213615203327</v>
      </c>
      <c r="C32" s="24" t="n">
        <f aca="false">'Tx_Empl_BIT_7%'!C29</f>
        <v>44.0255941993955</v>
      </c>
      <c r="D32" s="24" t="n">
        <f aca="false">'Tx_Empl_BIT_7%'!D29</f>
        <v>52.1121049370961</v>
      </c>
      <c r="E32" s="21" t="n">
        <f aca="false">100*SUM('Empl_BIT_7%'!E29:L29)/SUM(PopTot!E30:L30)</f>
        <v>64.8061187187673</v>
      </c>
      <c r="F32" s="24" t="n">
        <f aca="false">'Tx_Empl_BIT_7%'!AH29</f>
        <v>20.5500701645985</v>
      </c>
      <c r="G32" s="21" t="n">
        <f aca="false">100*SUM('Empl_BIT_7%'!Q29:X29)/SUM(PopTot!Q30:X30)</f>
        <v>71.9662918939607</v>
      </c>
      <c r="H32" s="24" t="n">
        <f aca="false">'Tx_Empl_BIT_7%'!AM29</f>
        <v>26.3036037163646</v>
      </c>
      <c r="I32" s="24" t="n">
        <f aca="false">'Tx_Empl_BIT_7%'!E29</f>
        <v>7.84353075345302</v>
      </c>
      <c r="J32" s="24" t="n">
        <f aca="false">'Tx_Empl_BIT_7%'!F29</f>
        <v>45.9382291845189</v>
      </c>
      <c r="K32" s="24" t="n">
        <f aca="false">'Tx_Empl_BIT_7%'!G29</f>
        <v>71.4581823747815</v>
      </c>
      <c r="L32" s="24" t="n">
        <f aca="false">'Tx_Empl_BIT_7%'!H29</f>
        <v>72.6277479212756</v>
      </c>
      <c r="M32" s="24" t="n">
        <f aca="false">'Tx_Empl_BIT_7%'!I29</f>
        <v>76.4753550922921</v>
      </c>
      <c r="N32" s="24" t="n">
        <f aca="false">'Tx_Empl_BIT_7%'!J29</f>
        <v>79.296606383842</v>
      </c>
      <c r="O32" s="24" t="n">
        <f aca="false">'Tx_Empl_BIT_7%'!K29</f>
        <v>81.645134475032</v>
      </c>
      <c r="P32" s="24" t="n">
        <f aca="false">'Tx_Empl_BIT_7%'!L29</f>
        <v>78.8971460031387</v>
      </c>
      <c r="Q32" s="24" t="n">
        <f aca="false">'Tx_Empl_BIT_7%'!M29</f>
        <v>70.5372063504086</v>
      </c>
      <c r="R32" s="24" t="n">
        <f aca="false">'Tx_Empl_BIT_7%'!N29</f>
        <v>58.0817534912742</v>
      </c>
      <c r="S32" s="24" t="n">
        <f aca="false">'Tx_Empl_BIT_7%'!O29</f>
        <v>9.66213358934501</v>
      </c>
      <c r="T32" s="24" t="n">
        <f aca="false">'Tx_Empl_BIT_7%'!P29</f>
        <v>0.80875101337864</v>
      </c>
      <c r="U32" s="24" t="n">
        <f aca="false">'Tx_Empl_BIT_7%'!Q29</f>
        <v>12.0987753366857</v>
      </c>
      <c r="V32" s="24" t="n">
        <f aca="false">'Tx_Empl_BIT_7%'!R29</f>
        <v>52.1827396040342</v>
      </c>
      <c r="W32" s="24" t="n">
        <f aca="false">'Tx_Empl_BIT_7%'!S29</f>
        <v>81.0701020688627</v>
      </c>
      <c r="X32" s="24" t="n">
        <f aca="false">'Tx_Empl_BIT_7%'!T29</f>
        <v>85.811202400309</v>
      </c>
      <c r="Y32" s="24" t="n">
        <f aca="false">'Tx_Empl_BIT_7%'!U29</f>
        <v>87.0023447031752</v>
      </c>
      <c r="Z32" s="24" t="n">
        <f aca="false">'Tx_Empl_BIT_7%'!V29</f>
        <v>88.4744483261282</v>
      </c>
      <c r="AA32" s="24" t="n">
        <f aca="false">'Tx_Empl_BIT_7%'!W29</f>
        <v>85.9995003633704</v>
      </c>
      <c r="AB32" s="24" t="n">
        <f aca="false">'Tx_Empl_BIT_7%'!X29</f>
        <v>83.7382402980138</v>
      </c>
      <c r="AC32" s="24" t="n">
        <f aca="false">'Tx_Empl_BIT_7%'!Y29</f>
        <v>72.9691363703111</v>
      </c>
      <c r="AD32" s="24" t="n">
        <f aca="false">'Tx_Empl_BIT_7%'!Z29</f>
        <v>65.1166329973254</v>
      </c>
      <c r="AE32" s="24" t="n">
        <f aca="false">'Tx_Empl_BIT_7%'!AA29</f>
        <v>17.9175547480535</v>
      </c>
      <c r="AF32" s="25" t="n">
        <f aca="false">'Tx_Empl_BIT_7%'!AB29</f>
        <v>1.70445683675874</v>
      </c>
    </row>
    <row r="33" customFormat="false" ht="15" hidden="false" customHeight="false" outlineLevel="0" collapsed="false">
      <c r="A33" s="23" t="n">
        <v>2042</v>
      </c>
      <c r="B33" s="24" t="n">
        <f aca="false">'Tx_Empl_BIT_7%'!B30</f>
        <v>47.8824571909857</v>
      </c>
      <c r="C33" s="24" t="n">
        <f aca="false">'Tx_Empl_BIT_7%'!C30</f>
        <v>44.0488251239704</v>
      </c>
      <c r="D33" s="24" t="n">
        <f aca="false">'Tx_Empl_BIT_7%'!D30</f>
        <v>52.002968327672</v>
      </c>
      <c r="E33" s="21" t="n">
        <f aca="false">100*SUM('Empl_BIT_7%'!E30:L30)/SUM(PopTot!E31:L31)</f>
        <v>64.8218536935212</v>
      </c>
      <c r="F33" s="24" t="n">
        <f aca="false">'Tx_Empl_BIT_7%'!AH30</f>
        <v>20.7217138630191</v>
      </c>
      <c r="G33" s="21" t="n">
        <f aca="false">100*SUM('Empl_BIT_7%'!Q30:X30)/SUM(PopTot!Q31:X31)</f>
        <v>71.9802695397644</v>
      </c>
      <c r="H33" s="24" t="n">
        <f aca="false">'Tx_Empl_BIT_7%'!AM30</f>
        <v>26.2207763313275</v>
      </c>
      <c r="I33" s="24" t="n">
        <f aca="false">'Tx_Empl_BIT_7%'!E30</f>
        <v>7.84197658336048</v>
      </c>
      <c r="J33" s="24" t="n">
        <f aca="false">'Tx_Empl_BIT_7%'!F30</f>
        <v>45.9226446919931</v>
      </c>
      <c r="K33" s="24" t="n">
        <f aca="false">'Tx_Empl_BIT_7%'!G30</f>
        <v>71.5953513393595</v>
      </c>
      <c r="L33" s="24" t="n">
        <f aca="false">'Tx_Empl_BIT_7%'!H30</f>
        <v>72.5251591315505</v>
      </c>
      <c r="M33" s="24" t="n">
        <f aca="false">'Tx_Empl_BIT_7%'!I30</f>
        <v>76.4813397588729</v>
      </c>
      <c r="N33" s="24" t="n">
        <f aca="false">'Tx_Empl_BIT_7%'!J30</f>
        <v>79.2329503506967</v>
      </c>
      <c r="O33" s="24" t="n">
        <f aca="false">'Tx_Empl_BIT_7%'!K30</f>
        <v>81.7548602244318</v>
      </c>
      <c r="P33" s="24" t="n">
        <f aca="false">'Tx_Empl_BIT_7%'!L30</f>
        <v>78.8721785232408</v>
      </c>
      <c r="Q33" s="24" t="n">
        <f aca="false">'Tx_Empl_BIT_7%'!M30</f>
        <v>70.5093661789062</v>
      </c>
      <c r="R33" s="24" t="n">
        <f aca="false">'Tx_Empl_BIT_7%'!N30</f>
        <v>58.7099289140964</v>
      </c>
      <c r="S33" s="24" t="n">
        <f aca="false">'Tx_Empl_BIT_7%'!O30</f>
        <v>10.267471166835</v>
      </c>
      <c r="T33" s="24" t="n">
        <f aca="false">'Tx_Empl_BIT_7%'!P30</f>
        <v>0.808679900270191</v>
      </c>
      <c r="U33" s="24" t="n">
        <f aca="false">'Tx_Empl_BIT_7%'!Q30</f>
        <v>12.0986490205737</v>
      </c>
      <c r="V33" s="24" t="n">
        <f aca="false">'Tx_Empl_BIT_7%'!R30</f>
        <v>52.1660259979264</v>
      </c>
      <c r="W33" s="24" t="n">
        <f aca="false">'Tx_Empl_BIT_7%'!S30</f>
        <v>81.1622185371219</v>
      </c>
      <c r="X33" s="24" t="n">
        <f aca="false">'Tx_Empl_BIT_7%'!T30</f>
        <v>85.7588821095266</v>
      </c>
      <c r="Y33" s="24" t="n">
        <f aca="false">'Tx_Empl_BIT_7%'!U30</f>
        <v>86.9600273744891</v>
      </c>
      <c r="Z33" s="24" t="n">
        <f aca="false">'Tx_Empl_BIT_7%'!V30</f>
        <v>88.4082654225615</v>
      </c>
      <c r="AA33" s="24" t="n">
        <f aca="false">'Tx_Empl_BIT_7%'!W30</f>
        <v>86.072262791372</v>
      </c>
      <c r="AB33" s="24" t="n">
        <f aca="false">'Tx_Empl_BIT_7%'!X30</f>
        <v>83.6772554354755</v>
      </c>
      <c r="AC33" s="24" t="n">
        <f aca="false">'Tx_Empl_BIT_7%'!Y30</f>
        <v>72.9186569920809</v>
      </c>
      <c r="AD33" s="24" t="n">
        <f aca="false">'Tx_Empl_BIT_7%'!Z30</f>
        <v>64.9118498992397</v>
      </c>
      <c r="AE33" s="24" t="n">
        <f aca="false">'Tx_Empl_BIT_7%'!AA30</f>
        <v>18.203414674152</v>
      </c>
      <c r="AF33" s="25" t="n">
        <f aca="false">'Tx_Empl_BIT_7%'!AB30</f>
        <v>1.70417843817237</v>
      </c>
    </row>
    <row r="34" customFormat="false" ht="15" hidden="false" customHeight="false" outlineLevel="0" collapsed="false">
      <c r="A34" s="23" t="n">
        <v>2043</v>
      </c>
      <c r="B34" s="24" t="n">
        <f aca="false">'Tx_Empl_BIT_7%'!B31</f>
        <v>47.8265026903761</v>
      </c>
      <c r="C34" s="24" t="n">
        <f aca="false">'Tx_Empl_BIT_7%'!C31</f>
        <v>44.0385237863898</v>
      </c>
      <c r="D34" s="24" t="n">
        <f aca="false">'Tx_Empl_BIT_7%'!D31</f>
        <v>51.8942146063526</v>
      </c>
      <c r="E34" s="21" t="n">
        <f aca="false">100*SUM('Empl_BIT_7%'!E31:L31)/SUM(PopTot!E32:L32)</f>
        <v>64.8185262092724</v>
      </c>
      <c r="F34" s="24" t="n">
        <f aca="false">'Tx_Empl_BIT_7%'!AH31</f>
        <v>20.814363841348</v>
      </c>
      <c r="G34" s="21" t="n">
        <f aca="false">100*SUM('Empl_BIT_7%'!Q31:X31)/SUM(PopTot!Q32:X32)</f>
        <v>71.9832233483063</v>
      </c>
      <c r="H34" s="24" t="n">
        <f aca="false">'Tx_Empl_BIT_7%'!AM31</f>
        <v>26.137017977344</v>
      </c>
      <c r="I34" s="24" t="n">
        <f aca="false">'Tx_Empl_BIT_7%'!E31</f>
        <v>7.8415322190845</v>
      </c>
      <c r="J34" s="24" t="n">
        <f aca="false">'Tx_Empl_BIT_7%'!F31</f>
        <v>45.9123945163641</v>
      </c>
      <c r="K34" s="24" t="n">
        <f aca="false">'Tx_Empl_BIT_7%'!G31</f>
        <v>71.5578217975178</v>
      </c>
      <c r="L34" s="24" t="n">
        <f aca="false">'Tx_Empl_BIT_7%'!H31</f>
        <v>72.4437021222286</v>
      </c>
      <c r="M34" s="24" t="n">
        <f aca="false">'Tx_Empl_BIT_7%'!I31</f>
        <v>76.5578303946852</v>
      </c>
      <c r="N34" s="24" t="n">
        <f aca="false">'Tx_Empl_BIT_7%'!J31</f>
        <v>79.0337214859375</v>
      </c>
      <c r="O34" s="24" t="n">
        <f aca="false">'Tx_Empl_BIT_7%'!K31</f>
        <v>82.3250917543548</v>
      </c>
      <c r="P34" s="24" t="n">
        <f aca="false">'Tx_Empl_BIT_7%'!L31</f>
        <v>78.4870139349471</v>
      </c>
      <c r="Q34" s="24" t="n">
        <f aca="false">'Tx_Empl_BIT_7%'!M31</f>
        <v>71.0916684501666</v>
      </c>
      <c r="R34" s="24" t="n">
        <f aca="false">'Tx_Empl_BIT_7%'!N31</f>
        <v>58.4355782704968</v>
      </c>
      <c r="S34" s="24" t="n">
        <f aca="false">'Tx_Empl_BIT_7%'!O31</f>
        <v>10.9784539159728</v>
      </c>
      <c r="T34" s="24" t="n">
        <f aca="false">'Tx_Empl_BIT_7%'!P31</f>
        <v>0.808067759596826</v>
      </c>
      <c r="U34" s="24" t="n">
        <f aca="false">'Tx_Empl_BIT_7%'!Q31</f>
        <v>12.0998465601522</v>
      </c>
      <c r="V34" s="24" t="n">
        <f aca="false">'Tx_Empl_BIT_7%'!R31</f>
        <v>52.1554418941741</v>
      </c>
      <c r="W34" s="24" t="n">
        <f aca="false">'Tx_Empl_BIT_7%'!S31</f>
        <v>81.1257300112272</v>
      </c>
      <c r="X34" s="24" t="n">
        <f aca="false">'Tx_Empl_BIT_7%'!T31</f>
        <v>85.6317844006746</v>
      </c>
      <c r="Y34" s="24" t="n">
        <f aca="false">'Tx_Empl_BIT_7%'!U31</f>
        <v>87.0787150228368</v>
      </c>
      <c r="Z34" s="24" t="n">
        <f aca="false">'Tx_Empl_BIT_7%'!V31</f>
        <v>88.2003259544458</v>
      </c>
      <c r="AA34" s="24" t="n">
        <f aca="false">'Tx_Empl_BIT_7%'!W31</f>
        <v>86.7028436896429</v>
      </c>
      <c r="AB34" s="24" t="n">
        <f aca="false">'Tx_Empl_BIT_7%'!X31</f>
        <v>83.227488942759</v>
      </c>
      <c r="AC34" s="24" t="n">
        <f aca="false">'Tx_Empl_BIT_7%'!Y31</f>
        <v>73.2896189586057</v>
      </c>
      <c r="AD34" s="24" t="n">
        <f aca="false">'Tx_Empl_BIT_7%'!Z31</f>
        <v>64.621367628411</v>
      </c>
      <c r="AE34" s="24" t="n">
        <f aca="false">'Tx_Empl_BIT_7%'!AA31</f>
        <v>18.4785353136627</v>
      </c>
      <c r="AF34" s="25" t="n">
        <f aca="false">'Tx_Empl_BIT_7%'!AB31</f>
        <v>1.70217294035082</v>
      </c>
    </row>
    <row r="35" customFormat="false" ht="15" hidden="false" customHeight="false" outlineLevel="0" collapsed="false">
      <c r="A35" s="23" t="n">
        <v>2044</v>
      </c>
      <c r="B35" s="24" t="n">
        <f aca="false">'Tx_Empl_BIT_7%'!B32</f>
        <v>47.7749481252172</v>
      </c>
      <c r="C35" s="24" t="n">
        <f aca="false">'Tx_Empl_BIT_7%'!C32</f>
        <v>44.0297203114786</v>
      </c>
      <c r="D35" s="24" t="n">
        <f aca="false">'Tx_Empl_BIT_7%'!D32</f>
        <v>51.7927109196601</v>
      </c>
      <c r="E35" s="21" t="n">
        <f aca="false">100*SUM('Empl_BIT_7%'!E32:L32)/SUM(PopTot!E33:L33)</f>
        <v>64.8273569468404</v>
      </c>
      <c r="F35" s="24" t="n">
        <f aca="false">'Tx_Empl_BIT_7%'!AH32</f>
        <v>20.8949741671339</v>
      </c>
      <c r="G35" s="21" t="n">
        <f aca="false">100*SUM('Empl_BIT_7%'!Q32:X32)/SUM(PopTot!Q33:X33)</f>
        <v>71.9902153848498</v>
      </c>
      <c r="H35" s="24" t="n">
        <f aca="false">'Tx_Empl_BIT_7%'!AM32</f>
        <v>26.0602100158011</v>
      </c>
      <c r="I35" s="24" t="n">
        <f aca="false">'Tx_Empl_BIT_7%'!E32</f>
        <v>7.8423699706358</v>
      </c>
      <c r="J35" s="24" t="n">
        <f aca="false">'Tx_Empl_BIT_7%'!F32</f>
        <v>45.9110148245371</v>
      </c>
      <c r="K35" s="24" t="n">
        <f aca="false">'Tx_Empl_BIT_7%'!G32</f>
        <v>71.4894927035242</v>
      </c>
      <c r="L35" s="24" t="n">
        <f aca="false">'Tx_Empl_BIT_7%'!H32</f>
        <v>72.4798411924171</v>
      </c>
      <c r="M35" s="24" t="n">
        <f aca="false">'Tx_Empl_BIT_7%'!I32</f>
        <v>76.4686482690848</v>
      </c>
      <c r="N35" s="24" t="n">
        <f aca="false">'Tx_Empl_BIT_7%'!J32</f>
        <v>79.0622772377041</v>
      </c>
      <c r="O35" s="24" t="n">
        <f aca="false">'Tx_Empl_BIT_7%'!K32</f>
        <v>82.3401619167956</v>
      </c>
      <c r="P35" s="24" t="n">
        <f aca="false">'Tx_Empl_BIT_7%'!L32</f>
        <v>78.5844092617301</v>
      </c>
      <c r="Q35" s="24" t="n">
        <f aca="false">'Tx_Empl_BIT_7%'!M32</f>
        <v>71.0724819939935</v>
      </c>
      <c r="R35" s="24" t="n">
        <f aca="false">'Tx_Empl_BIT_7%'!N32</f>
        <v>58.4156864932924</v>
      </c>
      <c r="S35" s="24" t="n">
        <f aca="false">'Tx_Empl_BIT_7%'!O32</f>
        <v>11.732452247507</v>
      </c>
      <c r="T35" s="24" t="n">
        <f aca="false">'Tx_Empl_BIT_7%'!P32</f>
        <v>0.806819896875057</v>
      </c>
      <c r="U35" s="24" t="n">
        <f aca="false">'Tx_Empl_BIT_7%'!Q32</f>
        <v>12.1024272577431</v>
      </c>
      <c r="V35" s="24" t="n">
        <f aca="false">'Tx_Empl_BIT_7%'!R32</f>
        <v>52.1547917802431</v>
      </c>
      <c r="W35" s="24" t="n">
        <f aca="false">'Tx_Empl_BIT_7%'!S32</f>
        <v>81.0470542783177</v>
      </c>
      <c r="X35" s="24" t="n">
        <f aca="false">'Tx_Empl_BIT_7%'!T32</f>
        <v>85.6561910935413</v>
      </c>
      <c r="Y35" s="24" t="n">
        <f aca="false">'Tx_Empl_BIT_7%'!U32</f>
        <v>86.9909737654708</v>
      </c>
      <c r="Z35" s="24" t="n">
        <f aca="false">'Tx_Empl_BIT_7%'!V32</f>
        <v>88.1589357341746</v>
      </c>
      <c r="AA35" s="24" t="n">
        <f aca="false">'Tx_Empl_BIT_7%'!W32</f>
        <v>86.7841342223426</v>
      </c>
      <c r="AB35" s="24" t="n">
        <f aca="false">'Tx_Empl_BIT_7%'!X32</f>
        <v>83.2834664122123</v>
      </c>
      <c r="AC35" s="24" t="n">
        <f aca="false">'Tx_Empl_BIT_7%'!Y32</f>
        <v>73.1375002260588</v>
      </c>
      <c r="AD35" s="24" t="n">
        <f aca="false">'Tx_Empl_BIT_7%'!Z32</f>
        <v>64.5797790713287</v>
      </c>
      <c r="AE35" s="24" t="n">
        <f aca="false">'Tx_Empl_BIT_7%'!AA32</f>
        <v>18.8134327600454</v>
      </c>
      <c r="AF35" s="25" t="n">
        <f aca="false">'Tx_Empl_BIT_7%'!AB32</f>
        <v>1.69928290882405</v>
      </c>
    </row>
    <row r="36" customFormat="false" ht="15" hidden="false" customHeight="false" outlineLevel="0" collapsed="false">
      <c r="A36" s="23" t="n">
        <v>2045</v>
      </c>
      <c r="B36" s="24" t="n">
        <f aca="false">'Tx_Empl_BIT_7%'!B33</f>
        <v>47.698483982193</v>
      </c>
      <c r="C36" s="24" t="n">
        <f aca="false">'Tx_Empl_BIT_7%'!C33</f>
        <v>43.9964205029392</v>
      </c>
      <c r="D36" s="24" t="n">
        <f aca="false">'Tx_Empl_BIT_7%'!D33</f>
        <v>51.6656395499134</v>
      </c>
      <c r="E36" s="21" t="n">
        <f aca="false">100*SUM('Empl_BIT_7%'!E33:L33)/SUM(PopTot!E34:L34)</f>
        <v>64.8246226606275</v>
      </c>
      <c r="F36" s="24" t="n">
        <f aca="false">'Tx_Empl_BIT_7%'!AH33</f>
        <v>20.9165406396452</v>
      </c>
      <c r="G36" s="21" t="n">
        <f aca="false">100*SUM('Empl_BIT_7%'!Q33:X33)/SUM(PopTot!Q34:X34)</f>
        <v>71.9739138926845</v>
      </c>
      <c r="H36" s="24" t="n">
        <f aca="false">'Tx_Empl_BIT_7%'!AM33</f>
        <v>25.9396135982254</v>
      </c>
      <c r="I36" s="24" t="n">
        <f aca="false">'Tx_Empl_BIT_7%'!E33</f>
        <v>7.84188130158736</v>
      </c>
      <c r="J36" s="24" t="n">
        <f aca="false">'Tx_Empl_BIT_7%'!F33</f>
        <v>45.9119705300983</v>
      </c>
      <c r="K36" s="24" t="n">
        <f aca="false">'Tx_Empl_BIT_7%'!G33</f>
        <v>71.6163741455607</v>
      </c>
      <c r="L36" s="24" t="n">
        <f aca="false">'Tx_Empl_BIT_7%'!H33</f>
        <v>72.2449111363521</v>
      </c>
      <c r="M36" s="24" t="n">
        <f aca="false">'Tx_Empl_BIT_7%'!I33</f>
        <v>76.4685785704516</v>
      </c>
      <c r="N36" s="24" t="n">
        <f aca="false">'Tx_Empl_BIT_7%'!J33</f>
        <v>78.7279174429261</v>
      </c>
      <c r="O36" s="24" t="n">
        <f aca="false">'Tx_Empl_BIT_7%'!K33</f>
        <v>82.5435320480897</v>
      </c>
      <c r="P36" s="24" t="n">
        <f aca="false">'Tx_Empl_BIT_7%'!L33</f>
        <v>78.8133109137578</v>
      </c>
      <c r="Q36" s="24" t="n">
        <f aca="false">'Tx_Empl_BIT_7%'!M33</f>
        <v>71.2129167226067</v>
      </c>
      <c r="R36" s="24" t="n">
        <f aca="false">'Tx_Empl_BIT_7%'!N33</f>
        <v>58.1086025797861</v>
      </c>
      <c r="S36" s="24" t="n">
        <f aca="false">'Tx_Empl_BIT_7%'!O33</f>
        <v>12.4374855549333</v>
      </c>
      <c r="T36" s="24" t="n">
        <f aca="false">'Tx_Empl_BIT_7%'!P33</f>
        <v>0.805857517757477</v>
      </c>
      <c r="U36" s="24" t="n">
        <f aca="false">'Tx_Empl_BIT_7%'!Q33</f>
        <v>12.1034400730761</v>
      </c>
      <c r="V36" s="24" t="n">
        <f aca="false">'Tx_Empl_BIT_7%'!R33</f>
        <v>52.1570162369539</v>
      </c>
      <c r="W36" s="24" t="n">
        <f aca="false">'Tx_Empl_BIT_7%'!S33</f>
        <v>81.201540713544</v>
      </c>
      <c r="X36" s="24" t="n">
        <f aca="false">'Tx_Empl_BIT_7%'!T33</f>
        <v>85.3726281583679</v>
      </c>
      <c r="Y36" s="24" t="n">
        <f aca="false">'Tx_Empl_BIT_7%'!U33</f>
        <v>86.9626764851115</v>
      </c>
      <c r="Z36" s="24" t="n">
        <f aca="false">'Tx_Empl_BIT_7%'!V33</f>
        <v>87.8238780815016</v>
      </c>
      <c r="AA36" s="24" t="n">
        <f aca="false">'Tx_Empl_BIT_7%'!W33</f>
        <v>86.9686974701615</v>
      </c>
      <c r="AB36" s="24" t="n">
        <f aca="false">'Tx_Empl_BIT_7%'!X33</f>
        <v>83.4380208032423</v>
      </c>
      <c r="AC36" s="24" t="n">
        <f aca="false">'Tx_Empl_BIT_7%'!Y33</f>
        <v>73.0659241058173</v>
      </c>
      <c r="AD36" s="24" t="n">
        <f aca="false">'Tx_Empl_BIT_7%'!Z33</f>
        <v>64.3000108706568</v>
      </c>
      <c r="AE36" s="24" t="n">
        <f aca="false">'Tx_Empl_BIT_7%'!AA33</f>
        <v>19.1204255392652</v>
      </c>
      <c r="AF36" s="25" t="n">
        <f aca="false">'Tx_Empl_BIT_7%'!AB33</f>
        <v>1.69637154307721</v>
      </c>
    </row>
    <row r="37" customFormat="false" ht="15" hidden="false" customHeight="false" outlineLevel="0" collapsed="false">
      <c r="A37" s="23" t="n">
        <v>2046</v>
      </c>
      <c r="B37" s="24" t="n">
        <f aca="false">'Tx_Empl_BIT_7%'!B34</f>
        <v>47.6049296429596</v>
      </c>
      <c r="C37" s="24" t="n">
        <f aca="false">'Tx_Empl_BIT_7%'!C34</f>
        <v>43.9144191759297</v>
      </c>
      <c r="D37" s="24" t="n">
        <f aca="false">'Tx_Empl_BIT_7%'!D34</f>
        <v>51.5551621159442</v>
      </c>
      <c r="E37" s="21" t="n">
        <f aca="false">100*SUM('Empl_BIT_7%'!E34:L34)/SUM(PopTot!E35:L35)</f>
        <v>64.835953121614</v>
      </c>
      <c r="F37" s="24" t="n">
        <f aca="false">'Tx_Empl_BIT_7%'!AH34</f>
        <v>20.8097609160832</v>
      </c>
      <c r="G37" s="21" t="n">
        <f aca="false">100*SUM('Empl_BIT_7%'!Q34:X34)/SUM(PopTot!Q35:X35)</f>
        <v>71.9749477064939</v>
      </c>
      <c r="H37" s="24" t="n">
        <f aca="false">'Tx_Empl_BIT_7%'!AM34</f>
        <v>25.8371084430096</v>
      </c>
      <c r="I37" s="24" t="n">
        <f aca="false">'Tx_Empl_BIT_7%'!E34</f>
        <v>7.84195868213895</v>
      </c>
      <c r="J37" s="24" t="n">
        <f aca="false">'Tx_Empl_BIT_7%'!F34</f>
        <v>45.9215067003441</v>
      </c>
      <c r="K37" s="24" t="n">
        <f aca="false">'Tx_Empl_BIT_7%'!G34</f>
        <v>71.6436509652304</v>
      </c>
      <c r="L37" s="24" t="n">
        <f aca="false">'Tx_Empl_BIT_7%'!H34</f>
        <v>72.2809605800484</v>
      </c>
      <c r="M37" s="24" t="n">
        <f aca="false">'Tx_Empl_BIT_7%'!I34</f>
        <v>76.1831787605772</v>
      </c>
      <c r="N37" s="24" t="n">
        <f aca="false">'Tx_Empl_BIT_7%'!J34</f>
        <v>79.026851314372</v>
      </c>
      <c r="O37" s="24" t="n">
        <f aca="false">'Tx_Empl_BIT_7%'!K34</f>
        <v>82.3336782872776</v>
      </c>
      <c r="P37" s="24" t="n">
        <f aca="false">'Tx_Empl_BIT_7%'!L34</f>
        <v>79.0537808750413</v>
      </c>
      <c r="Q37" s="24" t="n">
        <f aca="false">'Tx_Empl_BIT_7%'!M34</f>
        <v>71.128424077744</v>
      </c>
      <c r="R37" s="24" t="n">
        <f aca="false">'Tx_Empl_BIT_7%'!N34</f>
        <v>58.1892935680906</v>
      </c>
      <c r="S37" s="24" t="n">
        <f aca="false">'Tx_Empl_BIT_7%'!O34</f>
        <v>12.4584282599711</v>
      </c>
      <c r="T37" s="24" t="n">
        <f aca="false">'Tx_Empl_BIT_7%'!P34</f>
        <v>0.805365611950631</v>
      </c>
      <c r="U37" s="24" t="n">
        <f aca="false">'Tx_Empl_BIT_7%'!Q34</f>
        <v>12.1047845504761</v>
      </c>
      <c r="V37" s="24" t="n">
        <f aca="false">'Tx_Empl_BIT_7%'!R34</f>
        <v>52.1688157378782</v>
      </c>
      <c r="W37" s="24" t="n">
        <f aca="false">'Tx_Empl_BIT_7%'!S34</f>
        <v>81.236683863922</v>
      </c>
      <c r="X37" s="24" t="n">
        <f aca="false">'Tx_Empl_BIT_7%'!T34</f>
        <v>85.4562283297904</v>
      </c>
      <c r="Y37" s="24" t="n">
        <f aca="false">'Tx_Empl_BIT_7%'!U34</f>
        <v>86.5681529195002</v>
      </c>
      <c r="Z37" s="24" t="n">
        <f aca="false">'Tx_Empl_BIT_7%'!V34</f>
        <v>88.1893183765153</v>
      </c>
      <c r="AA37" s="24" t="n">
        <f aca="false">'Tx_Empl_BIT_7%'!W34</f>
        <v>86.6596113554234</v>
      </c>
      <c r="AB37" s="24" t="n">
        <f aca="false">'Tx_Empl_BIT_7%'!X34</f>
        <v>83.7510812709887</v>
      </c>
      <c r="AC37" s="24" t="n">
        <f aca="false">'Tx_Empl_BIT_7%'!Y34</f>
        <v>72.8684677703378</v>
      </c>
      <c r="AD37" s="24" t="n">
        <f aca="false">'Tx_Empl_BIT_7%'!Z34</f>
        <v>64.8217270300898</v>
      </c>
      <c r="AE37" s="24" t="n">
        <f aca="false">'Tx_Empl_BIT_7%'!AA34</f>
        <v>19.1331332981602</v>
      </c>
      <c r="AF37" s="25" t="n">
        <f aca="false">'Tx_Empl_BIT_7%'!AB34</f>
        <v>1.69506229162767</v>
      </c>
    </row>
    <row r="38" customFormat="false" ht="15" hidden="false" customHeight="false" outlineLevel="0" collapsed="false">
      <c r="A38" s="23" t="n">
        <v>2047</v>
      </c>
      <c r="B38" s="24" t="n">
        <f aca="false">'Tx_Empl_BIT_7%'!B35</f>
        <v>47.5187167425638</v>
      </c>
      <c r="C38" s="24" t="n">
        <f aca="false">'Tx_Empl_BIT_7%'!C35</f>
        <v>43.8383388810753</v>
      </c>
      <c r="D38" s="24" t="n">
        <f aca="false">'Tx_Empl_BIT_7%'!D35</f>
        <v>51.4533956114382</v>
      </c>
      <c r="E38" s="21" t="n">
        <f aca="false">100*SUM('Empl_BIT_7%'!E35:L35)/SUM(PopTot!E36:L36)</f>
        <v>64.8472233578258</v>
      </c>
      <c r="F38" s="24" t="n">
        <f aca="false">'Tx_Empl_BIT_7%'!AH35</f>
        <v>20.6850495454168</v>
      </c>
      <c r="G38" s="21" t="n">
        <f aca="false">100*SUM('Empl_BIT_7%'!Q35:X35)/SUM(PopTot!Q36:X36)</f>
        <v>71.9688462795907</v>
      </c>
      <c r="H38" s="24" t="n">
        <f aca="false">'Tx_Empl_BIT_7%'!AM35</f>
        <v>25.7272422318841</v>
      </c>
      <c r="I38" s="24" t="n">
        <f aca="false">'Tx_Empl_BIT_7%'!E35</f>
        <v>7.84317504638448</v>
      </c>
      <c r="J38" s="24" t="n">
        <f aca="false">'Tx_Empl_BIT_7%'!F35</f>
        <v>45.9401621540149</v>
      </c>
      <c r="K38" s="24" t="n">
        <f aca="false">'Tx_Empl_BIT_7%'!G35</f>
        <v>71.6408932581012</v>
      </c>
      <c r="L38" s="24" t="n">
        <f aca="false">'Tx_Empl_BIT_7%'!H35</f>
        <v>72.4251962663761</v>
      </c>
      <c r="M38" s="24" t="n">
        <f aca="false">'Tx_Empl_BIT_7%'!I35</f>
        <v>76.0906497756227</v>
      </c>
      <c r="N38" s="24" t="n">
        <f aca="false">'Tx_Empl_BIT_7%'!J35</f>
        <v>79.0397913677768</v>
      </c>
      <c r="O38" s="24" t="n">
        <f aca="false">'Tx_Empl_BIT_7%'!K35</f>
        <v>82.2837256300305</v>
      </c>
      <c r="P38" s="24" t="n">
        <f aca="false">'Tx_Empl_BIT_7%'!L35</f>
        <v>79.1587765900421</v>
      </c>
      <c r="Q38" s="24" t="n">
        <f aca="false">'Tx_Empl_BIT_7%'!M35</f>
        <v>71.2115611674129</v>
      </c>
      <c r="R38" s="24" t="n">
        <f aca="false">'Tx_Empl_BIT_7%'!N35</f>
        <v>58.1382486961262</v>
      </c>
      <c r="S38" s="24" t="n">
        <f aca="false">'Tx_Empl_BIT_7%'!O35</f>
        <v>12.4166173923416</v>
      </c>
      <c r="T38" s="24" t="n">
        <f aca="false">'Tx_Empl_BIT_7%'!P35</f>
        <v>0.805813860308786</v>
      </c>
      <c r="U38" s="24" t="n">
        <f aca="false">'Tx_Empl_BIT_7%'!Q35</f>
        <v>12.1070519595883</v>
      </c>
      <c r="V38" s="24" t="n">
        <f aca="false">'Tx_Empl_BIT_7%'!R35</f>
        <v>52.1907889872059</v>
      </c>
      <c r="W38" s="24" t="n">
        <f aca="false">'Tx_Empl_BIT_7%'!S35</f>
        <v>81.2335020621706</v>
      </c>
      <c r="X38" s="24" t="n">
        <f aca="false">'Tx_Empl_BIT_7%'!T35</f>
        <v>85.5543884179688</v>
      </c>
      <c r="Y38" s="24" t="n">
        <f aca="false">'Tx_Empl_BIT_7%'!U35</f>
        <v>86.5312861254997</v>
      </c>
      <c r="Z38" s="24" t="n">
        <f aca="false">'Tx_Empl_BIT_7%'!V35</f>
        <v>88.1579591026764</v>
      </c>
      <c r="AA38" s="24" t="n">
        <f aca="false">'Tx_Empl_BIT_7%'!W35</f>
        <v>86.6002105847189</v>
      </c>
      <c r="AB38" s="24" t="n">
        <f aca="false">'Tx_Empl_BIT_7%'!X35</f>
        <v>83.8315122268826</v>
      </c>
      <c r="AC38" s="24" t="n">
        <f aca="false">'Tx_Empl_BIT_7%'!Y35</f>
        <v>72.8200606198563</v>
      </c>
      <c r="AD38" s="24" t="n">
        <f aca="false">'Tx_Empl_BIT_7%'!Z35</f>
        <v>65.2173698719425</v>
      </c>
      <c r="AE38" s="24" t="n">
        <f aca="false">'Tx_Empl_BIT_7%'!AA35</f>
        <v>19.0730826367438</v>
      </c>
      <c r="AF38" s="25" t="n">
        <f aca="false">'Tx_Empl_BIT_7%'!AB35</f>
        <v>1.69618020088231</v>
      </c>
    </row>
    <row r="39" customFormat="false" ht="15" hidden="false" customHeight="false" outlineLevel="0" collapsed="false">
      <c r="A39" s="23" t="n">
        <v>2048</v>
      </c>
      <c r="B39" s="24" t="n">
        <f aca="false">'Tx_Empl_BIT_7%'!B36</f>
        <v>47.4486578628475</v>
      </c>
      <c r="C39" s="24" t="n">
        <f aca="false">'Tx_Empl_BIT_7%'!C36</f>
        <v>43.7807575999951</v>
      </c>
      <c r="D39" s="24" t="n">
        <f aca="false">'Tx_Empl_BIT_7%'!D36</f>
        <v>51.3652066547615</v>
      </c>
      <c r="E39" s="21" t="n">
        <f aca="false">100*SUM('Empl_BIT_7%'!E36:L36)/SUM(PopTot!E37:L37)</f>
        <v>64.8832759910219</v>
      </c>
      <c r="F39" s="24" t="n">
        <f aca="false">'Tx_Empl_BIT_7%'!AH36</f>
        <v>20.5445736984501</v>
      </c>
      <c r="G39" s="21" t="n">
        <f aca="false">100*SUM('Empl_BIT_7%'!Q36:X36)/SUM(PopTot!Q37:X37)</f>
        <v>72.0018912877232</v>
      </c>
      <c r="H39" s="24" t="n">
        <f aca="false">'Tx_Empl_BIT_7%'!AM36</f>
        <v>25.5759123012806</v>
      </c>
      <c r="I39" s="24" t="n">
        <f aca="false">'Tx_Empl_BIT_7%'!E36</f>
        <v>7.84443324159173</v>
      </c>
      <c r="J39" s="24" t="n">
        <f aca="false">'Tx_Empl_BIT_7%'!F36</f>
        <v>45.9630662396989</v>
      </c>
      <c r="K39" s="24" t="n">
        <f aca="false">'Tx_Empl_BIT_7%'!G36</f>
        <v>71.6447330992039</v>
      </c>
      <c r="L39" s="24" t="n">
        <f aca="false">'Tx_Empl_BIT_7%'!H36</f>
        <v>72.3993118101335</v>
      </c>
      <c r="M39" s="24" t="n">
        <f aca="false">'Tx_Empl_BIT_7%'!I36</f>
        <v>76.0196069567003</v>
      </c>
      <c r="N39" s="24" t="n">
        <f aca="false">'Tx_Empl_BIT_7%'!J36</f>
        <v>79.1244243791563</v>
      </c>
      <c r="O39" s="24" t="n">
        <f aca="false">'Tx_Empl_BIT_7%'!K36</f>
        <v>82.093364863185</v>
      </c>
      <c r="P39" s="24" t="n">
        <f aca="false">'Tx_Empl_BIT_7%'!L36</f>
        <v>79.7081512949708</v>
      </c>
      <c r="Q39" s="24" t="n">
        <f aca="false">'Tx_Empl_BIT_7%'!M36</f>
        <v>70.9568339537332</v>
      </c>
      <c r="R39" s="24" t="n">
        <f aca="false">'Tx_Empl_BIT_7%'!N36</f>
        <v>58.4644159834073</v>
      </c>
      <c r="S39" s="24" t="n">
        <f aca="false">'Tx_Empl_BIT_7%'!O36</f>
        <v>12.3517392279564</v>
      </c>
      <c r="T39" s="24" t="n">
        <f aca="false">'Tx_Empl_BIT_7%'!P36</f>
        <v>0.805782379442095</v>
      </c>
      <c r="U39" s="24" t="n">
        <f aca="false">'Tx_Empl_BIT_7%'!Q36</f>
        <v>12.1090387873939</v>
      </c>
      <c r="V39" s="24" t="n">
        <f aca="false">'Tx_Empl_BIT_7%'!R36</f>
        <v>52.2171651191124</v>
      </c>
      <c r="W39" s="24" t="n">
        <f aca="false">'Tx_Empl_BIT_7%'!S36</f>
        <v>81.2380524337328</v>
      </c>
      <c r="X39" s="24" t="n">
        <f aca="false">'Tx_Empl_BIT_7%'!T36</f>
        <v>85.5209604071611</v>
      </c>
      <c r="Y39" s="24" t="n">
        <f aca="false">'Tx_Empl_BIT_7%'!U36</f>
        <v>86.4212214753037</v>
      </c>
      <c r="Z39" s="24" t="n">
        <f aca="false">'Tx_Empl_BIT_7%'!V36</f>
        <v>88.2859481070346</v>
      </c>
      <c r="AA39" s="24" t="n">
        <f aca="false">'Tx_Empl_BIT_7%'!W36</f>
        <v>86.4039092479177</v>
      </c>
      <c r="AB39" s="24" t="n">
        <f aca="false">'Tx_Empl_BIT_7%'!X36</f>
        <v>84.4482045812806</v>
      </c>
      <c r="AC39" s="24" t="n">
        <f aca="false">'Tx_Empl_BIT_7%'!Y36</f>
        <v>72.4367887647948</v>
      </c>
      <c r="AD39" s="24" t="n">
        <f aca="false">'Tx_Empl_BIT_7%'!Z36</f>
        <v>65.8988205424329</v>
      </c>
      <c r="AE39" s="24" t="n">
        <f aca="false">'Tx_Empl_BIT_7%'!AA36</f>
        <v>18.9868910262465</v>
      </c>
      <c r="AF39" s="25" t="n">
        <f aca="false">'Tx_Empl_BIT_7%'!AB36</f>
        <v>1.69553465764543</v>
      </c>
    </row>
    <row r="40" customFormat="false" ht="15" hidden="false" customHeight="false" outlineLevel="0" collapsed="false">
      <c r="A40" s="23" t="n">
        <v>2049</v>
      </c>
      <c r="B40" s="24" t="n">
        <f aca="false">'Tx_Empl_BIT_7%'!B37</f>
        <v>47.386197293644</v>
      </c>
      <c r="C40" s="24" t="n">
        <f aca="false">'Tx_Empl_BIT_7%'!C37</f>
        <v>43.7321406823327</v>
      </c>
      <c r="D40" s="24" t="n">
        <f aca="false">'Tx_Empl_BIT_7%'!D37</f>
        <v>51.2831785011174</v>
      </c>
      <c r="E40" s="21" t="n">
        <f aca="false">100*SUM('Empl_BIT_7%'!E37:L37)/SUM(PopTot!E38:L38)</f>
        <v>64.8822505312792</v>
      </c>
      <c r="F40" s="24" t="n">
        <f aca="false">'Tx_Empl_BIT_7%'!AH37</f>
        <v>20.4067737730818</v>
      </c>
      <c r="G40" s="21" t="n">
        <f aca="false">100*SUM('Empl_BIT_7%'!Q37:X37)/SUM(PopTot!Q38:X38)</f>
        <v>71.9871972183003</v>
      </c>
      <c r="H40" s="24" t="n">
        <f aca="false">'Tx_Empl_BIT_7%'!AM37</f>
        <v>25.4187993380019</v>
      </c>
      <c r="I40" s="24" t="n">
        <f aca="false">'Tx_Empl_BIT_7%'!E37</f>
        <v>7.84471778362165</v>
      </c>
      <c r="J40" s="24" t="n">
        <f aca="false">'Tx_Empl_BIT_7%'!F37</f>
        <v>45.9843877921012</v>
      </c>
      <c r="K40" s="24" t="n">
        <f aca="false">'Tx_Empl_BIT_7%'!G37</f>
        <v>71.6550467262431</v>
      </c>
      <c r="L40" s="24" t="n">
        <f aca="false">'Tx_Empl_BIT_7%'!H37</f>
        <v>72.3389069504677</v>
      </c>
      <c r="M40" s="24" t="n">
        <f aca="false">'Tx_Empl_BIT_7%'!I37</f>
        <v>76.0640427687629</v>
      </c>
      <c r="N40" s="24" t="n">
        <f aca="false">'Tx_Empl_BIT_7%'!J37</f>
        <v>79.0369554323642</v>
      </c>
      <c r="O40" s="24" t="n">
        <f aca="false">'Tx_Empl_BIT_7%'!K37</f>
        <v>82.133888889951</v>
      </c>
      <c r="P40" s="24" t="n">
        <f aca="false">'Tx_Empl_BIT_7%'!L37</f>
        <v>79.7198341980207</v>
      </c>
      <c r="Q40" s="24" t="n">
        <f aca="false">'Tx_Empl_BIT_7%'!M37</f>
        <v>71.137850224626</v>
      </c>
      <c r="R40" s="24" t="n">
        <f aca="false">'Tx_Empl_BIT_7%'!N37</f>
        <v>58.2859859599379</v>
      </c>
      <c r="S40" s="24" t="n">
        <f aca="false">'Tx_Empl_BIT_7%'!O37</f>
        <v>12.3478987156405</v>
      </c>
      <c r="T40" s="24" t="n">
        <f aca="false">'Tx_Empl_BIT_7%'!P37</f>
        <v>0.806201557575452</v>
      </c>
      <c r="U40" s="24" t="n">
        <f aca="false">'Tx_Empl_BIT_7%'!Q37</f>
        <v>12.1096507299401</v>
      </c>
      <c r="V40" s="24" t="n">
        <f aca="false">'Tx_Empl_BIT_7%'!R37</f>
        <v>52.2415608973923</v>
      </c>
      <c r="W40" s="24" t="n">
        <f aca="false">'Tx_Empl_BIT_7%'!S37</f>
        <v>81.2505127456303</v>
      </c>
      <c r="X40" s="24" t="n">
        <f aca="false">'Tx_Empl_BIT_7%'!T37</f>
        <v>85.4399710790942</v>
      </c>
      <c r="Y40" s="24" t="n">
        <f aca="false">'Tx_Empl_BIT_7%'!U37</f>
        <v>86.4554376874903</v>
      </c>
      <c r="Z40" s="24" t="n">
        <f aca="false">'Tx_Empl_BIT_7%'!V37</f>
        <v>88.2056818647563</v>
      </c>
      <c r="AA40" s="24" t="n">
        <f aca="false">'Tx_Empl_BIT_7%'!W37</f>
        <v>86.366729370732</v>
      </c>
      <c r="AB40" s="24" t="n">
        <f aca="false">'Tx_Empl_BIT_7%'!X37</f>
        <v>84.5338307342403</v>
      </c>
      <c r="AC40" s="24" t="n">
        <f aca="false">'Tx_Empl_BIT_7%'!Y37</f>
        <v>72.4878037822875</v>
      </c>
      <c r="AD40" s="24" t="n">
        <f aca="false">'Tx_Empl_BIT_7%'!Z37</f>
        <v>65.9934768211873</v>
      </c>
      <c r="AE40" s="24" t="n">
        <f aca="false">'Tx_Empl_BIT_7%'!AA37</f>
        <v>18.9749358924164</v>
      </c>
      <c r="AF40" s="25" t="n">
        <f aca="false">'Tx_Empl_BIT_7%'!AB37</f>
        <v>1.69619411141187</v>
      </c>
    </row>
    <row r="41" customFormat="false" ht="15" hidden="false" customHeight="false" outlineLevel="0" collapsed="false">
      <c r="A41" s="23" t="n">
        <v>2050</v>
      </c>
      <c r="B41" s="24" t="n">
        <f aca="false">'Tx_Empl_BIT_7%'!B38</f>
        <v>47.2990395522404</v>
      </c>
      <c r="C41" s="24" t="n">
        <f aca="false">'Tx_Empl_BIT_7%'!C38</f>
        <v>43.6698983340334</v>
      </c>
      <c r="D41" s="24" t="n">
        <f aca="false">'Tx_Empl_BIT_7%'!D38</f>
        <v>51.1647534454732</v>
      </c>
      <c r="E41" s="21" t="n">
        <f aca="false">100*SUM('Empl_BIT_7%'!E38:L38)/SUM(PopTot!E39:L39)</f>
        <v>64.8501045193219</v>
      </c>
      <c r="F41" s="24" t="n">
        <f aca="false">'Tx_Empl_BIT_7%'!AH38</f>
        <v>20.2762901880492</v>
      </c>
      <c r="G41" s="21" t="n">
        <f aca="false">100*SUM('Empl_BIT_7%'!Q38:X38)/SUM(PopTot!Q39:X39)</f>
        <v>71.9404367803879</v>
      </c>
      <c r="H41" s="24" t="n">
        <f aca="false">'Tx_Empl_BIT_7%'!AM38</f>
        <v>25.2183412297668</v>
      </c>
      <c r="I41" s="24" t="n">
        <f aca="false">'Tx_Empl_BIT_7%'!E38</f>
        <v>7.84359409692189</v>
      </c>
      <c r="J41" s="24" t="n">
        <f aca="false">'Tx_Empl_BIT_7%'!F38</f>
        <v>46.0011485983117</v>
      </c>
      <c r="K41" s="24" t="n">
        <f aca="false">'Tx_Empl_BIT_7%'!G38</f>
        <v>71.6719198957786</v>
      </c>
      <c r="L41" s="24" t="n">
        <f aca="false">'Tx_Empl_BIT_7%'!H38</f>
        <v>72.4695260829006</v>
      </c>
      <c r="M41" s="24" t="n">
        <f aca="false">'Tx_Empl_BIT_7%'!I38</f>
        <v>75.8335486191919</v>
      </c>
      <c r="N41" s="24" t="n">
        <f aca="false">'Tx_Empl_BIT_7%'!J38</f>
        <v>79.0411757577674</v>
      </c>
      <c r="O41" s="24" t="n">
        <f aca="false">'Tx_Empl_BIT_7%'!K38</f>
        <v>81.8004208695058</v>
      </c>
      <c r="P41" s="24" t="n">
        <f aca="false">'Tx_Empl_BIT_7%'!L38</f>
        <v>79.9147334335036</v>
      </c>
      <c r="Q41" s="24" t="n">
        <f aca="false">'Tx_Empl_BIT_7%'!M38</f>
        <v>71.4802826303045</v>
      </c>
      <c r="R41" s="24" t="n">
        <f aca="false">'Tx_Empl_BIT_7%'!N38</f>
        <v>58.2477707629547</v>
      </c>
      <c r="S41" s="24" t="n">
        <f aca="false">'Tx_Empl_BIT_7%'!O38</f>
        <v>12.2835145582007</v>
      </c>
      <c r="T41" s="24" t="n">
        <f aca="false">'Tx_Empl_BIT_7%'!P38</f>
        <v>0.807214012117559</v>
      </c>
      <c r="U41" s="24" t="n">
        <f aca="false">'Tx_Empl_BIT_7%'!Q38</f>
        <v>12.1084379052142</v>
      </c>
      <c r="V41" s="24" t="n">
        <f aca="false">'Tx_Empl_BIT_7%'!R38</f>
        <v>52.2606826889764</v>
      </c>
      <c r="W41" s="24" t="n">
        <f aca="false">'Tx_Empl_BIT_7%'!S38</f>
        <v>81.2714146279782</v>
      </c>
      <c r="X41" s="24" t="n">
        <f aca="false">'Tx_Empl_BIT_7%'!T38</f>
        <v>85.5997205408386</v>
      </c>
      <c r="Y41" s="24" t="n">
        <f aca="false">'Tx_Empl_BIT_7%'!U38</f>
        <v>86.1895762406975</v>
      </c>
      <c r="Z41" s="24" t="n">
        <f aca="false">'Tx_Empl_BIT_7%'!V38</f>
        <v>88.1848432735082</v>
      </c>
      <c r="AA41" s="24" t="n">
        <f aca="false">'Tx_Empl_BIT_7%'!W38</f>
        <v>86.0460041034876</v>
      </c>
      <c r="AB41" s="24" t="n">
        <f aca="false">'Tx_Empl_BIT_7%'!X38</f>
        <v>84.7196804840668</v>
      </c>
      <c r="AC41" s="24" t="n">
        <f aca="false">'Tx_Empl_BIT_7%'!Y38</f>
        <v>72.6245149928548</v>
      </c>
      <c r="AD41" s="24" t="n">
        <f aca="false">'Tx_Empl_BIT_7%'!Z38</f>
        <v>65.9314894101477</v>
      </c>
      <c r="AE41" s="24" t="n">
        <f aca="false">'Tx_Empl_BIT_7%'!AA38</f>
        <v>18.8934723175004</v>
      </c>
      <c r="AF41" s="25" t="n">
        <f aca="false">'Tx_Empl_BIT_7%'!AB38</f>
        <v>1.69856273465338</v>
      </c>
    </row>
    <row r="42" customFormat="false" ht="15" hidden="false" customHeight="false" outlineLevel="0" collapsed="false">
      <c r="A42" s="23" t="n">
        <v>2051</v>
      </c>
      <c r="B42" s="24" t="n">
        <f aca="false">'Tx_Empl_BIT_7%'!B39</f>
        <v>47.2030909378806</v>
      </c>
      <c r="C42" s="24" t="n">
        <f aca="false">'Tx_Empl_BIT_7%'!C39</f>
        <v>43.6007264151782</v>
      </c>
      <c r="D42" s="24" t="n">
        <f aca="false">'Tx_Empl_BIT_7%'!D39</f>
        <v>51.0357323865284</v>
      </c>
      <c r="E42" s="21" t="n">
        <f aca="false">100*SUM('Empl_BIT_7%'!E39:L39)/SUM(PopTot!E40:L40)</f>
        <v>64.8251714498552</v>
      </c>
      <c r="F42" s="24" t="n">
        <f aca="false">'Tx_Empl_BIT_7%'!AH39</f>
        <v>20.1538742678137</v>
      </c>
      <c r="G42" s="21" t="n">
        <f aca="false">100*SUM('Empl_BIT_7%'!Q39:X39)/SUM(PopTot!Q40:X40)</f>
        <v>71.8942982715002</v>
      </c>
      <c r="H42" s="24" t="n">
        <f aca="false">'Tx_Empl_BIT_7%'!AM39</f>
        <v>25.0248944095042</v>
      </c>
      <c r="I42" s="24" t="n">
        <f aca="false">'Tx_Empl_BIT_7%'!E39</f>
        <v>7.84344951129668</v>
      </c>
      <c r="J42" s="24" t="n">
        <f aca="false">'Tx_Empl_BIT_7%'!F39</f>
        <v>46.0187329180368</v>
      </c>
      <c r="K42" s="24" t="n">
        <f aca="false">'Tx_Empl_BIT_7%'!G39</f>
        <v>71.7008129480018</v>
      </c>
      <c r="L42" s="24" t="n">
        <f aca="false">'Tx_Empl_BIT_7%'!H39</f>
        <v>72.5038733635876</v>
      </c>
      <c r="M42" s="24" t="n">
        <f aca="false">'Tx_Empl_BIT_7%'!I39</f>
        <v>75.8793931910671</v>
      </c>
      <c r="N42" s="24" t="n">
        <f aca="false">'Tx_Empl_BIT_7%'!J39</f>
        <v>78.7559682221218</v>
      </c>
      <c r="O42" s="24" t="n">
        <f aca="false">'Tx_Empl_BIT_7%'!K39</f>
        <v>82.1202027248408</v>
      </c>
      <c r="P42" s="24" t="n">
        <f aca="false">'Tx_Empl_BIT_7%'!L39</f>
        <v>79.7111480062973</v>
      </c>
      <c r="Q42" s="24" t="n">
        <f aca="false">'Tx_Empl_BIT_7%'!M39</f>
        <v>71.8302787046906</v>
      </c>
      <c r="R42" s="24" t="n">
        <f aca="false">'Tx_Empl_BIT_7%'!N39</f>
        <v>58.0747457001513</v>
      </c>
      <c r="S42" s="24" t="n">
        <f aca="false">'Tx_Empl_BIT_7%'!O39</f>
        <v>12.3008685783023</v>
      </c>
      <c r="T42" s="24" t="n">
        <f aca="false">'Tx_Empl_BIT_7%'!P39</f>
        <v>0.807016529659345</v>
      </c>
      <c r="U42" s="24" t="n">
        <f aca="false">'Tx_Empl_BIT_7%'!Q39</f>
        <v>12.1080977785209</v>
      </c>
      <c r="V42" s="24" t="n">
        <f aca="false">'Tx_Empl_BIT_7%'!R39</f>
        <v>52.2801603241831</v>
      </c>
      <c r="W42" s="24" t="n">
        <f aca="false">'Tx_Empl_BIT_7%'!S39</f>
        <v>81.3058491059891</v>
      </c>
      <c r="X42" s="24" t="n">
        <f aca="false">'Tx_Empl_BIT_7%'!T39</f>
        <v>85.6380727825798</v>
      </c>
      <c r="Y42" s="24" t="n">
        <f aca="false">'Tx_Empl_BIT_7%'!U39</f>
        <v>86.2820734891381</v>
      </c>
      <c r="Z42" s="24" t="n">
        <f aca="false">'Tx_Empl_BIT_7%'!V39</f>
        <v>87.8008710545621</v>
      </c>
      <c r="AA42" s="24" t="n">
        <f aca="false">'Tx_Empl_BIT_7%'!W39</f>
        <v>86.404090872983</v>
      </c>
      <c r="AB42" s="24" t="n">
        <f aca="false">'Tx_Empl_BIT_7%'!X39</f>
        <v>84.4288802372715</v>
      </c>
      <c r="AC42" s="24" t="n">
        <f aca="false">'Tx_Empl_BIT_7%'!Y39</f>
        <v>72.8968128621379</v>
      </c>
      <c r="AD42" s="24" t="n">
        <f aca="false">'Tx_Empl_BIT_7%'!Z39</f>
        <v>65.7557570568834</v>
      </c>
      <c r="AE42" s="24" t="n">
        <f aca="false">'Tx_Empl_BIT_7%'!AA39</f>
        <v>18.9248252983703</v>
      </c>
      <c r="AF42" s="25" t="n">
        <f aca="false">'Tx_Empl_BIT_7%'!AB39</f>
        <v>1.69759162650216</v>
      </c>
    </row>
    <row r="43" customFormat="false" ht="15" hidden="false" customHeight="false" outlineLevel="0" collapsed="false">
      <c r="A43" s="23" t="n">
        <v>2052</v>
      </c>
      <c r="B43" s="24" t="n">
        <f aca="false">'Tx_Empl_BIT_7%'!B40</f>
        <v>47.1158322215669</v>
      </c>
      <c r="C43" s="24" t="n">
        <f aca="false">'Tx_Empl_BIT_7%'!C40</f>
        <v>43.5414985872544</v>
      </c>
      <c r="D43" s="24" t="n">
        <f aca="false">'Tx_Empl_BIT_7%'!D40</f>
        <v>50.9142788648387</v>
      </c>
      <c r="E43" s="21" t="n">
        <f aca="false">100*SUM('Empl_BIT_7%'!E40:L40)/SUM(PopTot!E41:L41)</f>
        <v>64.8144102875095</v>
      </c>
      <c r="F43" s="24" t="n">
        <f aca="false">'Tx_Empl_BIT_7%'!AH40</f>
        <v>20.0463807687759</v>
      </c>
      <c r="G43" s="21" t="n">
        <f aca="false">100*SUM('Empl_BIT_7%'!Q40:X40)/SUM(PopTot!Q41:X41)</f>
        <v>71.8650023477648</v>
      </c>
      <c r="H43" s="24" t="n">
        <f aca="false">'Tx_Empl_BIT_7%'!AM40</f>
        <v>24.8457421854175</v>
      </c>
      <c r="I43" s="24" t="n">
        <f aca="false">'Tx_Empl_BIT_7%'!E40</f>
        <v>7.84437800080705</v>
      </c>
      <c r="J43" s="24" t="n">
        <f aca="false">'Tx_Empl_BIT_7%'!F40</f>
        <v>46.0364187316207</v>
      </c>
      <c r="K43" s="24" t="n">
        <f aca="false">'Tx_Empl_BIT_7%'!G40</f>
        <v>71.7392246072675</v>
      </c>
      <c r="L43" s="24" t="n">
        <f aca="false">'Tx_Empl_BIT_7%'!H40</f>
        <v>72.5078126958781</v>
      </c>
      <c r="M43" s="24" t="n">
        <f aca="false">'Tx_Empl_BIT_7%'!I40</f>
        <v>76.0335993144023</v>
      </c>
      <c r="N43" s="24" t="n">
        <f aca="false">'Tx_Empl_BIT_7%'!J40</f>
        <v>78.6663802572027</v>
      </c>
      <c r="O43" s="24" t="n">
        <f aca="false">'Tx_Empl_BIT_7%'!K40</f>
        <v>82.1426748863539</v>
      </c>
      <c r="P43" s="24" t="n">
        <f aca="false">'Tx_Empl_BIT_7%'!L40</f>
        <v>79.6611680280966</v>
      </c>
      <c r="Q43" s="24" t="n">
        <f aca="false">'Tx_Empl_BIT_7%'!M40</f>
        <v>72.0892068006216</v>
      </c>
      <c r="R43" s="24" t="n">
        <f aca="false">'Tx_Empl_BIT_7%'!N40</f>
        <v>58.0532336843343</v>
      </c>
      <c r="S43" s="24" t="n">
        <f aca="false">'Tx_Empl_BIT_7%'!O40</f>
        <v>12.2901054784278</v>
      </c>
      <c r="T43" s="24" t="n">
        <f aca="false">'Tx_Empl_BIT_7%'!P40</f>
        <v>0.806797018967159</v>
      </c>
      <c r="U43" s="24" t="n">
        <f aca="false">'Tx_Empl_BIT_7%'!Q40</f>
        <v>12.1087634057216</v>
      </c>
      <c r="V43" s="24" t="n">
        <f aca="false">'Tx_Empl_BIT_7%'!R40</f>
        <v>52.299263534558</v>
      </c>
      <c r="W43" s="24" t="n">
        <f aca="false">'Tx_Empl_BIT_7%'!S40</f>
        <v>81.3510167750155</v>
      </c>
      <c r="X43" s="24" t="n">
        <f aca="false">'Tx_Empl_BIT_7%'!T40</f>
        <v>85.6354186067057</v>
      </c>
      <c r="Y43" s="24" t="n">
        <f aca="false">'Tx_Empl_BIT_7%'!U40</f>
        <v>86.3873905022161</v>
      </c>
      <c r="Z43" s="24" t="n">
        <f aca="false">'Tx_Empl_BIT_7%'!V40</f>
        <v>87.7713515420346</v>
      </c>
      <c r="AA43" s="24" t="n">
        <f aca="false">'Tx_Empl_BIT_7%'!W40</f>
        <v>86.3764374488836</v>
      </c>
      <c r="AB43" s="24" t="n">
        <f aca="false">'Tx_Empl_BIT_7%'!X40</f>
        <v>84.3777097970113</v>
      </c>
      <c r="AC43" s="24" t="n">
        <f aca="false">'Tx_Empl_BIT_7%'!Y40</f>
        <v>72.968088780977</v>
      </c>
      <c r="AD43" s="24" t="n">
        <f aca="false">'Tx_Empl_BIT_7%'!Z40</f>
        <v>65.7134114058351</v>
      </c>
      <c r="AE43" s="24" t="n">
        <f aca="false">'Tx_Empl_BIT_7%'!AA40</f>
        <v>18.9125513099196</v>
      </c>
      <c r="AF43" s="25" t="n">
        <f aca="false">'Tx_Empl_BIT_7%'!AB40</f>
        <v>1.69719066694435</v>
      </c>
    </row>
    <row r="44" customFormat="false" ht="15" hidden="false" customHeight="false" outlineLevel="0" collapsed="false">
      <c r="A44" s="23" t="n">
        <v>2053</v>
      </c>
      <c r="B44" s="24" t="n">
        <f aca="false">'Tx_Empl_BIT_7%'!B41</f>
        <v>47.0404983418217</v>
      </c>
      <c r="C44" s="24" t="n">
        <f aca="false">'Tx_Empl_BIT_7%'!C41</f>
        <v>43.4921973617628</v>
      </c>
      <c r="D44" s="24" t="n">
        <f aca="false">'Tx_Empl_BIT_7%'!D41</f>
        <v>50.8070969321992</v>
      </c>
      <c r="E44" s="21" t="n">
        <f aca="false">100*SUM('Empl_BIT_7%'!E41:L41)/SUM(PopTot!E42:L42)</f>
        <v>64.7776618028046</v>
      </c>
      <c r="F44" s="24" t="n">
        <f aca="false">'Tx_Empl_BIT_7%'!AH41</f>
        <v>19.979157094791</v>
      </c>
      <c r="G44" s="21" t="n">
        <f aca="false">100*SUM('Empl_BIT_7%'!Q41:X41)/SUM(PopTot!Q42:X42)</f>
        <v>71.8150936368607</v>
      </c>
      <c r="H44" s="24" t="n">
        <f aca="false">'Tx_Empl_BIT_7%'!AM41</f>
        <v>24.7151823413212</v>
      </c>
      <c r="I44" s="24" t="n">
        <f aca="false">'Tx_Empl_BIT_7%'!E41</f>
        <v>7.8453892391039</v>
      </c>
      <c r="J44" s="24" t="n">
        <f aca="false">'Tx_Empl_BIT_7%'!F41</f>
        <v>46.0510527914161</v>
      </c>
      <c r="K44" s="24" t="n">
        <f aca="false">'Tx_Empl_BIT_7%'!G41</f>
        <v>71.78216628461</v>
      </c>
      <c r="L44" s="24" t="n">
        <f aca="false">'Tx_Empl_BIT_7%'!H41</f>
        <v>72.5173731087413</v>
      </c>
      <c r="M44" s="24" t="n">
        <f aca="false">'Tx_Empl_BIT_7%'!I41</f>
        <v>76.0137230620141</v>
      </c>
      <c r="N44" s="24" t="n">
        <f aca="false">'Tx_Empl_BIT_7%'!J41</f>
        <v>78.5983832664009</v>
      </c>
      <c r="O44" s="24" t="n">
        <f aca="false">'Tx_Empl_BIT_7%'!K41</f>
        <v>82.2381594469444</v>
      </c>
      <c r="P44" s="24" t="n">
        <f aca="false">'Tx_Empl_BIT_7%'!L41</f>
        <v>79.4758999083169</v>
      </c>
      <c r="Q44" s="24" t="n">
        <f aca="false">'Tx_Empl_BIT_7%'!M41</f>
        <v>72.6993004253147</v>
      </c>
      <c r="R44" s="24" t="n">
        <f aca="false">'Tx_Empl_BIT_7%'!N41</f>
        <v>57.7691496035842</v>
      </c>
      <c r="S44" s="24" t="n">
        <f aca="false">'Tx_Empl_BIT_7%'!O41</f>
        <v>12.3589087776652</v>
      </c>
      <c r="T44" s="24" t="n">
        <f aca="false">'Tx_Empl_BIT_7%'!P41</f>
        <v>0.80576592711523</v>
      </c>
      <c r="U44" s="24" t="n">
        <f aca="false">'Tx_Empl_BIT_7%'!Q41</f>
        <v>12.1093106553552</v>
      </c>
      <c r="V44" s="24" t="n">
        <f aca="false">'Tx_Empl_BIT_7%'!R41</f>
        <v>52.3146741403243</v>
      </c>
      <c r="W44" s="24" t="n">
        <f aca="false">'Tx_Empl_BIT_7%'!S41</f>
        <v>81.4009729420283</v>
      </c>
      <c r="X44" s="24" t="n">
        <f aca="false">'Tx_Empl_BIT_7%'!T41</f>
        <v>85.6398088795033</v>
      </c>
      <c r="Y44" s="24" t="n">
        <f aca="false">'Tx_Empl_BIT_7%'!U41</f>
        <v>86.3633952256048</v>
      </c>
      <c r="Z44" s="24" t="n">
        <f aca="false">'Tx_Empl_BIT_7%'!V41</f>
        <v>87.6687563310747</v>
      </c>
      <c r="AA44" s="24" t="n">
        <f aca="false">'Tx_Empl_BIT_7%'!W41</f>
        <v>86.5029009643396</v>
      </c>
      <c r="AB44" s="24" t="n">
        <f aca="false">'Tx_Empl_BIT_7%'!X41</f>
        <v>84.1942619126639</v>
      </c>
      <c r="AC44" s="24" t="n">
        <f aca="false">'Tx_Empl_BIT_7%'!Y41</f>
        <v>73.4995817479208</v>
      </c>
      <c r="AD44" s="24" t="n">
        <f aca="false">'Tx_Empl_BIT_7%'!Z41</f>
        <v>65.3693541742049</v>
      </c>
      <c r="AE44" s="24" t="n">
        <f aca="false">'Tx_Empl_BIT_7%'!AA41</f>
        <v>19.0083944139691</v>
      </c>
      <c r="AF44" s="25" t="n">
        <f aca="false">'Tx_Empl_BIT_7%'!AB41</f>
        <v>1.69457100535461</v>
      </c>
    </row>
    <row r="45" customFormat="false" ht="15" hidden="false" customHeight="false" outlineLevel="0" collapsed="false">
      <c r="A45" s="23" t="n">
        <v>2054</v>
      </c>
      <c r="B45" s="24" t="n">
        <f aca="false">'Tx_Empl_BIT_7%'!B42</f>
        <v>46.9697985223425</v>
      </c>
      <c r="C45" s="24" t="n">
        <f aca="false">'Tx_Empl_BIT_7%'!C42</f>
        <v>43.4425187829295</v>
      </c>
      <c r="D45" s="24" t="n">
        <f aca="false">'Tx_Empl_BIT_7%'!D42</f>
        <v>50.7100833980853</v>
      </c>
      <c r="E45" s="21" t="n">
        <f aca="false">100*SUM('Empl_BIT_7%'!E42:L42)/SUM(PopTot!E43:L43)</f>
        <v>64.7512199656793</v>
      </c>
      <c r="F45" s="24" t="n">
        <f aca="false">'Tx_Empl_BIT_7%'!AH42</f>
        <v>19.9269410762741</v>
      </c>
      <c r="G45" s="21" t="n">
        <f aca="false">100*SUM('Empl_BIT_7%'!Q42:X42)/SUM(PopTot!Q43:X43)</f>
        <v>71.7672040768051</v>
      </c>
      <c r="H45" s="24" t="n">
        <f aca="false">'Tx_Empl_BIT_7%'!AM42</f>
        <v>24.628107746462</v>
      </c>
      <c r="I45" s="24" t="n">
        <f aca="false">'Tx_Empl_BIT_7%'!E42</f>
        <v>7.84562455526537</v>
      </c>
      <c r="J45" s="24" t="n">
        <f aca="false">'Tx_Empl_BIT_7%'!F42</f>
        <v>46.060552460928</v>
      </c>
      <c r="K45" s="24" t="n">
        <f aca="false">'Tx_Empl_BIT_7%'!G42</f>
        <v>71.8237013802491</v>
      </c>
      <c r="L45" s="24" t="n">
        <f aca="false">'Tx_Empl_BIT_7%'!H42</f>
        <v>72.5333053380886</v>
      </c>
      <c r="M45" s="24" t="n">
        <f aca="false">'Tx_Empl_BIT_7%'!I42</f>
        <v>75.9588901956327</v>
      </c>
      <c r="N45" s="24" t="n">
        <f aca="false">'Tx_Empl_BIT_7%'!J42</f>
        <v>78.6480950227766</v>
      </c>
      <c r="O45" s="24" t="n">
        <f aca="false">'Tx_Empl_BIT_7%'!K42</f>
        <v>82.1555928958619</v>
      </c>
      <c r="P45" s="24" t="n">
        <f aca="false">'Tx_Empl_BIT_7%'!L42</f>
        <v>79.513894769694</v>
      </c>
      <c r="Q45" s="24" t="n">
        <f aca="false">'Tx_Empl_BIT_7%'!M42</f>
        <v>72.7080381174608</v>
      </c>
      <c r="R45" s="24" t="n">
        <f aca="false">'Tx_Empl_BIT_7%'!N42</f>
        <v>57.8380395448809</v>
      </c>
      <c r="S45" s="24" t="n">
        <f aca="false">'Tx_Empl_BIT_7%'!O42</f>
        <v>12.3212477718834</v>
      </c>
      <c r="T45" s="24" t="n">
        <f aca="false">'Tx_Empl_BIT_7%'!P42</f>
        <v>0.806107376242361</v>
      </c>
      <c r="U45" s="24" t="n">
        <f aca="false">'Tx_Empl_BIT_7%'!Q42</f>
        <v>12.1087830158001</v>
      </c>
      <c r="V45" s="24" t="n">
        <f aca="false">'Tx_Empl_BIT_7%'!R42</f>
        <v>52.32410001243</v>
      </c>
      <c r="W45" s="24" t="n">
        <f aca="false">'Tx_Empl_BIT_7%'!S42</f>
        <v>81.4492735600231</v>
      </c>
      <c r="X45" s="24" t="n">
        <f aca="false">'Tx_Empl_BIT_7%'!T42</f>
        <v>85.6529149905848</v>
      </c>
      <c r="Y45" s="24" t="n">
        <f aca="false">'Tx_Empl_BIT_7%'!U42</f>
        <v>86.2929497891894</v>
      </c>
      <c r="Z45" s="24" t="n">
        <f aca="false">'Tx_Empl_BIT_7%'!V42</f>
        <v>87.7092957438171</v>
      </c>
      <c r="AA45" s="24" t="n">
        <f aca="false">'Tx_Empl_BIT_7%'!W42</f>
        <v>86.4276023090436</v>
      </c>
      <c r="AB45" s="24" t="n">
        <f aca="false">'Tx_Empl_BIT_7%'!X42</f>
        <v>84.1639981333648</v>
      </c>
      <c r="AC45" s="24" t="n">
        <f aca="false">'Tx_Empl_BIT_7%'!Y42</f>
        <v>73.5749545962131</v>
      </c>
      <c r="AD45" s="24" t="n">
        <f aca="false">'Tx_Empl_BIT_7%'!Z42</f>
        <v>65.4177047509291</v>
      </c>
      <c r="AE45" s="24" t="n">
        <f aca="false">'Tx_Empl_BIT_7%'!AA42</f>
        <v>18.9689695928713</v>
      </c>
      <c r="AF45" s="25" t="n">
        <f aca="false">'Tx_Empl_BIT_7%'!AB42</f>
        <v>1.69495988623248</v>
      </c>
    </row>
    <row r="46" customFormat="false" ht="15" hidden="false" customHeight="false" outlineLevel="0" collapsed="false">
      <c r="A46" s="23" t="n">
        <v>2055</v>
      </c>
      <c r="B46" s="24" t="n">
        <f aca="false">'Tx_Empl_BIT_7%'!B43</f>
        <v>46.8957588221058</v>
      </c>
      <c r="C46" s="24" t="n">
        <f aca="false">'Tx_Empl_BIT_7%'!C43</f>
        <v>43.3905149129882</v>
      </c>
      <c r="D46" s="24" t="n">
        <f aca="false">'Tx_Empl_BIT_7%'!D43</f>
        <v>50.6088547830924</v>
      </c>
      <c r="E46" s="21" t="n">
        <f aca="false">100*SUM('Empl_BIT_7%'!E43:L43)/SUM(PopTot!E44:L44)</f>
        <v>64.6783575299866</v>
      </c>
      <c r="F46" s="24" t="n">
        <f aca="false">'Tx_Empl_BIT_7%'!AH43</f>
        <v>19.9263072022363</v>
      </c>
      <c r="G46" s="21" t="n">
        <f aca="false">100*SUM('Empl_BIT_7%'!Q43:X43)/SUM(PopTot!Q44:X44)</f>
        <v>71.681017238811</v>
      </c>
      <c r="H46" s="24" t="n">
        <f aca="false">'Tx_Empl_BIT_7%'!AM43</f>
        <v>24.5931974437976</v>
      </c>
      <c r="I46" s="24" t="n">
        <f aca="false">'Tx_Empl_BIT_7%'!E43</f>
        <v>7.84471005995612</v>
      </c>
      <c r="J46" s="24" t="n">
        <f aca="false">'Tx_Empl_BIT_7%'!F43</f>
        <v>46.0648985841758</v>
      </c>
      <c r="K46" s="24" t="n">
        <f aca="false">'Tx_Empl_BIT_7%'!G43</f>
        <v>71.8612026265203</v>
      </c>
      <c r="L46" s="24" t="n">
        <f aca="false">'Tx_Empl_BIT_7%'!H43</f>
        <v>72.556546026743</v>
      </c>
      <c r="M46" s="24" t="n">
        <f aca="false">'Tx_Empl_BIT_7%'!I43</f>
        <v>76.0990924032034</v>
      </c>
      <c r="N46" s="24" t="n">
        <f aca="false">'Tx_Empl_BIT_7%'!J43</f>
        <v>78.4193489376682</v>
      </c>
      <c r="O46" s="24" t="n">
        <f aca="false">'Tx_Empl_BIT_7%'!K43</f>
        <v>82.1683598378797</v>
      </c>
      <c r="P46" s="24" t="n">
        <f aca="false">'Tx_Empl_BIT_7%'!L43</f>
        <v>79.1925401696026</v>
      </c>
      <c r="Q46" s="24" t="n">
        <f aca="false">'Tx_Empl_BIT_7%'!M43</f>
        <v>72.8847862710632</v>
      </c>
      <c r="R46" s="24" t="n">
        <f aca="false">'Tx_Empl_BIT_7%'!N43</f>
        <v>58.0049256291092</v>
      </c>
      <c r="S46" s="24" t="n">
        <f aca="false">'Tx_Empl_BIT_7%'!O43</f>
        <v>12.3132994609248</v>
      </c>
      <c r="T46" s="24" t="n">
        <f aca="false">'Tx_Empl_BIT_7%'!P43</f>
        <v>0.80610973269796</v>
      </c>
      <c r="U46" s="24" t="n">
        <f aca="false">'Tx_Empl_BIT_7%'!Q43</f>
        <v>12.1067051366333</v>
      </c>
      <c r="V46" s="24" t="n">
        <f aca="false">'Tx_Empl_BIT_7%'!R43</f>
        <v>52.3275012754989</v>
      </c>
      <c r="W46" s="24" t="n">
        <f aca="false">'Tx_Empl_BIT_7%'!S43</f>
        <v>81.4929515695017</v>
      </c>
      <c r="X46" s="24" t="n">
        <f aca="false">'Tx_Empl_BIT_7%'!T43</f>
        <v>85.6763859808491</v>
      </c>
      <c r="Y46" s="24" t="n">
        <f aca="false">'Tx_Empl_BIT_7%'!U43</f>
        <v>86.4574547371176</v>
      </c>
      <c r="Z46" s="24" t="n">
        <f aca="false">'Tx_Empl_BIT_7%'!V43</f>
        <v>87.4525927151825</v>
      </c>
      <c r="AA46" s="24" t="n">
        <f aca="false">'Tx_Empl_BIT_7%'!W43</f>
        <v>86.4106431871078</v>
      </c>
      <c r="AB46" s="24" t="n">
        <f aca="false">'Tx_Empl_BIT_7%'!X43</f>
        <v>83.8609201810958</v>
      </c>
      <c r="AC46" s="24" t="n">
        <f aca="false">'Tx_Empl_BIT_7%'!Y43</f>
        <v>73.7378947145205</v>
      </c>
      <c r="AD46" s="24" t="n">
        <f aca="false">'Tx_Empl_BIT_7%'!Z43</f>
        <v>65.5441202767208</v>
      </c>
      <c r="AE46" s="24" t="n">
        <f aca="false">'Tx_Empl_BIT_7%'!AA43</f>
        <v>18.9510876680136</v>
      </c>
      <c r="AF46" s="25" t="n">
        <f aca="false">'Tx_Empl_BIT_7%'!AB43</f>
        <v>1.69534969327985</v>
      </c>
    </row>
    <row r="47" customFormat="false" ht="15" hidden="false" customHeight="false" outlineLevel="0" collapsed="false">
      <c r="A47" s="23" t="n">
        <v>2056</v>
      </c>
      <c r="B47" s="24" t="n">
        <f aca="false">'Tx_Empl_BIT_7%'!B44</f>
        <v>46.8329442630886</v>
      </c>
      <c r="C47" s="24" t="n">
        <f aca="false">'Tx_Empl_BIT_7%'!C44</f>
        <v>43.3564414835491</v>
      </c>
      <c r="D47" s="24" t="n">
        <f aca="false">'Tx_Empl_BIT_7%'!D44</f>
        <v>50.5119402567963</v>
      </c>
      <c r="E47" s="21" t="n">
        <f aca="false">100*SUM('Empl_BIT_7%'!E44:L44)/SUM(PopTot!E45:L45)</f>
        <v>64.65581950555</v>
      </c>
      <c r="F47" s="24" t="n">
        <f aca="false">'Tx_Empl_BIT_7%'!AH44</f>
        <v>19.9697541350444</v>
      </c>
      <c r="G47" s="21" t="n">
        <f aca="false">100*SUM('Empl_BIT_7%'!Q44:X44)/SUM(PopTot!Q45:X45)</f>
        <v>71.6527107713463</v>
      </c>
      <c r="H47" s="24" t="n">
        <f aca="false">'Tx_Empl_BIT_7%'!AM44</f>
        <v>24.5612381654335</v>
      </c>
      <c r="I47" s="24" t="n">
        <f aca="false">'Tx_Empl_BIT_7%'!E44</f>
        <v>7.84314275513153</v>
      </c>
      <c r="J47" s="24" t="n">
        <f aca="false">'Tx_Empl_BIT_7%'!F44</f>
        <v>46.0674152275298</v>
      </c>
      <c r="K47" s="24" t="n">
        <f aca="false">'Tx_Empl_BIT_7%'!G44</f>
        <v>71.8941789151958</v>
      </c>
      <c r="L47" s="24" t="n">
        <f aca="false">'Tx_Empl_BIT_7%'!H44</f>
        <v>72.5885583828816</v>
      </c>
      <c r="M47" s="24" t="n">
        <f aca="false">'Tx_Empl_BIT_7%'!I44</f>
        <v>76.1381697008125</v>
      </c>
      <c r="N47" s="24" t="n">
        <f aca="false">'Tx_Empl_BIT_7%'!J44</f>
        <v>78.469489678532</v>
      </c>
      <c r="O47" s="24" t="n">
        <f aca="false">'Tx_Empl_BIT_7%'!K44</f>
        <v>81.8793656855727</v>
      </c>
      <c r="P47" s="24" t="n">
        <f aca="false">'Tx_Empl_BIT_7%'!L44</f>
        <v>79.4992695356792</v>
      </c>
      <c r="Q47" s="24" t="n">
        <f aca="false">'Tx_Empl_BIT_7%'!M44</f>
        <v>72.6980188649637</v>
      </c>
      <c r="R47" s="24" t="n">
        <f aca="false">'Tx_Empl_BIT_7%'!N44</f>
        <v>58.4140626679565</v>
      </c>
      <c r="S47" s="24" t="n">
        <f aca="false">'Tx_Empl_BIT_7%'!O44</f>
        <v>12.2766488777774</v>
      </c>
      <c r="T47" s="24" t="n">
        <f aca="false">'Tx_Empl_BIT_7%'!P44</f>
        <v>0.806225742248782</v>
      </c>
      <c r="U47" s="24" t="n">
        <f aca="false">'Tx_Empl_BIT_7%'!Q44</f>
        <v>12.1034751409491</v>
      </c>
      <c r="V47" s="24" t="n">
        <f aca="false">'Tx_Empl_BIT_7%'!R44</f>
        <v>52.3288092201305</v>
      </c>
      <c r="W47" s="24" t="n">
        <f aca="false">'Tx_Empl_BIT_7%'!S44</f>
        <v>81.5305833498343</v>
      </c>
      <c r="X47" s="24" t="n">
        <f aca="false">'Tx_Empl_BIT_7%'!T44</f>
        <v>85.7107606435477</v>
      </c>
      <c r="Y47" s="24" t="n">
        <f aca="false">'Tx_Empl_BIT_7%'!U44</f>
        <v>86.5010743149836</v>
      </c>
      <c r="Z47" s="24" t="n">
        <f aca="false">'Tx_Empl_BIT_7%'!V44</f>
        <v>87.5497965023016</v>
      </c>
      <c r="AA47" s="24" t="n">
        <f aca="false">'Tx_Empl_BIT_7%'!W44</f>
        <v>86.0399819716767</v>
      </c>
      <c r="AB47" s="24" t="n">
        <f aca="false">'Tx_Empl_BIT_7%'!X44</f>
        <v>84.2100323911236</v>
      </c>
      <c r="AC47" s="24" t="n">
        <f aca="false">'Tx_Empl_BIT_7%'!Y44</f>
        <v>73.4881609788408</v>
      </c>
      <c r="AD47" s="24" t="n">
        <f aca="false">'Tx_Empl_BIT_7%'!Z44</f>
        <v>65.7897950863357</v>
      </c>
      <c r="AE47" s="24" t="n">
        <f aca="false">'Tx_Empl_BIT_7%'!AA44</f>
        <v>18.8998946279867</v>
      </c>
      <c r="AF47" s="25" t="n">
        <f aca="false">'Tx_Empl_BIT_7%'!AB44</f>
        <v>1.69533803185197</v>
      </c>
    </row>
    <row r="48" customFormat="false" ht="15" hidden="false" customHeight="false" outlineLevel="0" collapsed="false">
      <c r="A48" s="23" t="n">
        <v>2057</v>
      </c>
      <c r="B48" s="24" t="n">
        <f aca="false">'Tx_Empl_BIT_7%'!B45</f>
        <v>46.7879780548816</v>
      </c>
      <c r="C48" s="24" t="n">
        <f aca="false">'Tx_Empl_BIT_7%'!C45</f>
        <v>43.3395494452282</v>
      </c>
      <c r="D48" s="24" t="n">
        <f aca="false">'Tx_Empl_BIT_7%'!D45</f>
        <v>50.4337643916089</v>
      </c>
      <c r="E48" s="21" t="n">
        <f aca="false">100*SUM('Empl_BIT_7%'!E45:L45)/SUM(PopTot!E46:L46)</f>
        <v>64.6402864986625</v>
      </c>
      <c r="F48" s="24" t="n">
        <f aca="false">'Tx_Empl_BIT_7%'!AH45</f>
        <v>20.0218899810499</v>
      </c>
      <c r="G48" s="21" t="n">
        <f aca="false">100*SUM('Empl_BIT_7%'!Q45:X45)/SUM(PopTot!Q46:X46)</f>
        <v>71.6290751965157</v>
      </c>
      <c r="H48" s="24" t="n">
        <f aca="false">'Tx_Empl_BIT_7%'!AM45</f>
        <v>24.5381754390161</v>
      </c>
      <c r="I48" s="24" t="n">
        <f aca="false">'Tx_Empl_BIT_7%'!E45</f>
        <v>7.84114417501877</v>
      </c>
      <c r="J48" s="24" t="n">
        <f aca="false">'Tx_Empl_BIT_7%'!F45</f>
        <v>46.0676699112537</v>
      </c>
      <c r="K48" s="24" t="n">
        <f aca="false">'Tx_Empl_BIT_7%'!G45</f>
        <v>71.9204397637356</v>
      </c>
      <c r="L48" s="24" t="n">
        <f aca="false">'Tx_Empl_BIT_7%'!H45</f>
        <v>72.6261746095797</v>
      </c>
      <c r="M48" s="24" t="n">
        <f aca="false">'Tx_Empl_BIT_7%'!I45</f>
        <v>76.1425780267888</v>
      </c>
      <c r="N48" s="24" t="n">
        <f aca="false">'Tx_Empl_BIT_7%'!J45</f>
        <v>78.6261512316404</v>
      </c>
      <c r="O48" s="24" t="n">
        <f aca="false">'Tx_Empl_BIT_7%'!K45</f>
        <v>81.7890852863016</v>
      </c>
      <c r="P48" s="24" t="n">
        <f aca="false">'Tx_Empl_BIT_7%'!L45</f>
        <v>79.516621570498</v>
      </c>
      <c r="Q48" s="24" t="n">
        <f aca="false">'Tx_Empl_BIT_7%'!M45</f>
        <v>72.6489593267511</v>
      </c>
      <c r="R48" s="24" t="n">
        <f aca="false">'Tx_Empl_BIT_7%'!N45</f>
        <v>58.7530965878125</v>
      </c>
      <c r="S48" s="24" t="n">
        <f aca="false">'Tx_Empl_BIT_7%'!O45</f>
        <v>12.2717815833498</v>
      </c>
      <c r="T48" s="24" t="n">
        <f aca="false">'Tx_Empl_BIT_7%'!P45</f>
        <v>0.805884397248818</v>
      </c>
      <c r="U48" s="24" t="n">
        <f aca="false">'Tx_Empl_BIT_7%'!Q45</f>
        <v>12.0995317272219</v>
      </c>
      <c r="V48" s="24" t="n">
        <f aca="false">'Tx_Empl_BIT_7%'!R45</f>
        <v>52.3275086563315</v>
      </c>
      <c r="W48" s="24" t="n">
        <f aca="false">'Tx_Empl_BIT_7%'!S45</f>
        <v>81.5599989828267</v>
      </c>
      <c r="X48" s="24" t="n">
        <f aca="false">'Tx_Empl_BIT_7%'!T45</f>
        <v>85.752581925486</v>
      </c>
      <c r="Y48" s="24" t="n">
        <f aca="false">'Tx_Empl_BIT_7%'!U45</f>
        <v>86.5016906194578</v>
      </c>
      <c r="Z48" s="24" t="n">
        <f aca="false">'Tx_Empl_BIT_7%'!V45</f>
        <v>87.6566419750883</v>
      </c>
      <c r="AA48" s="24" t="n">
        <f aca="false">'Tx_Empl_BIT_7%'!W45</f>
        <v>86.0108492699118</v>
      </c>
      <c r="AB48" s="24" t="n">
        <f aca="false">'Tx_Empl_BIT_7%'!X45</f>
        <v>84.1845417479145</v>
      </c>
      <c r="AC48" s="24" t="n">
        <f aca="false">'Tx_Empl_BIT_7%'!Y45</f>
        <v>73.4427917063374</v>
      </c>
      <c r="AD48" s="24" t="n">
        <f aca="false">'Tx_Empl_BIT_7%'!Z45</f>
        <v>65.852233266566</v>
      </c>
      <c r="AE48" s="24" t="n">
        <f aca="false">'Tx_Empl_BIT_7%'!AA45</f>
        <v>18.8869093137776</v>
      </c>
      <c r="AF48" s="25" t="n">
        <f aca="false">'Tx_Empl_BIT_7%'!AB45</f>
        <v>1.69480513136168</v>
      </c>
    </row>
    <row r="49" customFormat="false" ht="15" hidden="false" customHeight="false" outlineLevel="0" collapsed="false">
      <c r="A49" s="23" t="n">
        <v>2058</v>
      </c>
      <c r="B49" s="24" t="n">
        <f aca="false">'Tx_Empl_BIT_7%'!B46</f>
        <v>46.7653724108538</v>
      </c>
      <c r="C49" s="24" t="n">
        <f aca="false">'Tx_Empl_BIT_7%'!C46</f>
        <v>43.3312179893339</v>
      </c>
      <c r="D49" s="24" t="n">
        <f aca="false">'Tx_Empl_BIT_7%'!D46</f>
        <v>50.3926948709314</v>
      </c>
      <c r="E49" s="21" t="n">
        <f aca="false">100*SUM('Empl_BIT_7%'!E46:L46)/SUM(PopTot!E47:L47)</f>
        <v>64.6237193247624</v>
      </c>
      <c r="F49" s="24" t="n">
        <f aca="false">'Tx_Empl_BIT_7%'!AH46</f>
        <v>20.0777805824205</v>
      </c>
      <c r="G49" s="21" t="n">
        <f aca="false">100*SUM('Empl_BIT_7%'!Q46:X46)/SUM(PopTot!Q47:X47)</f>
        <v>71.6109297673621</v>
      </c>
      <c r="H49" s="24" t="n">
        <f aca="false">'Tx_Empl_BIT_7%'!AM46</f>
        <v>24.5767540365783</v>
      </c>
      <c r="I49" s="24" t="n">
        <f aca="false">'Tx_Empl_BIT_7%'!E46</f>
        <v>7.83860702611193</v>
      </c>
      <c r="J49" s="24" t="n">
        <f aca="false">'Tx_Empl_BIT_7%'!F46</f>
        <v>46.0641458603406</v>
      </c>
      <c r="K49" s="24" t="n">
        <f aca="false">'Tx_Empl_BIT_7%'!G46</f>
        <v>71.9385015212533</v>
      </c>
      <c r="L49" s="24" t="n">
        <f aca="false">'Tx_Empl_BIT_7%'!H46</f>
        <v>72.6659623024032</v>
      </c>
      <c r="M49" s="24" t="n">
        <f aca="false">'Tx_Empl_BIT_7%'!I46</f>
        <v>76.1504345865726</v>
      </c>
      <c r="N49" s="24" t="n">
        <f aca="false">'Tx_Empl_BIT_7%'!J46</f>
        <v>78.6036249577246</v>
      </c>
      <c r="O49" s="24" t="n">
        <f aca="false">'Tx_Empl_BIT_7%'!K46</f>
        <v>81.7193244636587</v>
      </c>
      <c r="P49" s="24" t="n">
        <f aca="false">'Tx_Empl_BIT_7%'!L46</f>
        <v>79.6032893254437</v>
      </c>
      <c r="Q49" s="24" t="n">
        <f aca="false">'Tx_Empl_BIT_7%'!M46</f>
        <v>72.4765976624242</v>
      </c>
      <c r="R49" s="24" t="n">
        <f aca="false">'Tx_Empl_BIT_7%'!N46</f>
        <v>59.2203006607537</v>
      </c>
      <c r="S49" s="24" t="n">
        <f aca="false">'Tx_Empl_BIT_7%'!O46</f>
        <v>12.2113065362806</v>
      </c>
      <c r="T49" s="24" t="n">
        <f aca="false">'Tx_Empl_BIT_7%'!P46</f>
        <v>0.80593084061062</v>
      </c>
      <c r="U49" s="24" t="n">
        <f aca="false">'Tx_Empl_BIT_7%'!Q46</f>
        <v>12.0949223552378</v>
      </c>
      <c r="V49" s="24" t="n">
        <f aca="false">'Tx_Empl_BIT_7%'!R46</f>
        <v>52.3219379260135</v>
      </c>
      <c r="W49" s="24" t="n">
        <f aca="false">'Tx_Empl_BIT_7%'!S46</f>
        <v>81.5797333278582</v>
      </c>
      <c r="X49" s="24" t="n">
        <f aca="false">'Tx_Empl_BIT_7%'!T46</f>
        <v>85.7976798759324</v>
      </c>
      <c r="Y49" s="24" t="n">
        <f aca="false">'Tx_Empl_BIT_7%'!U46</f>
        <v>86.5072749692702</v>
      </c>
      <c r="Z49" s="24" t="n">
        <f aca="false">'Tx_Empl_BIT_7%'!V46</f>
        <v>87.6333663578432</v>
      </c>
      <c r="AA49" s="24" t="n">
        <f aca="false">'Tx_Empl_BIT_7%'!W46</f>
        <v>85.9098221284243</v>
      </c>
      <c r="AB49" s="24" t="n">
        <f aca="false">'Tx_Empl_BIT_7%'!X46</f>
        <v>84.3065599760474</v>
      </c>
      <c r="AC49" s="24" t="n">
        <f aca="false">'Tx_Empl_BIT_7%'!Y46</f>
        <v>73.2829403029158</v>
      </c>
      <c r="AD49" s="24" t="n">
        <f aca="false">'Tx_Empl_BIT_7%'!Z46</f>
        <v>66.4853225223031</v>
      </c>
      <c r="AE49" s="24" t="n">
        <f aca="false">'Tx_Empl_BIT_7%'!AA46</f>
        <v>18.7867029632997</v>
      </c>
      <c r="AF49" s="25" t="n">
        <f aca="false">'Tx_Empl_BIT_7%'!AB46</f>
        <v>1.69461712808591</v>
      </c>
    </row>
    <row r="50" customFormat="false" ht="15" hidden="false" customHeight="false" outlineLevel="0" collapsed="false">
      <c r="A50" s="23" t="n">
        <v>2059</v>
      </c>
      <c r="B50" s="24" t="n">
        <f aca="false">'Tx_Empl_BIT_7%'!B47</f>
        <v>46.7716296117591</v>
      </c>
      <c r="C50" s="24" t="n">
        <f aca="false">'Tx_Empl_BIT_7%'!C47</f>
        <v>43.330699460245</v>
      </c>
      <c r="D50" s="24" t="n">
        <f aca="false">'Tx_Empl_BIT_7%'!D47</f>
        <v>50.4028304723799</v>
      </c>
      <c r="E50" s="21" t="n">
        <f aca="false">100*SUM('Empl_BIT_7%'!E47:L47)/SUM(PopTot!E48:L48)</f>
        <v>64.6029192294719</v>
      </c>
      <c r="F50" s="24" t="n">
        <f aca="false">'Tx_Empl_BIT_7%'!AH47</f>
        <v>20.1536870606917</v>
      </c>
      <c r="G50" s="21" t="n">
        <f aca="false">100*SUM('Empl_BIT_7%'!Q47:X47)/SUM(PopTot!Q48:X48)</f>
        <v>71.5890147191561</v>
      </c>
      <c r="H50" s="24" t="n">
        <f aca="false">'Tx_Empl_BIT_7%'!AM47</f>
        <v>24.7278439933795</v>
      </c>
      <c r="I50" s="24" t="n">
        <f aca="false">'Tx_Empl_BIT_7%'!E47</f>
        <v>7.83536665674753</v>
      </c>
      <c r="J50" s="24" t="n">
        <f aca="false">'Tx_Empl_BIT_7%'!F47</f>
        <v>46.0552489491953</v>
      </c>
      <c r="K50" s="24" t="n">
        <f aca="false">'Tx_Empl_BIT_7%'!G47</f>
        <v>71.947993625104</v>
      </c>
      <c r="L50" s="24" t="n">
        <f aca="false">'Tx_Empl_BIT_7%'!H47</f>
        <v>72.7031996179386</v>
      </c>
      <c r="M50" s="24" t="n">
        <f aca="false">'Tx_Empl_BIT_7%'!I47</f>
        <v>76.1636835346262</v>
      </c>
      <c r="N50" s="24" t="n">
        <f aca="false">'Tx_Empl_BIT_7%'!J47</f>
        <v>78.5448142066778</v>
      </c>
      <c r="O50" s="24" t="n">
        <f aca="false">'Tx_Empl_BIT_7%'!K47</f>
        <v>81.7700082659691</v>
      </c>
      <c r="P50" s="24" t="n">
        <f aca="false">'Tx_Empl_BIT_7%'!L47</f>
        <v>79.517826505961</v>
      </c>
      <c r="Q50" s="24" t="n">
        <f aca="false">'Tx_Empl_BIT_7%'!M47</f>
        <v>72.5065023250791</v>
      </c>
      <c r="R50" s="24" t="n">
        <f aca="false">'Tx_Empl_BIT_7%'!N47</f>
        <v>59.2246707413121</v>
      </c>
      <c r="S50" s="24" t="n">
        <f aca="false">'Tx_Empl_BIT_7%'!O47</f>
        <v>12.225584517072</v>
      </c>
      <c r="T50" s="24" t="n">
        <f aca="false">'Tx_Empl_BIT_7%'!P47</f>
        <v>0.805694796944775</v>
      </c>
      <c r="U50" s="24" t="n">
        <f aca="false">'Tx_Empl_BIT_7%'!Q47</f>
        <v>12.0896239368228</v>
      </c>
      <c r="V50" s="24" t="n">
        <f aca="false">'Tx_Empl_BIT_7%'!R47</f>
        <v>52.3103262993979</v>
      </c>
      <c r="W50" s="24" t="n">
        <f aca="false">'Tx_Empl_BIT_7%'!S47</f>
        <v>81.5894267505085</v>
      </c>
      <c r="X50" s="24" t="n">
        <f aca="false">'Tx_Empl_BIT_7%'!T47</f>
        <v>85.8408186078676</v>
      </c>
      <c r="Y50" s="24" t="n">
        <f aca="false">'Tx_Empl_BIT_7%'!U47</f>
        <v>86.5202851766592</v>
      </c>
      <c r="Z50" s="24" t="n">
        <f aca="false">'Tx_Empl_BIT_7%'!V47</f>
        <v>87.5632125588562</v>
      </c>
      <c r="AA50" s="24" t="n">
        <f aca="false">'Tx_Empl_BIT_7%'!W47</f>
        <v>85.9469790883362</v>
      </c>
      <c r="AB50" s="24" t="n">
        <f aca="false">'Tx_Empl_BIT_7%'!X47</f>
        <v>84.2330416884887</v>
      </c>
      <c r="AC50" s="24" t="n">
        <f aca="false">'Tx_Empl_BIT_7%'!Y47</f>
        <v>73.2545289381907</v>
      </c>
      <c r="AD50" s="24" t="n">
        <f aca="false">'Tx_Empl_BIT_7%'!Z47</f>
        <v>67.1989155260777</v>
      </c>
      <c r="AE50" s="24" t="n">
        <f aca="false">'Tx_Empl_BIT_7%'!AA47</f>
        <v>18.800086016649</v>
      </c>
      <c r="AF50" s="25" t="n">
        <f aca="false">'Tx_Empl_BIT_7%'!AB47</f>
        <v>1.69410760815258</v>
      </c>
    </row>
    <row r="51" customFormat="false" ht="15" hidden="false" customHeight="false" outlineLevel="0" collapsed="false">
      <c r="A51" s="23" t="n">
        <v>2060</v>
      </c>
      <c r="B51" s="24" t="n">
        <f aca="false">'Tx_Empl_BIT_7%'!B48</f>
        <v>46.7699349381287</v>
      </c>
      <c r="C51" s="24" t="n">
        <f aca="false">'Tx_Empl_BIT_7%'!C48</f>
        <v>43.3165656688329</v>
      </c>
      <c r="D51" s="24" t="n">
        <f aca="false">'Tx_Empl_BIT_7%'!D48</f>
        <v>50.4110596603076</v>
      </c>
      <c r="E51" s="21" t="n">
        <f aca="false">100*SUM('Empl_BIT_7%'!E48:L48)/SUM(PopTot!E49:L49)</f>
        <v>64.581814940722</v>
      </c>
      <c r="F51" s="24" t="n">
        <f aca="false">'Tx_Empl_BIT_7%'!AH48</f>
        <v>20.2140911993561</v>
      </c>
      <c r="G51" s="21" t="n">
        <f aca="false">100*SUM('Empl_BIT_7%'!Q48:X48)/SUM(PopTot!Q49:X49)</f>
        <v>71.5686282880275</v>
      </c>
      <c r="H51" s="24" t="n">
        <f aca="false">'Tx_Empl_BIT_7%'!AM48</f>
        <v>24.8846077073251</v>
      </c>
      <c r="I51" s="24" t="n">
        <f aca="false">'Tx_Empl_BIT_7%'!E48</f>
        <v>7.82999559196891</v>
      </c>
      <c r="J51" s="24" t="n">
        <f aca="false">'Tx_Empl_BIT_7%'!F48</f>
        <v>46.0350717671025</v>
      </c>
      <c r="K51" s="24" t="n">
        <f aca="false">'Tx_Empl_BIT_7%'!G48</f>
        <v>71.945324092405</v>
      </c>
      <c r="L51" s="24" t="n">
        <f aca="false">'Tx_Empl_BIT_7%'!H48</f>
        <v>72.731847560036</v>
      </c>
      <c r="M51" s="24" t="n">
        <f aca="false">'Tx_Empl_BIT_7%'!I48</f>
        <v>76.1799792434326</v>
      </c>
      <c r="N51" s="24" t="n">
        <f aca="false">'Tx_Empl_BIT_7%'!J48</f>
        <v>78.6803176056512</v>
      </c>
      <c r="O51" s="24" t="n">
        <f aca="false">'Tx_Empl_BIT_7%'!K48</f>
        <v>81.5294934567999</v>
      </c>
      <c r="P51" s="24" t="n">
        <f aca="false">'Tx_Empl_BIT_7%'!L48</f>
        <v>79.5218638390375</v>
      </c>
      <c r="Q51" s="24" t="n">
        <f aca="false">'Tx_Empl_BIT_7%'!M48</f>
        <v>72.2083915771838</v>
      </c>
      <c r="R51" s="24" t="n">
        <f aca="false">'Tx_Empl_BIT_7%'!N48</f>
        <v>59.3651048487019</v>
      </c>
      <c r="S51" s="24" t="n">
        <f aca="false">'Tx_Empl_BIT_7%'!O48</f>
        <v>12.2605425544865</v>
      </c>
      <c r="T51" s="24" t="n">
        <f aca="false">'Tx_Empl_BIT_7%'!P48</f>
        <v>0.80558748876158</v>
      </c>
      <c r="U51" s="24" t="n">
        <f aca="false">'Tx_Empl_BIT_7%'!Q48</f>
        <v>12.082095417054</v>
      </c>
      <c r="V51" s="24" t="n">
        <f aca="false">'Tx_Empl_BIT_7%'!R48</f>
        <v>52.2861780577766</v>
      </c>
      <c r="W51" s="24" t="n">
        <f aca="false">'Tx_Empl_BIT_7%'!S48</f>
        <v>81.5856099355831</v>
      </c>
      <c r="X51" s="24" t="n">
        <f aca="false">'Tx_Empl_BIT_7%'!T48</f>
        <v>85.8764521631874</v>
      </c>
      <c r="Y51" s="24" t="n">
        <f aca="false">'Tx_Empl_BIT_7%'!U48</f>
        <v>86.53976732838</v>
      </c>
      <c r="Z51" s="24" t="n">
        <f aca="false">'Tx_Empl_BIT_7%'!V48</f>
        <v>87.7228709142271</v>
      </c>
      <c r="AA51" s="24" t="n">
        <f aca="false">'Tx_Empl_BIT_7%'!W48</f>
        <v>85.6932540588692</v>
      </c>
      <c r="AB51" s="24" t="n">
        <f aca="false">'Tx_Empl_BIT_7%'!X48</f>
        <v>84.2129546898294</v>
      </c>
      <c r="AC51" s="24" t="n">
        <f aca="false">'Tx_Empl_BIT_7%'!Y48</f>
        <v>72.9896091858175</v>
      </c>
      <c r="AD51" s="24" t="n">
        <f aca="false">'Tx_Empl_BIT_7%'!Z48</f>
        <v>68.0882393827758</v>
      </c>
      <c r="AE51" s="24" t="n">
        <f aca="false">'Tx_Empl_BIT_7%'!AA48</f>
        <v>18.8361667855522</v>
      </c>
      <c r="AF51" s="25" t="n">
        <f aca="false">'Tx_Empl_BIT_7%'!AB48</f>
        <v>1.69411046504471</v>
      </c>
    </row>
    <row r="52" customFormat="false" ht="15" hidden="false" customHeight="false" outlineLevel="0" collapsed="false">
      <c r="A52" s="23" t="n">
        <v>2061</v>
      </c>
      <c r="B52" s="24" t="n">
        <f aca="false">'Tx_Empl_BIT_7%'!B49</f>
        <v>46.7379200100238</v>
      </c>
      <c r="C52" s="24" t="n">
        <f aca="false">'Tx_Empl_BIT_7%'!C49</f>
        <v>43.2905689787009</v>
      </c>
      <c r="D52" s="24" t="n">
        <f aca="false">'Tx_Empl_BIT_7%'!D49</f>
        <v>50.3695797504692</v>
      </c>
      <c r="E52" s="21" t="n">
        <f aca="false">100*SUM('Empl_BIT_7%'!E49:L49)/SUM(PopTot!E50:L50)</f>
        <v>64.5470691074408</v>
      </c>
      <c r="F52" s="24" t="n">
        <f aca="false">'Tx_Empl_BIT_7%'!AH49</f>
        <v>20.2760500511003</v>
      </c>
      <c r="G52" s="21" t="n">
        <f aca="false">100*SUM('Empl_BIT_7%'!Q49:X49)/SUM(PopTot!Q50:X50)</f>
        <v>71.5375155256651</v>
      </c>
      <c r="H52" s="24" t="n">
        <f aca="false">'Tx_Empl_BIT_7%'!AM49</f>
        <v>24.9585745962183</v>
      </c>
      <c r="I52" s="24" t="n">
        <f aca="false">'Tx_Empl_BIT_7%'!E49</f>
        <v>7.82458513903611</v>
      </c>
      <c r="J52" s="24" t="n">
        <f aca="false">'Tx_Empl_BIT_7%'!F49</f>
        <v>46.0062992616995</v>
      </c>
      <c r="K52" s="24" t="n">
        <f aca="false">'Tx_Empl_BIT_7%'!G49</f>
        <v>71.9357107846426</v>
      </c>
      <c r="L52" s="24" t="n">
        <f aca="false">'Tx_Empl_BIT_7%'!H49</f>
        <v>72.7530888757934</v>
      </c>
      <c r="M52" s="24" t="n">
        <f aca="false">'Tx_Empl_BIT_7%'!I49</f>
        <v>76.20214590078</v>
      </c>
      <c r="N52" s="24" t="n">
        <f aca="false">'Tx_Empl_BIT_7%'!J49</f>
        <v>78.7101105176137</v>
      </c>
      <c r="O52" s="24" t="n">
        <f aca="false">'Tx_Empl_BIT_7%'!K49</f>
        <v>81.5745680606817</v>
      </c>
      <c r="P52" s="24" t="n">
        <f aca="false">'Tx_Empl_BIT_7%'!L49</f>
        <v>79.2331315264488</v>
      </c>
      <c r="Q52" s="24" t="n">
        <f aca="false">'Tx_Empl_BIT_7%'!M49</f>
        <v>72.4786579146712</v>
      </c>
      <c r="R52" s="24" t="n">
        <f aca="false">'Tx_Empl_BIT_7%'!N49</f>
        <v>59.2082309745175</v>
      </c>
      <c r="S52" s="24" t="n">
        <f aca="false">'Tx_Empl_BIT_7%'!O49</f>
        <v>12.2967540212968</v>
      </c>
      <c r="T52" s="24" t="n">
        <f aca="false">'Tx_Empl_BIT_7%'!P49</f>
        <v>0.805177399291505</v>
      </c>
      <c r="U52" s="24" t="n">
        <f aca="false">'Tx_Empl_BIT_7%'!Q49</f>
        <v>12.0749120655236</v>
      </c>
      <c r="V52" s="24" t="n">
        <f aca="false">'Tx_Empl_BIT_7%'!R49</f>
        <v>52.2523828057917</v>
      </c>
      <c r="W52" s="24" t="n">
        <f aca="false">'Tx_Empl_BIT_7%'!S49</f>
        <v>81.5740453745709</v>
      </c>
      <c r="X52" s="24" t="n">
        <f aca="false">'Tx_Empl_BIT_7%'!T49</f>
        <v>85.9035620650188</v>
      </c>
      <c r="Y52" s="24" t="n">
        <f aca="false">'Tx_Empl_BIT_7%'!U49</f>
        <v>86.5675027000195</v>
      </c>
      <c r="Z52" s="24" t="n">
        <f aca="false">'Tx_Empl_BIT_7%'!V49</f>
        <v>87.7600476141372</v>
      </c>
      <c r="AA52" s="24" t="n">
        <f aca="false">'Tx_Empl_BIT_7%'!W49</f>
        <v>85.7808694709857</v>
      </c>
      <c r="AB52" s="24" t="n">
        <f aca="false">'Tx_Empl_BIT_7%'!X49</f>
        <v>83.8496208650531</v>
      </c>
      <c r="AC52" s="24" t="n">
        <f aca="false">'Tx_Empl_BIT_7%'!Y49</f>
        <v>73.2839300348786</v>
      </c>
      <c r="AD52" s="24" t="n">
        <f aca="false">'Tx_Empl_BIT_7%'!Z49</f>
        <v>67.9421101124371</v>
      </c>
      <c r="AE52" s="24" t="n">
        <f aca="false">'Tx_Empl_BIT_7%'!AA49</f>
        <v>18.954601410244</v>
      </c>
      <c r="AF52" s="25" t="n">
        <f aca="false">'Tx_Empl_BIT_7%'!AB49</f>
        <v>1.69300759686979</v>
      </c>
    </row>
    <row r="53" customFormat="false" ht="15" hidden="false" customHeight="false" outlineLevel="0" collapsed="false">
      <c r="A53" s="23" t="n">
        <v>2062</v>
      </c>
      <c r="B53" s="24" t="n">
        <f aca="false">'Tx_Empl_BIT_7%'!B50</f>
        <v>46.7106400365763</v>
      </c>
      <c r="C53" s="24" t="n">
        <f aca="false">'Tx_Empl_BIT_7%'!C50</f>
        <v>43.2736088849479</v>
      </c>
      <c r="D53" s="24" t="n">
        <f aca="false">'Tx_Empl_BIT_7%'!D50</f>
        <v>50.3283867764872</v>
      </c>
      <c r="E53" s="21" t="n">
        <f aca="false">100*SUM('Empl_BIT_7%'!E50:L50)/SUM(PopTot!E51:L51)</f>
        <v>64.549613783423</v>
      </c>
      <c r="F53" s="24" t="n">
        <f aca="false">'Tx_Empl_BIT_7%'!AH50</f>
        <v>20.3469110012072</v>
      </c>
      <c r="G53" s="21" t="n">
        <f aca="false">100*SUM('Empl_BIT_7%'!Q50:X50)/SUM(PopTot!Q51:X51)</f>
        <v>71.5507904171302</v>
      </c>
      <c r="H53" s="24" t="n">
        <f aca="false">'Tx_Empl_BIT_7%'!AM50</f>
        <v>25.0163908438639</v>
      </c>
      <c r="I53" s="24" t="n">
        <f aca="false">'Tx_Empl_BIT_7%'!E50</f>
        <v>7.82173037701041</v>
      </c>
      <c r="J53" s="24" t="n">
        <f aca="false">'Tx_Empl_BIT_7%'!F50</f>
        <v>45.9803195896186</v>
      </c>
      <c r="K53" s="24" t="n">
        <f aca="false">'Tx_Empl_BIT_7%'!G50</f>
        <v>71.9270976231131</v>
      </c>
      <c r="L53" s="24" t="n">
        <f aca="false">'Tx_Empl_BIT_7%'!H50</f>
        <v>72.7721759582705</v>
      </c>
      <c r="M53" s="24" t="n">
        <f aca="false">'Tx_Empl_BIT_7%'!I50</f>
        <v>76.2339657644826</v>
      </c>
      <c r="N53" s="24" t="n">
        <f aca="false">'Tx_Empl_BIT_7%'!J50</f>
        <v>78.7082829247455</v>
      </c>
      <c r="O53" s="24" t="n">
        <f aca="false">'Tx_Empl_BIT_7%'!K50</f>
        <v>81.7326020037121</v>
      </c>
      <c r="P53" s="24" t="n">
        <f aca="false">'Tx_Empl_BIT_7%'!L50</f>
        <v>79.1389279289498</v>
      </c>
      <c r="Q53" s="24" t="n">
        <f aca="false">'Tx_Empl_BIT_7%'!M50</f>
        <v>72.48856899887</v>
      </c>
      <c r="R53" s="24" t="n">
        <f aca="false">'Tx_Empl_BIT_7%'!N50</f>
        <v>59.1646260574492</v>
      </c>
      <c r="S53" s="24" t="n">
        <f aca="false">'Tx_Empl_BIT_7%'!O50</f>
        <v>12.311679581936</v>
      </c>
      <c r="T53" s="24" t="n">
        <f aca="false">'Tx_Empl_BIT_7%'!P50</f>
        <v>0.804817969810566</v>
      </c>
      <c r="U53" s="24" t="n">
        <f aca="false">'Tx_Empl_BIT_7%'!Q50</f>
        <v>12.0708717311558</v>
      </c>
      <c r="V53" s="24" t="n">
        <f aca="false">'Tx_Empl_BIT_7%'!R50</f>
        <v>52.2216131320244</v>
      </c>
      <c r="W53" s="24" t="n">
        <f aca="false">'Tx_Empl_BIT_7%'!S50</f>
        <v>81.5627748196123</v>
      </c>
      <c r="X53" s="24" t="n">
        <f aca="false">'Tx_Empl_BIT_7%'!T50</f>
        <v>85.9261365349211</v>
      </c>
      <c r="Y53" s="24" t="n">
        <f aca="false">'Tx_Empl_BIT_7%'!U50</f>
        <v>86.6053134478743</v>
      </c>
      <c r="Z53" s="24" t="n">
        <f aca="false">'Tx_Empl_BIT_7%'!V50</f>
        <v>87.7572254407525</v>
      </c>
      <c r="AA53" s="24" t="n">
        <f aca="false">'Tx_Empl_BIT_7%'!W50</f>
        <v>85.8803198988611</v>
      </c>
      <c r="AB53" s="24" t="n">
        <f aca="false">'Tx_Empl_BIT_7%'!X50</f>
        <v>83.8179801196598</v>
      </c>
      <c r="AC53" s="24" t="n">
        <f aca="false">'Tx_Empl_BIT_7%'!Y50</f>
        <v>73.2574301396189</v>
      </c>
      <c r="AD53" s="24" t="n">
        <f aca="false">'Tx_Empl_BIT_7%'!Z50</f>
        <v>67.9094460662381</v>
      </c>
      <c r="AE53" s="24" t="n">
        <f aca="false">'Tx_Empl_BIT_7%'!AA50</f>
        <v>18.9994998309643</v>
      </c>
      <c r="AF53" s="25" t="n">
        <f aca="false">'Tx_Empl_BIT_7%'!AB50</f>
        <v>1.69232361596419</v>
      </c>
    </row>
    <row r="54" customFormat="false" ht="15" hidden="false" customHeight="false" outlineLevel="0" collapsed="false">
      <c r="A54" s="23" t="n">
        <v>2063</v>
      </c>
      <c r="B54" s="24" t="n">
        <f aca="false">'Tx_Empl_BIT_7%'!B51</f>
        <v>46.6924039502142</v>
      </c>
      <c r="C54" s="24" t="n">
        <f aca="false">'Tx_Empl_BIT_7%'!C51</f>
        <v>43.2672475213792</v>
      </c>
      <c r="D54" s="24" t="n">
        <f aca="false">'Tx_Empl_BIT_7%'!D51</f>
        <v>50.294687332273</v>
      </c>
      <c r="E54" s="21" t="n">
        <f aca="false">100*SUM('Empl_BIT_7%'!E51:L51)/SUM(PopTot!E52:L52)</f>
        <v>64.5420105077239</v>
      </c>
      <c r="F54" s="24" t="n">
        <f aca="false">'Tx_Empl_BIT_7%'!AH51</f>
        <v>20.4398607964302</v>
      </c>
      <c r="G54" s="21" t="n">
        <f aca="false">100*SUM('Empl_BIT_7%'!Q51:X51)/SUM(PopTot!Q52:X52)</f>
        <v>71.5505313960859</v>
      </c>
      <c r="H54" s="24" t="n">
        <f aca="false">'Tx_Empl_BIT_7%'!AM51</f>
        <v>25.0918027276925</v>
      </c>
      <c r="I54" s="24" t="n">
        <f aca="false">'Tx_Empl_BIT_7%'!E51</f>
        <v>7.81953762057767</v>
      </c>
      <c r="J54" s="24" t="n">
        <f aca="false">'Tx_Empl_BIT_7%'!F51</f>
        <v>45.9532620135045</v>
      </c>
      <c r="K54" s="24" t="n">
        <f aca="false">'Tx_Empl_BIT_7%'!G51</f>
        <v>71.9139709481142</v>
      </c>
      <c r="L54" s="24" t="n">
        <f aca="false">'Tx_Empl_BIT_7%'!H51</f>
        <v>72.7841363080946</v>
      </c>
      <c r="M54" s="24" t="n">
        <f aca="false">'Tx_Empl_BIT_7%'!I51</f>
        <v>76.2686303516243</v>
      </c>
      <c r="N54" s="24" t="n">
        <f aca="false">'Tx_Empl_BIT_7%'!J51</f>
        <v>78.7106590767074</v>
      </c>
      <c r="O54" s="24" t="n">
        <f aca="false">'Tx_Empl_BIT_7%'!K51</f>
        <v>81.7060480419881</v>
      </c>
      <c r="P54" s="24" t="n">
        <f aca="false">'Tx_Empl_BIT_7%'!L51</f>
        <v>79.065493861041</v>
      </c>
      <c r="Q54" s="24" t="n">
        <f aca="false">'Tx_Empl_BIT_7%'!M51</f>
        <v>72.6781650903466</v>
      </c>
      <c r="R54" s="24" t="n">
        <f aca="false">'Tx_Empl_BIT_7%'!N51</f>
        <v>59.0216628224184</v>
      </c>
      <c r="S54" s="24" t="n">
        <f aca="false">'Tx_Empl_BIT_7%'!O51</f>
        <v>12.3950712180148</v>
      </c>
      <c r="T54" s="24" t="n">
        <f aca="false">'Tx_Empl_BIT_7%'!P51</f>
        <v>0.804046284749552</v>
      </c>
      <c r="U54" s="24" t="n">
        <f aca="false">'Tx_Empl_BIT_7%'!Q51</f>
        <v>12.0679008557131</v>
      </c>
      <c r="V54" s="24" t="n">
        <f aca="false">'Tx_Empl_BIT_7%'!R51</f>
        <v>52.1898208500211</v>
      </c>
      <c r="W54" s="24" t="n">
        <f aca="false">'Tx_Empl_BIT_7%'!S51</f>
        <v>81.5461710846087</v>
      </c>
      <c r="X54" s="24" t="n">
        <f aca="false">'Tx_Empl_BIT_7%'!T51</f>
        <v>85.9399431724013</v>
      </c>
      <c r="Y54" s="24" t="n">
        <f aca="false">'Tx_Empl_BIT_7%'!U51</f>
        <v>86.6466964070239</v>
      </c>
      <c r="Z54" s="24" t="n">
        <f aca="false">'Tx_Empl_BIT_7%'!V51</f>
        <v>87.7597875759372</v>
      </c>
      <c r="AA54" s="24" t="n">
        <f aca="false">'Tx_Empl_BIT_7%'!W51</f>
        <v>85.854141572091</v>
      </c>
      <c r="AB54" s="24" t="n">
        <f aca="false">'Tx_Empl_BIT_7%'!X51</f>
        <v>83.7176569472033</v>
      </c>
      <c r="AC54" s="24" t="n">
        <f aca="false">'Tx_Empl_BIT_7%'!Y51</f>
        <v>73.3586192381846</v>
      </c>
      <c r="AD54" s="24" t="n">
        <f aca="false">'Tx_Empl_BIT_7%'!Z51</f>
        <v>67.7581402695055</v>
      </c>
      <c r="AE54" s="24" t="n">
        <f aca="false">'Tx_Empl_BIT_7%'!AA51</f>
        <v>19.206756658487</v>
      </c>
      <c r="AF54" s="25" t="n">
        <f aca="false">'Tx_Empl_BIT_7%'!AB51</f>
        <v>1.69007356658734</v>
      </c>
    </row>
    <row r="55" customFormat="false" ht="15" hidden="false" customHeight="false" outlineLevel="0" collapsed="false">
      <c r="A55" s="23" t="n">
        <v>2064</v>
      </c>
      <c r="B55" s="24" t="n">
        <f aca="false">'Tx_Empl_BIT_7%'!B52</f>
        <v>46.6724418849758</v>
      </c>
      <c r="C55" s="24" t="n">
        <f aca="false">'Tx_Empl_BIT_7%'!C52</f>
        <v>43.2564085707069</v>
      </c>
      <c r="D55" s="24" t="n">
        <f aca="false">'Tx_Empl_BIT_7%'!D52</f>
        <v>50.2622371156167</v>
      </c>
      <c r="E55" s="21" t="n">
        <f aca="false">100*SUM('Empl_BIT_7%'!E52:L52)/SUM(PopTot!E53:L53)</f>
        <v>64.5447441903975</v>
      </c>
      <c r="F55" s="24" t="n">
        <f aca="false">'Tx_Empl_BIT_7%'!AH52</f>
        <v>20.5261098939311</v>
      </c>
      <c r="G55" s="21" t="n">
        <f aca="false">100*SUM('Empl_BIT_7%'!Q52:X52)/SUM(PopTot!Q53:X53)</f>
        <v>71.5632827808725</v>
      </c>
      <c r="H55" s="24" t="n">
        <f aca="false">'Tx_Empl_BIT_7%'!AM52</f>
        <v>25.1723785626631</v>
      </c>
      <c r="I55" s="24" t="n">
        <f aca="false">'Tx_Empl_BIT_7%'!E52</f>
        <v>7.81707097473269</v>
      </c>
      <c r="J55" s="24" t="n">
        <f aca="false">'Tx_Empl_BIT_7%'!F52</f>
        <v>45.9239742968511</v>
      </c>
      <c r="K55" s="24" t="n">
        <f aca="false">'Tx_Empl_BIT_7%'!G52</f>
        <v>71.8935773511549</v>
      </c>
      <c r="L55" s="24" t="n">
        <f aca="false">'Tx_Empl_BIT_7%'!H52</f>
        <v>72.787481311946</v>
      </c>
      <c r="M55" s="24" t="n">
        <f aca="false">'Tx_Empl_BIT_7%'!I52</f>
        <v>76.3004180144417</v>
      </c>
      <c r="N55" s="24" t="n">
        <f aca="false">'Tx_Empl_BIT_7%'!J52</f>
        <v>78.718482898088</v>
      </c>
      <c r="O55" s="24" t="n">
        <f aca="false">'Tx_Empl_BIT_7%'!K52</f>
        <v>81.64193355726</v>
      </c>
      <c r="P55" s="24" t="n">
        <f aca="false">'Tx_Empl_BIT_7%'!L52</f>
        <v>79.1083226588738</v>
      </c>
      <c r="Q55" s="24" t="n">
        <f aca="false">'Tx_Empl_BIT_7%'!M52</f>
        <v>72.7456460203225</v>
      </c>
      <c r="R55" s="24" t="n">
        <f aca="false">'Tx_Empl_BIT_7%'!N52</f>
        <v>59.0433723494713</v>
      </c>
      <c r="S55" s="24" t="n">
        <f aca="false">'Tx_Empl_BIT_7%'!O52</f>
        <v>12.395585511169</v>
      </c>
      <c r="T55" s="24" t="n">
        <f aca="false">'Tx_Empl_BIT_7%'!P52</f>
        <v>0.804114115689717</v>
      </c>
      <c r="U55" s="24" t="n">
        <f aca="false">'Tx_Empl_BIT_7%'!Q52</f>
        <v>12.0648837305813</v>
      </c>
      <c r="V55" s="24" t="n">
        <f aca="false">'Tx_Empl_BIT_7%'!R52</f>
        <v>52.1560875683794</v>
      </c>
      <c r="W55" s="24" t="n">
        <f aca="false">'Tx_Empl_BIT_7%'!S52</f>
        <v>81.521419246909</v>
      </c>
      <c r="X55" s="24" t="n">
        <f aca="false">'Tx_Empl_BIT_7%'!T52</f>
        <v>85.9440411011892</v>
      </c>
      <c r="Y55" s="24" t="n">
        <f aca="false">'Tx_Empl_BIT_7%'!U52</f>
        <v>86.685814303315</v>
      </c>
      <c r="Z55" s="24" t="n">
        <f aca="false">'Tx_Empl_BIT_7%'!V52</f>
        <v>87.7694920163795</v>
      </c>
      <c r="AA55" s="24" t="n">
        <f aca="false">'Tx_Empl_BIT_7%'!W52</f>
        <v>85.7824908528671</v>
      </c>
      <c r="AB55" s="24" t="n">
        <f aca="false">'Tx_Empl_BIT_7%'!X52</f>
        <v>83.7502301656573</v>
      </c>
      <c r="AC55" s="24" t="n">
        <f aca="false">'Tx_Empl_BIT_7%'!Y52</f>
        <v>73.4041429891329</v>
      </c>
      <c r="AD55" s="24" t="n">
        <f aca="false">'Tx_Empl_BIT_7%'!Z52</f>
        <v>67.7285849593881</v>
      </c>
      <c r="AE55" s="24" t="n">
        <f aca="false">'Tx_Empl_BIT_7%'!AA52</f>
        <v>19.2607195561755</v>
      </c>
      <c r="AF55" s="25" t="n">
        <f aca="false">'Tx_Empl_BIT_7%'!AB52</f>
        <v>1.69012578297452</v>
      </c>
    </row>
    <row r="56" customFormat="false" ht="15" hidden="false" customHeight="false" outlineLevel="0" collapsed="false">
      <c r="A56" s="23" t="n">
        <v>2065</v>
      </c>
      <c r="B56" s="24" t="n">
        <f aca="false">'Tx_Empl_BIT_7%'!B53</f>
        <v>46.6267923467601</v>
      </c>
      <c r="C56" s="24" t="n">
        <f aca="false">'Tx_Empl_BIT_7%'!C53</f>
        <v>43.2253771877113</v>
      </c>
      <c r="D56" s="24" t="n">
        <f aca="false">'Tx_Empl_BIT_7%'!D53</f>
        <v>50.1984093325815</v>
      </c>
      <c r="E56" s="21" t="n">
        <f aca="false">100*SUM('Empl_BIT_7%'!E53:L53)/SUM(PopTot!E54:L54)</f>
        <v>64.5387361784129</v>
      </c>
      <c r="F56" s="24" t="n">
        <f aca="false">'Tx_Empl_BIT_7%'!AH53</f>
        <v>20.5799707529821</v>
      </c>
      <c r="G56" s="21" t="n">
        <f aca="false">100*SUM('Empl_BIT_7%'!Q53:X53)/SUM(PopTot!Q54:X54)</f>
        <v>71.5705595593132</v>
      </c>
      <c r="H56" s="24" t="n">
        <f aca="false">'Tx_Empl_BIT_7%'!AM53</f>
        <v>25.1925914431757</v>
      </c>
      <c r="I56" s="24" t="n">
        <f aca="false">'Tx_Empl_BIT_7%'!E53</f>
        <v>7.81410345555863</v>
      </c>
      <c r="J56" s="24" t="n">
        <f aca="false">'Tx_Empl_BIT_7%'!F53</f>
        <v>45.8931337927175</v>
      </c>
      <c r="K56" s="24" t="n">
        <f aca="false">'Tx_Empl_BIT_7%'!G53</f>
        <v>71.8642763451837</v>
      </c>
      <c r="L56" s="24" t="n">
        <f aca="false">'Tx_Empl_BIT_7%'!H53</f>
        <v>72.7826580702376</v>
      </c>
      <c r="M56" s="24" t="n">
        <f aca="false">'Tx_Empl_BIT_7%'!I53</f>
        <v>76.3271426138587</v>
      </c>
      <c r="N56" s="24" t="n">
        <f aca="false">'Tx_Empl_BIT_7%'!J53</f>
        <v>78.7328049356605</v>
      </c>
      <c r="O56" s="24" t="n">
        <f aca="false">'Tx_Empl_BIT_7%'!K53</f>
        <v>81.781453151092</v>
      </c>
      <c r="P56" s="24" t="n">
        <f aca="false">'Tx_Empl_BIT_7%'!L53</f>
        <v>78.8733624813612</v>
      </c>
      <c r="Q56" s="24" t="n">
        <f aca="false">'Tx_Empl_BIT_7%'!M53</f>
        <v>72.9157822634276</v>
      </c>
      <c r="R56" s="24" t="n">
        <f aca="false">'Tx_Empl_BIT_7%'!N53</f>
        <v>58.8009250154312</v>
      </c>
      <c r="S56" s="24" t="n">
        <f aca="false">'Tx_Empl_BIT_7%'!O53</f>
        <v>12.4250307963096</v>
      </c>
      <c r="T56" s="24" t="n">
        <f aca="false">'Tx_Empl_BIT_7%'!P53</f>
        <v>0.80457280364838</v>
      </c>
      <c r="U56" s="24" t="n">
        <f aca="false">'Tx_Empl_BIT_7%'!Q53</f>
        <v>12.061577010154</v>
      </c>
      <c r="V56" s="24" t="n">
        <f aca="false">'Tx_Empl_BIT_7%'!R53</f>
        <v>52.120950546172</v>
      </c>
      <c r="W56" s="24" t="n">
        <f aca="false">'Tx_Empl_BIT_7%'!S53</f>
        <v>81.4864729447343</v>
      </c>
      <c r="X56" s="24" t="n">
        <f aca="false">'Tx_Empl_BIT_7%'!T53</f>
        <v>85.9391886020382</v>
      </c>
      <c r="Y56" s="24" t="n">
        <f aca="false">'Tx_Empl_BIT_7%'!U53</f>
        <v>86.7202522276189</v>
      </c>
      <c r="Z56" s="24" t="n">
        <f aca="false">'Tx_Empl_BIT_7%'!V53</f>
        <v>87.7880486418163</v>
      </c>
      <c r="AA56" s="24" t="n">
        <f aca="false">'Tx_Empl_BIT_7%'!W53</f>
        <v>85.9355842627782</v>
      </c>
      <c r="AB56" s="24" t="n">
        <f aca="false">'Tx_Empl_BIT_7%'!X53</f>
        <v>83.5038848825467</v>
      </c>
      <c r="AC56" s="24" t="n">
        <f aca="false">'Tx_Empl_BIT_7%'!Y53</f>
        <v>73.4117930301493</v>
      </c>
      <c r="AD56" s="24" t="n">
        <f aca="false">'Tx_Empl_BIT_7%'!Z53</f>
        <v>67.4839247097522</v>
      </c>
      <c r="AE56" s="24" t="n">
        <f aca="false">'Tx_Empl_BIT_7%'!AA53</f>
        <v>19.3020801202125</v>
      </c>
      <c r="AF56" s="25" t="n">
        <f aca="false">'Tx_Empl_BIT_7%'!AB53</f>
        <v>1.6911114757489</v>
      </c>
    </row>
    <row r="57" customFormat="false" ht="15" hidden="false" customHeight="false" outlineLevel="0" collapsed="false">
      <c r="A57" s="23" t="n">
        <v>2066</v>
      </c>
      <c r="B57" s="24" t="n">
        <f aca="false">'Tx_Empl_BIT_7%'!B54</f>
        <v>46.564872412921</v>
      </c>
      <c r="C57" s="24" t="n">
        <f aca="false">'Tx_Empl_BIT_7%'!C54</f>
        <v>43.177049723786</v>
      </c>
      <c r="D57" s="24" t="n">
        <f aca="false">'Tx_Empl_BIT_7%'!D54</f>
        <v>50.1194731518627</v>
      </c>
      <c r="E57" s="21" t="n">
        <f aca="false">100*SUM('Empl_BIT_7%'!E54:L54)/SUM(PopTot!E55:L55)</f>
        <v>64.5571085996962</v>
      </c>
      <c r="F57" s="24" t="n">
        <f aca="false">'Tx_Empl_BIT_7%'!AH54</f>
        <v>20.5856939654971</v>
      </c>
      <c r="G57" s="21" t="n">
        <f aca="false">100*SUM('Empl_BIT_7%'!Q54:X54)/SUM(PopTot!Q55:X55)</f>
        <v>71.6093078346616</v>
      </c>
      <c r="H57" s="24" t="n">
        <f aca="false">'Tx_Empl_BIT_7%'!AM54</f>
        <v>25.1563253801301</v>
      </c>
      <c r="I57" s="24" t="n">
        <f aca="false">'Tx_Empl_BIT_7%'!E54</f>
        <v>7.81214228124395</v>
      </c>
      <c r="J57" s="24" t="n">
        <f aca="false">'Tx_Empl_BIT_7%'!F54</f>
        <v>45.8692447645297</v>
      </c>
      <c r="K57" s="24" t="n">
        <f aca="false">'Tx_Empl_BIT_7%'!G54</f>
        <v>71.8269516339865</v>
      </c>
      <c r="L57" s="24" t="n">
        <f aca="false">'Tx_Empl_BIT_7%'!H54</f>
        <v>72.7748177452218</v>
      </c>
      <c r="M57" s="24" t="n">
        <f aca="false">'Tx_Empl_BIT_7%'!I54</f>
        <v>76.3498549248899</v>
      </c>
      <c r="N57" s="24" t="n">
        <f aca="false">'Tx_Empl_BIT_7%'!J54</f>
        <v>78.7562756866578</v>
      </c>
      <c r="O57" s="24" t="n">
        <f aca="false">'Tx_Empl_BIT_7%'!K54</f>
        <v>81.8145245065382</v>
      </c>
      <c r="P57" s="24" t="n">
        <f aca="false">'Tx_Empl_BIT_7%'!L54</f>
        <v>78.9163402957216</v>
      </c>
      <c r="Q57" s="24" t="n">
        <f aca="false">'Tx_Empl_BIT_7%'!M54</f>
        <v>72.7883567503888</v>
      </c>
      <c r="R57" s="24" t="n">
        <f aca="false">'Tx_Empl_BIT_7%'!N54</f>
        <v>59.021362108422</v>
      </c>
      <c r="S57" s="24" t="n">
        <f aca="false">'Tx_Empl_BIT_7%'!O54</f>
        <v>12.3921805515193</v>
      </c>
      <c r="T57" s="24" t="n">
        <f aca="false">'Tx_Empl_BIT_7%'!P54</f>
        <v>0.804715019073925</v>
      </c>
      <c r="U57" s="24" t="n">
        <f aca="false">'Tx_Empl_BIT_7%'!Q54</f>
        <v>12.0595785245253</v>
      </c>
      <c r="V57" s="24" t="n">
        <f aca="false">'Tx_Empl_BIT_7%'!R54</f>
        <v>52.0940360876067</v>
      </c>
      <c r="W57" s="24" t="n">
        <f aca="false">'Tx_Empl_BIT_7%'!S54</f>
        <v>81.4417870298932</v>
      </c>
      <c r="X57" s="24" t="n">
        <f aca="false">'Tx_Empl_BIT_7%'!T54</f>
        <v>85.9301103709141</v>
      </c>
      <c r="Y57" s="24" t="n">
        <f aca="false">'Tx_Empl_BIT_7%'!U54</f>
        <v>86.7489440510204</v>
      </c>
      <c r="Z57" s="24" t="n">
        <f aca="false">'Tx_Empl_BIT_7%'!V54</f>
        <v>87.8171081717623</v>
      </c>
      <c r="AA57" s="24" t="n">
        <f aca="false">'Tx_Empl_BIT_7%'!W54</f>
        <v>85.9721307968091</v>
      </c>
      <c r="AB57" s="24" t="n">
        <f aca="false">'Tx_Empl_BIT_7%'!X54</f>
        <v>83.5886932032546</v>
      </c>
      <c r="AC57" s="24" t="n">
        <f aca="false">'Tx_Empl_BIT_7%'!Y54</f>
        <v>73.098194968073</v>
      </c>
      <c r="AD57" s="24" t="n">
        <f aca="false">'Tx_Empl_BIT_7%'!Z54</f>
        <v>67.755372510043</v>
      </c>
      <c r="AE57" s="24" t="n">
        <f aca="false">'Tx_Empl_BIT_7%'!AA54</f>
        <v>19.2345592137384</v>
      </c>
      <c r="AF57" s="25" t="n">
        <f aca="false">'Tx_Empl_BIT_7%'!AB54</f>
        <v>1.69167349312522</v>
      </c>
    </row>
    <row r="58" customFormat="false" ht="15" hidden="false" customHeight="false" outlineLevel="0" collapsed="false">
      <c r="A58" s="23" t="n">
        <v>2067</v>
      </c>
      <c r="B58" s="24" t="n">
        <f aca="false">'Tx_Empl_BIT_7%'!B55</f>
        <v>46.5149511330915</v>
      </c>
      <c r="C58" s="24" t="n">
        <f aca="false">'Tx_Empl_BIT_7%'!C55</f>
        <v>43.1432714125389</v>
      </c>
      <c r="D58" s="24" t="n">
        <f aca="false">'Tx_Empl_BIT_7%'!D55</f>
        <v>50.0499471010352</v>
      </c>
      <c r="E58" s="21" t="n">
        <f aca="false">100*SUM('Empl_BIT_7%'!E55:L55)/SUM(PopTot!E56:L56)</f>
        <v>64.5930007162083</v>
      </c>
      <c r="F58" s="24" t="n">
        <f aca="false">'Tx_Empl_BIT_7%'!AH55</f>
        <v>20.5888392033369</v>
      </c>
      <c r="G58" s="21" t="n">
        <f aca="false">100*SUM('Empl_BIT_7%'!Q55:X55)/SUM(PopTot!Q56:X56)</f>
        <v>71.6532057022172</v>
      </c>
      <c r="H58" s="24" t="n">
        <f aca="false">'Tx_Empl_BIT_7%'!AM55</f>
        <v>25.1105591647077</v>
      </c>
      <c r="I58" s="24" t="n">
        <f aca="false">'Tx_Empl_BIT_7%'!E55</f>
        <v>7.8116532365925</v>
      </c>
      <c r="J58" s="24" t="n">
        <f aca="false">'Tx_Empl_BIT_7%'!F55</f>
        <v>45.8532557483493</v>
      </c>
      <c r="K58" s="24" t="n">
        <f aca="false">'Tx_Empl_BIT_7%'!G55</f>
        <v>71.7876018903777</v>
      </c>
      <c r="L58" s="24" t="n">
        <f aca="false">'Tx_Empl_BIT_7%'!H55</f>
        <v>72.765796959223</v>
      </c>
      <c r="M58" s="24" t="n">
        <f aca="false">'Tx_Empl_BIT_7%'!I55</f>
        <v>76.3679540761561</v>
      </c>
      <c r="N58" s="24" t="n">
        <f aca="false">'Tx_Empl_BIT_7%'!J55</f>
        <v>78.7874313411467</v>
      </c>
      <c r="O58" s="24" t="n">
        <f aca="false">'Tx_Empl_BIT_7%'!K55</f>
        <v>81.812888021463</v>
      </c>
      <c r="P58" s="24" t="n">
        <f aca="false">'Tx_Empl_BIT_7%'!L55</f>
        <v>79.0665443661916</v>
      </c>
      <c r="Q58" s="24" t="n">
        <f aca="false">'Tx_Empl_BIT_7%'!M55</f>
        <v>72.7579097496677</v>
      </c>
      <c r="R58" s="24" t="n">
        <f aca="false">'Tx_Empl_BIT_7%'!N55</f>
        <v>59.1998756689859</v>
      </c>
      <c r="S58" s="24" t="n">
        <f aca="false">'Tx_Empl_BIT_7%'!O55</f>
        <v>12.3828431292693</v>
      </c>
      <c r="T58" s="24" t="n">
        <f aca="false">'Tx_Empl_BIT_7%'!P55</f>
        <v>0.804582470719286</v>
      </c>
      <c r="U58" s="24" t="n">
        <f aca="false">'Tx_Empl_BIT_7%'!Q55</f>
        <v>12.0594016520422</v>
      </c>
      <c r="V58" s="24" t="n">
        <f aca="false">'Tx_Empl_BIT_7%'!R55</f>
        <v>52.0762542375751</v>
      </c>
      <c r="W58" s="24" t="n">
        <f aca="false">'Tx_Empl_BIT_7%'!S55</f>
        <v>81.3942577247438</v>
      </c>
      <c r="X58" s="24" t="n">
        <f aca="false">'Tx_Empl_BIT_7%'!T55</f>
        <v>85.9182911564227</v>
      </c>
      <c r="Y58" s="24" t="n">
        <f aca="false">'Tx_Empl_BIT_7%'!U55</f>
        <v>86.7714428349485</v>
      </c>
      <c r="Z58" s="24" t="n">
        <f aca="false">'Tx_Empl_BIT_7%'!V55</f>
        <v>87.8544117794873</v>
      </c>
      <c r="AA58" s="24" t="n">
        <f aca="false">'Tx_Empl_BIT_7%'!W55</f>
        <v>85.968641865902</v>
      </c>
      <c r="AB58" s="24" t="n">
        <f aca="false">'Tx_Empl_BIT_7%'!X55</f>
        <v>83.6837693504487</v>
      </c>
      <c r="AC58" s="24" t="n">
        <f aca="false">'Tx_Empl_BIT_7%'!Y55</f>
        <v>73.0694787520134</v>
      </c>
      <c r="AD58" s="24" t="n">
        <f aca="false">'Tx_Empl_BIT_7%'!Z55</f>
        <v>67.7290367398255</v>
      </c>
      <c r="AE58" s="24" t="n">
        <f aca="false">'Tx_Empl_BIT_7%'!AA55</f>
        <v>19.2206818326931</v>
      </c>
      <c r="AF58" s="25" t="n">
        <f aca="false">'Tx_Empl_BIT_7%'!AB55</f>
        <v>1.69142961194646</v>
      </c>
    </row>
    <row r="59" customFormat="false" ht="15" hidden="false" customHeight="false" outlineLevel="0" collapsed="false">
      <c r="A59" s="23" t="n">
        <v>2068</v>
      </c>
      <c r="B59" s="24" t="n">
        <f aca="false">'Tx_Empl_BIT_7%'!B56</f>
        <v>46.4644700873393</v>
      </c>
      <c r="C59" s="24" t="n">
        <f aca="false">'Tx_Empl_BIT_7%'!C56</f>
        <v>43.107987544493</v>
      </c>
      <c r="D59" s="24" t="n">
        <f aca="false">'Tx_Empl_BIT_7%'!D56</f>
        <v>49.9809318465165</v>
      </c>
      <c r="E59" s="21" t="n">
        <f aca="false">100*SUM('Empl_BIT_7%'!E56:L56)/SUM(PopTot!E57:L57)</f>
        <v>64.6122116281722</v>
      </c>
      <c r="F59" s="24" t="n">
        <f aca="false">'Tx_Empl_BIT_7%'!AH56</f>
        <v>20.5822373083291</v>
      </c>
      <c r="G59" s="21" t="n">
        <f aca="false">100*SUM('Empl_BIT_7%'!Q56:X56)/SUM(PopTot!Q57:X57)</f>
        <v>71.6845061500946</v>
      </c>
      <c r="H59" s="24" t="n">
        <f aca="false">'Tx_Empl_BIT_7%'!AM56</f>
        <v>25.0626652286178</v>
      </c>
      <c r="I59" s="24" t="n">
        <f aca="false">'Tx_Empl_BIT_7%'!E56</f>
        <v>7.81072329430789</v>
      </c>
      <c r="J59" s="24" t="n">
        <f aca="false">'Tx_Empl_BIT_7%'!F56</f>
        <v>45.8394369545527</v>
      </c>
      <c r="K59" s="24" t="n">
        <f aca="false">'Tx_Empl_BIT_7%'!G56</f>
        <v>71.744358208241</v>
      </c>
      <c r="L59" s="24" t="n">
        <f aca="false">'Tx_Empl_BIT_7%'!H56</f>
        <v>72.7505318585061</v>
      </c>
      <c r="M59" s="24" t="n">
        <f aca="false">'Tx_Empl_BIT_7%'!I56</f>
        <v>76.3772391096139</v>
      </c>
      <c r="N59" s="24" t="n">
        <f aca="false">'Tx_Empl_BIT_7%'!J56</f>
        <v>78.8198783438157</v>
      </c>
      <c r="O59" s="24" t="n">
        <f aca="false">'Tx_Empl_BIT_7%'!K56</f>
        <v>81.814231182932</v>
      </c>
      <c r="P59" s="24" t="n">
        <f aca="false">'Tx_Empl_BIT_7%'!L56</f>
        <v>79.037950347816</v>
      </c>
      <c r="Q59" s="24" t="n">
        <f aca="false">'Tx_Empl_BIT_7%'!M56</f>
        <v>72.7050956438357</v>
      </c>
      <c r="R59" s="24" t="n">
        <f aca="false">'Tx_Empl_BIT_7%'!N56</f>
        <v>59.4343288543903</v>
      </c>
      <c r="S59" s="24" t="n">
        <f aca="false">'Tx_Empl_BIT_7%'!O56</f>
        <v>12.3527888832465</v>
      </c>
      <c r="T59" s="24" t="n">
        <f aca="false">'Tx_Empl_BIT_7%'!P56</f>
        <v>0.80495330058515</v>
      </c>
      <c r="U59" s="24" t="n">
        <f aca="false">'Tx_Empl_BIT_7%'!Q56</f>
        <v>12.0588890371517</v>
      </c>
      <c r="V59" s="24" t="n">
        <f aca="false">'Tx_Empl_BIT_7%'!R56</f>
        <v>52.0613078621427</v>
      </c>
      <c r="W59" s="24" t="n">
        <f aca="false">'Tx_Empl_BIT_7%'!S56</f>
        <v>81.342631163423</v>
      </c>
      <c r="X59" s="24" t="n">
        <f aca="false">'Tx_Empl_BIT_7%'!T56</f>
        <v>85.8997936431597</v>
      </c>
      <c r="Y59" s="24" t="n">
        <f aca="false">'Tx_Empl_BIT_7%'!U56</f>
        <v>86.783938569741</v>
      </c>
      <c r="Z59" s="24" t="n">
        <f aca="false">'Tx_Empl_BIT_7%'!V56</f>
        <v>87.8939170111707</v>
      </c>
      <c r="AA59" s="24" t="n">
        <f aca="false">'Tx_Empl_BIT_7%'!W56</f>
        <v>85.9693093621681</v>
      </c>
      <c r="AB59" s="24" t="n">
        <f aca="false">'Tx_Empl_BIT_7%'!X56</f>
        <v>83.6568360068561</v>
      </c>
      <c r="AC59" s="24" t="n">
        <f aca="false">'Tx_Empl_BIT_7%'!Y56</f>
        <v>72.9811203656053</v>
      </c>
      <c r="AD59" s="24" t="n">
        <f aca="false">'Tx_Empl_BIT_7%'!Z56</f>
        <v>67.8202635425347</v>
      </c>
      <c r="AE59" s="24" t="n">
        <f aca="false">'Tx_Empl_BIT_7%'!AA56</f>
        <v>19.1774160156605</v>
      </c>
      <c r="AF59" s="25" t="n">
        <f aca="false">'Tx_Empl_BIT_7%'!AB56</f>
        <v>1.69208450523597</v>
      </c>
    </row>
    <row r="60" customFormat="false" ht="15" hidden="false" customHeight="false" outlineLevel="0" collapsed="false">
      <c r="A60" s="23" t="n">
        <v>2069</v>
      </c>
      <c r="B60" s="24" t="n">
        <f aca="false">'Tx_Empl_BIT_7%'!B57</f>
        <v>46.4041407807654</v>
      </c>
      <c r="C60" s="24" t="n">
        <f aca="false">'Tx_Empl_BIT_7%'!C57</f>
        <v>43.0622139566188</v>
      </c>
      <c r="D60" s="24" t="n">
        <f aca="false">'Tx_Empl_BIT_7%'!D57</f>
        <v>49.9028105023885</v>
      </c>
      <c r="E60" s="21" t="n">
        <f aca="false">100*SUM('Empl_BIT_7%'!E57:L57)/SUM(PopTot!E58:L58)</f>
        <v>64.6246948340399</v>
      </c>
      <c r="F60" s="24" t="n">
        <f aca="false">'Tx_Empl_BIT_7%'!AH57</f>
        <v>20.5641133449993</v>
      </c>
      <c r="G60" s="21" t="n">
        <f aca="false">100*SUM('Empl_BIT_7%'!Q57:X57)/SUM(PopTot!Q58:X58)</f>
        <v>71.708190305904</v>
      </c>
      <c r="H60" s="24" t="n">
        <f aca="false">'Tx_Empl_BIT_7%'!AM57</f>
        <v>25.0062145848953</v>
      </c>
      <c r="I60" s="24" t="n">
        <f aca="false">'Tx_Empl_BIT_7%'!E57</f>
        <v>7.80954847435917</v>
      </c>
      <c r="J60" s="24" t="n">
        <f aca="false">'Tx_Empl_BIT_7%'!F57</f>
        <v>45.8278908559039</v>
      </c>
      <c r="K60" s="24" t="n">
        <f aca="false">'Tx_Empl_BIT_7%'!G57</f>
        <v>71.7003192630165</v>
      </c>
      <c r="L60" s="24" t="n">
        <f aca="false">'Tx_Empl_BIT_7%'!H57</f>
        <v>72.7292282698919</v>
      </c>
      <c r="M60" s="24" t="n">
        <f aca="false">'Tx_Empl_BIT_7%'!I57</f>
        <v>76.3789097768934</v>
      </c>
      <c r="N60" s="24" t="n">
        <f aca="false">'Tx_Empl_BIT_7%'!J57</f>
        <v>78.8503825980629</v>
      </c>
      <c r="O60" s="24" t="n">
        <f aca="false">'Tx_Empl_BIT_7%'!K57</f>
        <v>81.8220682415693</v>
      </c>
      <c r="P60" s="24" t="n">
        <f aca="false">'Tx_Empl_BIT_7%'!L57</f>
        <v>78.9741990169465</v>
      </c>
      <c r="Q60" s="24" t="n">
        <f aca="false">'Tx_Empl_BIT_7%'!M57</f>
        <v>72.7424218168386</v>
      </c>
      <c r="R60" s="24" t="n">
        <f aca="false">'Tx_Empl_BIT_7%'!N57</f>
        <v>59.5287121333987</v>
      </c>
      <c r="S60" s="24" t="n">
        <f aca="false">'Tx_Empl_BIT_7%'!O57</f>
        <v>12.3572930894304</v>
      </c>
      <c r="T60" s="24" t="n">
        <f aca="false">'Tx_Empl_BIT_7%'!P57</f>
        <v>0.804997440398981</v>
      </c>
      <c r="U60" s="24" t="n">
        <f aca="false">'Tx_Empl_BIT_7%'!Q57</f>
        <v>12.0582368367158</v>
      </c>
      <c r="V60" s="24" t="n">
        <f aca="false">'Tx_Empl_BIT_7%'!R57</f>
        <v>52.049036854668</v>
      </c>
      <c r="W60" s="24" t="n">
        <f aca="false">'Tx_Empl_BIT_7%'!S57</f>
        <v>81.2908729917899</v>
      </c>
      <c r="X60" s="24" t="n">
        <f aca="false">'Tx_Empl_BIT_7%'!T57</f>
        <v>85.8744039117743</v>
      </c>
      <c r="Y60" s="24" t="n">
        <f aca="false">'Tx_Empl_BIT_7%'!U57</f>
        <v>86.7877215762588</v>
      </c>
      <c r="Z60" s="24" t="n">
        <f aca="false">'Tx_Empl_BIT_7%'!V57</f>
        <v>87.9318933348944</v>
      </c>
      <c r="AA60" s="24" t="n">
        <f aca="false">'Tx_Empl_BIT_7%'!W57</f>
        <v>85.9775678779302</v>
      </c>
      <c r="AB60" s="24" t="n">
        <f aca="false">'Tx_Empl_BIT_7%'!X57</f>
        <v>83.5865474433882</v>
      </c>
      <c r="AC60" s="24" t="n">
        <f aca="false">'Tx_Empl_BIT_7%'!Y57</f>
        <v>73.0078624929059</v>
      </c>
      <c r="AD60" s="24" t="n">
        <f aca="false">'Tx_Empl_BIT_7%'!Z57</f>
        <v>67.7568898978529</v>
      </c>
      <c r="AE60" s="24" t="n">
        <f aca="false">'Tx_Empl_BIT_7%'!AA57</f>
        <v>19.168942887697</v>
      </c>
      <c r="AF60" s="25" t="n">
        <f aca="false">'Tx_Empl_BIT_7%'!AB57</f>
        <v>1.69243443077517</v>
      </c>
    </row>
    <row r="61" customFormat="false" ht="15.75" hidden="false" customHeight="false" outlineLevel="0" collapsed="false">
      <c r="A61" s="26" t="n">
        <v>2070</v>
      </c>
      <c r="B61" s="27" t="n">
        <f aca="false">'Tx_Empl_BIT_7%'!B58</f>
        <v>46.3301648405812</v>
      </c>
      <c r="C61" s="27" t="n">
        <f aca="false">'Tx_Empl_BIT_7%'!C58</f>
        <v>43.0037301955784</v>
      </c>
      <c r="D61" s="27" t="n">
        <f aca="false">'Tx_Empl_BIT_7%'!D58</f>
        <v>49.8101235433815</v>
      </c>
      <c r="E61" s="21" t="n">
        <f aca="false">100*SUM('Empl_BIT_7%'!E58:L58)/SUM(PopTot!E59:L59)</f>
        <v>64.6592805024931</v>
      </c>
      <c r="F61" s="27" t="n">
        <f aca="false">'Tx_Empl_BIT_7%'!AH58</f>
        <v>20.5047562944352</v>
      </c>
      <c r="G61" s="21" t="n">
        <f aca="false">100*SUM('Empl_BIT_7%'!Q58:X58)/SUM(PopTot!Q59:X59)</f>
        <v>71.7561376092749</v>
      </c>
      <c r="H61" s="27" t="n">
        <f aca="false">'Tx_Empl_BIT_7%'!AM58</f>
        <v>24.8999202407896</v>
      </c>
      <c r="I61" s="27" t="n">
        <f aca="false">'Tx_Empl_BIT_7%'!E58</f>
        <v>7.80867531909882</v>
      </c>
      <c r="J61" s="27" t="n">
        <f aca="false">'Tx_Empl_BIT_7%'!F58</f>
        <v>45.8198096145967</v>
      </c>
      <c r="K61" s="27" t="n">
        <f aca="false">'Tx_Empl_BIT_7%'!G58</f>
        <v>71.658619175632</v>
      </c>
      <c r="L61" s="27" t="n">
        <f aca="false">'Tx_Empl_BIT_7%'!H58</f>
        <v>72.7021078508182</v>
      </c>
      <c r="M61" s="27" t="n">
        <f aca="false">'Tx_Empl_BIT_7%'!I58</f>
        <v>76.375019373329</v>
      </c>
      <c r="N61" s="27" t="n">
        <f aca="false">'Tx_Empl_BIT_7%'!J58</f>
        <v>78.8782370851782</v>
      </c>
      <c r="O61" s="27" t="n">
        <f aca="false">'Tx_Empl_BIT_7%'!K58</f>
        <v>81.838934227018</v>
      </c>
      <c r="P61" s="27" t="n">
        <f aca="false">'Tx_Empl_BIT_7%'!L58</f>
        <v>79.1086282178521</v>
      </c>
      <c r="Q61" s="27" t="n">
        <f aca="false">'Tx_Empl_BIT_7%'!M58</f>
        <v>72.5269796601152</v>
      </c>
      <c r="R61" s="27" t="n">
        <f aca="false">'Tx_Empl_BIT_7%'!N58</f>
        <v>59.6833151775347</v>
      </c>
      <c r="S61" s="27" t="n">
        <f aca="false">'Tx_Empl_BIT_7%'!O58</f>
        <v>12.3067791711949</v>
      </c>
      <c r="T61" s="27" t="n">
        <f aca="false">'Tx_Empl_BIT_7%'!P58</f>
        <v>0.805819598599707</v>
      </c>
      <c r="U61" s="27" t="n">
        <f aca="false">'Tx_Empl_BIT_7%'!Q58</f>
        <v>12.0580319913269</v>
      </c>
      <c r="V61" s="27" t="n">
        <f aca="false">'Tx_Empl_BIT_7%'!R58</f>
        <v>52.0408729892577</v>
      </c>
      <c r="W61" s="27" t="n">
        <f aca="false">'Tx_Empl_BIT_7%'!S58</f>
        <v>81.2421371325474</v>
      </c>
      <c r="X61" s="27" t="n">
        <f aca="false">'Tx_Empl_BIT_7%'!T58</f>
        <v>85.8414833964906</v>
      </c>
      <c r="Y61" s="27" t="n">
        <f aca="false">'Tx_Empl_BIT_7%'!U58</f>
        <v>86.7849109028857</v>
      </c>
      <c r="Z61" s="27" t="n">
        <f aca="false">'Tx_Empl_BIT_7%'!V58</f>
        <v>87.96689502823</v>
      </c>
      <c r="AA61" s="27" t="n">
        <f aca="false">'Tx_Empl_BIT_7%'!W58</f>
        <v>85.9961869008687</v>
      </c>
      <c r="AB61" s="27" t="n">
        <f aca="false">'Tx_Empl_BIT_7%'!X58</f>
        <v>83.7342029093923</v>
      </c>
      <c r="AC61" s="27" t="n">
        <f aca="false">'Tx_Empl_BIT_7%'!Y58</f>
        <v>72.7953707412277</v>
      </c>
      <c r="AD61" s="27" t="n">
        <f aca="false">'Tx_Empl_BIT_7%'!Z58</f>
        <v>67.7391736719856</v>
      </c>
      <c r="AE61" s="27" t="n">
        <f aca="false">'Tx_Empl_BIT_7%'!AA58</f>
        <v>19.0999296058998</v>
      </c>
      <c r="AF61" s="28" t="n">
        <f aca="false">'Tx_Empl_BIT_7%'!AB58</f>
        <v>1.69416135962381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N6 G8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50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'Tx_Empl_BIT_4,5%'!B2</f>
        <v>49.236751558551</v>
      </c>
      <c r="C5" s="21" t="n">
        <f aca="false">'Tx_Empl_BIT_4,5%'!C2</f>
        <v>44.7254682136935</v>
      </c>
      <c r="D5" s="21" t="n">
        <f aca="false">'Tx_Empl_BIT_4,5%'!D2</f>
        <v>54.1594813008212</v>
      </c>
      <c r="E5" s="21" t="n">
        <f aca="false">100*SUM('Empl_BIT_4,5%'!E2:L2)/SUM(PopTot!E3:L3)</f>
        <v>62.0159957370608</v>
      </c>
      <c r="F5" s="21" t="n">
        <f aca="false">'Tx_Empl_BIT_4,5%'!AH2</f>
        <v>18.4420588533207</v>
      </c>
      <c r="G5" s="21" t="n">
        <f aca="false">100*SUM('Empl_BIT_4,5%'!Q2:X2)/SUM(PopTot!Q3:X3)</f>
        <v>70.605273405805</v>
      </c>
      <c r="H5" s="21" t="n">
        <f aca="false">'Tx_Empl_BIT_4,5%'!AM2</f>
        <v>23.7135196156242</v>
      </c>
      <c r="I5" s="21" t="n">
        <f aca="false">'Tx_Empl_BIT_4,5%'!E2</f>
        <v>6.62330381636159</v>
      </c>
      <c r="J5" s="21" t="n">
        <f aca="false">'Tx_Empl_BIT_4,5%'!F2</f>
        <v>41.4383994821134</v>
      </c>
      <c r="K5" s="21" t="n">
        <f aca="false">'Tx_Empl_BIT_4,5%'!G2</f>
        <v>68.5901346735926</v>
      </c>
      <c r="L5" s="21" t="n">
        <f aca="false">'Tx_Empl_BIT_4,5%'!H2</f>
        <v>69.7067233168419</v>
      </c>
      <c r="M5" s="21" t="n">
        <f aca="false">'Tx_Empl_BIT_4,5%'!I2</f>
        <v>72.7064687760149</v>
      </c>
      <c r="N5" s="21" t="n">
        <f aca="false">'Tx_Empl_BIT_4,5%'!J2</f>
        <v>75.5766888117287</v>
      </c>
      <c r="O5" s="21" t="n">
        <f aca="false">'Tx_Empl_BIT_4,5%'!K2</f>
        <v>77.2127010328537</v>
      </c>
      <c r="P5" s="21" t="n">
        <f aca="false">'Tx_Empl_BIT_4,5%'!L2</f>
        <v>75.1236546498626</v>
      </c>
      <c r="Q5" s="21" t="n">
        <f aca="false">'Tx_Empl_BIT_4,5%'!M2</f>
        <v>64.6519868802317</v>
      </c>
      <c r="R5" s="21" t="n">
        <f aca="false">'Tx_Empl_BIT_4,5%'!N2</f>
        <v>25.5050641979549</v>
      </c>
      <c r="S5" s="21" t="n">
        <f aca="false">'Tx_Empl_BIT_4,5%'!O2</f>
        <v>4.59981413224587</v>
      </c>
      <c r="T5" s="21" t="n">
        <f aca="false">'Tx_Empl_BIT_4,5%'!P2</f>
        <v>0.502646642089108</v>
      </c>
      <c r="U5" s="21" t="n">
        <f aca="false">'Tx_Empl_BIT_4,5%'!Q2</f>
        <v>10.9205473002496</v>
      </c>
      <c r="V5" s="21" t="n">
        <f aca="false">'Tx_Empl_BIT_4,5%'!R2</f>
        <v>47.6678823727727</v>
      </c>
      <c r="W5" s="21" t="n">
        <f aca="false">'Tx_Empl_BIT_4,5%'!S2</f>
        <v>78.0443810252055</v>
      </c>
      <c r="X5" s="21" t="n">
        <f aca="false">'Tx_Empl_BIT_4,5%'!T2</f>
        <v>84.4475172622396</v>
      </c>
      <c r="Y5" s="21" t="n">
        <f aca="false">'Tx_Empl_BIT_4,5%'!U2</f>
        <v>85.287081029976</v>
      </c>
      <c r="Z5" s="21" t="n">
        <f aca="false">'Tx_Empl_BIT_4,5%'!V2</f>
        <v>86.0709170564595</v>
      </c>
      <c r="AA5" s="21" t="n">
        <f aca="false">'Tx_Empl_BIT_4,5%'!W2</f>
        <v>84.99657887695</v>
      </c>
      <c r="AB5" s="21" t="n">
        <f aca="false">'Tx_Empl_BIT_4,5%'!X2</f>
        <v>82.8817817852677</v>
      </c>
      <c r="AC5" s="21" t="n">
        <f aca="false">'Tx_Empl_BIT_4,5%'!Y2</f>
        <v>71.7354719094553</v>
      </c>
      <c r="AD5" s="21" t="n">
        <f aca="false">'Tx_Empl_BIT_4,5%'!Z2</f>
        <v>26.4420058236699</v>
      </c>
      <c r="AE5" s="21" t="n">
        <f aca="false">'Tx_Empl_BIT_4,5%'!AA2</f>
        <v>7.08311885692607</v>
      </c>
      <c r="AF5" s="22" t="n">
        <f aca="false">'Tx_Empl_BIT_4,5%'!AB2</f>
        <v>1.20634211639797</v>
      </c>
    </row>
    <row r="6" customFormat="false" ht="15" hidden="false" customHeight="false" outlineLevel="0" collapsed="false">
      <c r="A6" s="23" t="n">
        <v>2015</v>
      </c>
      <c r="B6" s="24" t="n">
        <f aca="false">'Tx_Empl_BIT_4,5%'!B3</f>
        <v>49.1100785094991</v>
      </c>
      <c r="C6" s="24" t="n">
        <f aca="false">'Tx_Empl_BIT_4,5%'!C3</f>
        <v>44.723995894798</v>
      </c>
      <c r="D6" s="24" t="n">
        <f aca="false">'Tx_Empl_BIT_4,5%'!D3</f>
        <v>53.89304787034</v>
      </c>
      <c r="E6" s="21" t="n">
        <f aca="false">100*SUM('Empl_BIT_4,5%'!E3:L3)/SUM(PopTot!E4:L4)</f>
        <v>61.9141010660423</v>
      </c>
      <c r="F6" s="24" t="n">
        <f aca="false">'Tx_Empl_BIT_4,5%'!AH3</f>
        <v>19.0410398602275</v>
      </c>
      <c r="G6" s="21" t="n">
        <f aca="false">100*SUM('Empl_BIT_4,5%'!Q3:X3)/SUM(PopTot!Q4:X4)</f>
        <v>70.3748098182664</v>
      </c>
      <c r="H6" s="24" t="n">
        <f aca="false">'Tx_Empl_BIT_4,5%'!AM3</f>
        <v>23.9824672350053</v>
      </c>
      <c r="I6" s="24" t="n">
        <f aca="false">'Tx_Empl_BIT_4,5%'!E3</f>
        <v>6.72515987503941</v>
      </c>
      <c r="J6" s="24" t="n">
        <f aca="false">'Tx_Empl_BIT_4,5%'!F3</f>
        <v>41.7349773865424</v>
      </c>
      <c r="K6" s="24" t="n">
        <f aca="false">'Tx_Empl_BIT_4,5%'!G3</f>
        <v>68.1559118847001</v>
      </c>
      <c r="L6" s="24" t="n">
        <f aca="false">'Tx_Empl_BIT_4,5%'!H3</f>
        <v>68.961183285202</v>
      </c>
      <c r="M6" s="24" t="n">
        <f aca="false">'Tx_Empl_BIT_4,5%'!I3</f>
        <v>73.5607099486618</v>
      </c>
      <c r="N6" s="24" t="n">
        <f aca="false">'Tx_Empl_BIT_4,5%'!J3</f>
        <v>74.9447842939375</v>
      </c>
      <c r="O6" s="24" t="n">
        <f aca="false">'Tx_Empl_BIT_4,5%'!K3</f>
        <v>77.4632399652884</v>
      </c>
      <c r="P6" s="24" t="n">
        <f aca="false">'Tx_Empl_BIT_4,5%'!L3</f>
        <v>75.155477507942</v>
      </c>
      <c r="Q6" s="24" t="n">
        <f aca="false">'Tx_Empl_BIT_4,5%'!M3</f>
        <v>65.324477288098</v>
      </c>
      <c r="R6" s="24" t="n">
        <f aca="false">'Tx_Empl_BIT_4,5%'!N3</f>
        <v>29.0137489194601</v>
      </c>
      <c r="S6" s="24" t="n">
        <f aca="false">'Tx_Empl_BIT_4,5%'!O3</f>
        <v>4.57591660712945</v>
      </c>
      <c r="T6" s="24" t="n">
        <f aca="false">'Tx_Empl_BIT_4,5%'!P3</f>
        <v>0.50075421214006</v>
      </c>
      <c r="U6" s="24" t="n">
        <f aca="false">'Tx_Empl_BIT_4,5%'!Q3</f>
        <v>10.8413148902057</v>
      </c>
      <c r="V6" s="24" t="n">
        <f aca="false">'Tx_Empl_BIT_4,5%'!R3</f>
        <v>47.6698817757988</v>
      </c>
      <c r="W6" s="24" t="n">
        <f aca="false">'Tx_Empl_BIT_4,5%'!S3</f>
        <v>78.079269786716</v>
      </c>
      <c r="X6" s="24" t="n">
        <f aca="false">'Tx_Empl_BIT_4,5%'!T3</f>
        <v>83.7464097914853</v>
      </c>
      <c r="Y6" s="24" t="n">
        <f aca="false">'Tx_Empl_BIT_4,5%'!U3</f>
        <v>85.700453179952</v>
      </c>
      <c r="Z6" s="24" t="n">
        <f aca="false">'Tx_Empl_BIT_4,5%'!V3</f>
        <v>85.3756593933019</v>
      </c>
      <c r="AA6" s="24" t="n">
        <f aca="false">'Tx_Empl_BIT_4,5%'!W3</f>
        <v>85.2072850516957</v>
      </c>
      <c r="AB6" s="24" t="n">
        <f aca="false">'Tx_Empl_BIT_4,5%'!X3</f>
        <v>82.5205259302073</v>
      </c>
      <c r="AC6" s="24" t="n">
        <f aca="false">'Tx_Empl_BIT_4,5%'!Y3</f>
        <v>72.0541100251667</v>
      </c>
      <c r="AD6" s="24" t="n">
        <f aca="false">'Tx_Empl_BIT_4,5%'!Z3</f>
        <v>28.7619610516607</v>
      </c>
      <c r="AE6" s="24" t="n">
        <f aca="false">'Tx_Empl_BIT_4,5%'!AA3</f>
        <v>7.04841010360491</v>
      </c>
      <c r="AF6" s="25" t="n">
        <f aca="false">'Tx_Empl_BIT_4,5%'!AB3</f>
        <v>1.20454114366519</v>
      </c>
    </row>
    <row r="7" customFormat="false" ht="15" hidden="false" customHeight="false" outlineLevel="0" collapsed="false">
      <c r="A7" s="23" t="n">
        <v>2016</v>
      </c>
      <c r="B7" s="24" t="n">
        <f aca="false">'Tx_Empl_BIT_4,5%'!B4</f>
        <v>49.1723092685537</v>
      </c>
      <c r="C7" s="24" t="n">
        <f aca="false">'Tx_Empl_BIT_4,5%'!C4</f>
        <v>44.8812416354739</v>
      </c>
      <c r="D7" s="24" t="n">
        <f aca="false">'Tx_Empl_BIT_4,5%'!D4</f>
        <v>53.8478497627469</v>
      </c>
      <c r="E7" s="21" t="n">
        <f aca="false">100*SUM('Empl_BIT_4,5%'!E4:L4)/SUM(PopTot!E5:L5)</f>
        <v>62.1067705876111</v>
      </c>
      <c r="F7" s="24" t="n">
        <f aca="false">'Tx_Empl_BIT_4,5%'!AH4</f>
        <v>19.4986207455153</v>
      </c>
      <c r="G7" s="21" t="n">
        <f aca="false">100*SUM('Empl_BIT_4,5%'!Q4:X4)/SUM(PopTot!Q5:X5)</f>
        <v>70.4184348488555</v>
      </c>
      <c r="H7" s="24" t="n">
        <f aca="false">'Tx_Empl_BIT_4,5%'!AM4</f>
        <v>24.2907758336808</v>
      </c>
      <c r="I7" s="24" t="n">
        <f aca="false">'Tx_Empl_BIT_4,5%'!E4</f>
        <v>6.81102747684511</v>
      </c>
      <c r="J7" s="24" t="n">
        <f aca="false">'Tx_Empl_BIT_4,5%'!F4</f>
        <v>42.2180352720702</v>
      </c>
      <c r="K7" s="24" t="n">
        <f aca="false">'Tx_Empl_BIT_4,5%'!G4</f>
        <v>68.2061112331688</v>
      </c>
      <c r="L7" s="24" t="n">
        <f aca="false">'Tx_Empl_BIT_4,5%'!H4</f>
        <v>69.3301111412515</v>
      </c>
      <c r="M7" s="24" t="n">
        <f aca="false">'Tx_Empl_BIT_4,5%'!I4</f>
        <v>74.1134202445621</v>
      </c>
      <c r="N7" s="24" t="n">
        <f aca="false">'Tx_Empl_BIT_4,5%'!J4</f>
        <v>74.7856679340356</v>
      </c>
      <c r="O7" s="24" t="n">
        <f aca="false">'Tx_Empl_BIT_4,5%'!K4</f>
        <v>78.0734403379482</v>
      </c>
      <c r="P7" s="24" t="n">
        <f aca="false">'Tx_Empl_BIT_4,5%'!L4</f>
        <v>75.5212207596186</v>
      </c>
      <c r="Q7" s="24" t="n">
        <f aca="false">'Tx_Empl_BIT_4,5%'!M4</f>
        <v>65.7226117454917</v>
      </c>
      <c r="R7" s="24" t="n">
        <f aca="false">'Tx_Empl_BIT_4,5%'!N4</f>
        <v>32.0780445830357</v>
      </c>
      <c r="S7" s="24" t="n">
        <f aca="false">'Tx_Empl_BIT_4,5%'!O4</f>
        <v>4.45243733544486</v>
      </c>
      <c r="T7" s="24" t="n">
        <f aca="false">'Tx_Empl_BIT_4,5%'!P4</f>
        <v>0.505169447963262</v>
      </c>
      <c r="U7" s="24" t="n">
        <f aca="false">'Tx_Empl_BIT_4,5%'!Q4</f>
        <v>10.9173409413429</v>
      </c>
      <c r="V7" s="24" t="n">
        <f aca="false">'Tx_Empl_BIT_4,5%'!R4</f>
        <v>48.2252045368892</v>
      </c>
      <c r="W7" s="24" t="n">
        <f aca="false">'Tx_Empl_BIT_4,5%'!S4</f>
        <v>78.114032066701</v>
      </c>
      <c r="X7" s="24" t="n">
        <f aca="false">'Tx_Empl_BIT_4,5%'!T4</f>
        <v>84.0606472807842</v>
      </c>
      <c r="Y7" s="24" t="n">
        <f aca="false">'Tx_Empl_BIT_4,5%'!U4</f>
        <v>85.9281356567808</v>
      </c>
      <c r="Z7" s="24" t="n">
        <f aca="false">'Tx_Empl_BIT_4,5%'!V4</f>
        <v>85.1192970683742</v>
      </c>
      <c r="AA7" s="24" t="n">
        <f aca="false">'Tx_Empl_BIT_4,5%'!W4</f>
        <v>85.5085570243107</v>
      </c>
      <c r="AB7" s="24" t="n">
        <f aca="false">'Tx_Empl_BIT_4,5%'!X4</f>
        <v>82.6211435884645</v>
      </c>
      <c r="AC7" s="24" t="n">
        <f aca="false">'Tx_Empl_BIT_4,5%'!Y4</f>
        <v>72.1140796115676</v>
      </c>
      <c r="AD7" s="24" t="n">
        <f aca="false">'Tx_Empl_BIT_4,5%'!Z4</f>
        <v>31.2936379586049</v>
      </c>
      <c r="AE7" s="24" t="n">
        <f aca="false">'Tx_Empl_BIT_4,5%'!AA4</f>
        <v>6.99782915021795</v>
      </c>
      <c r="AF7" s="25" t="n">
        <f aca="false">'Tx_Empl_BIT_4,5%'!AB4</f>
        <v>1.23334245728997</v>
      </c>
    </row>
    <row r="8" customFormat="false" ht="15" hidden="false" customHeight="false" outlineLevel="0" collapsed="false">
      <c r="A8" s="23" t="n">
        <v>2017</v>
      </c>
      <c r="B8" s="24" t="n">
        <f aca="false">'Tx_Empl_BIT_4,5%'!B5</f>
        <v>49.4250246079822</v>
      </c>
      <c r="C8" s="24" t="n">
        <f aca="false">'Tx_Empl_BIT_4,5%'!C5</f>
        <v>45.18809075658</v>
      </c>
      <c r="D8" s="24" t="n">
        <f aca="false">'Tx_Empl_BIT_4,5%'!D5</f>
        <v>54.0390891540648</v>
      </c>
      <c r="E8" s="21" t="n">
        <f aca="false">100*SUM('Empl_BIT_4,5%'!E5:L5)/SUM(PopTot!E6:L6)</f>
        <v>62.647575484296</v>
      </c>
      <c r="F8" s="24" t="n">
        <f aca="false">'Tx_Empl_BIT_4,5%'!AH5</f>
        <v>19.8562688557955</v>
      </c>
      <c r="G8" s="21" t="n">
        <f aca="false">100*SUM('Empl_BIT_4,5%'!Q5:X5)/SUM(PopTot!Q6:X6)</f>
        <v>70.796276472419</v>
      </c>
      <c r="H8" s="24" t="n">
        <f aca="false">'Tx_Empl_BIT_4,5%'!AM5</f>
        <v>24.6885507060545</v>
      </c>
      <c r="I8" s="24" t="n">
        <f aca="false">'Tx_Empl_BIT_4,5%'!E5</f>
        <v>7.05469456976514</v>
      </c>
      <c r="J8" s="24" t="n">
        <f aca="false">'Tx_Empl_BIT_4,5%'!F5</f>
        <v>43.1718054603223</v>
      </c>
      <c r="K8" s="24" t="n">
        <f aca="false">'Tx_Empl_BIT_4,5%'!G5</f>
        <v>68.8763607540266</v>
      </c>
      <c r="L8" s="24" t="n">
        <f aca="false">'Tx_Empl_BIT_4,5%'!H5</f>
        <v>69.9704941000555</v>
      </c>
      <c r="M8" s="24" t="n">
        <f aca="false">'Tx_Empl_BIT_4,5%'!I5</f>
        <v>74.5056140121918</v>
      </c>
      <c r="N8" s="24" t="n">
        <f aca="false">'Tx_Empl_BIT_4,5%'!J5</f>
        <v>75.4714075191151</v>
      </c>
      <c r="O8" s="24" t="n">
        <f aca="false">'Tx_Empl_BIT_4,5%'!K5</f>
        <v>79.0328132658339</v>
      </c>
      <c r="P8" s="24" t="n">
        <f aca="false">'Tx_Empl_BIT_4,5%'!L5</f>
        <v>75.9890318660473</v>
      </c>
      <c r="Q8" s="24" t="n">
        <f aca="false">'Tx_Empl_BIT_4,5%'!M5</f>
        <v>66.0966078952201</v>
      </c>
      <c r="R8" s="24" t="n">
        <f aca="false">'Tx_Empl_BIT_4,5%'!N5</f>
        <v>34.6435228922315</v>
      </c>
      <c r="S8" s="24" t="n">
        <f aca="false">'Tx_Empl_BIT_4,5%'!O5</f>
        <v>4.45150735560962</v>
      </c>
      <c r="T8" s="24" t="n">
        <f aca="false">'Tx_Empl_BIT_4,5%'!P5</f>
        <v>0.505748465685348</v>
      </c>
      <c r="U8" s="24" t="n">
        <f aca="false">'Tx_Empl_BIT_4,5%'!Q5</f>
        <v>11.2023949572987</v>
      </c>
      <c r="V8" s="24" t="n">
        <f aca="false">'Tx_Empl_BIT_4,5%'!R5</f>
        <v>49.1910871698939</v>
      </c>
      <c r="W8" s="24" t="n">
        <f aca="false">'Tx_Empl_BIT_4,5%'!S5</f>
        <v>78.7726782023907</v>
      </c>
      <c r="X8" s="24" t="n">
        <f aca="false">'Tx_Empl_BIT_4,5%'!T5</f>
        <v>84.492313465458</v>
      </c>
      <c r="Y8" s="24" t="n">
        <f aca="false">'Tx_Empl_BIT_4,5%'!U5</f>
        <v>86.0968513111636</v>
      </c>
      <c r="Z8" s="24" t="n">
        <f aca="false">'Tx_Empl_BIT_4,5%'!V5</f>
        <v>85.6519747035073</v>
      </c>
      <c r="AA8" s="24" t="n">
        <f aca="false">'Tx_Empl_BIT_4,5%'!W5</f>
        <v>86.1146303784237</v>
      </c>
      <c r="AB8" s="24" t="n">
        <f aca="false">'Tx_Empl_BIT_4,5%'!X5</f>
        <v>82.8022964614978</v>
      </c>
      <c r="AC8" s="24" t="n">
        <f aca="false">'Tx_Empl_BIT_4,5%'!Y5</f>
        <v>72.4000697120388</v>
      </c>
      <c r="AD8" s="24" t="n">
        <f aca="false">'Tx_Empl_BIT_4,5%'!Z5</f>
        <v>33.6824481981613</v>
      </c>
      <c r="AE8" s="24" t="n">
        <f aca="false">'Tx_Empl_BIT_4,5%'!AA5</f>
        <v>7.4483800856799</v>
      </c>
      <c r="AF8" s="25" t="n">
        <f aca="false">'Tx_Empl_BIT_4,5%'!AB5</f>
        <v>1.2835136492175</v>
      </c>
    </row>
    <row r="9" customFormat="false" ht="15" hidden="false" customHeight="false" outlineLevel="0" collapsed="false">
      <c r="A9" s="23" t="n">
        <v>2018</v>
      </c>
      <c r="B9" s="24" t="n">
        <f aca="false">'Tx_Empl_BIT_4,5%'!B6</f>
        <v>49.621309945636</v>
      </c>
      <c r="C9" s="24" t="n">
        <f aca="false">'Tx_Empl_BIT_4,5%'!C6</f>
        <v>45.4239149166091</v>
      </c>
      <c r="D9" s="24" t="n">
        <f aca="false">'Tx_Empl_BIT_4,5%'!D6</f>
        <v>54.1895550254406</v>
      </c>
      <c r="E9" s="21" t="n">
        <f aca="false">100*SUM('Empl_BIT_4,5%'!E6:L6)/SUM(PopTot!E7:L7)</f>
        <v>63.0697421017598</v>
      </c>
      <c r="F9" s="24" t="n">
        <f aca="false">'Tx_Empl_BIT_4,5%'!AH6</f>
        <v>20.2043966114674</v>
      </c>
      <c r="G9" s="21" t="n">
        <f aca="false">100*SUM('Empl_BIT_4,5%'!Q6:X6)/SUM(PopTot!Q7:X7)</f>
        <v>71.0631390070341</v>
      </c>
      <c r="H9" s="24" t="n">
        <f aca="false">'Tx_Empl_BIT_4,5%'!AM6</f>
        <v>25.1599129296677</v>
      </c>
      <c r="I9" s="24" t="n">
        <f aca="false">'Tx_Empl_BIT_4,5%'!E6</f>
        <v>7.24985560621518</v>
      </c>
      <c r="J9" s="24" t="n">
        <f aca="false">'Tx_Empl_BIT_4,5%'!F6</f>
        <v>44.3209400687745</v>
      </c>
      <c r="K9" s="24" t="n">
        <f aca="false">'Tx_Empl_BIT_4,5%'!G6</f>
        <v>69.0755917117093</v>
      </c>
      <c r="L9" s="24" t="n">
        <f aca="false">'Tx_Empl_BIT_4,5%'!H6</f>
        <v>71.0428228583586</v>
      </c>
      <c r="M9" s="24" t="n">
        <f aca="false">'Tx_Empl_BIT_4,5%'!I6</f>
        <v>74.6074264345892</v>
      </c>
      <c r="N9" s="24" t="n">
        <f aca="false">'Tx_Empl_BIT_4,5%'!J6</f>
        <v>76.1687758538395</v>
      </c>
      <c r="O9" s="24" t="n">
        <f aca="false">'Tx_Empl_BIT_4,5%'!K6</f>
        <v>79.3849582413465</v>
      </c>
      <c r="P9" s="24" t="n">
        <f aca="false">'Tx_Empl_BIT_4,5%'!L6</f>
        <v>76.3499250913244</v>
      </c>
      <c r="Q9" s="24" t="n">
        <f aca="false">'Tx_Empl_BIT_4,5%'!M6</f>
        <v>67.1224148660744</v>
      </c>
      <c r="R9" s="24" t="n">
        <f aca="false">'Tx_Empl_BIT_4,5%'!N6</f>
        <v>36.1959187860108</v>
      </c>
      <c r="S9" s="24" t="n">
        <f aca="false">'Tx_Empl_BIT_4,5%'!O6</f>
        <v>4.88339683566376</v>
      </c>
      <c r="T9" s="24" t="n">
        <f aca="false">'Tx_Empl_BIT_4,5%'!P6</f>
        <v>0.540031944645874</v>
      </c>
      <c r="U9" s="24" t="n">
        <f aca="false">'Tx_Empl_BIT_4,5%'!Q6</f>
        <v>11.4274819461083</v>
      </c>
      <c r="V9" s="24" t="n">
        <f aca="false">'Tx_Empl_BIT_4,5%'!R6</f>
        <v>50.3717637947243</v>
      </c>
      <c r="W9" s="24" t="n">
        <f aca="false">'Tx_Empl_BIT_4,5%'!S6</f>
        <v>78.9185147692324</v>
      </c>
      <c r="X9" s="24" t="n">
        <f aca="false">'Tx_Empl_BIT_4,5%'!T6</f>
        <v>85.3917096021606</v>
      </c>
      <c r="Y9" s="24" t="n">
        <f aca="false">'Tx_Empl_BIT_4,5%'!U6</f>
        <v>86.0830164091183</v>
      </c>
      <c r="Z9" s="24" t="n">
        <f aca="false">'Tx_Empl_BIT_4,5%'!V6</f>
        <v>86.1327635683637</v>
      </c>
      <c r="AA9" s="24" t="n">
        <f aca="false">'Tx_Empl_BIT_4,5%'!W6</f>
        <v>86.1062651597884</v>
      </c>
      <c r="AB9" s="24" t="n">
        <f aca="false">'Tx_Empl_BIT_4,5%'!X6</f>
        <v>82.9143573213899</v>
      </c>
      <c r="AC9" s="24" t="n">
        <f aca="false">'Tx_Empl_BIT_4,5%'!Y6</f>
        <v>72.9110349979791</v>
      </c>
      <c r="AD9" s="24" t="n">
        <f aca="false">'Tx_Empl_BIT_4,5%'!Z6</f>
        <v>36.1493469950633</v>
      </c>
      <c r="AE9" s="24" t="n">
        <f aca="false">'Tx_Empl_BIT_4,5%'!AA6</f>
        <v>8.080825113634</v>
      </c>
      <c r="AF9" s="25" t="n">
        <f aca="false">'Tx_Empl_BIT_4,5%'!AB6</f>
        <v>1.35238899564306</v>
      </c>
    </row>
    <row r="10" customFormat="false" ht="15" hidden="false" customHeight="false" outlineLevel="0" collapsed="false">
      <c r="A10" s="23" t="n">
        <v>2019</v>
      </c>
      <c r="B10" s="24" t="n">
        <f aca="false">'Tx_Empl_BIT_4,5%'!B7</f>
        <v>49.7474184686315</v>
      </c>
      <c r="C10" s="24" t="n">
        <f aca="false">'Tx_Empl_BIT_4,5%'!C7</f>
        <v>45.5815581829908</v>
      </c>
      <c r="D10" s="24" t="n">
        <f aca="false">'Tx_Empl_BIT_4,5%'!D7</f>
        <v>54.2786966779001</v>
      </c>
      <c r="E10" s="21" t="n">
        <f aca="false">100*SUM('Empl_BIT_4,5%'!E7:L7)/SUM(PopTot!E8:L8)</f>
        <v>63.4208468544843</v>
      </c>
      <c r="F10" s="24" t="n">
        <f aca="false">'Tx_Empl_BIT_4,5%'!AH7</f>
        <v>20.5090737611808</v>
      </c>
      <c r="G10" s="21" t="n">
        <f aca="false">100*SUM('Empl_BIT_4,5%'!Q7:X7)/SUM(PopTot!Q8:X8)</f>
        <v>71.2815461088835</v>
      </c>
      <c r="H10" s="24" t="n">
        <f aca="false">'Tx_Empl_BIT_4,5%'!AM7</f>
        <v>25.6002980120966</v>
      </c>
      <c r="I10" s="24" t="n">
        <f aca="false">'Tx_Empl_BIT_4,5%'!E7</f>
        <v>7.43622611723941</v>
      </c>
      <c r="J10" s="24" t="n">
        <f aca="false">'Tx_Empl_BIT_4,5%'!F7</f>
        <v>45.0042591031887</v>
      </c>
      <c r="K10" s="24" t="n">
        <f aca="false">'Tx_Empl_BIT_4,5%'!G7</f>
        <v>69.6595638267008</v>
      </c>
      <c r="L10" s="24" t="n">
        <f aca="false">'Tx_Empl_BIT_4,5%'!H7</f>
        <v>71.3429881050241</v>
      </c>
      <c r="M10" s="24" t="n">
        <f aca="false">'Tx_Empl_BIT_4,5%'!I7</f>
        <v>75.0228682922022</v>
      </c>
      <c r="N10" s="24" t="n">
        <f aca="false">'Tx_Empl_BIT_4,5%'!J7</f>
        <v>77.3317910922014</v>
      </c>
      <c r="O10" s="24" t="n">
        <f aca="false">'Tx_Empl_BIT_4,5%'!K7</f>
        <v>79.3955787541669</v>
      </c>
      <c r="P10" s="24" t="n">
        <f aca="false">'Tx_Empl_BIT_4,5%'!L7</f>
        <v>76.7556829715391</v>
      </c>
      <c r="Q10" s="24" t="n">
        <f aca="false">'Tx_Empl_BIT_4,5%'!M7</f>
        <v>67.7827575331605</v>
      </c>
      <c r="R10" s="24" t="n">
        <f aca="false">'Tx_Empl_BIT_4,5%'!N7</f>
        <v>37.2467633822811</v>
      </c>
      <c r="S10" s="24" t="n">
        <f aca="false">'Tx_Empl_BIT_4,5%'!O7</f>
        <v>5.47075455896563</v>
      </c>
      <c r="T10" s="24" t="n">
        <f aca="false">'Tx_Empl_BIT_4,5%'!P7</f>
        <v>0.584283736962803</v>
      </c>
      <c r="U10" s="24" t="n">
        <f aca="false">'Tx_Empl_BIT_4,5%'!Q7</f>
        <v>11.6337250571549</v>
      </c>
      <c r="V10" s="24" t="n">
        <f aca="false">'Tx_Empl_BIT_4,5%'!R7</f>
        <v>51.0874192352795</v>
      </c>
      <c r="W10" s="24" t="n">
        <f aca="false">'Tx_Empl_BIT_4,5%'!S7</f>
        <v>79.4954950238062</v>
      </c>
      <c r="X10" s="24" t="n">
        <f aca="false">'Tx_Empl_BIT_4,5%'!T7</f>
        <v>85.5495725139932</v>
      </c>
      <c r="Y10" s="24" t="n">
        <f aca="false">'Tx_Empl_BIT_4,5%'!U7</f>
        <v>86.3392224326954</v>
      </c>
      <c r="Z10" s="24" t="n">
        <f aca="false">'Tx_Empl_BIT_4,5%'!V7</f>
        <v>87.031243673055</v>
      </c>
      <c r="AA10" s="24" t="n">
        <f aca="false">'Tx_Empl_BIT_4,5%'!W7</f>
        <v>85.8415705664158</v>
      </c>
      <c r="AB10" s="24" t="n">
        <f aca="false">'Tx_Empl_BIT_4,5%'!X7</f>
        <v>83.2097888812672</v>
      </c>
      <c r="AC10" s="24" t="n">
        <f aca="false">'Tx_Empl_BIT_4,5%'!Y7</f>
        <v>73.071924195329</v>
      </c>
      <c r="AD10" s="24" t="n">
        <f aca="false">'Tx_Empl_BIT_4,5%'!Z7</f>
        <v>38.2413025646564</v>
      </c>
      <c r="AE10" s="24" t="n">
        <f aca="false">'Tx_Empl_BIT_4,5%'!AA7</f>
        <v>8.84946528524418</v>
      </c>
      <c r="AF10" s="25" t="n">
        <f aca="false">'Tx_Empl_BIT_4,5%'!AB7</f>
        <v>1.4282153391884</v>
      </c>
    </row>
    <row r="11" customFormat="false" ht="15" hidden="false" customHeight="false" outlineLevel="0" collapsed="false">
      <c r="A11" s="23" t="n">
        <v>2020</v>
      </c>
      <c r="B11" s="24" t="n">
        <f aca="false">'Tx_Empl_BIT_4,5%'!B8</f>
        <v>49.8503146314467</v>
      </c>
      <c r="C11" s="24" t="n">
        <f aca="false">'Tx_Empl_BIT_4,5%'!C8</f>
        <v>45.7214151779193</v>
      </c>
      <c r="D11" s="24" t="n">
        <f aca="false">'Tx_Empl_BIT_4,5%'!D8</f>
        <v>54.338751917431</v>
      </c>
      <c r="E11" s="21" t="n">
        <f aca="false">100*SUM('Empl_BIT_4,5%'!E8:L8)/SUM(PopTot!E9:L9)</f>
        <v>63.8247349472573</v>
      </c>
      <c r="F11" s="24" t="n">
        <f aca="false">'Tx_Empl_BIT_4,5%'!AH8</f>
        <v>20.6986314470388</v>
      </c>
      <c r="G11" s="21" t="n">
        <f aca="false">100*SUM('Empl_BIT_4,5%'!Q8:X8)/SUM(PopTot!Q9:X9)</f>
        <v>71.5525853580603</v>
      </c>
      <c r="H11" s="24" t="n">
        <f aca="false">'Tx_Empl_BIT_4,5%'!AM8</f>
        <v>25.8675505797246</v>
      </c>
      <c r="I11" s="24" t="n">
        <f aca="false">'Tx_Empl_BIT_4,5%'!E8</f>
        <v>7.5839372211508</v>
      </c>
      <c r="J11" s="24" t="n">
        <f aca="false">'Tx_Empl_BIT_4,5%'!F8</f>
        <v>45.7552309366781</v>
      </c>
      <c r="K11" s="24" t="n">
        <f aca="false">'Tx_Empl_BIT_4,5%'!G8</f>
        <v>70.4641479861037</v>
      </c>
      <c r="L11" s="24" t="n">
        <f aca="false">'Tx_Empl_BIT_4,5%'!H8</f>
        <v>71.7739170477614</v>
      </c>
      <c r="M11" s="24" t="n">
        <f aca="false">'Tx_Empl_BIT_4,5%'!I8</f>
        <v>75.0599214386186</v>
      </c>
      <c r="N11" s="24" t="n">
        <f aca="false">'Tx_Empl_BIT_4,5%'!J8</f>
        <v>78.7568602694229</v>
      </c>
      <c r="O11" s="24" t="n">
        <f aca="false">'Tx_Empl_BIT_4,5%'!K8</f>
        <v>79.3858169623151</v>
      </c>
      <c r="P11" s="24" t="n">
        <f aca="false">'Tx_Empl_BIT_4,5%'!L8</f>
        <v>77.464649722086</v>
      </c>
      <c r="Q11" s="24" t="n">
        <f aca="false">'Tx_Empl_BIT_4,5%'!M8</f>
        <v>68.4026853478536</v>
      </c>
      <c r="R11" s="24" t="n">
        <f aca="false">'Tx_Empl_BIT_4,5%'!N8</f>
        <v>38.0330541112758</v>
      </c>
      <c r="S11" s="24" t="n">
        <f aca="false">'Tx_Empl_BIT_4,5%'!O8</f>
        <v>5.86794646582432</v>
      </c>
      <c r="T11" s="24" t="n">
        <f aca="false">'Tx_Empl_BIT_4,5%'!P8</f>
        <v>0.614930463623748</v>
      </c>
      <c r="U11" s="24" t="n">
        <f aca="false">'Tx_Empl_BIT_4,5%'!Q8</f>
        <v>11.8038694179095</v>
      </c>
      <c r="V11" s="24" t="n">
        <f aca="false">'Tx_Empl_BIT_4,5%'!R8</f>
        <v>51.8779693243523</v>
      </c>
      <c r="W11" s="24" t="n">
        <f aca="false">'Tx_Empl_BIT_4,5%'!S8</f>
        <v>80.189827961838</v>
      </c>
      <c r="X11" s="24" t="n">
        <f aca="false">'Tx_Empl_BIT_4,5%'!T8</f>
        <v>85.816608502483</v>
      </c>
      <c r="Y11" s="24" t="n">
        <f aca="false">'Tx_Empl_BIT_4,5%'!U8</f>
        <v>86.2584356904411</v>
      </c>
      <c r="Z11" s="24" t="n">
        <f aca="false">'Tx_Empl_BIT_4,5%'!V8</f>
        <v>88.3742920672732</v>
      </c>
      <c r="AA11" s="24" t="n">
        <f aca="false">'Tx_Empl_BIT_4,5%'!W8</f>
        <v>85.4704718819105</v>
      </c>
      <c r="AB11" s="24" t="n">
        <f aca="false">'Tx_Empl_BIT_4,5%'!X8</f>
        <v>83.7251315927415</v>
      </c>
      <c r="AC11" s="24" t="n">
        <f aca="false">'Tx_Empl_BIT_4,5%'!Y8</f>
        <v>73.1687379874269</v>
      </c>
      <c r="AD11" s="24" t="n">
        <f aca="false">'Tx_Empl_BIT_4,5%'!Z8</f>
        <v>39.6712331949512</v>
      </c>
      <c r="AE11" s="24" t="n">
        <f aca="false">'Tx_Empl_BIT_4,5%'!AA8</f>
        <v>9.59544720782173</v>
      </c>
      <c r="AF11" s="25" t="n">
        <f aca="false">'Tx_Empl_BIT_4,5%'!AB8</f>
        <v>1.50882672336356</v>
      </c>
    </row>
    <row r="12" customFormat="false" ht="15" hidden="false" customHeight="false" outlineLevel="0" collapsed="false">
      <c r="A12" s="23" t="n">
        <v>2021</v>
      </c>
      <c r="B12" s="24" t="n">
        <f aca="false">'Tx_Empl_BIT_4,5%'!B9</f>
        <v>49.8996527025408</v>
      </c>
      <c r="C12" s="24" t="n">
        <f aca="false">'Tx_Empl_BIT_4,5%'!C9</f>
        <v>45.8058026059171</v>
      </c>
      <c r="D12" s="24" t="n">
        <f aca="false">'Tx_Empl_BIT_4,5%'!D9</f>
        <v>54.3472427229911</v>
      </c>
      <c r="E12" s="21" t="n">
        <f aca="false">100*SUM('Empl_BIT_4,5%'!E9:L9)/SUM(PopTot!E10:L10)</f>
        <v>64.1515216900911</v>
      </c>
      <c r="F12" s="24" t="n">
        <f aca="false">'Tx_Empl_BIT_4,5%'!AH9</f>
        <v>20.8225164074359</v>
      </c>
      <c r="G12" s="21" t="n">
        <f aca="false">100*SUM('Empl_BIT_4,5%'!Q9:X9)/SUM(PopTot!Q10:X10)</f>
        <v>71.7710720754379</v>
      </c>
      <c r="H12" s="24" t="n">
        <f aca="false">'Tx_Empl_BIT_4,5%'!AM9</f>
        <v>26.0468737712318</v>
      </c>
      <c r="I12" s="24" t="n">
        <f aca="false">'Tx_Empl_BIT_4,5%'!E9</f>
        <v>7.7713584314512</v>
      </c>
      <c r="J12" s="24" t="n">
        <f aca="false">'Tx_Empl_BIT_4,5%'!F9</f>
        <v>46.1090552085207</v>
      </c>
      <c r="K12" s="24" t="n">
        <f aca="false">'Tx_Empl_BIT_4,5%'!G9</f>
        <v>71.1959944515947</v>
      </c>
      <c r="L12" s="24" t="n">
        <f aca="false">'Tx_Empl_BIT_4,5%'!H9</f>
        <v>71.9327250140467</v>
      </c>
      <c r="M12" s="24" t="n">
        <f aca="false">'Tx_Empl_BIT_4,5%'!I9</f>
        <v>75.5414274212109</v>
      </c>
      <c r="N12" s="24" t="n">
        <f aca="false">'Tx_Empl_BIT_4,5%'!J9</f>
        <v>79.3437387153318</v>
      </c>
      <c r="O12" s="24" t="n">
        <f aca="false">'Tx_Empl_BIT_4,5%'!K9</f>
        <v>79.3806355211773</v>
      </c>
      <c r="P12" s="24" t="n">
        <f aca="false">'Tx_Empl_BIT_4,5%'!L9</f>
        <v>78.0675403522754</v>
      </c>
      <c r="Q12" s="24" t="n">
        <f aca="false">'Tx_Empl_BIT_4,5%'!M9</f>
        <v>68.9923625619217</v>
      </c>
      <c r="R12" s="24" t="n">
        <f aca="false">'Tx_Empl_BIT_4,5%'!N9</f>
        <v>38.7064392879906</v>
      </c>
      <c r="S12" s="24" t="n">
        <f aca="false">'Tx_Empl_BIT_4,5%'!O9</f>
        <v>6.2272201666353</v>
      </c>
      <c r="T12" s="24" t="n">
        <f aca="false">'Tx_Empl_BIT_4,5%'!P9</f>
        <v>0.638797892895465</v>
      </c>
      <c r="U12" s="24" t="n">
        <f aca="false">'Tx_Empl_BIT_4,5%'!Q9</f>
        <v>12.0270876208061</v>
      </c>
      <c r="V12" s="24" t="n">
        <f aca="false">'Tx_Empl_BIT_4,5%'!R9</f>
        <v>52.2265151473459</v>
      </c>
      <c r="W12" s="24" t="n">
        <f aca="false">'Tx_Empl_BIT_4,5%'!S9</f>
        <v>80.9595617425462</v>
      </c>
      <c r="X12" s="24" t="n">
        <f aca="false">'Tx_Empl_BIT_4,5%'!T9</f>
        <v>85.8478530211373</v>
      </c>
      <c r="Y12" s="24" t="n">
        <f aca="false">'Tx_Empl_BIT_4,5%'!U9</f>
        <v>86.667455103074</v>
      </c>
      <c r="Z12" s="24" t="n">
        <f aca="false">'Tx_Empl_BIT_4,5%'!V9</f>
        <v>88.7061050559157</v>
      </c>
      <c r="AA12" s="24" t="n">
        <f aca="false">'Tx_Empl_BIT_4,5%'!W9</f>
        <v>85.2620805785634</v>
      </c>
      <c r="AB12" s="24" t="n">
        <f aca="false">'Tx_Empl_BIT_4,5%'!X9</f>
        <v>84.1694251354877</v>
      </c>
      <c r="AC12" s="24" t="n">
        <f aca="false">'Tx_Empl_BIT_4,5%'!Y9</f>
        <v>73.3123423125181</v>
      </c>
      <c r="AD12" s="24" t="n">
        <f aca="false">'Tx_Empl_BIT_4,5%'!Z9</f>
        <v>40.6689689467638</v>
      </c>
      <c r="AE12" s="24" t="n">
        <f aca="false">'Tx_Empl_BIT_4,5%'!AA9</f>
        <v>10.3884191782794</v>
      </c>
      <c r="AF12" s="25" t="n">
        <f aca="false">'Tx_Empl_BIT_4,5%'!AB9</f>
        <v>1.58113589766804</v>
      </c>
    </row>
    <row r="13" customFormat="false" ht="15" hidden="false" customHeight="false" outlineLevel="0" collapsed="false">
      <c r="A13" s="23" t="n">
        <v>2022</v>
      </c>
      <c r="B13" s="24" t="n">
        <f aca="false">'Tx_Empl_BIT_4,5%'!B10</f>
        <v>49.8967843550334</v>
      </c>
      <c r="C13" s="24" t="n">
        <f aca="false">'Tx_Empl_BIT_4,5%'!C10</f>
        <v>45.859616971961</v>
      </c>
      <c r="D13" s="24" t="n">
        <f aca="false">'Tx_Empl_BIT_4,5%'!D10</f>
        <v>54.279898606359</v>
      </c>
      <c r="E13" s="21" t="n">
        <f aca="false">100*SUM('Empl_BIT_4,5%'!E10:L10)/SUM(PopTot!E11:L11)</f>
        <v>64.441040590643</v>
      </c>
      <c r="F13" s="24" t="n">
        <f aca="false">'Tx_Empl_BIT_4,5%'!AH10</f>
        <v>20.9007750274259</v>
      </c>
      <c r="G13" s="21" t="n">
        <f aca="false">100*SUM('Empl_BIT_4,5%'!Q10:X10)/SUM(PopTot!Q11:X11)</f>
        <v>71.9576606039931</v>
      </c>
      <c r="H13" s="24" t="n">
        <f aca="false">'Tx_Empl_BIT_4,5%'!AM10</f>
        <v>26.0402146502058</v>
      </c>
      <c r="I13" s="24" t="n">
        <f aca="false">'Tx_Empl_BIT_4,5%'!E10</f>
        <v>7.94233686775008</v>
      </c>
      <c r="J13" s="24" t="n">
        <f aca="false">'Tx_Empl_BIT_4,5%'!F10</f>
        <v>46.5310947178468</v>
      </c>
      <c r="K13" s="24" t="n">
        <f aca="false">'Tx_Empl_BIT_4,5%'!G10</f>
        <v>71.7746371067051</v>
      </c>
      <c r="L13" s="24" t="n">
        <f aca="false">'Tx_Empl_BIT_4,5%'!H10</f>
        <v>72.2924962135022</v>
      </c>
      <c r="M13" s="24" t="n">
        <f aca="false">'Tx_Empl_BIT_4,5%'!I10</f>
        <v>75.8767277506736</v>
      </c>
      <c r="N13" s="24" t="n">
        <f aca="false">'Tx_Empl_BIT_4,5%'!J10</f>
        <v>79.4279511117079</v>
      </c>
      <c r="O13" s="24" t="n">
        <f aca="false">'Tx_Empl_BIT_4,5%'!K10</f>
        <v>79.8807622396733</v>
      </c>
      <c r="P13" s="24" t="n">
        <f aca="false">'Tx_Empl_BIT_4,5%'!L10</f>
        <v>78.724609728108</v>
      </c>
      <c r="Q13" s="24" t="n">
        <f aca="false">'Tx_Empl_BIT_4,5%'!M10</f>
        <v>69.280976456762</v>
      </c>
      <c r="R13" s="24" t="n">
        <f aca="false">'Tx_Empl_BIT_4,5%'!N10</f>
        <v>39.6625744246322</v>
      </c>
      <c r="S13" s="24" t="n">
        <f aca="false">'Tx_Empl_BIT_4,5%'!O10</f>
        <v>6.38966908983214</v>
      </c>
      <c r="T13" s="24" t="n">
        <f aca="false">'Tx_Empl_BIT_4,5%'!P10</f>
        <v>0.651890411990155</v>
      </c>
      <c r="U13" s="24" t="n">
        <f aca="false">'Tx_Empl_BIT_4,5%'!Q10</f>
        <v>12.1970095614658</v>
      </c>
      <c r="V13" s="24" t="n">
        <f aca="false">'Tx_Empl_BIT_4,5%'!R10</f>
        <v>52.7339158324191</v>
      </c>
      <c r="W13" s="24" t="n">
        <f aca="false">'Tx_Empl_BIT_4,5%'!S10</f>
        <v>81.4792907058648</v>
      </c>
      <c r="X13" s="24" t="n">
        <f aca="false">'Tx_Empl_BIT_4,5%'!T10</f>
        <v>86.0684530323548</v>
      </c>
      <c r="Y13" s="24" t="n">
        <f aca="false">'Tx_Empl_BIT_4,5%'!U10</f>
        <v>86.8688288524628</v>
      </c>
      <c r="Z13" s="24" t="n">
        <f aca="false">'Tx_Empl_BIT_4,5%'!V10</f>
        <v>88.6761406798833</v>
      </c>
      <c r="AA13" s="24" t="n">
        <f aca="false">'Tx_Empl_BIT_4,5%'!W10</f>
        <v>85.5779542395994</v>
      </c>
      <c r="AB13" s="24" t="n">
        <f aca="false">'Tx_Empl_BIT_4,5%'!X10</f>
        <v>84.6670160859835</v>
      </c>
      <c r="AC13" s="24" t="n">
        <f aca="false">'Tx_Empl_BIT_4,5%'!Y10</f>
        <v>73.3153463278594</v>
      </c>
      <c r="AD13" s="24" t="n">
        <f aca="false">'Tx_Empl_BIT_4,5%'!Z10</f>
        <v>41.1330648991499</v>
      </c>
      <c r="AE13" s="24" t="n">
        <f aca="false">'Tx_Empl_BIT_4,5%'!AA10</f>
        <v>10.9220761215643</v>
      </c>
      <c r="AF13" s="25" t="n">
        <f aca="false">'Tx_Empl_BIT_4,5%'!AB10</f>
        <v>1.63761971603984</v>
      </c>
    </row>
    <row r="14" customFormat="false" ht="15" hidden="false" customHeight="false" outlineLevel="0" collapsed="false">
      <c r="A14" s="23" t="n">
        <v>2023</v>
      </c>
      <c r="B14" s="24" t="n">
        <f aca="false">'Tx_Empl_BIT_4,5%'!B11</f>
        <v>49.7398686215624</v>
      </c>
      <c r="C14" s="24" t="n">
        <f aca="false">'Tx_Empl_BIT_4,5%'!C11</f>
        <v>45.75412384655</v>
      </c>
      <c r="D14" s="24" t="n">
        <f aca="false">'Tx_Empl_BIT_4,5%'!D11</f>
        <v>54.0645265110681</v>
      </c>
      <c r="E14" s="21" t="n">
        <f aca="false">100*SUM('Empl_BIT_4,5%'!E11:L11)/SUM(PopTot!E12:L12)</f>
        <v>64.4793771745133</v>
      </c>
      <c r="F14" s="24" t="n">
        <f aca="false">'Tx_Empl_BIT_4,5%'!AH11</f>
        <v>20.9048271601679</v>
      </c>
      <c r="G14" s="21" t="n">
        <f aca="false">100*SUM('Empl_BIT_4,5%'!Q11:X11)/SUM(PopTot!Q12:X12)</f>
        <v>71.9235895236878</v>
      </c>
      <c r="H14" s="24" t="n">
        <f aca="false">'Tx_Empl_BIT_4,5%'!AM11</f>
        <v>25.9541653177447</v>
      </c>
      <c r="I14" s="24" t="n">
        <f aca="false">'Tx_Empl_BIT_4,5%'!E11</f>
        <v>8.00233702642226</v>
      </c>
      <c r="J14" s="24" t="n">
        <f aca="false">'Tx_Empl_BIT_4,5%'!F11</f>
        <v>46.5259371724225</v>
      </c>
      <c r="K14" s="24" t="n">
        <f aca="false">'Tx_Empl_BIT_4,5%'!G11</f>
        <v>72.5303706941285</v>
      </c>
      <c r="L14" s="24" t="n">
        <f aca="false">'Tx_Empl_BIT_4,5%'!H11</f>
        <v>72.0042562964082</v>
      </c>
      <c r="M14" s="24" t="n">
        <f aca="false">'Tx_Empl_BIT_4,5%'!I11</f>
        <v>76.4912066937097</v>
      </c>
      <c r="N14" s="24" t="n">
        <f aca="false">'Tx_Empl_BIT_4,5%'!J11</f>
        <v>79.0905252922771</v>
      </c>
      <c r="O14" s="24" t="n">
        <f aca="false">'Tx_Empl_BIT_4,5%'!K11</f>
        <v>80.2410364390265</v>
      </c>
      <c r="P14" s="24" t="n">
        <f aca="false">'Tx_Empl_BIT_4,5%'!L11</f>
        <v>78.6932789010888</v>
      </c>
      <c r="Q14" s="24" t="n">
        <f aca="false">'Tx_Empl_BIT_4,5%'!M11</f>
        <v>69.3049421430364</v>
      </c>
      <c r="R14" s="24" t="n">
        <f aca="false">'Tx_Empl_BIT_4,5%'!N11</f>
        <v>40.7755522111954</v>
      </c>
      <c r="S14" s="24" t="n">
        <f aca="false">'Tx_Empl_BIT_4,5%'!O11</f>
        <v>6.51005274350382</v>
      </c>
      <c r="T14" s="24" t="n">
        <f aca="false">'Tx_Empl_BIT_4,5%'!P11</f>
        <v>0.659136939954248</v>
      </c>
      <c r="U14" s="24" t="n">
        <f aca="false">'Tx_Empl_BIT_4,5%'!Q11</f>
        <v>12.2674833891512</v>
      </c>
      <c r="V14" s="24" t="n">
        <f aca="false">'Tx_Empl_BIT_4,5%'!R11</f>
        <v>52.7704625822993</v>
      </c>
      <c r="W14" s="24" t="n">
        <f aca="false">'Tx_Empl_BIT_4,5%'!S11</f>
        <v>82.2828213911298</v>
      </c>
      <c r="X14" s="24" t="n">
        <f aca="false">'Tx_Empl_BIT_4,5%'!T11</f>
        <v>85.6336902247724</v>
      </c>
      <c r="Y14" s="24" t="n">
        <f aca="false">'Tx_Empl_BIT_4,5%'!U11</f>
        <v>87.4063774065179</v>
      </c>
      <c r="Z14" s="24" t="n">
        <f aca="false">'Tx_Empl_BIT_4,5%'!V11</f>
        <v>88.3486739151559</v>
      </c>
      <c r="AA14" s="24" t="n">
        <f aca="false">'Tx_Empl_BIT_4,5%'!W11</f>
        <v>85.7398125129049</v>
      </c>
      <c r="AB14" s="24" t="n">
        <f aca="false">'Tx_Empl_BIT_4,5%'!X11</f>
        <v>84.4530350791256</v>
      </c>
      <c r="AC14" s="24" t="n">
        <f aca="false">'Tx_Empl_BIT_4,5%'!Y11</f>
        <v>73.1756135540493</v>
      </c>
      <c r="AD14" s="24" t="n">
        <f aca="false">'Tx_Empl_BIT_4,5%'!Z11</f>
        <v>41.7343945194187</v>
      </c>
      <c r="AE14" s="24" t="n">
        <f aca="false">'Tx_Empl_BIT_4,5%'!AA11</f>
        <v>11.3490770508488</v>
      </c>
      <c r="AF14" s="25" t="n">
        <f aca="false">'Tx_Empl_BIT_4,5%'!AB11</f>
        <v>1.67612765206665</v>
      </c>
    </row>
    <row r="15" customFormat="false" ht="15" hidden="false" customHeight="false" outlineLevel="0" collapsed="false">
      <c r="A15" s="23" t="n">
        <v>2024</v>
      </c>
      <c r="B15" s="24" t="n">
        <f aca="false">'Tx_Empl_BIT_4,5%'!B12</f>
        <v>49.581000412588</v>
      </c>
      <c r="C15" s="24" t="n">
        <f aca="false">'Tx_Empl_BIT_4,5%'!C12</f>
        <v>45.6314823709844</v>
      </c>
      <c r="D15" s="24" t="n">
        <f aca="false">'Tx_Empl_BIT_4,5%'!D12</f>
        <v>53.8636768403453</v>
      </c>
      <c r="E15" s="21" t="n">
        <f aca="false">100*SUM('Empl_BIT_4,5%'!E12:L12)/SUM(PopTot!E13:L13)</f>
        <v>64.5047400762972</v>
      </c>
      <c r="F15" s="24" t="n">
        <f aca="false">'Tx_Empl_BIT_4,5%'!AH12</f>
        <v>20.8875452709982</v>
      </c>
      <c r="G15" s="21" t="n">
        <f aca="false">100*SUM('Empl_BIT_4,5%'!Q12:X12)/SUM(PopTot!Q13:X13)</f>
        <v>71.8651375776232</v>
      </c>
      <c r="H15" s="24" t="n">
        <f aca="false">'Tx_Empl_BIT_4,5%'!AM12</f>
        <v>25.9358021195197</v>
      </c>
      <c r="I15" s="24" t="n">
        <f aca="false">'Tx_Empl_BIT_4,5%'!E12</f>
        <v>8.0336459830265</v>
      </c>
      <c r="J15" s="24" t="n">
        <f aca="false">'Tx_Empl_BIT_4,5%'!F12</f>
        <v>46.6561089103544</v>
      </c>
      <c r="K15" s="24" t="n">
        <f aca="false">'Tx_Empl_BIT_4,5%'!G12</f>
        <v>72.7151545375952</v>
      </c>
      <c r="L15" s="24" t="n">
        <f aca="false">'Tx_Empl_BIT_4,5%'!H12</f>
        <v>72.1760552767209</v>
      </c>
      <c r="M15" s="24" t="n">
        <f aca="false">'Tx_Empl_BIT_4,5%'!I12</f>
        <v>76.3886561601666</v>
      </c>
      <c r="N15" s="24" t="n">
        <f aca="false">'Tx_Empl_BIT_4,5%'!J12</f>
        <v>79.1429052253751</v>
      </c>
      <c r="O15" s="24" t="n">
        <f aca="false">'Tx_Empl_BIT_4,5%'!K12</f>
        <v>81.13381595437</v>
      </c>
      <c r="P15" s="24" t="n">
        <f aca="false">'Tx_Empl_BIT_4,5%'!L12</f>
        <v>78.398558245289</v>
      </c>
      <c r="Q15" s="24" t="n">
        <f aca="false">'Tx_Empl_BIT_4,5%'!M12</f>
        <v>69.2774696144472</v>
      </c>
      <c r="R15" s="24" t="n">
        <f aca="false">'Tx_Empl_BIT_4,5%'!N12</f>
        <v>41.8867501758225</v>
      </c>
      <c r="S15" s="24" t="n">
        <f aca="false">'Tx_Empl_BIT_4,5%'!O12</f>
        <v>6.59016653098346</v>
      </c>
      <c r="T15" s="24" t="n">
        <f aca="false">'Tx_Empl_BIT_4,5%'!P12</f>
        <v>0.664841166535046</v>
      </c>
      <c r="U15" s="24" t="n">
        <f aca="false">'Tx_Empl_BIT_4,5%'!Q12</f>
        <v>12.3019740673589</v>
      </c>
      <c r="V15" s="24" t="n">
        <f aca="false">'Tx_Empl_BIT_4,5%'!R12</f>
        <v>52.8882698754635</v>
      </c>
      <c r="W15" s="24" t="n">
        <f aca="false">'Tx_Empl_BIT_4,5%'!S12</f>
        <v>82.4865487095971</v>
      </c>
      <c r="X15" s="24" t="n">
        <f aca="false">'Tx_Empl_BIT_4,5%'!T12</f>
        <v>85.7443984501428</v>
      </c>
      <c r="Y15" s="24" t="n">
        <f aca="false">'Tx_Empl_BIT_4,5%'!U12</f>
        <v>87.2697654732812</v>
      </c>
      <c r="Z15" s="24" t="n">
        <f aca="false">'Tx_Empl_BIT_4,5%'!V12</f>
        <v>88.3493008530837</v>
      </c>
      <c r="AA15" s="24" t="n">
        <f aca="false">'Tx_Empl_BIT_4,5%'!W12</f>
        <v>86.3592481511469</v>
      </c>
      <c r="AB15" s="24" t="n">
        <f aca="false">'Tx_Empl_BIT_4,5%'!X12</f>
        <v>84.0301659162002</v>
      </c>
      <c r="AC15" s="24" t="n">
        <f aca="false">'Tx_Empl_BIT_4,5%'!Y12</f>
        <v>73.2342813449548</v>
      </c>
      <c r="AD15" s="24" t="n">
        <f aca="false">'Tx_Empl_BIT_4,5%'!Z12</f>
        <v>42.9132943465556</v>
      </c>
      <c r="AE15" s="24" t="n">
        <f aca="false">'Tx_Empl_BIT_4,5%'!AA12</f>
        <v>11.4283906254175</v>
      </c>
      <c r="AF15" s="25" t="n">
        <f aca="false">'Tx_Empl_BIT_4,5%'!AB12</f>
        <v>1.68442448444216</v>
      </c>
    </row>
    <row r="16" customFormat="false" ht="15" hidden="false" customHeight="false" outlineLevel="0" collapsed="false">
      <c r="A16" s="23" t="n">
        <v>2025</v>
      </c>
      <c r="B16" s="24" t="n">
        <f aca="false">'Tx_Empl_BIT_4,5%'!B13</f>
        <v>49.4496663335229</v>
      </c>
      <c r="C16" s="24" t="n">
        <f aca="false">'Tx_Empl_BIT_4,5%'!C13</f>
        <v>45.5280523849941</v>
      </c>
      <c r="D16" s="24" t="n">
        <f aca="false">'Tx_Empl_BIT_4,5%'!D13</f>
        <v>53.6994748121378</v>
      </c>
      <c r="E16" s="21" t="n">
        <f aca="false">100*SUM('Empl_BIT_4,5%'!E13:L13)/SUM(PopTot!E14:L14)</f>
        <v>64.5501734191754</v>
      </c>
      <c r="F16" s="24" t="n">
        <f aca="false">'Tx_Empl_BIT_4,5%'!AH13</f>
        <v>20.8851895327813</v>
      </c>
      <c r="G16" s="21" t="n">
        <f aca="false">100*SUM('Empl_BIT_4,5%'!Q13:X13)/SUM(PopTot!Q14:X14)</f>
        <v>71.8311826514572</v>
      </c>
      <c r="H16" s="24" t="n">
        <f aca="false">'Tx_Empl_BIT_4,5%'!AM13</f>
        <v>25.979486368613</v>
      </c>
      <c r="I16" s="24" t="n">
        <f aca="false">'Tx_Empl_BIT_4,5%'!E13</f>
        <v>8.07124767425111</v>
      </c>
      <c r="J16" s="24" t="n">
        <f aca="false">'Tx_Empl_BIT_4,5%'!F13</f>
        <v>46.5362421035558</v>
      </c>
      <c r="K16" s="24" t="n">
        <f aca="false">'Tx_Empl_BIT_4,5%'!G13</f>
        <v>73.0449945086335</v>
      </c>
      <c r="L16" s="24" t="n">
        <f aca="false">'Tx_Empl_BIT_4,5%'!H13</f>
        <v>72.5349660755327</v>
      </c>
      <c r="M16" s="24" t="n">
        <f aca="false">'Tx_Empl_BIT_4,5%'!I13</f>
        <v>76.4303219742853</v>
      </c>
      <c r="N16" s="24" t="n">
        <f aca="false">'Tx_Empl_BIT_4,5%'!J13</f>
        <v>78.7939896063377</v>
      </c>
      <c r="O16" s="24" t="n">
        <f aca="false">'Tx_Empl_BIT_4,5%'!K13</f>
        <v>82.2705402493965</v>
      </c>
      <c r="P16" s="24" t="n">
        <f aca="false">'Tx_Empl_BIT_4,5%'!L13</f>
        <v>78.0801433580388</v>
      </c>
      <c r="Q16" s="24" t="n">
        <f aca="false">'Tx_Empl_BIT_4,5%'!M13</f>
        <v>69.5351213172137</v>
      </c>
      <c r="R16" s="24" t="n">
        <f aca="false">'Tx_Empl_BIT_4,5%'!N13</f>
        <v>42.958234342564</v>
      </c>
      <c r="S16" s="24" t="n">
        <f aca="false">'Tx_Empl_BIT_4,5%'!O13</f>
        <v>6.66221393981347</v>
      </c>
      <c r="T16" s="24" t="n">
        <f aca="false">'Tx_Empl_BIT_4,5%'!P13</f>
        <v>0.669653532669239</v>
      </c>
      <c r="U16" s="24" t="n">
        <f aca="false">'Tx_Empl_BIT_4,5%'!Q13</f>
        <v>12.3436825435976</v>
      </c>
      <c r="V16" s="24" t="n">
        <f aca="false">'Tx_Empl_BIT_4,5%'!R13</f>
        <v>52.8193806776288</v>
      </c>
      <c r="W16" s="24" t="n">
        <f aca="false">'Tx_Empl_BIT_4,5%'!S13</f>
        <v>82.7964717539354</v>
      </c>
      <c r="X16" s="24" t="n">
        <f aca="false">'Tx_Empl_BIT_4,5%'!T13</f>
        <v>85.9668753869086</v>
      </c>
      <c r="Y16" s="24" t="n">
        <f aca="false">'Tx_Empl_BIT_4,5%'!U13</f>
        <v>87.2345813728388</v>
      </c>
      <c r="Z16" s="24" t="n">
        <f aca="false">'Tx_Empl_BIT_4,5%'!V13</f>
        <v>88.0066565479651</v>
      </c>
      <c r="AA16" s="24" t="n">
        <f aca="false">'Tx_Empl_BIT_4,5%'!W13</f>
        <v>87.4039040594979</v>
      </c>
      <c r="AB16" s="24" t="n">
        <f aca="false">'Tx_Empl_BIT_4,5%'!X13</f>
        <v>83.4978677786795</v>
      </c>
      <c r="AC16" s="24" t="n">
        <f aca="false">'Tx_Empl_BIT_4,5%'!Y13</f>
        <v>73.4783995220376</v>
      </c>
      <c r="AD16" s="24" t="n">
        <f aca="false">'Tx_Empl_BIT_4,5%'!Z13</f>
        <v>44.318024756812</v>
      </c>
      <c r="AE16" s="24" t="n">
        <f aca="false">'Tx_Empl_BIT_4,5%'!AA13</f>
        <v>11.4516207421546</v>
      </c>
      <c r="AF16" s="25" t="n">
        <f aca="false">'Tx_Empl_BIT_4,5%'!AB13</f>
        <v>1.68254961221937</v>
      </c>
    </row>
    <row r="17" customFormat="false" ht="15" hidden="false" customHeight="false" outlineLevel="0" collapsed="false">
      <c r="A17" s="23" t="n">
        <v>2026</v>
      </c>
      <c r="B17" s="24" t="n">
        <f aca="false">'Tx_Empl_BIT_4,5%'!B14</f>
        <v>49.3518592414535</v>
      </c>
      <c r="C17" s="24" t="n">
        <f aca="false">'Tx_Empl_BIT_4,5%'!C14</f>
        <v>45.4341370935412</v>
      </c>
      <c r="D17" s="24" t="n">
        <f aca="false">'Tx_Empl_BIT_4,5%'!D14</f>
        <v>53.5950402029516</v>
      </c>
      <c r="E17" s="21" t="n">
        <f aca="false">100*SUM('Empl_BIT_4,5%'!E14:L14)/SUM(PopTot!E15:L15)</f>
        <v>64.5925431524534</v>
      </c>
      <c r="F17" s="24" t="n">
        <f aca="false">'Tx_Empl_BIT_4,5%'!AH14</f>
        <v>20.9135993588785</v>
      </c>
      <c r="G17" s="21" t="n">
        <f aca="false">100*SUM('Empl_BIT_4,5%'!Q14:X14)/SUM(PopTot!Q15:X15)</f>
        <v>71.8068059849535</v>
      </c>
      <c r="H17" s="24" t="n">
        <f aca="false">'Tx_Empl_BIT_4,5%'!AM14</f>
        <v>26.1739206241205</v>
      </c>
      <c r="I17" s="24" t="n">
        <f aca="false">'Tx_Empl_BIT_4,5%'!E14</f>
        <v>8.06985485752073</v>
      </c>
      <c r="J17" s="24" t="n">
        <f aca="false">'Tx_Empl_BIT_4,5%'!F14</f>
        <v>46.8533683716458</v>
      </c>
      <c r="K17" s="24" t="n">
        <f aca="false">'Tx_Empl_BIT_4,5%'!G14</f>
        <v>72.94818198076</v>
      </c>
      <c r="L17" s="24" t="n">
        <f aca="false">'Tx_Empl_BIT_4,5%'!H14</f>
        <v>72.9185643774327</v>
      </c>
      <c r="M17" s="24" t="n">
        <f aca="false">'Tx_Empl_BIT_4,5%'!I14</f>
        <v>76.2847377744399</v>
      </c>
      <c r="N17" s="24" t="n">
        <f aca="false">'Tx_Empl_BIT_4,5%'!J14</f>
        <v>78.9873756001273</v>
      </c>
      <c r="O17" s="24" t="n">
        <f aca="false">'Tx_Empl_BIT_4,5%'!K14</f>
        <v>82.6314520721315</v>
      </c>
      <c r="P17" s="24" t="n">
        <f aca="false">'Tx_Empl_BIT_4,5%'!L14</f>
        <v>77.8299010623244</v>
      </c>
      <c r="Q17" s="24" t="n">
        <f aca="false">'Tx_Empl_BIT_4,5%'!M14</f>
        <v>69.7605291927491</v>
      </c>
      <c r="R17" s="24" t="n">
        <f aca="false">'Tx_Empl_BIT_4,5%'!N14</f>
        <v>43.9663787640084</v>
      </c>
      <c r="S17" s="24" t="n">
        <f aca="false">'Tx_Empl_BIT_4,5%'!O14</f>
        <v>6.7732811881884</v>
      </c>
      <c r="T17" s="24" t="n">
        <f aca="false">'Tx_Empl_BIT_4,5%'!P14</f>
        <v>0.67780637876946</v>
      </c>
      <c r="U17" s="24" t="n">
        <f aca="false">'Tx_Empl_BIT_4,5%'!Q14</f>
        <v>12.3338417844872</v>
      </c>
      <c r="V17" s="24" t="n">
        <f aca="false">'Tx_Empl_BIT_4,5%'!R14</f>
        <v>53.1908561054044</v>
      </c>
      <c r="W17" s="24" t="n">
        <f aca="false">'Tx_Empl_BIT_4,5%'!S14</f>
        <v>82.585285492519</v>
      </c>
      <c r="X17" s="24" t="n">
        <f aca="false">'Tx_Empl_BIT_4,5%'!T14</f>
        <v>86.3706830125402</v>
      </c>
      <c r="Y17" s="24" t="n">
        <f aca="false">'Tx_Empl_BIT_4,5%'!U14</f>
        <v>87.0409425107787</v>
      </c>
      <c r="Z17" s="24" t="n">
        <f aca="false">'Tx_Empl_BIT_4,5%'!V14</f>
        <v>88.2180322130649</v>
      </c>
      <c r="AA17" s="24" t="n">
        <f aca="false">'Tx_Empl_BIT_4,5%'!W14</f>
        <v>87.5149076175972</v>
      </c>
      <c r="AB17" s="24" t="n">
        <f aca="false">'Tx_Empl_BIT_4,5%'!X14</f>
        <v>83.17477070702</v>
      </c>
      <c r="AC17" s="24" t="n">
        <f aca="false">'Tx_Empl_BIT_4,5%'!Y14</f>
        <v>73.7065457521174</v>
      </c>
      <c r="AD17" s="24" t="n">
        <f aca="false">'Tx_Empl_BIT_4,5%'!Z14</f>
        <v>46.2936769851014</v>
      </c>
      <c r="AE17" s="24" t="n">
        <f aca="false">'Tx_Empl_BIT_4,5%'!AA14</f>
        <v>11.452084127657</v>
      </c>
      <c r="AF17" s="25" t="n">
        <f aca="false">'Tx_Empl_BIT_4,5%'!AB14</f>
        <v>1.68335502026562</v>
      </c>
    </row>
    <row r="18" customFormat="false" ht="15" hidden="false" customHeight="false" outlineLevel="0" collapsed="false">
      <c r="A18" s="23" t="n">
        <v>2027</v>
      </c>
      <c r="B18" s="24" t="n">
        <f aca="false">'Tx_Empl_BIT_4,5%'!B15</f>
        <v>49.2722619316126</v>
      </c>
      <c r="C18" s="24" t="n">
        <f aca="false">'Tx_Empl_BIT_4,5%'!C15</f>
        <v>45.3434373332571</v>
      </c>
      <c r="D18" s="24" t="n">
        <f aca="false">'Tx_Empl_BIT_4,5%'!D15</f>
        <v>53.5256328207573</v>
      </c>
      <c r="E18" s="21" t="n">
        <f aca="false">100*SUM('Empl_BIT_4,5%'!E15:L15)/SUM(PopTot!E16:L16)</f>
        <v>64.6494572654162</v>
      </c>
      <c r="F18" s="24" t="n">
        <f aca="false">'Tx_Empl_BIT_4,5%'!AH15</f>
        <v>20.9638323680627</v>
      </c>
      <c r="G18" s="21" t="n">
        <f aca="false">100*SUM('Empl_BIT_4,5%'!Q15:X15)/SUM(PopTot!Q16:X16)</f>
        <v>71.8172365873017</v>
      </c>
      <c r="H18" s="24" t="n">
        <f aca="false">'Tx_Empl_BIT_4,5%'!AM15</f>
        <v>26.4382153910306</v>
      </c>
      <c r="I18" s="24" t="n">
        <f aca="false">'Tx_Empl_BIT_4,5%'!E15</f>
        <v>8.08493040545775</v>
      </c>
      <c r="J18" s="24" t="n">
        <f aca="false">'Tx_Empl_BIT_4,5%'!F15</f>
        <v>47.0174628034141</v>
      </c>
      <c r="K18" s="24" t="n">
        <f aca="false">'Tx_Empl_BIT_4,5%'!G15</f>
        <v>72.9773880261077</v>
      </c>
      <c r="L18" s="24" t="n">
        <f aca="false">'Tx_Empl_BIT_4,5%'!H15</f>
        <v>73.1533094220844</v>
      </c>
      <c r="M18" s="24" t="n">
        <f aca="false">'Tx_Empl_BIT_4,5%'!I15</f>
        <v>76.3407953818169</v>
      </c>
      <c r="N18" s="24" t="n">
        <f aca="false">'Tx_Empl_BIT_4,5%'!J15</f>
        <v>79.0199354284723</v>
      </c>
      <c r="O18" s="24" t="n">
        <f aca="false">'Tx_Empl_BIT_4,5%'!K15</f>
        <v>82.4917690765121</v>
      </c>
      <c r="P18" s="24" t="n">
        <f aca="false">'Tx_Empl_BIT_4,5%'!L15</f>
        <v>78.0605052609542</v>
      </c>
      <c r="Q18" s="24" t="n">
        <f aca="false">'Tx_Empl_BIT_4,5%'!M15</f>
        <v>70.0464128337297</v>
      </c>
      <c r="R18" s="24" t="n">
        <f aca="false">'Tx_Empl_BIT_4,5%'!N15</f>
        <v>44.7992806608638</v>
      </c>
      <c r="S18" s="24" t="n">
        <f aca="false">'Tx_Empl_BIT_4,5%'!O15</f>
        <v>6.91371207224277</v>
      </c>
      <c r="T18" s="24" t="n">
        <f aca="false">'Tx_Empl_BIT_4,5%'!P15</f>
        <v>0.688612870599874</v>
      </c>
      <c r="U18" s="24" t="n">
        <f aca="false">'Tx_Empl_BIT_4,5%'!Q15</f>
        <v>12.3717999258576</v>
      </c>
      <c r="V18" s="24" t="n">
        <f aca="false">'Tx_Empl_BIT_4,5%'!R15</f>
        <v>53.3033974325466</v>
      </c>
      <c r="W18" s="24" t="n">
        <f aca="false">'Tx_Empl_BIT_4,5%'!S15</f>
        <v>82.6318229475398</v>
      </c>
      <c r="X18" s="24" t="n">
        <f aca="false">'Tx_Empl_BIT_4,5%'!T15</f>
        <v>86.5129994039744</v>
      </c>
      <c r="Y18" s="24" t="n">
        <f aca="false">'Tx_Empl_BIT_4,5%'!U15</f>
        <v>87.0313294687172</v>
      </c>
      <c r="Z18" s="24" t="n">
        <f aca="false">'Tx_Empl_BIT_4,5%'!V15</f>
        <v>88.2185355342664</v>
      </c>
      <c r="AA18" s="24" t="n">
        <f aca="false">'Tx_Empl_BIT_4,5%'!W15</f>
        <v>87.2743248935439</v>
      </c>
      <c r="AB18" s="24" t="n">
        <f aca="false">'Tx_Empl_BIT_4,5%'!X15</f>
        <v>83.3544233969941</v>
      </c>
      <c r="AC18" s="24" t="n">
        <f aca="false">'Tx_Empl_BIT_4,5%'!Y15</f>
        <v>73.9768683634333</v>
      </c>
      <c r="AD18" s="24" t="n">
        <f aca="false">'Tx_Empl_BIT_4,5%'!Z15</f>
        <v>48.3103882625873</v>
      </c>
      <c r="AE18" s="24" t="n">
        <f aca="false">'Tx_Empl_BIT_4,5%'!AA15</f>
        <v>11.4936532902792</v>
      </c>
      <c r="AF18" s="25" t="n">
        <f aca="false">'Tx_Empl_BIT_4,5%'!AB15</f>
        <v>1.68772433482505</v>
      </c>
    </row>
    <row r="19" customFormat="false" ht="15" hidden="false" customHeight="false" outlineLevel="0" collapsed="false">
      <c r="A19" s="23" t="n">
        <v>2028</v>
      </c>
      <c r="B19" s="24" t="n">
        <f aca="false">'Tx_Empl_BIT_4,5%'!B16</f>
        <v>49.1969344029588</v>
      </c>
      <c r="C19" s="24" t="n">
        <f aca="false">'Tx_Empl_BIT_4,5%'!C16</f>
        <v>45.244372212614</v>
      </c>
      <c r="D19" s="24" t="n">
        <f aca="false">'Tx_Empl_BIT_4,5%'!D16</f>
        <v>53.4739037065078</v>
      </c>
      <c r="E19" s="21" t="n">
        <f aca="false">100*SUM('Empl_BIT_4,5%'!E16:L16)/SUM(PopTot!E17:L17)</f>
        <v>64.7570935958197</v>
      </c>
      <c r="F19" s="24" t="n">
        <f aca="false">'Tx_Empl_BIT_4,5%'!AH16</f>
        <v>20.9500194768122</v>
      </c>
      <c r="G19" s="21" t="n">
        <f aca="false">100*SUM('Empl_BIT_4,5%'!Q16:X16)/SUM(PopTot!Q17:X17)</f>
        <v>71.887531465351</v>
      </c>
      <c r="H19" s="24" t="n">
        <f aca="false">'Tx_Empl_BIT_4,5%'!AM16</f>
        <v>26.6670445108355</v>
      </c>
      <c r="I19" s="24" t="n">
        <f aca="false">'Tx_Empl_BIT_4,5%'!E16</f>
        <v>8.10948471012456</v>
      </c>
      <c r="J19" s="24" t="n">
        <f aca="false">'Tx_Empl_BIT_4,5%'!F16</f>
        <v>47.2006911277579</v>
      </c>
      <c r="K19" s="24" t="n">
        <f aca="false">'Tx_Empl_BIT_4,5%'!G16</f>
        <v>72.86910731237</v>
      </c>
      <c r="L19" s="24" t="n">
        <f aca="false">'Tx_Empl_BIT_4,5%'!H16</f>
        <v>73.8528532610155</v>
      </c>
      <c r="M19" s="24" t="n">
        <f aca="false">'Tx_Empl_BIT_4,5%'!I16</f>
        <v>76.0235419092206</v>
      </c>
      <c r="N19" s="24" t="n">
        <f aca="false">'Tx_Empl_BIT_4,5%'!J16</f>
        <v>79.5961417487695</v>
      </c>
      <c r="O19" s="24" t="n">
        <f aca="false">'Tx_Empl_BIT_4,5%'!K16</f>
        <v>82.1598708124524</v>
      </c>
      <c r="P19" s="24" t="n">
        <f aca="false">'Tx_Empl_BIT_4,5%'!L16</f>
        <v>78.3497853925084</v>
      </c>
      <c r="Q19" s="24" t="n">
        <f aca="false">'Tx_Empl_BIT_4,5%'!M16</f>
        <v>69.8881187028723</v>
      </c>
      <c r="R19" s="24" t="n">
        <f aca="false">'Tx_Empl_BIT_4,5%'!N16</f>
        <v>45.3254459329974</v>
      </c>
      <c r="S19" s="24" t="n">
        <f aca="false">'Tx_Empl_BIT_4,5%'!O16</f>
        <v>7.17585357378853</v>
      </c>
      <c r="T19" s="24" t="n">
        <f aca="false">'Tx_Empl_BIT_4,5%'!P16</f>
        <v>0.706258250591789</v>
      </c>
      <c r="U19" s="24" t="n">
        <f aca="false">'Tx_Empl_BIT_4,5%'!Q16</f>
        <v>12.3990028828121</v>
      </c>
      <c r="V19" s="24" t="n">
        <f aca="false">'Tx_Empl_BIT_4,5%'!R16</f>
        <v>53.5146744401923</v>
      </c>
      <c r="W19" s="24" t="n">
        <f aca="false">'Tx_Empl_BIT_4,5%'!S16</f>
        <v>82.5321982501261</v>
      </c>
      <c r="X19" s="24" t="n">
        <f aca="false">'Tx_Empl_BIT_4,5%'!T16</f>
        <v>87.2620099252683</v>
      </c>
      <c r="Y19" s="24" t="n">
        <f aca="false">'Tx_Empl_BIT_4,5%'!U16</f>
        <v>86.5983525571315</v>
      </c>
      <c r="Z19" s="24" t="n">
        <f aca="false">'Tx_Empl_BIT_4,5%'!V16</f>
        <v>88.7493817886408</v>
      </c>
      <c r="AA19" s="24" t="n">
        <f aca="false">'Tx_Empl_BIT_4,5%'!W16</f>
        <v>86.9232769120854</v>
      </c>
      <c r="AB19" s="24" t="n">
        <f aca="false">'Tx_Empl_BIT_4,5%'!X16</f>
        <v>83.5359730552699</v>
      </c>
      <c r="AC19" s="24" t="n">
        <f aca="false">'Tx_Empl_BIT_4,5%'!Y16</f>
        <v>73.7736127967332</v>
      </c>
      <c r="AD19" s="24" t="n">
        <f aca="false">'Tx_Empl_BIT_4,5%'!Z16</f>
        <v>50.180095227472</v>
      </c>
      <c r="AE19" s="24" t="n">
        <f aca="false">'Tx_Empl_BIT_4,5%'!AA16</f>
        <v>11.7655860233581</v>
      </c>
      <c r="AF19" s="25" t="n">
        <f aca="false">'Tx_Empl_BIT_4,5%'!AB16</f>
        <v>1.71144917291911</v>
      </c>
    </row>
    <row r="20" customFormat="false" ht="15" hidden="false" customHeight="false" outlineLevel="0" collapsed="false">
      <c r="A20" s="23" t="n">
        <v>2029</v>
      </c>
      <c r="B20" s="24" t="n">
        <f aca="false">'Tx_Empl_BIT_4,5%'!B17</f>
        <v>49.3188524145799</v>
      </c>
      <c r="C20" s="24" t="n">
        <f aca="false">'Tx_Empl_BIT_4,5%'!C17</f>
        <v>45.3464108033741</v>
      </c>
      <c r="D20" s="24" t="n">
        <f aca="false">'Tx_Empl_BIT_4,5%'!D17</f>
        <v>53.6153972741802</v>
      </c>
      <c r="E20" s="21" t="n">
        <f aca="false">100*SUM('Empl_BIT_4,5%'!E17:L17)/SUM(PopTot!E18:L18)</f>
        <v>65.2340268796362</v>
      </c>
      <c r="F20" s="24" t="n">
        <f aca="false">'Tx_Empl_BIT_4,5%'!AH17</f>
        <v>20.8952784888276</v>
      </c>
      <c r="G20" s="21" t="n">
        <f aca="false">100*SUM('Empl_BIT_4,5%'!Q17:X17)/SUM(PopTot!Q18:X18)</f>
        <v>72.2944653681514</v>
      </c>
      <c r="H20" s="24" t="n">
        <f aca="false">'Tx_Empl_BIT_4,5%'!AM17</f>
        <v>26.8227720933245</v>
      </c>
      <c r="I20" s="24" t="n">
        <f aca="false">'Tx_Empl_BIT_4,5%'!E17</f>
        <v>8.30023615370728</v>
      </c>
      <c r="J20" s="24" t="n">
        <f aca="false">'Tx_Empl_BIT_4,5%'!F17</f>
        <v>47.7244860105762</v>
      </c>
      <c r="K20" s="24" t="n">
        <f aca="false">'Tx_Empl_BIT_4,5%'!G17</f>
        <v>73.3993544366549</v>
      </c>
      <c r="L20" s="24" t="n">
        <f aca="false">'Tx_Empl_BIT_4,5%'!H17</f>
        <v>74.3895346807264</v>
      </c>
      <c r="M20" s="24" t="n">
        <f aca="false">'Tx_Empl_BIT_4,5%'!I17</f>
        <v>76.5416212177116</v>
      </c>
      <c r="N20" s="24" t="n">
        <f aca="false">'Tx_Empl_BIT_4,5%'!J17</f>
        <v>79.7722369794874</v>
      </c>
      <c r="O20" s="24" t="n">
        <f aca="false">'Tx_Empl_BIT_4,5%'!K17</f>
        <v>82.518736287331</v>
      </c>
      <c r="P20" s="24" t="n">
        <f aca="false">'Tx_Empl_BIT_4,5%'!L17</f>
        <v>79.3936963645831</v>
      </c>
      <c r="Q20" s="24" t="n">
        <f aca="false">'Tx_Empl_BIT_4,5%'!M17</f>
        <v>69.8003310440726</v>
      </c>
      <c r="R20" s="24" t="n">
        <f aca="false">'Tx_Empl_BIT_4,5%'!N17</f>
        <v>45.9649100740637</v>
      </c>
      <c r="S20" s="24" t="n">
        <f aca="false">'Tx_Empl_BIT_4,5%'!O17</f>
        <v>7.45597139166063</v>
      </c>
      <c r="T20" s="24" t="n">
        <f aca="false">'Tx_Empl_BIT_4,5%'!P17</f>
        <v>0.727942170245279</v>
      </c>
      <c r="U20" s="24" t="n">
        <f aca="false">'Tx_Empl_BIT_4,5%'!Q17</f>
        <v>12.6086958096917</v>
      </c>
      <c r="V20" s="24" t="n">
        <f aca="false">'Tx_Empl_BIT_4,5%'!R17</f>
        <v>54.1061219657005</v>
      </c>
      <c r="W20" s="24" t="n">
        <f aca="false">'Tx_Empl_BIT_4,5%'!S17</f>
        <v>83.0116423548585</v>
      </c>
      <c r="X20" s="24" t="n">
        <f aca="false">'Tx_Empl_BIT_4,5%'!T17</f>
        <v>87.7178561674887</v>
      </c>
      <c r="Y20" s="24" t="n">
        <f aca="false">'Tx_Empl_BIT_4,5%'!U17</f>
        <v>86.979372943381</v>
      </c>
      <c r="Z20" s="24" t="n">
        <f aca="false">'Tx_Empl_BIT_4,5%'!V17</f>
        <v>88.866945365839</v>
      </c>
      <c r="AA20" s="24" t="n">
        <f aca="false">'Tx_Empl_BIT_4,5%'!W17</f>
        <v>87.1266487352036</v>
      </c>
      <c r="AB20" s="24" t="n">
        <f aca="false">'Tx_Empl_BIT_4,5%'!X17</f>
        <v>84.384246633408</v>
      </c>
      <c r="AC20" s="24" t="n">
        <f aca="false">'Tx_Empl_BIT_4,5%'!Y17</f>
        <v>73.5800099669987</v>
      </c>
      <c r="AD20" s="24" t="n">
        <f aca="false">'Tx_Empl_BIT_4,5%'!Z17</f>
        <v>52.1891508743777</v>
      </c>
      <c r="AE20" s="24" t="n">
        <f aca="false">'Tx_Empl_BIT_4,5%'!AA17</f>
        <v>12.0930971493841</v>
      </c>
      <c r="AF20" s="25" t="n">
        <f aca="false">'Tx_Empl_BIT_4,5%'!AB17</f>
        <v>1.71205340460228</v>
      </c>
    </row>
    <row r="21" customFormat="false" ht="15" hidden="false" customHeight="false" outlineLevel="0" collapsed="false">
      <c r="A21" s="23" t="n">
        <v>2030</v>
      </c>
      <c r="B21" s="24" t="n">
        <f aca="false">'Tx_Empl_BIT_4,5%'!B18</f>
        <v>49.4667254175943</v>
      </c>
      <c r="C21" s="24" t="n">
        <f aca="false">'Tx_Empl_BIT_4,5%'!C18</f>
        <v>45.5034256198616</v>
      </c>
      <c r="D21" s="24" t="n">
        <f aca="false">'Tx_Empl_BIT_4,5%'!D18</f>
        <v>53.75153720906</v>
      </c>
      <c r="E21" s="21" t="n">
        <f aca="false">100*SUM('Empl_BIT_4,5%'!E18:L18)/SUM(PopTot!E19:L19)</f>
        <v>65.7185483779159</v>
      </c>
      <c r="F21" s="24" t="n">
        <f aca="false">'Tx_Empl_BIT_4,5%'!AH18</f>
        <v>20.8695228383309</v>
      </c>
      <c r="G21" s="21" t="n">
        <f aca="false">100*SUM('Empl_BIT_4,5%'!Q18:X18)/SUM(PopTot!Q19:X19)</f>
        <v>72.7252993475976</v>
      </c>
      <c r="H21" s="24" t="n">
        <f aca="false">'Tx_Empl_BIT_4,5%'!AM18</f>
        <v>26.8389931430886</v>
      </c>
      <c r="I21" s="24" t="n">
        <f aca="false">'Tx_Empl_BIT_4,5%'!E18</f>
        <v>8.45518276389341</v>
      </c>
      <c r="J21" s="24" t="n">
        <f aca="false">'Tx_Empl_BIT_4,5%'!F18</f>
        <v>48.3024718570533</v>
      </c>
      <c r="K21" s="24" t="n">
        <f aca="false">'Tx_Empl_BIT_4,5%'!G18</f>
        <v>73.553016604589</v>
      </c>
      <c r="L21" s="24" t="n">
        <f aca="false">'Tx_Empl_BIT_4,5%'!H18</f>
        <v>75.0769480006257</v>
      </c>
      <c r="M21" s="24" t="n">
        <f aca="false">'Tx_Empl_BIT_4,5%'!I18</f>
        <v>77.240459614738</v>
      </c>
      <c r="N21" s="24" t="n">
        <f aca="false">'Tx_Empl_BIT_4,5%'!J18</f>
        <v>80.1098956962395</v>
      </c>
      <c r="O21" s="24" t="n">
        <f aca="false">'Tx_Empl_BIT_4,5%'!K18</f>
        <v>82.4637019642144</v>
      </c>
      <c r="P21" s="24" t="n">
        <f aca="false">'Tx_Empl_BIT_4,5%'!L18</f>
        <v>80.6637616348459</v>
      </c>
      <c r="Q21" s="24" t="n">
        <f aca="false">'Tx_Empl_BIT_4,5%'!M18</f>
        <v>70.2144682036246</v>
      </c>
      <c r="R21" s="24" t="n">
        <f aca="false">'Tx_Empl_BIT_4,5%'!N18</f>
        <v>46.7568040806728</v>
      </c>
      <c r="S21" s="24" t="n">
        <f aca="false">'Tx_Empl_BIT_4,5%'!O18</f>
        <v>7.84120641439703</v>
      </c>
      <c r="T21" s="24" t="n">
        <f aca="false">'Tx_Empl_BIT_4,5%'!P18</f>
        <v>0.757823873036157</v>
      </c>
      <c r="U21" s="24" t="n">
        <f aca="false">'Tx_Empl_BIT_4,5%'!Q18</f>
        <v>12.775614190637</v>
      </c>
      <c r="V21" s="24" t="n">
        <f aca="false">'Tx_Empl_BIT_4,5%'!R18</f>
        <v>54.7365354939174</v>
      </c>
      <c r="W21" s="24" t="n">
        <f aca="false">'Tx_Empl_BIT_4,5%'!S18</f>
        <v>83.1898361385948</v>
      </c>
      <c r="X21" s="24" t="n">
        <f aca="false">'Tx_Empl_BIT_4,5%'!T18</f>
        <v>88.2891263549556</v>
      </c>
      <c r="Y21" s="24" t="n">
        <f aca="false">'Tx_Empl_BIT_4,5%'!U18</f>
        <v>87.4717528638385</v>
      </c>
      <c r="Z21" s="24" t="n">
        <f aca="false">'Tx_Empl_BIT_4,5%'!V18</f>
        <v>89.0858201702752</v>
      </c>
      <c r="AA21" s="24" t="n">
        <f aca="false">'Tx_Empl_BIT_4,5%'!W18</f>
        <v>86.9977400167144</v>
      </c>
      <c r="AB21" s="24" t="n">
        <f aca="false">'Tx_Empl_BIT_4,5%'!X18</f>
        <v>85.6464889567475</v>
      </c>
      <c r="AC21" s="24" t="n">
        <f aca="false">'Tx_Empl_BIT_4,5%'!Y18</f>
        <v>73.2918516457552</v>
      </c>
      <c r="AD21" s="24" t="n">
        <f aca="false">'Tx_Empl_BIT_4,5%'!Z18</f>
        <v>54.0268682985201</v>
      </c>
      <c r="AE21" s="24" t="n">
        <f aca="false">'Tx_Empl_BIT_4,5%'!AA18</f>
        <v>12.525012599662</v>
      </c>
      <c r="AF21" s="25" t="n">
        <f aca="false">'Tx_Empl_BIT_4,5%'!AB18</f>
        <v>1.71213214652543</v>
      </c>
    </row>
    <row r="22" customFormat="false" ht="15" hidden="false" customHeight="false" outlineLevel="0" collapsed="false">
      <c r="A22" s="23" t="n">
        <v>2031</v>
      </c>
      <c r="B22" s="24" t="n">
        <f aca="false">'Tx_Empl_BIT_4,5%'!B19</f>
        <v>49.6359773602989</v>
      </c>
      <c r="C22" s="24" t="n">
        <f aca="false">'Tx_Empl_BIT_4,5%'!C19</f>
        <v>45.6849208535529</v>
      </c>
      <c r="D22" s="24" t="n">
        <f aca="false">'Tx_Empl_BIT_4,5%'!D19</f>
        <v>53.9059628181211</v>
      </c>
      <c r="E22" s="21" t="n">
        <f aca="false">100*SUM('Empl_BIT_4,5%'!E19:L19)/SUM(PopTot!E20:L20)</f>
        <v>66.2325000571432</v>
      </c>
      <c r="F22" s="24" t="n">
        <f aca="false">'Tx_Empl_BIT_4,5%'!AH19</f>
        <v>20.8083725609876</v>
      </c>
      <c r="G22" s="21" t="n">
        <f aca="false">100*SUM('Empl_BIT_4,5%'!Q19:X19)/SUM(PopTot!Q20:X20)</f>
        <v>73.1835175317638</v>
      </c>
      <c r="H22" s="24" t="n">
        <f aca="false">'Tx_Empl_BIT_4,5%'!AM19</f>
        <v>26.7806975653051</v>
      </c>
      <c r="I22" s="24" t="n">
        <f aca="false">'Tx_Empl_BIT_4,5%'!E19</f>
        <v>8.64138848026757</v>
      </c>
      <c r="J22" s="24" t="n">
        <f aca="false">'Tx_Empl_BIT_4,5%'!F19</f>
        <v>48.6666013275323</v>
      </c>
      <c r="K22" s="24" t="n">
        <f aca="false">'Tx_Empl_BIT_4,5%'!G19</f>
        <v>74.3708822366432</v>
      </c>
      <c r="L22" s="24" t="n">
        <f aca="false">'Tx_Empl_BIT_4,5%'!H19</f>
        <v>75.3465601220618</v>
      </c>
      <c r="M22" s="24" t="n">
        <f aca="false">'Tx_Empl_BIT_4,5%'!I19</f>
        <v>77.9572438393295</v>
      </c>
      <c r="N22" s="24" t="n">
        <f aca="false">'Tx_Empl_BIT_4,5%'!J19</f>
        <v>80.2564051844166</v>
      </c>
      <c r="O22" s="24" t="n">
        <f aca="false">'Tx_Empl_BIT_4,5%'!K19</f>
        <v>82.9677200919578</v>
      </c>
      <c r="P22" s="24" t="n">
        <f aca="false">'Tx_Empl_BIT_4,5%'!L19</f>
        <v>81.1821718332583</v>
      </c>
      <c r="Q22" s="24" t="n">
        <f aca="false">'Tx_Empl_BIT_4,5%'!M19</f>
        <v>70.4844141039016</v>
      </c>
      <c r="R22" s="24" t="n">
        <f aca="false">'Tx_Empl_BIT_4,5%'!N19</f>
        <v>47.947275301784</v>
      </c>
      <c r="S22" s="24" t="n">
        <f aca="false">'Tx_Empl_BIT_4,5%'!O19</f>
        <v>8.11490653289048</v>
      </c>
      <c r="T22" s="24" t="n">
        <f aca="false">'Tx_Empl_BIT_4,5%'!P19</f>
        <v>0.77844518737492</v>
      </c>
      <c r="U22" s="24" t="n">
        <f aca="false">'Tx_Empl_BIT_4,5%'!Q19</f>
        <v>12.9925754575849</v>
      </c>
      <c r="V22" s="24" t="n">
        <f aca="false">'Tx_Empl_BIT_4,5%'!R19</f>
        <v>55.1250465310979</v>
      </c>
      <c r="W22" s="24" t="n">
        <f aca="false">'Tx_Empl_BIT_4,5%'!S19</f>
        <v>84.0874121932191</v>
      </c>
      <c r="X22" s="24" t="n">
        <f aca="false">'Tx_Empl_BIT_4,5%'!T19</f>
        <v>88.3205573083535</v>
      </c>
      <c r="Y22" s="24" t="n">
        <f aca="false">'Tx_Empl_BIT_4,5%'!U19</f>
        <v>88.1413873943444</v>
      </c>
      <c r="Z22" s="24" t="n">
        <f aca="false">'Tx_Empl_BIT_4,5%'!V19</f>
        <v>89.1439273595055</v>
      </c>
      <c r="AA22" s="24" t="n">
        <f aca="false">'Tx_Empl_BIT_4,5%'!W19</f>
        <v>87.4092540291013</v>
      </c>
      <c r="AB22" s="24" t="n">
        <f aca="false">'Tx_Empl_BIT_4,5%'!X19</f>
        <v>86.0018864080362</v>
      </c>
      <c r="AC22" s="24" t="n">
        <f aca="false">'Tx_Empl_BIT_4,5%'!Y19</f>
        <v>73.1851041960104</v>
      </c>
      <c r="AD22" s="24" t="n">
        <f aca="false">'Tx_Empl_BIT_4,5%'!Z19</f>
        <v>55.6510674815824</v>
      </c>
      <c r="AE22" s="24" t="n">
        <f aca="false">'Tx_Empl_BIT_4,5%'!AA19</f>
        <v>13.0426929943581</v>
      </c>
      <c r="AF22" s="25" t="n">
        <f aca="false">'Tx_Empl_BIT_4,5%'!AB19</f>
        <v>1.71173636015214</v>
      </c>
    </row>
    <row r="23" customFormat="false" ht="15" hidden="false" customHeight="false" outlineLevel="0" collapsed="false">
      <c r="A23" s="23" t="n">
        <v>2032</v>
      </c>
      <c r="B23" s="24" t="n">
        <f aca="false">'Tx_Empl_BIT_4,5%'!B20</f>
        <v>49.8076510273025</v>
      </c>
      <c r="C23" s="24" t="n">
        <f aca="false">'Tx_Empl_BIT_4,5%'!C20</f>
        <v>45.8651145276204</v>
      </c>
      <c r="D23" s="24" t="n">
        <f aca="false">'Tx_Empl_BIT_4,5%'!D20</f>
        <v>54.0669533818569</v>
      </c>
      <c r="E23" s="21" t="n">
        <f aca="false">100*SUM('Empl_BIT_4,5%'!E20:L20)/SUM(PopTot!E21:L21)</f>
        <v>66.6954541324098</v>
      </c>
      <c r="F23" s="24" t="n">
        <f aca="false">'Tx_Empl_BIT_4,5%'!AH20</f>
        <v>20.7735257664544</v>
      </c>
      <c r="G23" s="21" t="n">
        <f aca="false">100*SUM('Empl_BIT_4,5%'!Q20:X20)/SUM(PopTot!Q21:X21)</f>
        <v>73.5909690182443</v>
      </c>
      <c r="H23" s="24" t="n">
        <f aca="false">'Tx_Empl_BIT_4,5%'!AM20</f>
        <v>26.7704635424362</v>
      </c>
      <c r="I23" s="24" t="n">
        <f aca="false">'Tx_Empl_BIT_4,5%'!E20</f>
        <v>8.85012126961161</v>
      </c>
      <c r="J23" s="24" t="n">
        <f aca="false">'Tx_Empl_BIT_4,5%'!F20</f>
        <v>49.1528308989277</v>
      </c>
      <c r="K23" s="24" t="n">
        <f aca="false">'Tx_Empl_BIT_4,5%'!G20</f>
        <v>74.9159135632905</v>
      </c>
      <c r="L23" s="24" t="n">
        <f aca="false">'Tx_Empl_BIT_4,5%'!H20</f>
        <v>75.7494741327087</v>
      </c>
      <c r="M23" s="24" t="n">
        <f aca="false">'Tx_Empl_BIT_4,5%'!I20</f>
        <v>78.5228612823076</v>
      </c>
      <c r="N23" s="24" t="n">
        <f aca="false">'Tx_Empl_BIT_4,5%'!J20</f>
        <v>80.6146428005924</v>
      </c>
      <c r="O23" s="24" t="n">
        <f aca="false">'Tx_Empl_BIT_4,5%'!K20</f>
        <v>83.2941627910505</v>
      </c>
      <c r="P23" s="24" t="n">
        <f aca="false">'Tx_Empl_BIT_4,5%'!L20</f>
        <v>81.2359795929003</v>
      </c>
      <c r="Q23" s="24" t="n">
        <f aca="false">'Tx_Empl_BIT_4,5%'!M20</f>
        <v>71.1197679902632</v>
      </c>
      <c r="R23" s="24" t="n">
        <f aca="false">'Tx_Empl_BIT_4,5%'!N20</f>
        <v>49.265694349821</v>
      </c>
      <c r="S23" s="24" t="n">
        <f aca="false">'Tx_Empl_BIT_4,5%'!O20</f>
        <v>8.34948082216478</v>
      </c>
      <c r="T23" s="24" t="n">
        <f aca="false">'Tx_Empl_BIT_4,5%'!P20</f>
        <v>0.79688795092693</v>
      </c>
      <c r="U23" s="24" t="n">
        <f aca="false">'Tx_Empl_BIT_4,5%'!Q20</f>
        <v>13.21054425125</v>
      </c>
      <c r="V23" s="24" t="n">
        <f aca="false">'Tx_Empl_BIT_4,5%'!R20</f>
        <v>55.7425420343682</v>
      </c>
      <c r="W23" s="24" t="n">
        <f aca="false">'Tx_Empl_BIT_4,5%'!S20</f>
        <v>84.5697637086534</v>
      </c>
      <c r="X23" s="24" t="n">
        <f aca="false">'Tx_Empl_BIT_4,5%'!T20</f>
        <v>88.6190445508285</v>
      </c>
      <c r="Y23" s="24" t="n">
        <f aca="false">'Tx_Empl_BIT_4,5%'!U20</f>
        <v>88.5551158043415</v>
      </c>
      <c r="Z23" s="24" t="n">
        <f aca="false">'Tx_Empl_BIT_4,5%'!V20</f>
        <v>89.3855640259075</v>
      </c>
      <c r="AA23" s="24" t="n">
        <f aca="false">'Tx_Empl_BIT_4,5%'!W20</f>
        <v>87.6156640060269</v>
      </c>
      <c r="AB23" s="24" t="n">
        <f aca="false">'Tx_Empl_BIT_4,5%'!X20</f>
        <v>86.0147004216095</v>
      </c>
      <c r="AC23" s="24" t="n">
        <f aca="false">'Tx_Empl_BIT_4,5%'!Y20</f>
        <v>73.5177275737381</v>
      </c>
      <c r="AD23" s="24" t="n">
        <f aca="false">'Tx_Empl_BIT_4,5%'!Z20</f>
        <v>57.2084203916721</v>
      </c>
      <c r="AE23" s="24" t="n">
        <f aca="false">'Tx_Empl_BIT_4,5%'!AA20</f>
        <v>13.6283953521932</v>
      </c>
      <c r="AF23" s="25" t="n">
        <f aca="false">'Tx_Empl_BIT_4,5%'!AB20</f>
        <v>1.71142392515304</v>
      </c>
    </row>
    <row r="24" customFormat="false" ht="15" hidden="false" customHeight="false" outlineLevel="0" collapsed="false">
      <c r="A24" s="23" t="n">
        <v>2033</v>
      </c>
      <c r="B24" s="24" t="n">
        <f aca="false">'Tx_Empl_BIT_4,5%'!B21</f>
        <v>49.7417568213497</v>
      </c>
      <c r="C24" s="24" t="n">
        <f aca="false">'Tx_Empl_BIT_4,5%'!C21</f>
        <v>45.7916187070796</v>
      </c>
      <c r="D24" s="24" t="n">
        <f aca="false">'Tx_Empl_BIT_4,5%'!D21</f>
        <v>54.0078233132283</v>
      </c>
      <c r="E24" s="21" t="n">
        <f aca="false">100*SUM('Empl_BIT_4,5%'!E21:L21)/SUM(PopTot!E22:L22)</f>
        <v>66.7622599794183</v>
      </c>
      <c r="F24" s="24" t="n">
        <f aca="false">'Tx_Empl_BIT_4,5%'!AH21</f>
        <v>20.6878586416672</v>
      </c>
      <c r="G24" s="21" t="n">
        <f aca="false">100*SUM('Empl_BIT_4,5%'!Q21:X21)/SUM(PopTot!Q22:X22)</f>
        <v>73.6579894513206</v>
      </c>
      <c r="H24" s="24" t="n">
        <f aca="false">'Tx_Empl_BIT_4,5%'!AM21</f>
        <v>26.7486679955543</v>
      </c>
      <c r="I24" s="24" t="n">
        <f aca="false">'Tx_Empl_BIT_4,5%'!E21</f>
        <v>8.84729628099267</v>
      </c>
      <c r="J24" s="24" t="n">
        <f aca="false">'Tx_Empl_BIT_4,5%'!F21</f>
        <v>49.0822543136359</v>
      </c>
      <c r="K24" s="24" t="n">
        <f aca="false">'Tx_Empl_BIT_4,5%'!G21</f>
        <v>75.004117462777</v>
      </c>
      <c r="L24" s="24" t="n">
        <f aca="false">'Tx_Empl_BIT_4,5%'!H21</f>
        <v>75.5401734000806</v>
      </c>
      <c r="M24" s="24" t="n">
        <f aca="false">'Tx_Empl_BIT_4,5%'!I21</f>
        <v>79.1181615930142</v>
      </c>
      <c r="N24" s="24" t="n">
        <f aca="false">'Tx_Empl_BIT_4,5%'!J21</f>
        <v>80.1927708393776</v>
      </c>
      <c r="O24" s="24" t="n">
        <f aca="false">'Tx_Empl_BIT_4,5%'!K21</f>
        <v>83.820512823661</v>
      </c>
      <c r="P24" s="24" t="n">
        <f aca="false">'Tx_Empl_BIT_4,5%'!L21</f>
        <v>80.8274340495332</v>
      </c>
      <c r="Q24" s="24" t="n">
        <f aca="false">'Tx_Empl_BIT_4,5%'!M21</f>
        <v>71.2457251643949</v>
      </c>
      <c r="R24" s="24" t="n">
        <f aca="false">'Tx_Empl_BIT_4,5%'!N21</f>
        <v>50.3699456738999</v>
      </c>
      <c r="S24" s="24" t="n">
        <f aca="false">'Tx_Empl_BIT_4,5%'!O21</f>
        <v>8.53121001563079</v>
      </c>
      <c r="T24" s="24" t="n">
        <f aca="false">'Tx_Empl_BIT_4,5%'!P21</f>
        <v>0.812675606019451</v>
      </c>
      <c r="U24" s="24" t="n">
        <f aca="false">'Tx_Empl_BIT_4,5%'!Q21</f>
        <v>13.2037811924974</v>
      </c>
      <c r="V24" s="24" t="n">
        <f aca="false">'Tx_Empl_BIT_4,5%'!R21</f>
        <v>55.6646348510645</v>
      </c>
      <c r="W24" s="24" t="n">
        <f aca="false">'Tx_Empl_BIT_4,5%'!S21</f>
        <v>84.6954069379241</v>
      </c>
      <c r="X24" s="24" t="n">
        <f aca="false">'Tx_Empl_BIT_4,5%'!T21</f>
        <v>88.3852450818154</v>
      </c>
      <c r="Y24" s="24" t="n">
        <f aca="false">'Tx_Empl_BIT_4,5%'!U21</f>
        <v>89.2234442020599</v>
      </c>
      <c r="Z24" s="24" t="n">
        <f aca="false">'Tx_Empl_BIT_4,5%'!V21</f>
        <v>88.892242371954</v>
      </c>
      <c r="AA24" s="24" t="n">
        <f aca="false">'Tx_Empl_BIT_4,5%'!W21</f>
        <v>88.0635194047924</v>
      </c>
      <c r="AB24" s="24" t="n">
        <f aca="false">'Tx_Empl_BIT_4,5%'!X21</f>
        <v>85.6340673114943</v>
      </c>
      <c r="AC24" s="24" t="n">
        <f aca="false">'Tx_Empl_BIT_4,5%'!Y21</f>
        <v>73.6224511280838</v>
      </c>
      <c r="AD24" s="24" t="n">
        <f aca="false">'Tx_Empl_BIT_4,5%'!Z21</f>
        <v>58.2266717991051</v>
      </c>
      <c r="AE24" s="24" t="n">
        <f aca="false">'Tx_Empl_BIT_4,5%'!AA21</f>
        <v>14.4365792582587</v>
      </c>
      <c r="AF24" s="25" t="n">
        <f aca="false">'Tx_Empl_BIT_4,5%'!AB21</f>
        <v>1.71243005905097</v>
      </c>
    </row>
    <row r="25" customFormat="false" ht="15" hidden="false" customHeight="false" outlineLevel="0" collapsed="false">
      <c r="A25" s="23" t="n">
        <v>2034</v>
      </c>
      <c r="B25" s="24" t="n">
        <f aca="false">'Tx_Empl_BIT_4,5%'!B22</f>
        <v>49.6862406491115</v>
      </c>
      <c r="C25" s="24" t="n">
        <f aca="false">'Tx_Empl_BIT_4,5%'!C22</f>
        <v>45.7223238234593</v>
      </c>
      <c r="D25" s="24" t="n">
        <f aca="false">'Tx_Empl_BIT_4,5%'!D22</f>
        <v>53.9657177788549</v>
      </c>
      <c r="E25" s="21" t="n">
        <f aca="false">100*SUM('Empl_BIT_4,5%'!E22:L22)/SUM(PopTot!E23:L23)</f>
        <v>66.8131088634585</v>
      </c>
      <c r="F25" s="24" t="n">
        <f aca="false">'Tx_Empl_BIT_4,5%'!AH22</f>
        <v>20.6249932643655</v>
      </c>
      <c r="G25" s="21" t="n">
        <f aca="false">100*SUM('Empl_BIT_4,5%'!Q22:X22)/SUM(PopTot!Q23:X23)</f>
        <v>73.709534237248</v>
      </c>
      <c r="H25" s="24" t="n">
        <f aca="false">'Tx_Empl_BIT_4,5%'!AM22</f>
        <v>26.7663748208447</v>
      </c>
      <c r="I25" s="24" t="n">
        <f aca="false">'Tx_Empl_BIT_4,5%'!E22</f>
        <v>8.83468086610111</v>
      </c>
      <c r="J25" s="24" t="n">
        <f aca="false">'Tx_Empl_BIT_4,5%'!F22</f>
        <v>49.1014534038831</v>
      </c>
      <c r="K25" s="24" t="n">
        <f aca="false">'Tx_Empl_BIT_4,5%'!G22</f>
        <v>74.9071509064355</v>
      </c>
      <c r="L25" s="24" t="n">
        <f aca="false">'Tx_Empl_BIT_4,5%'!H22</f>
        <v>75.5602130567016</v>
      </c>
      <c r="M25" s="24" t="n">
        <f aca="false">'Tx_Empl_BIT_4,5%'!I22</f>
        <v>79.1590791985289</v>
      </c>
      <c r="N25" s="24" t="n">
        <f aca="false">'Tx_Empl_BIT_4,5%'!J22</f>
        <v>80.2712224993334</v>
      </c>
      <c r="O25" s="24" t="n">
        <f aca="false">'Tx_Empl_BIT_4,5%'!K22</f>
        <v>83.6024894313983</v>
      </c>
      <c r="P25" s="24" t="n">
        <f aca="false">'Tx_Empl_BIT_4,5%'!L22</f>
        <v>80.8170557620617</v>
      </c>
      <c r="Q25" s="24" t="n">
        <f aca="false">'Tx_Empl_BIT_4,5%'!M22</f>
        <v>71.8520082585408</v>
      </c>
      <c r="R25" s="24" t="n">
        <f aca="false">'Tx_Empl_BIT_4,5%'!N22</f>
        <v>51.2318544604483</v>
      </c>
      <c r="S25" s="24" t="n">
        <f aca="false">'Tx_Empl_BIT_4,5%'!O22</f>
        <v>8.6866474032617</v>
      </c>
      <c r="T25" s="24" t="n">
        <f aca="false">'Tx_Empl_BIT_4,5%'!P22</f>
        <v>0.812507916296098</v>
      </c>
      <c r="U25" s="24" t="n">
        <f aca="false">'Tx_Empl_BIT_4,5%'!Q22</f>
        <v>13.189687594706</v>
      </c>
      <c r="V25" s="24" t="n">
        <f aca="false">'Tx_Empl_BIT_4,5%'!R22</f>
        <v>55.6813258310581</v>
      </c>
      <c r="W25" s="24" t="n">
        <f aca="false">'Tx_Empl_BIT_4,5%'!S22</f>
        <v>84.6029164821275</v>
      </c>
      <c r="X25" s="24" t="n">
        <f aca="false">'Tx_Empl_BIT_4,5%'!T22</f>
        <v>88.3255208724523</v>
      </c>
      <c r="Y25" s="24" t="n">
        <f aca="false">'Tx_Empl_BIT_4,5%'!U22</f>
        <v>89.3046313624681</v>
      </c>
      <c r="Z25" s="24" t="n">
        <f aca="false">'Tx_Empl_BIT_4,5%'!V22</f>
        <v>88.9464392405114</v>
      </c>
      <c r="AA25" s="24" t="n">
        <f aca="false">'Tx_Empl_BIT_4,5%'!W22</f>
        <v>87.8649718230355</v>
      </c>
      <c r="AB25" s="24" t="n">
        <f aca="false">'Tx_Empl_BIT_4,5%'!X22</f>
        <v>85.5781740765989</v>
      </c>
      <c r="AC25" s="24" t="n">
        <f aca="false">'Tx_Empl_BIT_4,5%'!Y22</f>
        <v>74.1152474540903</v>
      </c>
      <c r="AD25" s="24" t="n">
        <f aca="false">'Tx_Empl_BIT_4,5%'!Z22</f>
        <v>59.0964313825087</v>
      </c>
      <c r="AE25" s="24" t="n">
        <f aca="false">'Tx_Empl_BIT_4,5%'!AA22</f>
        <v>15.3270393670751</v>
      </c>
      <c r="AF25" s="25" t="n">
        <f aca="false">'Tx_Empl_BIT_4,5%'!AB22</f>
        <v>1.71190526901735</v>
      </c>
    </row>
    <row r="26" customFormat="false" ht="15" hidden="false" customHeight="false" outlineLevel="0" collapsed="false">
      <c r="A26" s="23" t="n">
        <v>2035</v>
      </c>
      <c r="B26" s="24" t="n">
        <f aca="false">'Tx_Empl_BIT_4,5%'!B23</f>
        <v>49.6182845224821</v>
      </c>
      <c r="C26" s="24" t="n">
        <f aca="false">'Tx_Empl_BIT_4,5%'!C23</f>
        <v>45.604057817445</v>
      </c>
      <c r="D26" s="24" t="n">
        <f aca="false">'Tx_Empl_BIT_4,5%'!D23</f>
        <v>53.9505181070205</v>
      </c>
      <c r="E26" s="21" t="n">
        <f aca="false">100*SUM('Empl_BIT_4,5%'!E23:L23)/SUM(PopTot!E24:L24)</f>
        <v>66.8153759490081</v>
      </c>
      <c r="F26" s="24" t="n">
        <f aca="false">'Tx_Empl_BIT_4,5%'!AH23</f>
        <v>20.5403366378052</v>
      </c>
      <c r="G26" s="21" t="n">
        <f aca="false">100*SUM('Empl_BIT_4,5%'!Q23:X23)/SUM(PopTot!Q24:X24)</f>
        <v>73.7119949750614</v>
      </c>
      <c r="H26" s="24" t="n">
        <f aca="false">'Tx_Empl_BIT_4,5%'!AM23</f>
        <v>26.9383051549791</v>
      </c>
      <c r="I26" s="24" t="n">
        <f aca="false">'Tx_Empl_BIT_4,5%'!E23</f>
        <v>8.84941069357327</v>
      </c>
      <c r="J26" s="24" t="n">
        <f aca="false">'Tx_Empl_BIT_4,5%'!F23</f>
        <v>48.9192009804852</v>
      </c>
      <c r="K26" s="24" t="n">
        <f aca="false">'Tx_Empl_BIT_4,5%'!G23</f>
        <v>74.9000084259258</v>
      </c>
      <c r="L26" s="24" t="n">
        <f aca="false">'Tx_Empl_BIT_4,5%'!H23</f>
        <v>75.2076848560193</v>
      </c>
      <c r="M26" s="24" t="n">
        <f aca="false">'Tx_Empl_BIT_4,5%'!I23</f>
        <v>79.3674695006029</v>
      </c>
      <c r="N26" s="24" t="n">
        <f aca="false">'Tx_Empl_BIT_4,5%'!J23</f>
        <v>80.5174865459216</v>
      </c>
      <c r="O26" s="24" t="n">
        <f aca="false">'Tx_Empl_BIT_4,5%'!K23</f>
        <v>83.5623703490299</v>
      </c>
      <c r="P26" s="24" t="n">
        <f aca="false">'Tx_Empl_BIT_4,5%'!L23</f>
        <v>80.4017539304557</v>
      </c>
      <c r="Q26" s="24" t="n">
        <f aca="false">'Tx_Empl_BIT_4,5%'!M23</f>
        <v>72.6605760021239</v>
      </c>
      <c r="R26" s="24" t="n">
        <f aca="false">'Tx_Empl_BIT_4,5%'!N23</f>
        <v>51.3669286241365</v>
      </c>
      <c r="S26" s="24" t="n">
        <f aca="false">'Tx_Empl_BIT_4,5%'!O23</f>
        <v>8.77763045606435</v>
      </c>
      <c r="T26" s="24" t="n">
        <f aca="false">'Tx_Empl_BIT_4,5%'!P23</f>
        <v>0.811735882985358</v>
      </c>
      <c r="U26" s="24" t="n">
        <f aca="false">'Tx_Empl_BIT_4,5%'!Q23</f>
        <v>13.2101721974747</v>
      </c>
      <c r="V26" s="24" t="n">
        <f aca="false">'Tx_Empl_BIT_4,5%'!R23</f>
        <v>55.5001418498601</v>
      </c>
      <c r="W26" s="24" t="n">
        <f aca="false">'Tx_Empl_BIT_4,5%'!S23</f>
        <v>84.5728389751783</v>
      </c>
      <c r="X26" s="24" t="n">
        <f aca="false">'Tx_Empl_BIT_4,5%'!T23</f>
        <v>87.955288812097</v>
      </c>
      <c r="Y26" s="24" t="n">
        <f aca="false">'Tx_Empl_BIT_4,5%'!U23</f>
        <v>89.4967933360731</v>
      </c>
      <c r="Z26" s="24" t="n">
        <f aca="false">'Tx_Empl_BIT_4,5%'!V23</f>
        <v>89.1090924588723</v>
      </c>
      <c r="AA26" s="24" t="n">
        <f aca="false">'Tx_Empl_BIT_4,5%'!W23</f>
        <v>87.7668168649046</v>
      </c>
      <c r="AB26" s="24" t="n">
        <f aca="false">'Tx_Empl_BIT_4,5%'!X23</f>
        <v>85.1989907092228</v>
      </c>
      <c r="AC26" s="24" t="n">
        <f aca="false">'Tx_Empl_BIT_4,5%'!Y23</f>
        <v>74.9618709956583</v>
      </c>
      <c r="AD26" s="24" t="n">
        <f aca="false">'Tx_Empl_BIT_4,5%'!Z23</f>
        <v>60.2435570757374</v>
      </c>
      <c r="AE26" s="24" t="n">
        <f aca="false">'Tx_Empl_BIT_4,5%'!AA23</f>
        <v>16.2351625150798</v>
      </c>
      <c r="AF26" s="25" t="n">
        <f aca="false">'Tx_Empl_BIT_4,5%'!AB23</f>
        <v>1.71045172685732</v>
      </c>
    </row>
    <row r="27" customFormat="false" ht="15" hidden="false" customHeight="false" outlineLevel="0" collapsed="false">
      <c r="A27" s="23" t="n">
        <v>2036</v>
      </c>
      <c r="B27" s="24" t="n">
        <f aca="false">'Tx_Empl_BIT_4,5%'!B24</f>
        <v>49.5369417457094</v>
      </c>
      <c r="C27" s="24" t="n">
        <f aca="false">'Tx_Empl_BIT_4,5%'!C24</f>
        <v>45.4791013388044</v>
      </c>
      <c r="D27" s="24" t="n">
        <f aca="false">'Tx_Empl_BIT_4,5%'!D24</f>
        <v>53.9145342100478</v>
      </c>
      <c r="E27" s="21" t="n">
        <f aca="false">100*SUM('Empl_BIT_4,5%'!E24:L24)/SUM(PopTot!E25:L25)</f>
        <v>66.8514923676682</v>
      </c>
      <c r="F27" s="24" t="n">
        <f aca="false">'Tx_Empl_BIT_4,5%'!AH24</f>
        <v>20.4743398894386</v>
      </c>
      <c r="G27" s="21" t="n">
        <f aca="false">100*SUM('Empl_BIT_4,5%'!Q24:X24)/SUM(PopTot!Q25:X25)</f>
        <v>73.7616924916273</v>
      </c>
      <c r="H27" s="24" t="n">
        <f aca="false">'Tx_Empl_BIT_4,5%'!AM24</f>
        <v>27.081113417603</v>
      </c>
      <c r="I27" s="24" t="n">
        <f aca="false">'Tx_Empl_BIT_4,5%'!E24</f>
        <v>8.85424009421252</v>
      </c>
      <c r="J27" s="24" t="n">
        <f aca="false">'Tx_Empl_BIT_4,5%'!F24</f>
        <v>48.9264014538032</v>
      </c>
      <c r="K27" s="24" t="n">
        <f aca="false">'Tx_Empl_BIT_4,5%'!G24</f>
        <v>74.5781338269832</v>
      </c>
      <c r="L27" s="24" t="n">
        <f aca="false">'Tx_Empl_BIT_4,5%'!H24</f>
        <v>75.5045140533184</v>
      </c>
      <c r="M27" s="24" t="n">
        <f aca="false">'Tx_Empl_BIT_4,5%'!I24</f>
        <v>79.1562526419892</v>
      </c>
      <c r="N27" s="24" t="n">
        <f aca="false">'Tx_Empl_BIT_4,5%'!J24</f>
        <v>80.7829269392551</v>
      </c>
      <c r="O27" s="24" t="n">
        <f aca="false">'Tx_Empl_BIT_4,5%'!K24</f>
        <v>83.3226113368161</v>
      </c>
      <c r="P27" s="24" t="n">
        <f aca="false">'Tx_Empl_BIT_4,5%'!L24</f>
        <v>80.5277998506327</v>
      </c>
      <c r="Q27" s="24" t="n">
        <f aca="false">'Tx_Empl_BIT_4,5%'!M24</f>
        <v>72.8104868615373</v>
      </c>
      <c r="R27" s="24" t="n">
        <f aca="false">'Tx_Empl_BIT_4,5%'!N24</f>
        <v>51.5004091744374</v>
      </c>
      <c r="S27" s="24" t="n">
        <f aca="false">'Tx_Empl_BIT_4,5%'!O24</f>
        <v>8.8527187682449</v>
      </c>
      <c r="T27" s="24" t="n">
        <f aca="false">'Tx_Empl_BIT_4,5%'!P24</f>
        <v>0.811363808143612</v>
      </c>
      <c r="U27" s="24" t="n">
        <f aca="false">'Tx_Empl_BIT_4,5%'!Q24</f>
        <v>13.2125277376041</v>
      </c>
      <c r="V27" s="24" t="n">
        <f aca="false">'Tx_Empl_BIT_4,5%'!R24</f>
        <v>55.5560448932411</v>
      </c>
      <c r="W27" s="24" t="n">
        <f aca="false">'Tx_Empl_BIT_4,5%'!S24</f>
        <v>84.1631478468828</v>
      </c>
      <c r="X27" s="24" t="n">
        <f aca="false">'Tx_Empl_BIT_4,5%'!T24</f>
        <v>88.3273773026557</v>
      </c>
      <c r="Y27" s="24" t="n">
        <f aca="false">'Tx_Empl_BIT_4,5%'!U24</f>
        <v>89.1631322775091</v>
      </c>
      <c r="Z27" s="24" t="n">
        <f aca="false">'Tx_Empl_BIT_4,5%'!V24</f>
        <v>89.4455817651736</v>
      </c>
      <c r="AA27" s="24" t="n">
        <f aca="false">'Tx_Empl_BIT_4,5%'!W24</f>
        <v>87.5151019317539</v>
      </c>
      <c r="AB27" s="24" t="n">
        <f aca="false">'Tx_Empl_BIT_4,5%'!X24</f>
        <v>85.3418950640398</v>
      </c>
      <c r="AC27" s="24" t="n">
        <f aca="false">'Tx_Empl_BIT_4,5%'!Y24</f>
        <v>75.0200280822371</v>
      </c>
      <c r="AD27" s="24" t="n">
        <f aca="false">'Tx_Empl_BIT_4,5%'!Z24</f>
        <v>61.5040140580155</v>
      </c>
      <c r="AE27" s="24" t="n">
        <f aca="false">'Tx_Empl_BIT_4,5%'!AA24</f>
        <v>17.0418572661587</v>
      </c>
      <c r="AF27" s="25" t="n">
        <f aca="false">'Tx_Empl_BIT_4,5%'!AB24</f>
        <v>1.70932819202351</v>
      </c>
    </row>
    <row r="28" customFormat="false" ht="15" hidden="false" customHeight="false" outlineLevel="0" collapsed="false">
      <c r="A28" s="23" t="n">
        <v>2037</v>
      </c>
      <c r="B28" s="24" t="n">
        <f aca="false">'Tx_Empl_BIT_4,5%'!B25</f>
        <v>49.4354928029825</v>
      </c>
      <c r="C28" s="24" t="n">
        <f aca="false">'Tx_Empl_BIT_4,5%'!C25</f>
        <v>45.3619627880323</v>
      </c>
      <c r="D28" s="24" t="n">
        <f aca="false">'Tx_Empl_BIT_4,5%'!D25</f>
        <v>53.8281007123372</v>
      </c>
      <c r="E28" s="21" t="n">
        <f aca="false">100*SUM('Empl_BIT_4,5%'!E25:L25)/SUM(PopTot!E26:L26)</f>
        <v>66.8804358126864</v>
      </c>
      <c r="F28" s="24" t="n">
        <f aca="false">'Tx_Empl_BIT_4,5%'!AH25</f>
        <v>20.4188556232499</v>
      </c>
      <c r="G28" s="21" t="n">
        <f aca="false">100*SUM('Empl_BIT_4,5%'!Q25:X25)/SUM(PopTot!Q26:X26)</f>
        <v>73.7918656926321</v>
      </c>
      <c r="H28" s="24" t="n">
        <f aca="false">'Tx_Empl_BIT_4,5%'!AM25</f>
        <v>27.1022831671665</v>
      </c>
      <c r="I28" s="24" t="n">
        <f aca="false">'Tx_Empl_BIT_4,5%'!E25</f>
        <v>8.85190717745686</v>
      </c>
      <c r="J28" s="24" t="n">
        <f aca="false">'Tx_Empl_BIT_4,5%'!F25</f>
        <v>49.0376191279353</v>
      </c>
      <c r="K28" s="24" t="n">
        <f aca="false">'Tx_Empl_BIT_4,5%'!G25</f>
        <v>74.4483602664373</v>
      </c>
      <c r="L28" s="24" t="n">
        <f aca="false">'Tx_Empl_BIT_4,5%'!H25</f>
        <v>75.533894141635</v>
      </c>
      <c r="M28" s="24" t="n">
        <f aca="false">'Tx_Empl_BIT_4,5%'!I25</f>
        <v>79.0867447219473</v>
      </c>
      <c r="N28" s="24" t="n">
        <f aca="false">'Tx_Empl_BIT_4,5%'!J25</f>
        <v>80.9011063812313</v>
      </c>
      <c r="O28" s="24" t="n">
        <f aca="false">'Tx_Empl_BIT_4,5%'!K25</f>
        <v>83.3002637707431</v>
      </c>
      <c r="P28" s="24" t="n">
        <f aca="false">'Tx_Empl_BIT_4,5%'!L25</f>
        <v>80.4797165678017</v>
      </c>
      <c r="Q28" s="24" t="n">
        <f aca="false">'Tx_Empl_BIT_4,5%'!M25</f>
        <v>72.561872846169</v>
      </c>
      <c r="R28" s="24" t="n">
        <f aca="false">'Tx_Empl_BIT_4,5%'!N25</f>
        <v>52.0818701246855</v>
      </c>
      <c r="S28" s="24" t="n">
        <f aca="false">'Tx_Empl_BIT_4,5%'!O25</f>
        <v>9.01756036282267</v>
      </c>
      <c r="T28" s="24" t="n">
        <f aca="false">'Tx_Empl_BIT_4,5%'!P25</f>
        <v>0.81053860458919</v>
      </c>
      <c r="U28" s="24" t="n">
        <f aca="false">'Tx_Empl_BIT_4,5%'!Q25</f>
        <v>13.2089928455274</v>
      </c>
      <c r="V28" s="24" t="n">
        <f aca="false">'Tx_Empl_BIT_4,5%'!R25</f>
        <v>55.6186419012811</v>
      </c>
      <c r="W28" s="24" t="n">
        <f aca="false">'Tx_Empl_BIT_4,5%'!S25</f>
        <v>84.1222630908902</v>
      </c>
      <c r="X28" s="24" t="n">
        <f aca="false">'Tx_Empl_BIT_4,5%'!T25</f>
        <v>88.2784737129742</v>
      </c>
      <c r="Y28" s="24" t="n">
        <f aca="false">'Tx_Empl_BIT_4,5%'!U25</f>
        <v>89.0930523313311</v>
      </c>
      <c r="Z28" s="24" t="n">
        <f aca="false">'Tx_Empl_BIT_4,5%'!V25</f>
        <v>89.5270295689052</v>
      </c>
      <c r="AA28" s="24" t="n">
        <f aca="false">'Tx_Empl_BIT_4,5%'!W25</f>
        <v>87.4451649450946</v>
      </c>
      <c r="AB28" s="24" t="n">
        <f aca="false">'Tx_Empl_BIT_4,5%'!X25</f>
        <v>85.286482704054</v>
      </c>
      <c r="AC28" s="24" t="n">
        <f aca="false">'Tx_Empl_BIT_4,5%'!Y25</f>
        <v>74.7868716523236</v>
      </c>
      <c r="AD28" s="24" t="n">
        <f aca="false">'Tx_Empl_BIT_4,5%'!Z25</f>
        <v>62.9194181568221</v>
      </c>
      <c r="AE28" s="24" t="n">
        <f aca="false">'Tx_Empl_BIT_4,5%'!AA25</f>
        <v>17.5100181563922</v>
      </c>
      <c r="AF28" s="25" t="n">
        <f aca="false">'Tx_Empl_BIT_4,5%'!AB25</f>
        <v>1.70727627471325</v>
      </c>
    </row>
    <row r="29" customFormat="false" ht="15" hidden="false" customHeight="false" outlineLevel="0" collapsed="false">
      <c r="A29" s="23" t="n">
        <v>2038</v>
      </c>
      <c r="B29" s="24" t="n">
        <f aca="false">'Tx_Empl_BIT_4,5%'!B26</f>
        <v>49.3407919955835</v>
      </c>
      <c r="C29" s="24" t="n">
        <f aca="false">'Tx_Empl_BIT_4,5%'!C26</f>
        <v>45.267918465353</v>
      </c>
      <c r="D29" s="24" t="n">
        <f aca="false">'Tx_Empl_BIT_4,5%'!D26</f>
        <v>53.7305328322636</v>
      </c>
      <c r="E29" s="21" t="n">
        <f aca="false">100*SUM('Empl_BIT_4,5%'!E26:L26)/SUM(PopTot!E27:L27)</f>
        <v>66.9540548994618</v>
      </c>
      <c r="F29" s="24" t="n">
        <f aca="false">'Tx_Empl_BIT_4,5%'!AH26</f>
        <v>20.3440378939868</v>
      </c>
      <c r="G29" s="21" t="n">
        <f aca="false">100*SUM('Empl_BIT_4,5%'!Q26:X26)/SUM(PopTot!Q27:X27)</f>
        <v>73.8782738141393</v>
      </c>
      <c r="H29" s="24" t="n">
        <f aca="false">'Tx_Empl_BIT_4,5%'!AM26</f>
        <v>27.0132329994347</v>
      </c>
      <c r="I29" s="24" t="n">
        <f aca="false">'Tx_Empl_BIT_4,5%'!E26</f>
        <v>8.85060241182286</v>
      </c>
      <c r="J29" s="24" t="n">
        <f aca="false">'Tx_Empl_BIT_4,5%'!F26</f>
        <v>49.0254020298538</v>
      </c>
      <c r="K29" s="24" t="n">
        <f aca="false">'Tx_Empl_BIT_4,5%'!G26</f>
        <v>74.3569944570606</v>
      </c>
      <c r="L29" s="24" t="n">
        <f aca="false">'Tx_Empl_BIT_4,5%'!H26</f>
        <v>75.6228861476613</v>
      </c>
      <c r="M29" s="24" t="n">
        <f aca="false">'Tx_Empl_BIT_4,5%'!I26</f>
        <v>78.88056593994</v>
      </c>
      <c r="N29" s="24" t="n">
        <f aca="false">'Tx_Empl_BIT_4,5%'!J26</f>
        <v>81.4958055823458</v>
      </c>
      <c r="O29" s="24" t="n">
        <f aca="false">'Tx_Empl_BIT_4,5%'!K26</f>
        <v>82.8891017703742</v>
      </c>
      <c r="P29" s="24" t="n">
        <f aca="false">'Tx_Empl_BIT_4,5%'!L26</f>
        <v>80.9686217178797</v>
      </c>
      <c r="Q29" s="24" t="n">
        <f aca="false">'Tx_Empl_BIT_4,5%'!M26</f>
        <v>72.1655722100055</v>
      </c>
      <c r="R29" s="24" t="n">
        <f aca="false">'Tx_Empl_BIT_4,5%'!N26</f>
        <v>52.8856893938887</v>
      </c>
      <c r="S29" s="24" t="n">
        <f aca="false">'Tx_Empl_BIT_4,5%'!O26</f>
        <v>9.15094496142695</v>
      </c>
      <c r="T29" s="24" t="n">
        <f aca="false">'Tx_Empl_BIT_4,5%'!P26</f>
        <v>0.810494045973826</v>
      </c>
      <c r="U29" s="24" t="n">
        <f aca="false">'Tx_Empl_BIT_4,5%'!Q26</f>
        <v>13.2076275220272</v>
      </c>
      <c r="V29" s="24" t="n">
        <f aca="false">'Tx_Empl_BIT_4,5%'!R26</f>
        <v>55.598490673723</v>
      </c>
      <c r="W29" s="24" t="n">
        <f aca="false">'Tx_Empl_BIT_4,5%'!S26</f>
        <v>84.0075326311208</v>
      </c>
      <c r="X29" s="24" t="n">
        <f aca="false">'Tx_Empl_BIT_4,5%'!T26</f>
        <v>88.4001617713877</v>
      </c>
      <c r="Y29" s="24" t="n">
        <f aca="false">'Tx_Empl_BIT_4,5%'!U26</f>
        <v>88.8778838236875</v>
      </c>
      <c r="Z29" s="24" t="n">
        <f aca="false">'Tx_Empl_BIT_4,5%'!V26</f>
        <v>90.1971225513368</v>
      </c>
      <c r="AA29" s="24" t="n">
        <f aca="false">'Tx_Empl_BIT_4,5%'!W26</f>
        <v>86.9665645875592</v>
      </c>
      <c r="AB29" s="24" t="n">
        <f aca="false">'Tx_Empl_BIT_4,5%'!X26</f>
        <v>85.7317045011669</v>
      </c>
      <c r="AC29" s="24" t="n">
        <f aca="false">'Tx_Empl_BIT_4,5%'!Y26</f>
        <v>74.4572459798404</v>
      </c>
      <c r="AD29" s="24" t="n">
        <f aca="false">'Tx_Empl_BIT_4,5%'!Z26</f>
        <v>64.1171034425102</v>
      </c>
      <c r="AE29" s="24" t="n">
        <f aca="false">'Tx_Empl_BIT_4,5%'!AA26</f>
        <v>17.7356682102556</v>
      </c>
      <c r="AF29" s="25" t="n">
        <f aca="false">'Tx_Empl_BIT_4,5%'!AB26</f>
        <v>1.70697807034211</v>
      </c>
    </row>
    <row r="30" customFormat="false" ht="15" hidden="false" customHeight="false" outlineLevel="0" collapsed="false">
      <c r="A30" s="23" t="n">
        <v>2039</v>
      </c>
      <c r="B30" s="24" t="n">
        <f aca="false">'Tx_Empl_BIT_4,5%'!B27</f>
        <v>49.2820291324956</v>
      </c>
      <c r="C30" s="24" t="n">
        <f aca="false">'Tx_Empl_BIT_4,5%'!C27</f>
        <v>45.2649991329246</v>
      </c>
      <c r="D30" s="24" t="n">
        <f aca="false">'Tx_Empl_BIT_4,5%'!D27</f>
        <v>53.6091519207443</v>
      </c>
      <c r="E30" s="21" t="n">
        <f aca="false">100*SUM('Empl_BIT_4,5%'!E27:L27)/SUM(PopTot!E28:L28)</f>
        <v>66.9715799095057</v>
      </c>
      <c r="F30" s="24" t="n">
        <f aca="false">'Tx_Empl_BIT_4,5%'!AH27</f>
        <v>20.4493869418487</v>
      </c>
      <c r="G30" s="21" t="n">
        <f aca="false">100*SUM('Empl_BIT_4,5%'!Q27:X27)/SUM(PopTot!Q28:X28)</f>
        <v>73.9155442655957</v>
      </c>
      <c r="H30" s="24" t="n">
        <f aca="false">'Tx_Empl_BIT_4,5%'!AM27</f>
        <v>26.8459057734071</v>
      </c>
      <c r="I30" s="24" t="n">
        <f aca="false">'Tx_Empl_BIT_4,5%'!E27</f>
        <v>8.85109888529999</v>
      </c>
      <c r="J30" s="24" t="n">
        <f aca="false">'Tx_Empl_BIT_4,5%'!F27</f>
        <v>48.9750435430399</v>
      </c>
      <c r="K30" s="24" t="n">
        <f aca="false">'Tx_Empl_BIT_4,5%'!G27</f>
        <v>74.3984465108401</v>
      </c>
      <c r="L30" s="24" t="n">
        <f aca="false">'Tx_Empl_BIT_4,5%'!H27</f>
        <v>75.5352666830815</v>
      </c>
      <c r="M30" s="24" t="n">
        <f aca="false">'Tx_Empl_BIT_4,5%'!I27</f>
        <v>78.9083612837524</v>
      </c>
      <c r="N30" s="24" t="n">
        <f aca="false">'Tx_Empl_BIT_4,5%'!J27</f>
        <v>81.5321407008014</v>
      </c>
      <c r="O30" s="24" t="n">
        <f aca="false">'Tx_Empl_BIT_4,5%'!K27</f>
        <v>82.9922727218059</v>
      </c>
      <c r="P30" s="24" t="n">
        <f aca="false">'Tx_Empl_BIT_4,5%'!L27</f>
        <v>80.7455208377605</v>
      </c>
      <c r="Q30" s="24" t="n">
        <f aca="false">'Tx_Empl_BIT_4,5%'!M27</f>
        <v>72.1295492263505</v>
      </c>
      <c r="R30" s="24" t="n">
        <f aca="false">'Tx_Empl_BIT_4,5%'!N27</f>
        <v>55.0613030905396</v>
      </c>
      <c r="S30" s="24" t="n">
        <f aca="false">'Tx_Empl_BIT_4,5%'!O27</f>
        <v>9.17617382448776</v>
      </c>
      <c r="T30" s="24" t="n">
        <f aca="false">'Tx_Empl_BIT_4,5%'!P27</f>
        <v>0.810294156798449</v>
      </c>
      <c r="U30" s="24" t="n">
        <f aca="false">'Tx_Empl_BIT_4,5%'!Q27</f>
        <v>13.2082605307602</v>
      </c>
      <c r="V30" s="24" t="n">
        <f aca="false">'Tx_Empl_BIT_4,5%'!R27</f>
        <v>55.5506177024355</v>
      </c>
      <c r="W30" s="24" t="n">
        <f aca="false">'Tx_Empl_BIT_4,5%'!S27</f>
        <v>84.0443942614455</v>
      </c>
      <c r="X30" s="24" t="n">
        <f aca="false">'Tx_Empl_BIT_4,5%'!T27</f>
        <v>88.3041020381821</v>
      </c>
      <c r="Y30" s="24" t="n">
        <f aca="false">'Tx_Empl_BIT_4,5%'!U27</f>
        <v>88.8332994242041</v>
      </c>
      <c r="Z30" s="24" t="n">
        <f aca="false">'Tx_Empl_BIT_4,5%'!V27</f>
        <v>90.2878390034156</v>
      </c>
      <c r="AA30" s="24" t="n">
        <f aca="false">'Tx_Empl_BIT_4,5%'!W27</f>
        <v>87.0208664640566</v>
      </c>
      <c r="AB30" s="24" t="n">
        <f aca="false">'Tx_Empl_BIT_4,5%'!X27</f>
        <v>85.5557322173375</v>
      </c>
      <c r="AC30" s="24" t="n">
        <f aca="false">'Tx_Empl_BIT_4,5%'!Y27</f>
        <v>74.4111015314652</v>
      </c>
      <c r="AD30" s="24" t="n">
        <f aca="false">'Tx_Empl_BIT_4,5%'!Z27</f>
        <v>64.9569207943681</v>
      </c>
      <c r="AE30" s="24" t="n">
        <f aca="false">'Tx_Empl_BIT_4,5%'!AA27</f>
        <v>17.801248648862</v>
      </c>
      <c r="AF30" s="25" t="n">
        <f aca="false">'Tx_Empl_BIT_4,5%'!AB27</f>
        <v>1.70689510511104</v>
      </c>
    </row>
    <row r="31" customFormat="false" ht="15" hidden="false" customHeight="false" outlineLevel="0" collapsed="false">
      <c r="A31" s="23" t="n">
        <v>2040</v>
      </c>
      <c r="B31" s="24" t="n">
        <f aca="false">'Tx_Empl_BIT_4,5%'!B28</f>
        <v>49.2401171311658</v>
      </c>
      <c r="C31" s="24" t="n">
        <f aca="false">'Tx_Empl_BIT_4,5%'!C28</f>
        <v>45.2947666237517</v>
      </c>
      <c r="D31" s="24" t="n">
        <f aca="false">'Tx_Empl_BIT_4,5%'!D28</f>
        <v>53.4872975972293</v>
      </c>
      <c r="E31" s="21" t="n">
        <f aca="false">100*SUM('Empl_BIT_4,5%'!E28:L28)/SUM(PopTot!E29:L29)</f>
        <v>66.9930033876378</v>
      </c>
      <c r="F31" s="24" t="n">
        <f aca="false">'Tx_Empl_BIT_4,5%'!AH28</f>
        <v>20.6387178390539</v>
      </c>
      <c r="G31" s="21" t="n">
        <f aca="false">100*SUM('Empl_BIT_4,5%'!Q28:X28)/SUM(PopTot!Q29:X29)</f>
        <v>73.9405074364743</v>
      </c>
      <c r="H31" s="24" t="n">
        <f aca="false">'Tx_Empl_BIT_4,5%'!AM28</f>
        <v>26.7087917460412</v>
      </c>
      <c r="I31" s="24" t="n">
        <f aca="false">'Tx_Empl_BIT_4,5%'!E28</f>
        <v>8.85227810485896</v>
      </c>
      <c r="J31" s="24" t="n">
        <f aca="false">'Tx_Empl_BIT_4,5%'!F28</f>
        <v>49.0707650698185</v>
      </c>
      <c r="K31" s="24" t="n">
        <f aca="false">'Tx_Empl_BIT_4,5%'!G28</f>
        <v>74.1413019659999</v>
      </c>
      <c r="L31" s="24" t="n">
        <f aca="false">'Tx_Empl_BIT_4,5%'!H28</f>
        <v>75.5342587452657</v>
      </c>
      <c r="M31" s="24" t="n">
        <f aca="false">'Tx_Empl_BIT_4,5%'!I28</f>
        <v>78.559858183835</v>
      </c>
      <c r="N31" s="24" t="n">
        <f aca="false">'Tx_Empl_BIT_4,5%'!J28</f>
        <v>81.7398930749508</v>
      </c>
      <c r="O31" s="24" t="n">
        <f aca="false">'Tx_Empl_BIT_4,5%'!K28</f>
        <v>83.2618158957844</v>
      </c>
      <c r="P31" s="24" t="n">
        <f aca="false">'Tx_Empl_BIT_4,5%'!L28</f>
        <v>80.6974076032023</v>
      </c>
      <c r="Q31" s="24" t="n">
        <f aca="false">'Tx_Empl_BIT_4,5%'!M28</f>
        <v>71.7372894304175</v>
      </c>
      <c r="R31" s="24" t="n">
        <f aca="false">'Tx_Empl_BIT_4,5%'!N28</f>
        <v>57.4597430019375</v>
      </c>
      <c r="S31" s="24" t="n">
        <f aca="false">'Tx_Empl_BIT_4,5%'!O28</f>
        <v>9.27811209469555</v>
      </c>
      <c r="T31" s="24" t="n">
        <f aca="false">'Tx_Empl_BIT_4,5%'!P28</f>
        <v>0.810318249622632</v>
      </c>
      <c r="U31" s="24" t="n">
        <f aca="false">'Tx_Empl_BIT_4,5%'!Q28</f>
        <v>13.2096318754056</v>
      </c>
      <c r="V31" s="24" t="n">
        <f aca="false">'Tx_Empl_BIT_4,5%'!R28</f>
        <v>55.6558328246768</v>
      </c>
      <c r="W31" s="24" t="n">
        <f aca="false">'Tx_Empl_BIT_4,5%'!S28</f>
        <v>83.77062570554</v>
      </c>
      <c r="X31" s="24" t="n">
        <f aca="false">'Tx_Empl_BIT_4,5%'!T28</f>
        <v>88.271257617884</v>
      </c>
      <c r="Y31" s="24" t="n">
        <f aca="false">'Tx_Empl_BIT_4,5%'!U28</f>
        <v>88.4863568769173</v>
      </c>
      <c r="Z31" s="24" t="n">
        <f aca="false">'Tx_Empl_BIT_4,5%'!V28</f>
        <v>90.4869916125615</v>
      </c>
      <c r="AA31" s="24" t="n">
        <f aca="false">'Tx_Empl_BIT_4,5%'!W28</f>
        <v>87.1801028737739</v>
      </c>
      <c r="AB31" s="24" t="n">
        <f aca="false">'Tx_Empl_BIT_4,5%'!X28</f>
        <v>85.4748179062225</v>
      </c>
      <c r="AC31" s="24" t="n">
        <f aca="false">'Tx_Empl_BIT_4,5%'!Y28</f>
        <v>74.0877944079091</v>
      </c>
      <c r="AD31" s="24" t="n">
        <f aca="false">'Tx_Empl_BIT_4,5%'!Z28</f>
        <v>65.7916056140303</v>
      </c>
      <c r="AE31" s="24" t="n">
        <f aca="false">'Tx_Empl_BIT_4,5%'!AA28</f>
        <v>17.8011366347539</v>
      </c>
      <c r="AF31" s="25" t="n">
        <f aca="false">'Tx_Empl_BIT_4,5%'!AB28</f>
        <v>1.70723841575661</v>
      </c>
    </row>
    <row r="32" customFormat="false" ht="15" hidden="false" customHeight="false" outlineLevel="0" collapsed="false">
      <c r="A32" s="23" t="n">
        <v>2041</v>
      </c>
      <c r="B32" s="24" t="n">
        <f aca="false">'Tx_Empl_BIT_4,5%'!B29</f>
        <v>49.2072380401943</v>
      </c>
      <c r="C32" s="24" t="n">
        <f aca="false">'Tx_Empl_BIT_4,5%'!C29</f>
        <v>45.327260436486</v>
      </c>
      <c r="D32" s="24" t="n">
        <f aca="false">'Tx_Empl_BIT_4,5%'!D29</f>
        <v>53.380996188568</v>
      </c>
      <c r="E32" s="21" t="n">
        <f aca="false">100*SUM('Empl_BIT_4,5%'!E29:L29)/SUM(PopTot!E30:L30)</f>
        <v>66.9974446253899</v>
      </c>
      <c r="F32" s="24" t="n">
        <f aca="false">'Tx_Empl_BIT_4,5%'!AH29</f>
        <v>20.8466979131071</v>
      </c>
      <c r="G32" s="21" t="n">
        <f aca="false">100*SUM('Empl_BIT_4,5%'!Q29:X29)/SUM(PopTot!Q30:X30)</f>
        <v>73.9553450207596</v>
      </c>
      <c r="H32" s="24" t="n">
        <f aca="false">'Tx_Empl_BIT_4,5%'!AM29</f>
        <v>26.6363549647792</v>
      </c>
      <c r="I32" s="24" t="n">
        <f aca="false">'Tx_Empl_BIT_4,5%'!E29</f>
        <v>8.85397636079024</v>
      </c>
      <c r="J32" s="24" t="n">
        <f aca="false">'Tx_Empl_BIT_4,5%'!F29</f>
        <v>49.1003877303632</v>
      </c>
      <c r="K32" s="24" t="n">
        <f aca="false">'Tx_Empl_BIT_4,5%'!G29</f>
        <v>74.1672317618695</v>
      </c>
      <c r="L32" s="24" t="n">
        <f aca="false">'Tx_Empl_BIT_4,5%'!H29</f>
        <v>75.2251914732084</v>
      </c>
      <c r="M32" s="24" t="n">
        <f aca="false">'Tx_Empl_BIT_4,5%'!I29</f>
        <v>78.8640850308475</v>
      </c>
      <c r="N32" s="24" t="n">
        <f aca="false">'Tx_Empl_BIT_4,5%'!J29</f>
        <v>81.5223913965661</v>
      </c>
      <c r="O32" s="24" t="n">
        <f aca="false">'Tx_Empl_BIT_4,5%'!K29</f>
        <v>83.5464624976982</v>
      </c>
      <c r="P32" s="24" t="n">
        <f aca="false">'Tx_Empl_BIT_4,5%'!L29</f>
        <v>80.4568613453735</v>
      </c>
      <c r="Q32" s="24" t="n">
        <f aca="false">'Tx_Empl_BIT_4,5%'!M29</f>
        <v>71.8270259922031</v>
      </c>
      <c r="R32" s="24" t="n">
        <f aca="false">'Tx_Empl_BIT_4,5%'!N29</f>
        <v>58.7589877298675</v>
      </c>
      <c r="S32" s="24" t="n">
        <f aca="false">'Tx_Empl_BIT_4,5%'!O29</f>
        <v>9.7207649511077</v>
      </c>
      <c r="T32" s="24" t="n">
        <f aca="false">'Tx_Empl_BIT_4,5%'!P29</f>
        <v>0.810533402182161</v>
      </c>
      <c r="U32" s="24" t="n">
        <f aca="false">'Tx_Empl_BIT_4,5%'!Q29</f>
        <v>13.2114663790452</v>
      </c>
      <c r="V32" s="24" t="n">
        <f aca="false">'Tx_Empl_BIT_4,5%'!R29</f>
        <v>55.67583346269</v>
      </c>
      <c r="W32" s="24" t="n">
        <f aca="false">'Tx_Empl_BIT_4,5%'!S29</f>
        <v>83.862794790505</v>
      </c>
      <c r="X32" s="24" t="n">
        <f aca="false">'Tx_Empl_BIT_4,5%'!T29</f>
        <v>87.850270683801</v>
      </c>
      <c r="Y32" s="24" t="n">
        <f aca="false">'Tx_Empl_BIT_4,5%'!U29</f>
        <v>88.8580727493217</v>
      </c>
      <c r="Z32" s="24" t="n">
        <f aca="false">'Tx_Empl_BIT_4,5%'!V29</f>
        <v>90.1639031599064</v>
      </c>
      <c r="AA32" s="24" t="n">
        <f aca="false">'Tx_Empl_BIT_4,5%'!W29</f>
        <v>87.5053211709177</v>
      </c>
      <c r="AB32" s="24" t="n">
        <f aca="false">'Tx_Empl_BIT_4,5%'!X29</f>
        <v>85.2427907740421</v>
      </c>
      <c r="AC32" s="24" t="n">
        <f aca="false">'Tx_Empl_BIT_4,5%'!Y29</f>
        <v>74.2104619697298</v>
      </c>
      <c r="AD32" s="24" t="n">
        <f aca="false">'Tx_Empl_BIT_4,5%'!Z29</f>
        <v>65.839239956543</v>
      </c>
      <c r="AE32" s="24" t="n">
        <f aca="false">'Tx_Empl_BIT_4,5%'!AA29</f>
        <v>17.9749028887278</v>
      </c>
      <c r="AF32" s="25" t="n">
        <f aca="false">'Tx_Empl_BIT_4,5%'!AB29</f>
        <v>1.70762732758988</v>
      </c>
    </row>
    <row r="33" customFormat="false" ht="15" hidden="false" customHeight="false" outlineLevel="0" collapsed="false">
      <c r="A33" s="23" t="n">
        <v>2042</v>
      </c>
      <c r="B33" s="24" t="n">
        <f aca="false">'Tx_Empl_BIT_4,5%'!B30</f>
        <v>49.1676210478396</v>
      </c>
      <c r="C33" s="24" t="n">
        <f aca="false">'Tx_Empl_BIT_4,5%'!C30</f>
        <v>45.3510586563167</v>
      </c>
      <c r="D33" s="24" t="n">
        <f aca="false">'Tx_Empl_BIT_4,5%'!D30</f>
        <v>53.2697851478943</v>
      </c>
      <c r="E33" s="21" t="n">
        <f aca="false">100*SUM('Empl_BIT_4,5%'!E30:L30)/SUM(PopTot!E31:L31)</f>
        <v>67.0178078389312</v>
      </c>
      <c r="F33" s="24" t="n">
        <f aca="false">'Tx_Empl_BIT_4,5%'!AH30</f>
        <v>21.0203421623903</v>
      </c>
      <c r="G33" s="21" t="n">
        <f aca="false">100*SUM('Empl_BIT_4,5%'!Q30:X30)/SUM(PopTot!Q31:X31)</f>
        <v>73.9714897885589</v>
      </c>
      <c r="H33" s="24" t="n">
        <f aca="false">'Tx_Empl_BIT_4,5%'!AM30</f>
        <v>26.5526966868083</v>
      </c>
      <c r="I33" s="24" t="n">
        <f aca="false">'Tx_Empl_BIT_4,5%'!E30</f>
        <v>8.85605202431451</v>
      </c>
      <c r="J33" s="24" t="n">
        <f aca="false">'Tx_Empl_BIT_4,5%'!F30</f>
        <v>49.0927782437997</v>
      </c>
      <c r="K33" s="24" t="n">
        <f aca="false">'Tx_Empl_BIT_4,5%'!G30</f>
        <v>74.3284823577327</v>
      </c>
      <c r="L33" s="24" t="n">
        <f aca="false">'Tx_Empl_BIT_4,5%'!H30</f>
        <v>75.1001246231496</v>
      </c>
      <c r="M33" s="24" t="n">
        <f aca="false">'Tx_Empl_BIT_4,5%'!I30</f>
        <v>78.8919486864577</v>
      </c>
      <c r="N33" s="24" t="n">
        <f aca="false">'Tx_Empl_BIT_4,5%'!J30</f>
        <v>81.4481932549421</v>
      </c>
      <c r="O33" s="24" t="n">
        <f aca="false">'Tx_Empl_BIT_4,5%'!K30</f>
        <v>83.6771128754841</v>
      </c>
      <c r="P33" s="24" t="n">
        <f aca="false">'Tx_Empl_BIT_4,5%'!L30</f>
        <v>80.4245048312552</v>
      </c>
      <c r="Q33" s="24" t="n">
        <f aca="false">'Tx_Empl_BIT_4,5%'!M30</f>
        <v>71.8036551460396</v>
      </c>
      <c r="R33" s="24" t="n">
        <f aca="false">'Tx_Empl_BIT_4,5%'!N30</f>
        <v>59.3956285089921</v>
      </c>
      <c r="S33" s="24" t="n">
        <f aca="false">'Tx_Empl_BIT_4,5%'!O30</f>
        <v>10.3298778750728</v>
      </c>
      <c r="T33" s="24" t="n">
        <f aca="false">'Tx_Empl_BIT_4,5%'!P30</f>
        <v>0.810465016872605</v>
      </c>
      <c r="U33" s="24" t="n">
        <f aca="false">'Tx_Empl_BIT_4,5%'!Q30</f>
        <v>13.213636657433</v>
      </c>
      <c r="V33" s="24" t="n">
        <f aca="false">'Tx_Empl_BIT_4,5%'!R30</f>
        <v>55.6648009322141</v>
      </c>
      <c r="W33" s="24" t="n">
        <f aca="false">'Tx_Empl_BIT_4,5%'!S30</f>
        <v>83.9630673572308</v>
      </c>
      <c r="X33" s="24" t="n">
        <f aca="false">'Tx_Empl_BIT_4,5%'!T30</f>
        <v>87.8002284288116</v>
      </c>
      <c r="Y33" s="24" t="n">
        <f aca="false">'Tx_Empl_BIT_4,5%'!U30</f>
        <v>88.8180349609328</v>
      </c>
      <c r="Z33" s="24" t="n">
        <f aca="false">'Tx_Empl_BIT_4,5%'!V30</f>
        <v>90.0993335869652</v>
      </c>
      <c r="AA33" s="24" t="n">
        <f aca="false">'Tx_Empl_BIT_4,5%'!W30</f>
        <v>87.5819139911034</v>
      </c>
      <c r="AB33" s="24" t="n">
        <f aca="false">'Tx_Empl_BIT_4,5%'!X30</f>
        <v>85.1832638454991</v>
      </c>
      <c r="AC33" s="24" t="n">
        <f aca="false">'Tx_Empl_BIT_4,5%'!Y30</f>
        <v>74.1612248078682</v>
      </c>
      <c r="AD33" s="24" t="n">
        <f aca="false">'Tx_Empl_BIT_4,5%'!Z30</f>
        <v>65.6333827377603</v>
      </c>
      <c r="AE33" s="24" t="n">
        <f aca="false">'Tx_Empl_BIT_4,5%'!AA30</f>
        <v>18.2617723505428</v>
      </c>
      <c r="AF33" s="25" t="n">
        <f aca="false">'Tx_Empl_BIT_4,5%'!AB30</f>
        <v>1.70735353618371</v>
      </c>
    </row>
    <row r="34" customFormat="false" ht="15" hidden="false" customHeight="false" outlineLevel="0" collapsed="false">
      <c r="A34" s="23" t="n">
        <v>2043</v>
      </c>
      <c r="B34" s="24" t="n">
        <f aca="false">'Tx_Empl_BIT_4,5%'!B31</f>
        <v>49.1107593674751</v>
      </c>
      <c r="C34" s="24" t="n">
        <f aca="false">'Tx_Empl_BIT_4,5%'!C31</f>
        <v>45.3415448312135</v>
      </c>
      <c r="D34" s="24" t="n">
        <f aca="false">'Tx_Empl_BIT_4,5%'!D31</f>
        <v>53.1583212128929</v>
      </c>
      <c r="E34" s="21" t="n">
        <f aca="false">100*SUM('Empl_BIT_4,5%'!E31:L31)/SUM(PopTot!E32:L32)</f>
        <v>67.0172896256161</v>
      </c>
      <c r="F34" s="24" t="n">
        <f aca="false">'Tx_Empl_BIT_4,5%'!AH31</f>
        <v>21.1162847090697</v>
      </c>
      <c r="G34" s="21" t="n">
        <f aca="false">100*SUM('Empl_BIT_4,5%'!Q31:X31)/SUM(PopTot!Q32:X32)</f>
        <v>73.9749872246142</v>
      </c>
      <c r="H34" s="24" t="n">
        <f aca="false">'Tx_Empl_BIT_4,5%'!AM31</f>
        <v>26.4681561324947</v>
      </c>
      <c r="I34" s="24" t="n">
        <f aca="false">'Tx_Empl_BIT_4,5%'!E31</f>
        <v>8.85877229950429</v>
      </c>
      <c r="J34" s="24" t="n">
        <f aca="false">'Tx_Empl_BIT_4,5%'!F31</f>
        <v>49.0859837992689</v>
      </c>
      <c r="K34" s="24" t="n">
        <f aca="false">'Tx_Empl_BIT_4,5%'!G31</f>
        <v>74.3013954290497</v>
      </c>
      <c r="L34" s="24" t="n">
        <f aca="false">'Tx_Empl_BIT_4,5%'!H31</f>
        <v>75.0081133400698</v>
      </c>
      <c r="M34" s="24" t="n">
        <f aca="false">'Tx_Empl_BIT_4,5%'!I31</f>
        <v>78.9787215298757</v>
      </c>
      <c r="N34" s="24" t="n">
        <f aca="false">'Tx_Empl_BIT_4,5%'!J31</f>
        <v>81.2336121513539</v>
      </c>
      <c r="O34" s="24" t="n">
        <f aca="false">'Tx_Empl_BIT_4,5%'!K31</f>
        <v>84.2912425004094</v>
      </c>
      <c r="P34" s="24" t="n">
        <f aca="false">'Tx_Empl_BIT_4,5%'!L31</f>
        <v>80.0181087940553</v>
      </c>
      <c r="Q34" s="24" t="n">
        <f aca="false">'Tx_Empl_BIT_4,5%'!M31</f>
        <v>72.414361969922</v>
      </c>
      <c r="R34" s="24" t="n">
        <f aca="false">'Tx_Empl_BIT_4,5%'!N31</f>
        <v>59.1187214201681</v>
      </c>
      <c r="S34" s="24" t="n">
        <f aca="false">'Tx_Empl_BIT_4,5%'!O31</f>
        <v>11.0452437857555</v>
      </c>
      <c r="T34" s="24" t="n">
        <f aca="false">'Tx_Empl_BIT_4,5%'!P31</f>
        <v>0.809853145745543</v>
      </c>
      <c r="U34" s="24" t="n">
        <f aca="false">'Tx_Empl_BIT_4,5%'!Q31</f>
        <v>13.2163872859896</v>
      </c>
      <c r="V34" s="24" t="n">
        <f aca="false">'Tx_Empl_BIT_4,5%'!R31</f>
        <v>55.6576569014925</v>
      </c>
      <c r="W34" s="24" t="n">
        <f aca="false">'Tx_Empl_BIT_4,5%'!S31</f>
        <v>83.9282506073239</v>
      </c>
      <c r="X34" s="24" t="n">
        <f aca="false">'Tx_Empl_BIT_4,5%'!T31</f>
        <v>87.6721459202461</v>
      </c>
      <c r="Y34" s="24" t="n">
        <f aca="false">'Tx_Empl_BIT_4,5%'!U31</f>
        <v>88.9411016810313</v>
      </c>
      <c r="Z34" s="24" t="n">
        <f aca="false">'Tx_Empl_BIT_4,5%'!V31</f>
        <v>89.8890718311053</v>
      </c>
      <c r="AA34" s="24" t="n">
        <f aca="false">'Tx_Empl_BIT_4,5%'!W31</f>
        <v>88.2250364593243</v>
      </c>
      <c r="AB34" s="24" t="n">
        <f aca="false">'Tx_Empl_BIT_4,5%'!X31</f>
        <v>84.7268648573301</v>
      </c>
      <c r="AC34" s="24" t="n">
        <f aca="false">'Tx_Empl_BIT_4,5%'!Y31</f>
        <v>74.539722235152</v>
      </c>
      <c r="AD34" s="24" t="n">
        <f aca="false">'Tx_Empl_BIT_4,5%'!Z31</f>
        <v>65.3403516625906</v>
      </c>
      <c r="AE34" s="24" t="n">
        <f aca="false">'Tx_Empl_BIT_4,5%'!AA31</f>
        <v>18.5378290706047</v>
      </c>
      <c r="AF34" s="25" t="n">
        <f aca="false">'Tx_Empl_BIT_4,5%'!AB31</f>
        <v>1.7053471788431</v>
      </c>
    </row>
    <row r="35" customFormat="false" ht="15" hidden="false" customHeight="false" outlineLevel="0" collapsed="false">
      <c r="A35" s="23" t="n">
        <v>2044</v>
      </c>
      <c r="B35" s="24" t="n">
        <f aca="false">'Tx_Empl_BIT_4,5%'!B32</f>
        <v>49.0578234164653</v>
      </c>
      <c r="C35" s="24" t="n">
        <f aca="false">'Tx_Empl_BIT_4,5%'!C32</f>
        <v>45.332620721265</v>
      </c>
      <c r="D35" s="24" t="n">
        <f aca="false">'Tx_Empl_BIT_4,5%'!D32</f>
        <v>53.0541038925504</v>
      </c>
      <c r="E35" s="21" t="n">
        <f aca="false">100*SUM('Empl_BIT_4,5%'!E32:L32)/SUM(PopTot!E33:L33)</f>
        <v>67.028447509653</v>
      </c>
      <c r="F35" s="24" t="n">
        <f aca="false">'Tx_Empl_BIT_4,5%'!AH32</f>
        <v>21.1987513811491</v>
      </c>
      <c r="G35" s="21" t="n">
        <f aca="false">100*SUM('Empl_BIT_4,5%'!Q32:X32)/SUM(PopTot!Q33:X33)</f>
        <v>73.9822563712346</v>
      </c>
      <c r="H35" s="24" t="n">
        <f aca="false">'Tx_Empl_BIT_4,5%'!AM32</f>
        <v>26.3907255775711</v>
      </c>
      <c r="I35" s="24" t="n">
        <f aca="false">'Tx_Empl_BIT_4,5%'!E32</f>
        <v>8.86274221899465</v>
      </c>
      <c r="J35" s="24" t="n">
        <f aca="false">'Tx_Empl_BIT_4,5%'!F32</f>
        <v>49.0890730395775</v>
      </c>
      <c r="K35" s="24" t="n">
        <f aca="false">'Tx_Empl_BIT_4,5%'!G32</f>
        <v>74.2270452210332</v>
      </c>
      <c r="L35" s="24" t="n">
        <f aca="false">'Tx_Empl_BIT_4,5%'!H32</f>
        <v>75.0461924174713</v>
      </c>
      <c r="M35" s="24" t="n">
        <f aca="false">'Tx_Empl_BIT_4,5%'!I32</f>
        <v>78.8886799337627</v>
      </c>
      <c r="N35" s="24" t="n">
        <f aca="false">'Tx_Empl_BIT_4,5%'!J32</f>
        <v>81.2572222568576</v>
      </c>
      <c r="O35" s="24" t="n">
        <f aca="false">'Tx_Empl_BIT_4,5%'!K32</f>
        <v>84.3325442101322</v>
      </c>
      <c r="P35" s="24" t="n">
        <f aca="false">'Tx_Empl_BIT_4,5%'!L32</f>
        <v>80.1077746636418</v>
      </c>
      <c r="Q35" s="24" t="n">
        <f aca="false">'Tx_Empl_BIT_4,5%'!M32</f>
        <v>72.4025007486175</v>
      </c>
      <c r="R35" s="24" t="n">
        <f aca="false">'Tx_Empl_BIT_4,5%'!N32</f>
        <v>59.0991806005172</v>
      </c>
      <c r="S35" s="24" t="n">
        <f aca="false">'Tx_Empl_BIT_4,5%'!O32</f>
        <v>11.8038890474116</v>
      </c>
      <c r="T35" s="24" t="n">
        <f aca="false">'Tx_Empl_BIT_4,5%'!P32</f>
        <v>0.808603999505919</v>
      </c>
      <c r="U35" s="24" t="n">
        <f aca="false">'Tx_Empl_BIT_4,5%'!Q32</f>
        <v>13.220424352341</v>
      </c>
      <c r="V35" s="24" t="n">
        <f aca="false">'Tx_Empl_BIT_4,5%'!R32</f>
        <v>55.6605252475343</v>
      </c>
      <c r="W35" s="24" t="n">
        <f aca="false">'Tx_Empl_BIT_4,5%'!S32</f>
        <v>83.8494369251201</v>
      </c>
      <c r="X35" s="24" t="n">
        <f aca="false">'Tx_Empl_BIT_4,5%'!T32</f>
        <v>87.6989506595067</v>
      </c>
      <c r="Y35" s="24" t="n">
        <f aca="false">'Tx_Empl_BIT_4,5%'!U32</f>
        <v>88.8531264665556</v>
      </c>
      <c r="Z35" s="24" t="n">
        <f aca="false">'Tx_Empl_BIT_4,5%'!V32</f>
        <v>89.8483682846337</v>
      </c>
      <c r="AA35" s="24" t="n">
        <f aca="false">'Tx_Empl_BIT_4,5%'!W32</f>
        <v>88.309082211572</v>
      </c>
      <c r="AB35" s="24" t="n">
        <f aca="false">'Tx_Empl_BIT_4,5%'!X32</f>
        <v>84.7851605971928</v>
      </c>
      <c r="AC35" s="24" t="n">
        <f aca="false">'Tx_Empl_BIT_4,5%'!Y32</f>
        <v>74.3860943594861</v>
      </c>
      <c r="AD35" s="24" t="n">
        <f aca="false">'Tx_Empl_BIT_4,5%'!Z32</f>
        <v>65.2989131275904</v>
      </c>
      <c r="AE35" s="24" t="n">
        <f aca="false">'Tx_Empl_BIT_4,5%'!AA32</f>
        <v>18.8738512120867</v>
      </c>
      <c r="AF35" s="25" t="n">
        <f aca="false">'Tx_Empl_BIT_4,5%'!AB32</f>
        <v>1.70245437420203</v>
      </c>
    </row>
    <row r="36" customFormat="false" ht="15" hidden="false" customHeight="false" outlineLevel="0" collapsed="false">
      <c r="A36" s="23" t="n">
        <v>2045</v>
      </c>
      <c r="B36" s="24" t="n">
        <f aca="false">'Tx_Empl_BIT_4,5%'!B33</f>
        <v>48.9800168885896</v>
      </c>
      <c r="C36" s="24" t="n">
        <f aca="false">'Tx_Empl_BIT_4,5%'!C33</f>
        <v>45.298645428561</v>
      </c>
      <c r="D36" s="24" t="n">
        <f aca="false">'Tx_Empl_BIT_4,5%'!D33</f>
        <v>52.9249987524454</v>
      </c>
      <c r="E36" s="21" t="n">
        <f aca="false">100*SUM('Empl_BIT_4,5%'!E33:L33)/SUM(PopTot!E34:L34)</f>
        <v>67.0289248250223</v>
      </c>
      <c r="F36" s="24" t="n">
        <f aca="false">'Tx_Empl_BIT_4,5%'!AH33</f>
        <v>21.2191673214691</v>
      </c>
      <c r="G36" s="21" t="n">
        <f aca="false">100*SUM('Empl_BIT_4,5%'!Q33:X33)/SUM(PopTot!Q34:X34)</f>
        <v>73.9675005997016</v>
      </c>
      <c r="H36" s="24" t="n">
        <f aca="false">'Tx_Empl_BIT_4,5%'!AM33</f>
        <v>26.2688713299963</v>
      </c>
      <c r="I36" s="24" t="n">
        <f aca="false">'Tx_Empl_BIT_4,5%'!E33</f>
        <v>8.86611593605654</v>
      </c>
      <c r="J36" s="24" t="n">
        <f aca="false">'Tx_Empl_BIT_4,5%'!F33</f>
        <v>49.0988553082163</v>
      </c>
      <c r="K36" s="24" t="n">
        <f aca="false">'Tx_Empl_BIT_4,5%'!G33</f>
        <v>74.3693218525886</v>
      </c>
      <c r="L36" s="24" t="n">
        <f aca="false">'Tx_Empl_BIT_4,5%'!H33</f>
        <v>74.7959253260204</v>
      </c>
      <c r="M36" s="24" t="n">
        <f aca="false">'Tx_Empl_BIT_4,5%'!I33</f>
        <v>78.8884373639427</v>
      </c>
      <c r="N36" s="24" t="n">
        <f aca="false">'Tx_Empl_BIT_4,5%'!J33</f>
        <v>80.9029422141543</v>
      </c>
      <c r="O36" s="24" t="n">
        <f aca="false">'Tx_Empl_BIT_4,5%'!K33</f>
        <v>84.5530269309308</v>
      </c>
      <c r="P36" s="24" t="n">
        <f aca="false">'Tx_Empl_BIT_4,5%'!L33</f>
        <v>80.3556118314047</v>
      </c>
      <c r="Q36" s="24" t="n">
        <f aca="false">'Tx_Empl_BIT_4,5%'!M33</f>
        <v>72.5389076582254</v>
      </c>
      <c r="R36" s="24" t="n">
        <f aca="false">'Tx_Empl_BIT_4,5%'!N33</f>
        <v>58.7896629780308</v>
      </c>
      <c r="S36" s="24" t="n">
        <f aca="false">'Tx_Empl_BIT_4,5%'!O33</f>
        <v>12.5133426291265</v>
      </c>
      <c r="T36" s="24" t="n">
        <f aca="false">'Tx_Empl_BIT_4,5%'!P33</f>
        <v>0.807642464084873</v>
      </c>
      <c r="U36" s="24" t="n">
        <f aca="false">'Tx_Empl_BIT_4,5%'!Q33</f>
        <v>13.2237934522456</v>
      </c>
      <c r="V36" s="24" t="n">
        <f aca="false">'Tx_Empl_BIT_4,5%'!R33</f>
        <v>55.669645814155</v>
      </c>
      <c r="W36" s="24" t="n">
        <f aca="false">'Tx_Empl_BIT_4,5%'!S33</f>
        <v>84.0143062521836</v>
      </c>
      <c r="X36" s="24" t="n">
        <f aca="false">'Tx_Empl_BIT_4,5%'!T33</f>
        <v>87.412194536712</v>
      </c>
      <c r="Y36" s="24" t="n">
        <f aca="false">'Tx_Empl_BIT_4,5%'!U33</f>
        <v>88.8274689921169</v>
      </c>
      <c r="Z36" s="24" t="n">
        <f aca="false">'Tx_Empl_BIT_4,5%'!V33</f>
        <v>89.5098091322121</v>
      </c>
      <c r="AA36" s="24" t="n">
        <f aca="false">'Tx_Empl_BIT_4,5%'!W33</f>
        <v>88.4995297723331</v>
      </c>
      <c r="AB36" s="24" t="n">
        <f aca="false">'Tx_Empl_BIT_4,5%'!X33</f>
        <v>84.9451047427114</v>
      </c>
      <c r="AC36" s="24" t="n">
        <f aca="false">'Tx_Empl_BIT_4,5%'!Y33</f>
        <v>74.3154497080641</v>
      </c>
      <c r="AD36" s="24" t="n">
        <f aca="false">'Tx_Empl_BIT_4,5%'!Z33</f>
        <v>65.0172488651051</v>
      </c>
      <c r="AE36" s="24" t="n">
        <f aca="false">'Tx_Empl_BIT_4,5%'!AA33</f>
        <v>19.1819325300699</v>
      </c>
      <c r="AF36" s="25" t="n">
        <f aca="false">'Tx_Empl_BIT_4,5%'!AB33</f>
        <v>1.69954285046628</v>
      </c>
    </row>
    <row r="37" customFormat="false" ht="15" hidden="false" customHeight="false" outlineLevel="0" collapsed="false">
      <c r="A37" s="23" t="n">
        <v>2046</v>
      </c>
      <c r="B37" s="24" t="n">
        <f aca="false">'Tx_Empl_BIT_4,5%'!B34</f>
        <v>48.8844621952162</v>
      </c>
      <c r="C37" s="24" t="n">
        <f aca="false">'Tx_Empl_BIT_4,5%'!C34</f>
        <v>45.2150230355907</v>
      </c>
      <c r="D37" s="24" t="n">
        <f aca="false">'Tx_Empl_BIT_4,5%'!D34</f>
        <v>52.8121404542238</v>
      </c>
      <c r="E37" s="21" t="n">
        <f aca="false">100*SUM('Empl_BIT_4,5%'!E34:L34)/SUM(PopTot!E35:L35)</f>
        <v>67.0429474860307</v>
      </c>
      <c r="F37" s="24" t="n">
        <f aca="false">'Tx_Empl_BIT_4,5%'!AH34</f>
        <v>21.1093940574059</v>
      </c>
      <c r="G37" s="21" t="n">
        <f aca="false">100*SUM('Empl_BIT_4,5%'!Q34:X34)/SUM(PopTot!Q35:X35)</f>
        <v>73.9698090504955</v>
      </c>
      <c r="H37" s="24" t="n">
        <f aca="false">'Tx_Empl_BIT_4,5%'!AM34</f>
        <v>26.1647472120096</v>
      </c>
      <c r="I37" s="24" t="n">
        <f aca="false">'Tx_Empl_BIT_4,5%'!E34</f>
        <v>8.86926638701824</v>
      </c>
      <c r="J37" s="24" t="n">
        <f aca="false">'Tx_Empl_BIT_4,5%'!F34</f>
        <v>49.1173336544497</v>
      </c>
      <c r="K37" s="24" t="n">
        <f aca="false">'Tx_Empl_BIT_4,5%'!G34</f>
        <v>74.4134706604145</v>
      </c>
      <c r="L37" s="24" t="n">
        <f aca="false">'Tx_Empl_BIT_4,5%'!H34</f>
        <v>74.8247643571022</v>
      </c>
      <c r="M37" s="24" t="n">
        <f aca="false">'Tx_Empl_BIT_4,5%'!I34</f>
        <v>78.58153925302</v>
      </c>
      <c r="N37" s="24" t="n">
        <f aca="false">'Tx_Empl_BIT_4,5%'!J34</f>
        <v>81.2117285431025</v>
      </c>
      <c r="O37" s="24" t="n">
        <f aca="false">'Tx_Empl_BIT_4,5%'!K34</f>
        <v>84.3397082725845</v>
      </c>
      <c r="P37" s="24" t="n">
        <f aca="false">'Tx_Empl_BIT_4,5%'!L34</f>
        <v>80.6198170381977</v>
      </c>
      <c r="Q37" s="24" t="n">
        <f aca="false">'Tx_Empl_BIT_4,5%'!M34</f>
        <v>72.443958222927</v>
      </c>
      <c r="R37" s="24" t="n">
        <f aca="false">'Tx_Empl_BIT_4,5%'!N34</f>
        <v>58.8721140001985</v>
      </c>
      <c r="S37" s="24" t="n">
        <f aca="false">'Tx_Empl_BIT_4,5%'!O34</f>
        <v>12.534502593265</v>
      </c>
      <c r="T37" s="24" t="n">
        <f aca="false">'Tx_Empl_BIT_4,5%'!P34</f>
        <v>0.807151551134523</v>
      </c>
      <c r="U37" s="24" t="n">
        <f aca="false">'Tx_Empl_BIT_4,5%'!Q34</f>
        <v>13.2268538417504</v>
      </c>
      <c r="V37" s="24" t="n">
        <f aca="false">'Tx_Empl_BIT_4,5%'!R34</f>
        <v>55.6869821161815</v>
      </c>
      <c r="W37" s="24" t="n">
        <f aca="false">'Tx_Empl_BIT_4,5%'!S34</f>
        <v>84.054207112307</v>
      </c>
      <c r="X37" s="24" t="n">
        <f aca="false">'Tx_Empl_BIT_4,5%'!T34</f>
        <v>87.500299057119</v>
      </c>
      <c r="Y37" s="24" t="n">
        <f aca="false">'Tx_Empl_BIT_4,5%'!U34</f>
        <v>88.4267523630456</v>
      </c>
      <c r="Z37" s="24" t="n">
        <f aca="false">'Tx_Empl_BIT_4,5%'!V34</f>
        <v>89.8843214504023</v>
      </c>
      <c r="AA37" s="24" t="n">
        <f aca="false">'Tx_Empl_BIT_4,5%'!W34</f>
        <v>88.1868494840865</v>
      </c>
      <c r="AB37" s="24" t="n">
        <f aca="false">'Tx_Empl_BIT_4,5%'!X34</f>
        <v>85.265652834034</v>
      </c>
      <c r="AC37" s="24" t="n">
        <f aca="false">'Tx_Empl_BIT_4,5%'!Y34</f>
        <v>74.1161232435086</v>
      </c>
      <c r="AD37" s="24" t="n">
        <f aca="false">'Tx_Empl_BIT_4,5%'!Z34</f>
        <v>65.5456467019623</v>
      </c>
      <c r="AE37" s="24" t="n">
        <f aca="false">'Tx_Empl_BIT_4,5%'!AA34</f>
        <v>19.1947531889479</v>
      </c>
      <c r="AF37" s="25" t="n">
        <f aca="false">'Tx_Empl_BIT_4,5%'!AB34</f>
        <v>1.69823484756591</v>
      </c>
    </row>
    <row r="38" customFormat="false" ht="15" hidden="false" customHeight="false" outlineLevel="0" collapsed="false">
      <c r="A38" s="23" t="n">
        <v>2047</v>
      </c>
      <c r="B38" s="24" t="n">
        <f aca="false">'Tx_Empl_BIT_4,5%'!B35</f>
        <v>48.795749583951</v>
      </c>
      <c r="C38" s="24" t="n">
        <f aca="false">'Tx_Empl_BIT_4,5%'!C35</f>
        <v>45.1372049888122</v>
      </c>
      <c r="D38" s="24" t="n">
        <f aca="false">'Tx_Empl_BIT_4,5%'!D35</f>
        <v>52.7070865855015</v>
      </c>
      <c r="E38" s="21" t="n">
        <f aca="false">100*SUM('Empl_BIT_4,5%'!E35:L35)/SUM(PopTot!E36:L36)</f>
        <v>67.0558776862842</v>
      </c>
      <c r="F38" s="24" t="n">
        <f aca="false">'Tx_Empl_BIT_4,5%'!AH35</f>
        <v>20.981264135323</v>
      </c>
      <c r="G38" s="21" t="n">
        <f aca="false">100*SUM('Empl_BIT_4,5%'!Q35:X35)/SUM(PopTot!Q36:X36)</f>
        <v>73.9627656465811</v>
      </c>
      <c r="H38" s="24" t="n">
        <f aca="false">'Tx_Empl_BIT_4,5%'!AM35</f>
        <v>26.052694802591</v>
      </c>
      <c r="I38" s="24" t="n">
        <f aca="false">'Tx_Empl_BIT_4,5%'!E35</f>
        <v>8.87210117874539</v>
      </c>
      <c r="J38" s="24" t="n">
        <f aca="false">'Tx_Empl_BIT_4,5%'!F35</f>
        <v>49.1429507395932</v>
      </c>
      <c r="K38" s="24" t="n">
        <f aca="false">'Tx_Empl_BIT_4,5%'!G35</f>
        <v>74.4135990192246</v>
      </c>
      <c r="L38" s="24" t="n">
        <f aca="false">'Tx_Empl_BIT_4,5%'!H35</f>
        <v>74.9871723646616</v>
      </c>
      <c r="M38" s="24" t="n">
        <f aca="false">'Tx_Empl_BIT_4,5%'!I35</f>
        <v>78.4655257479935</v>
      </c>
      <c r="N38" s="24" t="n">
        <f aca="false">'Tx_Empl_BIT_4,5%'!J35</f>
        <v>81.2410776828252</v>
      </c>
      <c r="O38" s="24" t="n">
        <f aca="false">'Tx_Empl_BIT_4,5%'!K35</f>
        <v>84.277506079851</v>
      </c>
      <c r="P38" s="24" t="n">
        <f aca="false">'Tx_Empl_BIT_4,5%'!L35</f>
        <v>80.739510101265</v>
      </c>
      <c r="Q38" s="24" t="n">
        <f aca="false">'Tx_Empl_BIT_4,5%'!M35</f>
        <v>72.5202337384914</v>
      </c>
      <c r="R38" s="24" t="n">
        <f aca="false">'Tx_Empl_BIT_4,5%'!N35</f>
        <v>58.820571788772</v>
      </c>
      <c r="S38" s="24" t="n">
        <f aca="false">'Tx_Empl_BIT_4,5%'!O35</f>
        <v>12.4924473064265</v>
      </c>
      <c r="T38" s="24" t="n">
        <f aca="false">'Tx_Empl_BIT_4,5%'!P35</f>
        <v>0.807601043492575</v>
      </c>
      <c r="U38" s="24" t="n">
        <f aca="false">'Tx_Empl_BIT_4,5%'!Q35</f>
        <v>13.2295854756339</v>
      </c>
      <c r="V38" s="24" t="n">
        <f aca="false">'Tx_Empl_BIT_4,5%'!R35</f>
        <v>55.711148959134</v>
      </c>
      <c r="W38" s="24" t="n">
        <f aca="false">'Tx_Empl_BIT_4,5%'!S35</f>
        <v>84.0513965121252</v>
      </c>
      <c r="X38" s="24" t="n">
        <f aca="false">'Tx_Empl_BIT_4,5%'!T35</f>
        <v>87.6011358132775</v>
      </c>
      <c r="Y38" s="24" t="n">
        <f aca="false">'Tx_Empl_BIT_4,5%'!U35</f>
        <v>88.3893881274898</v>
      </c>
      <c r="Z38" s="24" t="n">
        <f aca="false">'Tx_Empl_BIT_4,5%'!V35</f>
        <v>89.8526240210078</v>
      </c>
      <c r="AA38" s="24" t="n">
        <f aca="false">'Tx_Empl_BIT_4,5%'!W35</f>
        <v>88.1266378467761</v>
      </c>
      <c r="AB38" s="24" t="n">
        <f aca="false">'Tx_Empl_BIT_4,5%'!X35</f>
        <v>85.3477733932167</v>
      </c>
      <c r="AC38" s="24" t="n">
        <f aca="false">'Tx_Empl_BIT_4,5%'!Y35</f>
        <v>74.0670794500714</v>
      </c>
      <c r="AD38" s="24" t="n">
        <f aca="false">'Tx_Empl_BIT_4,5%'!Z35</f>
        <v>65.9458161474473</v>
      </c>
      <c r="AE38" s="24" t="n">
        <f aca="false">'Tx_Empl_BIT_4,5%'!AA35</f>
        <v>19.1345177814959</v>
      </c>
      <c r="AF38" s="25" t="n">
        <f aca="false">'Tx_Empl_BIT_4,5%'!AB35</f>
        <v>1.69935529222456</v>
      </c>
    </row>
    <row r="39" customFormat="false" ht="15" hidden="false" customHeight="false" outlineLevel="0" collapsed="false">
      <c r="A39" s="23" t="n">
        <v>2048</v>
      </c>
      <c r="B39" s="24" t="n">
        <f aca="false">'Tx_Empl_BIT_4,5%'!B36</f>
        <v>48.7233233854535</v>
      </c>
      <c r="C39" s="24" t="n">
        <f aca="false">'Tx_Empl_BIT_4,5%'!C36</f>
        <v>45.0780350989413</v>
      </c>
      <c r="D39" s="24" t="n">
        <f aca="false">'Tx_Empl_BIT_4,5%'!D36</f>
        <v>52.6157273254709</v>
      </c>
      <c r="E39" s="21" t="n">
        <f aca="false">100*SUM('Empl_BIT_4,5%'!E36:L36)/SUM(PopTot!E37:L37)</f>
        <v>67.0938438138025</v>
      </c>
      <c r="F39" s="24" t="n">
        <f aca="false">'Tx_Empl_BIT_4,5%'!AH36</f>
        <v>20.8362185270729</v>
      </c>
      <c r="G39" s="21" t="n">
        <f aca="false">100*SUM('Empl_BIT_4,5%'!Q36:X36)/SUM(PopTot!Q37:X37)</f>
        <v>73.9950255521903</v>
      </c>
      <c r="H39" s="24" t="n">
        <f aca="false">'Tx_Empl_BIT_4,5%'!AM36</f>
        <v>25.8984020939233</v>
      </c>
      <c r="I39" s="24" t="n">
        <f aca="false">'Tx_Empl_BIT_4,5%'!E36</f>
        <v>8.87420633528531</v>
      </c>
      <c r="J39" s="24" t="n">
        <f aca="false">'Tx_Empl_BIT_4,5%'!F36</f>
        <v>49.1725930958729</v>
      </c>
      <c r="K39" s="24" t="n">
        <f aca="false">'Tx_Empl_BIT_4,5%'!G36</f>
        <v>74.4174508149363</v>
      </c>
      <c r="L39" s="24" t="n">
        <f aca="false">'Tx_Empl_BIT_4,5%'!H36</f>
        <v>74.9680582532678</v>
      </c>
      <c r="M39" s="24" t="n">
        <f aca="false">'Tx_Empl_BIT_4,5%'!I36</f>
        <v>78.3826053690972</v>
      </c>
      <c r="N39" s="24" t="n">
        <f aca="false">'Tx_Empl_BIT_4,5%'!J36</f>
        <v>81.3325023517765</v>
      </c>
      <c r="O39" s="24" t="n">
        <f aca="false">'Tx_Empl_BIT_4,5%'!K36</f>
        <v>84.0713932522671</v>
      </c>
      <c r="P39" s="24" t="n">
        <f aca="false">'Tx_Empl_BIT_4,5%'!L36</f>
        <v>81.3229449122707</v>
      </c>
      <c r="Q39" s="24" t="n">
        <f aca="false">'Tx_Empl_BIT_4,5%'!M36</f>
        <v>72.2474470940123</v>
      </c>
      <c r="R39" s="24" t="n">
        <f aca="false">'Tx_Empl_BIT_4,5%'!N36</f>
        <v>59.1504480128349</v>
      </c>
      <c r="S39" s="24" t="n">
        <f aca="false">'Tx_Empl_BIT_4,5%'!O36</f>
        <v>12.4271597664072</v>
      </c>
      <c r="T39" s="24" t="n">
        <f aca="false">'Tx_Empl_BIT_4,5%'!P36</f>
        <v>0.807569179975757</v>
      </c>
      <c r="U39" s="24" t="n">
        <f aca="false">'Tx_Empl_BIT_4,5%'!Q36</f>
        <v>13.2315767258685</v>
      </c>
      <c r="V39" s="24" t="n">
        <f aca="false">'Tx_Empl_BIT_4,5%'!R36</f>
        <v>55.7387255153994</v>
      </c>
      <c r="W39" s="24" t="n">
        <f aca="false">'Tx_Empl_BIT_4,5%'!S36</f>
        <v>84.0556265114327</v>
      </c>
      <c r="X39" s="24" t="n">
        <f aca="false">'Tx_Empl_BIT_4,5%'!T36</f>
        <v>87.5665572698598</v>
      </c>
      <c r="Y39" s="24" t="n">
        <f aca="false">'Tx_Empl_BIT_4,5%'!U36</f>
        <v>88.2766410829205</v>
      </c>
      <c r="Z39" s="24" t="n">
        <f aca="false">'Tx_Empl_BIT_4,5%'!V36</f>
        <v>89.9827810409848</v>
      </c>
      <c r="AA39" s="24" t="n">
        <f aca="false">'Tx_Empl_BIT_4,5%'!W36</f>
        <v>87.9266137494502</v>
      </c>
      <c r="AB39" s="24" t="n">
        <f aca="false">'Tx_Empl_BIT_4,5%'!X36</f>
        <v>85.975356489235</v>
      </c>
      <c r="AC39" s="24" t="n">
        <f aca="false">'Tx_Empl_BIT_4,5%'!Y36</f>
        <v>73.6770301019118</v>
      </c>
      <c r="AD39" s="24" t="n">
        <f aca="false">'Tx_Empl_BIT_4,5%'!Z36</f>
        <v>66.6347505304848</v>
      </c>
      <c r="AE39" s="24" t="n">
        <f aca="false">'Tx_Empl_BIT_4,5%'!AA36</f>
        <v>19.0480378490807</v>
      </c>
      <c r="AF39" s="25" t="n">
        <f aca="false">'Tx_Empl_BIT_4,5%'!AB36</f>
        <v>1.69870798482934</v>
      </c>
    </row>
    <row r="40" customFormat="false" ht="15" hidden="false" customHeight="false" outlineLevel="0" collapsed="false">
      <c r="A40" s="23" t="n">
        <v>2049</v>
      </c>
      <c r="B40" s="24" t="n">
        <f aca="false">'Tx_Empl_BIT_4,5%'!B37</f>
        <v>48.6589005383021</v>
      </c>
      <c r="C40" s="24" t="n">
        <f aca="false">'Tx_Empl_BIT_4,5%'!C37</f>
        <v>45.0280258908086</v>
      </c>
      <c r="D40" s="24" t="n">
        <f aca="false">'Tx_Empl_BIT_4,5%'!D37</f>
        <v>52.5311586265248</v>
      </c>
      <c r="E40" s="21" t="n">
        <f aca="false">100*SUM('Empl_BIT_4,5%'!E37:L37)/SUM(PopTot!E38:L38)</f>
        <v>67.0923108056419</v>
      </c>
      <c r="F40" s="24" t="n">
        <f aca="false">'Tx_Empl_BIT_4,5%'!AH37</f>
        <v>20.6944623819471</v>
      </c>
      <c r="G40" s="21" t="n">
        <f aca="false">100*SUM('Empl_BIT_4,5%'!Q37:X37)/SUM(PopTot!Q38:X38)</f>
        <v>73.9784738589727</v>
      </c>
      <c r="H40" s="24" t="n">
        <f aca="false">'Tx_Empl_BIT_4,5%'!AM37</f>
        <v>25.7382204641131</v>
      </c>
      <c r="I40" s="24" t="n">
        <f aca="false">'Tx_Empl_BIT_4,5%'!E37</f>
        <v>8.87512630663543</v>
      </c>
      <c r="J40" s="24" t="n">
        <f aca="false">'Tx_Empl_BIT_4,5%'!F37</f>
        <v>49.2014718133645</v>
      </c>
      <c r="K40" s="24" t="n">
        <f aca="false">'Tx_Empl_BIT_4,5%'!G37</f>
        <v>74.4294849686703</v>
      </c>
      <c r="L40" s="24" t="n">
        <f aca="false">'Tx_Empl_BIT_4,5%'!H37</f>
        <v>74.900292081135</v>
      </c>
      <c r="M40" s="24" t="n">
        <f aca="false">'Tx_Empl_BIT_4,5%'!I37</f>
        <v>78.4270346311782</v>
      </c>
      <c r="N40" s="24" t="n">
        <f aca="false">'Tx_Empl_BIT_4,5%'!J37</f>
        <v>81.2424921481835</v>
      </c>
      <c r="O40" s="24" t="n">
        <f aca="false">'Tx_Empl_BIT_4,5%'!K37</f>
        <v>84.1060789733109</v>
      </c>
      <c r="P40" s="24" t="n">
        <f aca="false">'Tx_Empl_BIT_4,5%'!L37</f>
        <v>81.3546608239574</v>
      </c>
      <c r="Q40" s="24" t="n">
        <f aca="false">'Tx_Empl_BIT_4,5%'!M37</f>
        <v>72.4227772872644</v>
      </c>
      <c r="R40" s="24" t="n">
        <f aca="false">'Tx_Empl_BIT_4,5%'!N37</f>
        <v>58.9699572911296</v>
      </c>
      <c r="S40" s="24" t="n">
        <f aca="false">'Tx_Empl_BIT_4,5%'!O37</f>
        <v>12.423299256928</v>
      </c>
      <c r="T40" s="24" t="n">
        <f aca="false">'Tx_Empl_BIT_4,5%'!P37</f>
        <v>0.807989366422392</v>
      </c>
      <c r="U40" s="24" t="n">
        <f aca="false">'Tx_Empl_BIT_4,5%'!Q37</f>
        <v>13.2323399215529</v>
      </c>
      <c r="V40" s="24" t="n">
        <f aca="false">'Tx_Empl_BIT_4,5%'!R37</f>
        <v>55.7650237526892</v>
      </c>
      <c r="W40" s="24" t="n">
        <f aca="false">'Tx_Empl_BIT_4,5%'!S37</f>
        <v>84.0686837606668</v>
      </c>
      <c r="X40" s="24" t="n">
        <f aca="false">'Tx_Empl_BIT_4,5%'!T37</f>
        <v>87.4837404825156</v>
      </c>
      <c r="Y40" s="24" t="n">
        <f aca="false">'Tx_Empl_BIT_4,5%'!U37</f>
        <v>88.3116895587277</v>
      </c>
      <c r="Z40" s="24" t="n">
        <f aca="false">'Tx_Empl_BIT_4,5%'!V37</f>
        <v>89.9010596065155</v>
      </c>
      <c r="AA40" s="24" t="n">
        <f aca="false">'Tx_Empl_BIT_4,5%'!W37</f>
        <v>87.8888561321317</v>
      </c>
      <c r="AB40" s="24" t="n">
        <f aca="false">'Tx_Empl_BIT_4,5%'!X37</f>
        <v>86.0626092314042</v>
      </c>
      <c r="AC40" s="24" t="n">
        <f aca="false">'Tx_Empl_BIT_4,5%'!Y37</f>
        <v>73.7289814902015</v>
      </c>
      <c r="AD40" s="24" t="n">
        <f aca="false">'Tx_Empl_BIT_4,5%'!Z37</f>
        <v>66.7304992991186</v>
      </c>
      <c r="AE40" s="24" t="n">
        <f aca="false">'Tx_Empl_BIT_4,5%'!AA37</f>
        <v>19.0360469346604</v>
      </c>
      <c r="AF40" s="25" t="n">
        <f aca="false">'Tx_Empl_BIT_4,5%'!AB37</f>
        <v>1.69936881225277</v>
      </c>
    </row>
    <row r="41" customFormat="false" ht="15" hidden="false" customHeight="false" outlineLevel="0" collapsed="false">
      <c r="A41" s="23" t="n">
        <v>2050</v>
      </c>
      <c r="B41" s="24" t="n">
        <f aca="false">'Tx_Empl_BIT_4,5%'!B38</f>
        <v>48.569993437385</v>
      </c>
      <c r="C41" s="24" t="n">
        <f aca="false">'Tx_Empl_BIT_4,5%'!C38</f>
        <v>44.9646085876229</v>
      </c>
      <c r="D41" s="24" t="n">
        <f aca="false">'Tx_Empl_BIT_4,5%'!D38</f>
        <v>52.4104023567884</v>
      </c>
      <c r="E41" s="21" t="n">
        <f aca="false">100*SUM('Empl_BIT_4,5%'!E38:L38)/SUM(PopTot!E39:L39)</f>
        <v>67.0571109770664</v>
      </c>
      <c r="F41" s="24" t="n">
        <f aca="false">'Tx_Empl_BIT_4,5%'!AH38</f>
        <v>20.5633662511889</v>
      </c>
      <c r="G41" s="21" t="n">
        <f aca="false">100*SUM('Empl_BIT_4,5%'!Q38:X38)/SUM(PopTot!Q39:X39)</f>
        <v>73.9302569774064</v>
      </c>
      <c r="H41" s="24" t="n">
        <f aca="false">'Tx_Empl_BIT_4,5%'!AM38</f>
        <v>25.5346067544233</v>
      </c>
      <c r="I41" s="24" t="n">
        <f aca="false">'Tx_Empl_BIT_4,5%'!E38</f>
        <v>8.87458443624321</v>
      </c>
      <c r="J41" s="24" t="n">
        <f aca="false">'Tx_Empl_BIT_4,5%'!F38</f>
        <v>49.2263470809262</v>
      </c>
      <c r="K41" s="24" t="n">
        <f aca="false">'Tx_Empl_BIT_4,5%'!G38</f>
        <v>74.450405185861</v>
      </c>
      <c r="L41" s="24" t="n">
        <f aca="false">'Tx_Empl_BIT_4,5%'!H38</f>
        <v>75.0415557648427</v>
      </c>
      <c r="M41" s="24" t="n">
        <f aca="false">'Tx_Empl_BIT_4,5%'!I38</f>
        <v>78.1799376895531</v>
      </c>
      <c r="N41" s="24" t="n">
        <f aca="false">'Tx_Empl_BIT_4,5%'!J38</f>
        <v>81.2436913309419</v>
      </c>
      <c r="O41" s="24" t="n">
        <f aca="false">'Tx_Empl_BIT_4,5%'!K38</f>
        <v>83.7524128012336</v>
      </c>
      <c r="P41" s="24" t="n">
        <f aca="false">'Tx_Empl_BIT_4,5%'!L38</f>
        <v>81.5613150593094</v>
      </c>
      <c r="Q41" s="24" t="n">
        <f aca="false">'Tx_Empl_BIT_4,5%'!M38</f>
        <v>72.7832018682327</v>
      </c>
      <c r="R41" s="24" t="n">
        <f aca="false">'Tx_Empl_BIT_4,5%'!N38</f>
        <v>58.9315437246852</v>
      </c>
      <c r="S41" s="24" t="n">
        <f aca="false">'Tx_Empl_BIT_4,5%'!O38</f>
        <v>12.3585488639981</v>
      </c>
      <c r="T41" s="24" t="n">
        <f aca="false">'Tx_Empl_BIT_4,5%'!P38</f>
        <v>0.809004699842328</v>
      </c>
      <c r="U41" s="24" t="n">
        <f aca="false">'Tx_Empl_BIT_4,5%'!Q38</f>
        <v>13.2315386425223</v>
      </c>
      <c r="V41" s="24" t="n">
        <f aca="false">'Tx_Empl_BIT_4,5%'!R38</f>
        <v>55.7869694994824</v>
      </c>
      <c r="W41" s="24" t="n">
        <f aca="false">'Tx_Empl_BIT_4,5%'!S38</f>
        <v>84.091422568972</v>
      </c>
      <c r="X41" s="24" t="n">
        <f aca="false">'Tx_Empl_BIT_4,5%'!T38</f>
        <v>87.6480914659576</v>
      </c>
      <c r="Y41" s="24" t="n">
        <f aca="false">'Tx_Empl_BIT_4,5%'!U38</f>
        <v>88.0408193980933</v>
      </c>
      <c r="Z41" s="24" t="n">
        <f aca="false">'Tx_Empl_BIT_4,5%'!V38</f>
        <v>89.8804564234306</v>
      </c>
      <c r="AA41" s="24" t="n">
        <f aca="false">'Tx_Empl_BIT_4,5%'!W38</f>
        <v>87.5630443557038</v>
      </c>
      <c r="AB41" s="24" t="n">
        <f aca="false">'Tx_Empl_BIT_4,5%'!X38</f>
        <v>86.2523927163644</v>
      </c>
      <c r="AC41" s="24" t="n">
        <f aca="false">'Tx_Empl_BIT_4,5%'!Y38</f>
        <v>73.8684968550418</v>
      </c>
      <c r="AD41" s="24" t="n">
        <f aca="false">'Tx_Empl_BIT_4,5%'!Z38</f>
        <v>66.6680884824141</v>
      </c>
      <c r="AE41" s="24" t="n">
        <f aca="false">'Tx_Empl_BIT_4,5%'!AA38</f>
        <v>18.9543426133908</v>
      </c>
      <c r="AF41" s="25" t="n">
        <f aca="false">'Tx_Empl_BIT_4,5%'!AB38</f>
        <v>1.70174299281447</v>
      </c>
    </row>
    <row r="42" customFormat="false" ht="15" hidden="false" customHeight="false" outlineLevel="0" collapsed="false">
      <c r="A42" s="23" t="n">
        <v>2051</v>
      </c>
      <c r="B42" s="24" t="n">
        <f aca="false">'Tx_Empl_BIT_4,5%'!B39</f>
        <v>48.4716904732293</v>
      </c>
      <c r="C42" s="24" t="n">
        <f aca="false">'Tx_Empl_BIT_4,5%'!C39</f>
        <v>44.893665045981</v>
      </c>
      <c r="D42" s="24" t="n">
        <f aca="false">'Tx_Empl_BIT_4,5%'!D39</f>
        <v>52.2784369782997</v>
      </c>
      <c r="E42" s="21" t="n">
        <f aca="false">100*SUM('Empl_BIT_4,5%'!E39:L39)/SUM(PopTot!E40:L40)</f>
        <v>67.0285997867606</v>
      </c>
      <c r="F42" s="24" t="n">
        <f aca="false">'Tx_Empl_BIT_4,5%'!AH39</f>
        <v>20.4409860095835</v>
      </c>
      <c r="G42" s="21" t="n">
        <f aca="false">100*SUM('Empl_BIT_4,5%'!Q39:X39)/SUM(PopTot!Q40:X40)</f>
        <v>73.8822175465366</v>
      </c>
      <c r="H42" s="24" t="n">
        <f aca="false">'Tx_Empl_BIT_4,5%'!AM39</f>
        <v>25.3383089200971</v>
      </c>
      <c r="I42" s="24" t="n">
        <f aca="false">'Tx_Empl_BIT_4,5%'!E39</f>
        <v>8.87410920748489</v>
      </c>
      <c r="J42" s="24" t="n">
        <f aca="false">'Tx_Empl_BIT_4,5%'!F39</f>
        <v>49.24923414833</v>
      </c>
      <c r="K42" s="24" t="n">
        <f aca="false">'Tx_Empl_BIT_4,5%'!G39</f>
        <v>74.4832117241307</v>
      </c>
      <c r="L42" s="24" t="n">
        <f aca="false">'Tx_Empl_BIT_4,5%'!H39</f>
        <v>75.0875957553123</v>
      </c>
      <c r="M42" s="24" t="n">
        <f aca="false">'Tx_Empl_BIT_4,5%'!I39</f>
        <v>78.2162236687766</v>
      </c>
      <c r="N42" s="24" t="n">
        <f aca="false">'Tx_Empl_BIT_4,5%'!J39</f>
        <v>80.9361933260416</v>
      </c>
      <c r="O42" s="24" t="n">
        <f aca="false">'Tx_Empl_BIT_4,5%'!K39</f>
        <v>84.0783737445332</v>
      </c>
      <c r="P42" s="24" t="n">
        <f aca="false">'Tx_Empl_BIT_4,5%'!L39</f>
        <v>81.3525228742693</v>
      </c>
      <c r="Q42" s="24" t="n">
        <f aca="false">'Tx_Empl_BIT_4,5%'!M39</f>
        <v>73.153483872429</v>
      </c>
      <c r="R42" s="24" t="n">
        <f aca="false">'Tx_Empl_BIT_4,5%'!N39</f>
        <v>58.7563286961403</v>
      </c>
      <c r="S42" s="24" t="n">
        <f aca="false">'Tx_Empl_BIT_4,5%'!O39</f>
        <v>12.3759914616484</v>
      </c>
      <c r="T42" s="24" t="n">
        <f aca="false">'Tx_Empl_BIT_4,5%'!P39</f>
        <v>0.808806365242932</v>
      </c>
      <c r="U42" s="24" t="n">
        <f aca="false">'Tx_Empl_BIT_4,5%'!Q39</f>
        <v>13.230889332037</v>
      </c>
      <c r="V42" s="24" t="n">
        <f aca="false">'Tx_Empl_BIT_4,5%'!R39</f>
        <v>55.8069050113975</v>
      </c>
      <c r="W42" s="24" t="n">
        <f aca="false">'Tx_Empl_BIT_4,5%'!S39</f>
        <v>84.1263832578154</v>
      </c>
      <c r="X42" s="24" t="n">
        <f aca="false">'Tx_Empl_BIT_4,5%'!T39</f>
        <v>87.6868796690073</v>
      </c>
      <c r="Y42" s="24" t="n">
        <f aca="false">'Tx_Empl_BIT_4,5%'!U39</f>
        <v>88.1348684694612</v>
      </c>
      <c r="Z42" s="24" t="n">
        <f aca="false">'Tx_Empl_BIT_4,5%'!V39</f>
        <v>89.4887056967886</v>
      </c>
      <c r="AA42" s="24" t="n">
        <f aca="false">'Tx_Empl_BIT_4,5%'!W39</f>
        <v>87.9270879427284</v>
      </c>
      <c r="AB42" s="24" t="n">
        <f aca="false">'Tx_Empl_BIT_4,5%'!X39</f>
        <v>85.9559738961656</v>
      </c>
      <c r="AC42" s="24" t="n">
        <f aca="false">'Tx_Empl_BIT_4,5%'!Y39</f>
        <v>74.1451668349578</v>
      </c>
      <c r="AD42" s="24" t="n">
        <f aca="false">'Tx_Empl_BIT_4,5%'!Z39</f>
        <v>66.4902217477769</v>
      </c>
      <c r="AE42" s="24" t="n">
        <f aca="false">'Tx_Empl_BIT_4,5%'!AA39</f>
        <v>18.9857824937344</v>
      </c>
      <c r="AF42" s="25" t="n">
        <f aca="false">'Tx_Empl_BIT_4,5%'!AB39</f>
        <v>1.70076933150847</v>
      </c>
    </row>
    <row r="43" customFormat="false" ht="15" hidden="false" customHeight="false" outlineLevel="0" collapsed="false">
      <c r="A43" s="23" t="n">
        <v>2052</v>
      </c>
      <c r="B43" s="24" t="n">
        <f aca="false">'Tx_Empl_BIT_4,5%'!B40</f>
        <v>48.3818196004153</v>
      </c>
      <c r="C43" s="24" t="n">
        <f aca="false">'Tx_Empl_BIT_4,5%'!C40</f>
        <v>44.8327999415579</v>
      </c>
      <c r="D43" s="24" t="n">
        <f aca="false">'Tx_Empl_BIT_4,5%'!D40</f>
        <v>52.1533650657522</v>
      </c>
      <c r="E43" s="21" t="n">
        <f aca="false">100*SUM('Empl_BIT_4,5%'!E40:L40)/SUM(PopTot!E41:L41)</f>
        <v>67.015055777658</v>
      </c>
      <c r="F43" s="24" t="n">
        <f aca="false">'Tx_Empl_BIT_4,5%'!AH40</f>
        <v>20.3333462846073</v>
      </c>
      <c r="G43" s="21" t="n">
        <f aca="false">100*SUM('Empl_BIT_4,5%'!Q40:X40)/SUM(PopTot!Q41:X41)</f>
        <v>73.8501808451249</v>
      </c>
      <c r="H43" s="24" t="n">
        <f aca="false">'Tx_Empl_BIT_4,5%'!AM40</f>
        <v>25.1564817155345</v>
      </c>
      <c r="I43" s="24" t="n">
        <f aca="false">'Tx_Empl_BIT_4,5%'!E40</f>
        <v>8.87358115834934</v>
      </c>
      <c r="J43" s="24" t="n">
        <f aca="false">'Tx_Empl_BIT_4,5%'!F40</f>
        <v>49.2681776236284</v>
      </c>
      <c r="K43" s="24" t="n">
        <f aca="false">'Tx_Empl_BIT_4,5%'!G40</f>
        <v>74.5243349511946</v>
      </c>
      <c r="L43" s="24" t="n">
        <f aca="false">'Tx_Empl_BIT_4,5%'!H40</f>
        <v>75.0909961987643</v>
      </c>
      <c r="M43" s="24" t="n">
        <f aca="false">'Tx_Empl_BIT_4,5%'!I40</f>
        <v>78.3837817377695</v>
      </c>
      <c r="N43" s="24" t="n">
        <f aca="false">'Tx_Empl_BIT_4,5%'!J40</f>
        <v>80.8229536102101</v>
      </c>
      <c r="O43" s="24" t="n">
        <f aca="false">'Tx_Empl_BIT_4,5%'!K40</f>
        <v>84.1131469376152</v>
      </c>
      <c r="P43" s="24" t="n">
        <f aca="false">'Tx_Empl_BIT_4,5%'!L40</f>
        <v>81.2904576495205</v>
      </c>
      <c r="Q43" s="24" t="n">
        <f aca="false">'Tx_Empl_BIT_4,5%'!M40</f>
        <v>73.4271247548305</v>
      </c>
      <c r="R43" s="24" t="n">
        <f aca="false">'Tx_Empl_BIT_4,5%'!N40</f>
        <v>58.7338207919478</v>
      </c>
      <c r="S43" s="24" t="n">
        <f aca="false">'Tx_Empl_BIT_4,5%'!O40</f>
        <v>12.3650814267961</v>
      </c>
      <c r="T43" s="24" t="n">
        <f aca="false">'Tx_Empl_BIT_4,5%'!P40</f>
        <v>0.808584443255366</v>
      </c>
      <c r="U43" s="24" t="n">
        <f aca="false">'Tx_Empl_BIT_4,5%'!Q40</f>
        <v>13.2302422990133</v>
      </c>
      <c r="V43" s="24" t="n">
        <f aca="false">'Tx_Empl_BIT_4,5%'!R40</f>
        <v>55.823124817436</v>
      </c>
      <c r="W43" s="24" t="n">
        <f aca="false">'Tx_Empl_BIT_4,5%'!S40</f>
        <v>84.1699322560124</v>
      </c>
      <c r="X43" s="24" t="n">
        <f aca="false">'Tx_Empl_BIT_4,5%'!T40</f>
        <v>87.6818855879268</v>
      </c>
      <c r="Y43" s="24" t="n">
        <f aca="false">'Tx_Empl_BIT_4,5%'!U40</f>
        <v>88.240393289767</v>
      </c>
      <c r="Z43" s="24" t="n">
        <f aca="false">'Tx_Empl_BIT_4,5%'!V40</f>
        <v>89.456756969486</v>
      </c>
      <c r="AA43" s="24" t="n">
        <f aca="false">'Tx_Empl_BIT_4,5%'!W40</f>
        <v>87.8972711236251</v>
      </c>
      <c r="AB43" s="24" t="n">
        <f aca="false">'Tx_Empl_BIT_4,5%'!X40</f>
        <v>85.9021967740686</v>
      </c>
      <c r="AC43" s="24" t="n">
        <f aca="false">'Tx_Empl_BIT_4,5%'!Y40</f>
        <v>74.2162888591062</v>
      </c>
      <c r="AD43" s="24" t="n">
        <f aca="false">'Tx_Empl_BIT_4,5%'!Z40</f>
        <v>66.4466029191215</v>
      </c>
      <c r="AE43" s="24" t="n">
        <f aca="false">'Tx_Empl_BIT_4,5%'!AA40</f>
        <v>18.9734033529641</v>
      </c>
      <c r="AF43" s="25" t="n">
        <f aca="false">'Tx_Empl_BIT_4,5%'!AB40</f>
        <v>1.70036420636851</v>
      </c>
    </row>
    <row r="44" customFormat="false" ht="15" hidden="false" customHeight="false" outlineLevel="0" collapsed="false">
      <c r="A44" s="23" t="n">
        <v>2053</v>
      </c>
      <c r="B44" s="24" t="n">
        <f aca="false">'Tx_Empl_BIT_4,5%'!B41</f>
        <v>48.3040833153096</v>
      </c>
      <c r="C44" s="24" t="n">
        <f aca="false">'Tx_Empl_BIT_4,5%'!C41</f>
        <v>44.7820560445075</v>
      </c>
      <c r="D44" s="24" t="n">
        <f aca="false">'Tx_Empl_BIT_4,5%'!D41</f>
        <v>52.0427917924171</v>
      </c>
      <c r="E44" s="21" t="n">
        <f aca="false">100*SUM('Empl_BIT_4,5%'!E41:L41)/SUM(PopTot!E42:L42)</f>
        <v>66.9739786313054</v>
      </c>
      <c r="F44" s="24" t="n">
        <f aca="false">'Tx_Empl_BIT_4,5%'!AH41</f>
        <v>20.2676945735507</v>
      </c>
      <c r="G44" s="21" t="n">
        <f aca="false">100*SUM('Empl_BIT_4,5%'!Q41:X41)/SUM(PopTot!Q42:X42)</f>
        <v>73.7969216084948</v>
      </c>
      <c r="H44" s="24" t="n">
        <f aca="false">'Tx_Empl_BIT_4,5%'!AM41</f>
        <v>25.024180492177</v>
      </c>
      <c r="I44" s="24" t="n">
        <f aca="false">'Tx_Empl_BIT_4,5%'!E41</f>
        <v>8.87266692808221</v>
      </c>
      <c r="J44" s="24" t="n">
        <f aca="false">'Tx_Empl_BIT_4,5%'!F41</f>
        <v>49.2819360770456</v>
      </c>
      <c r="K44" s="24" t="n">
        <f aca="false">'Tx_Empl_BIT_4,5%'!G41</f>
        <v>74.5701082149045</v>
      </c>
      <c r="L44" s="24" t="n">
        <f aca="false">'Tx_Empl_BIT_4,5%'!H41</f>
        <v>75.0976964111556</v>
      </c>
      <c r="M44" s="24" t="n">
        <f aca="false">'Tx_Empl_BIT_4,5%'!I41</f>
        <v>78.3673328184132</v>
      </c>
      <c r="N44" s="24" t="n">
        <f aca="false">'Tx_Empl_BIT_4,5%'!J41</f>
        <v>80.7419524192009</v>
      </c>
      <c r="O44" s="24" t="n">
        <f aca="false">'Tx_Empl_BIT_4,5%'!K41</f>
        <v>84.2125643851317</v>
      </c>
      <c r="P44" s="24" t="n">
        <f aca="false">'Tx_Empl_BIT_4,5%'!L41</f>
        <v>81.0904696711003</v>
      </c>
      <c r="Q44" s="24" t="n">
        <f aca="false">'Tx_Empl_BIT_4,5%'!M41</f>
        <v>74.0645918213098</v>
      </c>
      <c r="R44" s="24" t="n">
        <f aca="false">'Tx_Empl_BIT_4,5%'!N41</f>
        <v>58.4455251695166</v>
      </c>
      <c r="S44" s="24" t="n">
        <f aca="false">'Tx_Empl_BIT_4,5%'!O41</f>
        <v>12.4342072896015</v>
      </c>
      <c r="T44" s="24" t="n">
        <f aca="false">'Tx_Empl_BIT_4,5%'!P41</f>
        <v>0.807548781294067</v>
      </c>
      <c r="U44" s="24" t="n">
        <f aca="false">'Tx_Empl_BIT_4,5%'!Q41</f>
        <v>13.2291854639848</v>
      </c>
      <c r="V44" s="24" t="n">
        <f aca="false">'Tx_Empl_BIT_4,5%'!R41</f>
        <v>55.8345648147278</v>
      </c>
      <c r="W44" s="24" t="n">
        <f aca="false">'Tx_Empl_BIT_4,5%'!S41</f>
        <v>84.2178104037487</v>
      </c>
      <c r="X44" s="24" t="n">
        <f aca="false">'Tx_Empl_BIT_4,5%'!T41</f>
        <v>87.6836645214651</v>
      </c>
      <c r="Y44" s="24" t="n">
        <f aca="false">'Tx_Empl_BIT_4,5%'!U41</f>
        <v>88.2134344349356</v>
      </c>
      <c r="Z44" s="24" t="n">
        <f aca="false">'Tx_Empl_BIT_4,5%'!V41</f>
        <v>89.3499744619195</v>
      </c>
      <c r="AA44" s="24" t="n">
        <f aca="false">'Tx_Empl_BIT_4,5%'!W41</f>
        <v>88.0239605180963</v>
      </c>
      <c r="AB44" s="24" t="n">
        <f aca="false">'Tx_Empl_BIT_4,5%'!X41</f>
        <v>85.7134346603409</v>
      </c>
      <c r="AC44" s="24" t="n">
        <f aca="false">'Tx_Empl_BIT_4,5%'!Y41</f>
        <v>74.7552233189006</v>
      </c>
      <c r="AD44" s="24" t="n">
        <f aca="false">'Tx_Empl_BIT_4,5%'!Z41</f>
        <v>66.0977589338767</v>
      </c>
      <c r="AE44" s="24" t="n">
        <f aca="false">'Tx_Empl_BIT_4,5%'!AA41</f>
        <v>19.0694763921527</v>
      </c>
      <c r="AF44" s="25" t="n">
        <f aca="false">'Tx_Empl_BIT_4,5%'!AB41</f>
        <v>1.69773559143063</v>
      </c>
    </row>
    <row r="45" customFormat="false" ht="15" hidden="false" customHeight="false" outlineLevel="0" collapsed="false">
      <c r="A45" s="23" t="n">
        <v>2054</v>
      </c>
      <c r="B45" s="24" t="n">
        <f aca="false">'Tx_Empl_BIT_4,5%'!B42</f>
        <v>48.2313100359812</v>
      </c>
      <c r="C45" s="24" t="n">
        <f aca="false">'Tx_Empl_BIT_4,5%'!C42</f>
        <v>44.7307895268135</v>
      </c>
      <c r="D45" s="24" t="n">
        <f aca="false">'Tx_Empl_BIT_4,5%'!D42</f>
        <v>51.9432197468469</v>
      </c>
      <c r="E45" s="21" t="n">
        <f aca="false">100*SUM('Empl_BIT_4,5%'!E42:L42)/SUM(PopTot!E43:L43)</f>
        <v>66.944023638563</v>
      </c>
      <c r="F45" s="24" t="n">
        <f aca="false">'Tx_Empl_BIT_4,5%'!AH42</f>
        <v>20.2169992028008</v>
      </c>
      <c r="G45" s="21" t="n">
        <f aca="false">100*SUM('Empl_BIT_4,5%'!Q42:X42)/SUM(PopTot!Q43:X43)</f>
        <v>73.7469783949302</v>
      </c>
      <c r="H45" s="24" t="n">
        <f aca="false">'Tx_Empl_BIT_4,5%'!AM42</f>
        <v>24.9364361105687</v>
      </c>
      <c r="I45" s="24" t="n">
        <f aca="false">'Tx_Empl_BIT_4,5%'!E42</f>
        <v>8.87110757820132</v>
      </c>
      <c r="J45" s="24" t="n">
        <f aca="false">'Tx_Empl_BIT_4,5%'!F42</f>
        <v>49.2904588792383</v>
      </c>
      <c r="K45" s="24" t="n">
        <f aca="false">'Tx_Empl_BIT_4,5%'!G42</f>
        <v>74.6157129589593</v>
      </c>
      <c r="L45" s="24" t="n">
        <f aca="false">'Tx_Empl_BIT_4,5%'!H42</f>
        <v>75.1127967650251</v>
      </c>
      <c r="M45" s="24" t="n">
        <f aca="false">'Tx_Empl_BIT_4,5%'!I42</f>
        <v>78.303844219116</v>
      </c>
      <c r="N45" s="24" t="n">
        <f aca="false">'Tx_Empl_BIT_4,5%'!J42</f>
        <v>80.7896827228279</v>
      </c>
      <c r="O45" s="24" t="n">
        <f aca="false">'Tx_Empl_BIT_4,5%'!K42</f>
        <v>84.125985540198</v>
      </c>
      <c r="P45" s="24" t="n">
        <f aca="false">'Tx_Empl_BIT_4,5%'!L42</f>
        <v>81.122147856858</v>
      </c>
      <c r="Q45" s="24" t="n">
        <f aca="false">'Tx_Empl_BIT_4,5%'!M42</f>
        <v>74.0849793089301</v>
      </c>
      <c r="R45" s="24" t="n">
        <f aca="false">'Tx_Empl_BIT_4,5%'!N42</f>
        <v>58.5146150240608</v>
      </c>
      <c r="S45" s="24" t="n">
        <f aca="false">'Tx_Empl_BIT_4,5%'!O42</f>
        <v>12.3962503695057</v>
      </c>
      <c r="T45" s="24" t="n">
        <f aca="false">'Tx_Empl_BIT_4,5%'!P42</f>
        <v>0.807889419902117</v>
      </c>
      <c r="U45" s="24" t="n">
        <f aca="false">'Tx_Empl_BIT_4,5%'!Q42</f>
        <v>13.2274356530727</v>
      </c>
      <c r="V45" s="24" t="n">
        <f aca="false">'Tx_Empl_BIT_4,5%'!R42</f>
        <v>55.8411028757519</v>
      </c>
      <c r="W45" s="24" t="n">
        <f aca="false">'Tx_Empl_BIT_4,5%'!S42</f>
        <v>84.2651360076792</v>
      </c>
      <c r="X45" s="24" t="n">
        <f aca="false">'Tx_Empl_BIT_4,5%'!T42</f>
        <v>87.6952053522146</v>
      </c>
      <c r="Y45" s="24" t="n">
        <f aca="false">'Tx_Empl_BIT_4,5%'!U42</f>
        <v>88.1397901216539</v>
      </c>
      <c r="Z45" s="24" t="n">
        <f aca="false">'Tx_Empl_BIT_4,5%'!V42</f>
        <v>89.3897608112012</v>
      </c>
      <c r="AA45" s="24" t="n">
        <f aca="false">'Tx_Empl_BIT_4,5%'!W42</f>
        <v>87.9459595314912</v>
      </c>
      <c r="AB45" s="24" t="n">
        <f aca="false">'Tx_Empl_BIT_4,5%'!X42</f>
        <v>85.6812462174426</v>
      </c>
      <c r="AC45" s="24" t="n">
        <f aca="false">'Tx_Empl_BIT_4,5%'!Y42</f>
        <v>74.8307450534113</v>
      </c>
      <c r="AD45" s="24" t="n">
        <f aca="false">'Tx_Empl_BIT_4,5%'!Z42</f>
        <v>66.1459960132466</v>
      </c>
      <c r="AE45" s="24" t="n">
        <f aca="false">'Tx_Empl_BIT_4,5%'!AA42</f>
        <v>19.029871248728</v>
      </c>
      <c r="AF45" s="25" t="n">
        <f aca="false">'Tx_Empl_BIT_4,5%'!AB42</f>
        <v>1.69812242143644</v>
      </c>
    </row>
    <row r="46" customFormat="false" ht="15" hidden="false" customHeight="false" outlineLevel="0" collapsed="false">
      <c r="A46" s="23" t="n">
        <v>2055</v>
      </c>
      <c r="B46" s="24" t="n">
        <f aca="false">'Tx_Empl_BIT_4,5%'!B43</f>
        <v>48.1553522909814</v>
      </c>
      <c r="C46" s="24" t="n">
        <f aca="false">'Tx_Empl_BIT_4,5%'!C43</f>
        <v>44.676857241678</v>
      </c>
      <c r="D46" s="24" t="n">
        <f aca="false">'Tx_Empl_BIT_4,5%'!D43</f>
        <v>51.8401132527746</v>
      </c>
      <c r="E46" s="21" t="n">
        <f aca="false">100*SUM('Empl_BIT_4,5%'!E43:L43)/SUM(PopTot!E44:L44)</f>
        <v>66.8671100944284</v>
      </c>
      <c r="F46" s="24" t="n">
        <f aca="false">'Tx_Empl_BIT_4,5%'!AH43</f>
        <v>20.2179812785836</v>
      </c>
      <c r="G46" s="21" t="n">
        <f aca="false">100*SUM('Empl_BIT_4,5%'!Q43:X43)/SUM(PopTot!Q44:X44)</f>
        <v>73.6595431757836</v>
      </c>
      <c r="H46" s="24" t="n">
        <f aca="false">'Tx_Empl_BIT_4,5%'!AM43</f>
        <v>24.9018807192783</v>
      </c>
      <c r="I46" s="24" t="n">
        <f aca="false">'Tx_Empl_BIT_4,5%'!E43</f>
        <v>8.86862825464874</v>
      </c>
      <c r="J46" s="24" t="n">
        <f aca="false">'Tx_Empl_BIT_4,5%'!F43</f>
        <v>49.2944244113072</v>
      </c>
      <c r="K46" s="24" t="n">
        <f aca="false">'Tx_Empl_BIT_4,5%'!G43</f>
        <v>74.6584866204876</v>
      </c>
      <c r="L46" s="24" t="n">
        <f aca="false">'Tx_Empl_BIT_4,5%'!H43</f>
        <v>75.1379922349364</v>
      </c>
      <c r="M46" s="24" t="n">
        <f aca="false">'Tx_Empl_BIT_4,5%'!I43</f>
        <v>78.4519964092468</v>
      </c>
      <c r="N46" s="24" t="n">
        <f aca="false">'Tx_Empl_BIT_4,5%'!J43</f>
        <v>80.5447471392129</v>
      </c>
      <c r="O46" s="24" t="n">
        <f aca="false">'Tx_Empl_BIT_4,5%'!K43</f>
        <v>84.1348132537079</v>
      </c>
      <c r="P46" s="24" t="n">
        <f aca="false">'Tx_Empl_BIT_4,5%'!L43</f>
        <v>80.7832445003843</v>
      </c>
      <c r="Q46" s="24" t="n">
        <f aca="false">'Tx_Empl_BIT_4,5%'!M43</f>
        <v>74.2706157833627</v>
      </c>
      <c r="R46" s="24" t="n">
        <f aca="false">'Tx_Empl_BIT_4,5%'!N43</f>
        <v>58.6832332174396</v>
      </c>
      <c r="S46" s="24" t="n">
        <f aca="false">'Tx_Empl_BIT_4,5%'!O43</f>
        <v>12.3882299477828</v>
      </c>
      <c r="T46" s="24" t="n">
        <f aca="false">'Tx_Empl_BIT_4,5%'!P43</f>
        <v>0.807891227046442</v>
      </c>
      <c r="U46" s="24" t="n">
        <f aca="false">'Tx_Empl_BIT_4,5%'!Q43</f>
        <v>13.2246776278843</v>
      </c>
      <c r="V46" s="24" t="n">
        <f aca="false">'Tx_Empl_BIT_4,5%'!R43</f>
        <v>55.843320562826</v>
      </c>
      <c r="W46" s="24" t="n">
        <f aca="false">'Tx_Empl_BIT_4,5%'!S43</f>
        <v>84.3093206603113</v>
      </c>
      <c r="X46" s="24" t="n">
        <f aca="false">'Tx_Empl_BIT_4,5%'!T43</f>
        <v>87.7185388869943</v>
      </c>
      <c r="Y46" s="24" t="n">
        <f aca="false">'Tx_Empl_BIT_4,5%'!U43</f>
        <v>88.3071906721528</v>
      </c>
      <c r="Z46" s="24" t="n">
        <f aca="false">'Tx_Empl_BIT_4,5%'!V43</f>
        <v>89.1275786361293</v>
      </c>
      <c r="AA46" s="24" t="n">
        <f aca="false">'Tx_Empl_BIT_4,5%'!W43</f>
        <v>87.9281976968011</v>
      </c>
      <c r="AB46" s="24" t="n">
        <f aca="false">'Tx_Empl_BIT_4,5%'!X43</f>
        <v>85.3722009396052</v>
      </c>
      <c r="AC46" s="24" t="n">
        <f aca="false">'Tx_Empl_BIT_4,5%'!Y43</f>
        <v>74.9960486446788</v>
      </c>
      <c r="AD46" s="24" t="n">
        <f aca="false">'Tx_Empl_BIT_4,5%'!Z43</f>
        <v>66.2735828063544</v>
      </c>
      <c r="AE46" s="24" t="n">
        <f aca="false">'Tx_Empl_BIT_4,5%'!AA43</f>
        <v>19.0119128947981</v>
      </c>
      <c r="AF46" s="25" t="n">
        <f aca="false">'Tx_Empl_BIT_4,5%'!AB43</f>
        <v>1.69851197300671</v>
      </c>
    </row>
    <row r="47" customFormat="false" ht="15" hidden="false" customHeight="false" outlineLevel="0" collapsed="false">
      <c r="A47" s="23" t="n">
        <v>2056</v>
      </c>
      <c r="B47" s="24" t="n">
        <f aca="false">'Tx_Empl_BIT_4,5%'!B44</f>
        <v>48.0905632831445</v>
      </c>
      <c r="C47" s="24" t="n">
        <f aca="false">'Tx_Empl_BIT_4,5%'!C44</f>
        <v>44.6407868201355</v>
      </c>
      <c r="D47" s="24" t="n">
        <f aca="false">'Tx_Empl_BIT_4,5%'!D44</f>
        <v>51.7412762528831</v>
      </c>
      <c r="E47" s="21" t="n">
        <f aca="false">100*SUM('Empl_BIT_4,5%'!E44:L44)/SUM(PopTot!E45:L45)</f>
        <v>66.8431781526304</v>
      </c>
      <c r="F47" s="24" t="n">
        <f aca="false">'Tx_Empl_BIT_4,5%'!AH44</f>
        <v>20.2625921167097</v>
      </c>
      <c r="G47" s="21" t="n">
        <f aca="false">100*SUM('Empl_BIT_4,5%'!Q44:X44)/SUM(PopTot!Q45:X45)</f>
        <v>73.6318031577853</v>
      </c>
      <c r="H47" s="24" t="n">
        <f aca="false">'Tx_Empl_BIT_4,5%'!AM44</f>
        <v>24.8702337834941</v>
      </c>
      <c r="I47" s="24" t="n">
        <f aca="false">'Tx_Empl_BIT_4,5%'!E44</f>
        <v>8.8648952706402</v>
      </c>
      <c r="J47" s="24" t="n">
        <f aca="false">'Tx_Empl_BIT_4,5%'!F44</f>
        <v>49.2952556326518</v>
      </c>
      <c r="K47" s="24" t="n">
        <f aca="false">'Tx_Empl_BIT_4,5%'!G44</f>
        <v>74.6956712631153</v>
      </c>
      <c r="L47" s="24" t="n">
        <f aca="false">'Tx_Empl_BIT_4,5%'!H44</f>
        <v>75.1730479200382</v>
      </c>
      <c r="M47" s="24" t="n">
        <f aca="false">'Tx_Empl_BIT_4,5%'!I44</f>
        <v>78.5010304738294</v>
      </c>
      <c r="N47" s="24" t="n">
        <f aca="false">'Tx_Empl_BIT_4,5%'!J44</f>
        <v>80.5860381099807</v>
      </c>
      <c r="O47" s="24" t="n">
        <f aca="false">'Tx_Empl_BIT_4,5%'!K44</f>
        <v>83.8257392174195</v>
      </c>
      <c r="P47" s="24" t="n">
        <f aca="false">'Tx_Empl_BIT_4,5%'!L44</f>
        <v>81.0946512609138</v>
      </c>
      <c r="Q47" s="24" t="n">
        <f aca="false">'Tx_Empl_BIT_4,5%'!M44</f>
        <v>74.0791634291468</v>
      </c>
      <c r="R47" s="24" t="n">
        <f aca="false">'Tx_Empl_BIT_4,5%'!N44</f>
        <v>59.096867507674</v>
      </c>
      <c r="S47" s="24" t="n">
        <f aca="false">'Tx_Empl_BIT_4,5%'!O44</f>
        <v>12.3513256469871</v>
      </c>
      <c r="T47" s="24" t="n">
        <f aca="false">'Tx_Empl_BIT_4,5%'!P44</f>
        <v>0.808006772996132</v>
      </c>
      <c r="U47" s="24" t="n">
        <f aca="false">'Tx_Empl_BIT_4,5%'!Q44</f>
        <v>13.2205242935275</v>
      </c>
      <c r="V47" s="24" t="n">
        <f aca="false">'Tx_Empl_BIT_4,5%'!R44</f>
        <v>55.8429023236994</v>
      </c>
      <c r="W47" s="24" t="n">
        <f aca="false">'Tx_Empl_BIT_4,5%'!S44</f>
        <v>84.3469574598148</v>
      </c>
      <c r="X47" s="24" t="n">
        <f aca="false">'Tx_Empl_BIT_4,5%'!T44</f>
        <v>87.7528312847948</v>
      </c>
      <c r="Y47" s="24" t="n">
        <f aca="false">'Tx_Empl_BIT_4,5%'!U44</f>
        <v>88.3509345177288</v>
      </c>
      <c r="Z47" s="24" t="n">
        <f aca="false">'Tx_Empl_BIT_4,5%'!V44</f>
        <v>89.2259176647856</v>
      </c>
      <c r="AA47" s="24" t="n">
        <f aca="false">'Tx_Empl_BIT_4,5%'!W44</f>
        <v>87.5503763477881</v>
      </c>
      <c r="AB47" s="24" t="n">
        <f aca="false">'Tx_Empl_BIT_4,5%'!X44</f>
        <v>85.726950052131</v>
      </c>
      <c r="AC47" s="24" t="n">
        <f aca="false">'Tx_Empl_BIT_4,5%'!Y44</f>
        <v>74.7415150761105</v>
      </c>
      <c r="AD47" s="24" t="n">
        <f aca="false">'Tx_Empl_BIT_4,5%'!Z44</f>
        <v>66.5216846979084</v>
      </c>
      <c r="AE47" s="24" t="n">
        <f aca="false">'Tx_Empl_BIT_4,5%'!AA44</f>
        <v>18.960530929433</v>
      </c>
      <c r="AF47" s="25" t="n">
        <f aca="false">'Tx_Empl_BIT_4,5%'!AB44</f>
        <v>1.69849901387904</v>
      </c>
    </row>
    <row r="48" customFormat="false" ht="15" hidden="false" customHeight="false" outlineLevel="0" collapsed="false">
      <c r="A48" s="23" t="n">
        <v>2057</v>
      </c>
      <c r="B48" s="24" t="n">
        <f aca="false">'Tx_Empl_BIT_4,5%'!B45</f>
        <v>48.0439246309035</v>
      </c>
      <c r="C48" s="24" t="n">
        <f aca="false">'Tx_Empl_BIT_4,5%'!C45</f>
        <v>44.6225631824556</v>
      </c>
      <c r="D48" s="24" t="n">
        <f aca="false">'Tx_Empl_BIT_4,5%'!D45</f>
        <v>51.6610947201549</v>
      </c>
      <c r="E48" s="21" t="n">
        <f aca="false">100*SUM('Empl_BIT_4,5%'!E45:L45)/SUM(PopTot!E46:L46)</f>
        <v>66.8278476632633</v>
      </c>
      <c r="F48" s="24" t="n">
        <f aca="false">'Tx_Empl_BIT_4,5%'!AH45</f>
        <v>20.3147065796626</v>
      </c>
      <c r="G48" s="21" t="n">
        <f aca="false">100*SUM('Empl_BIT_4,5%'!Q45:X45)/SUM(PopTot!Q46:X46)</f>
        <v>73.6079398162206</v>
      </c>
      <c r="H48" s="24" t="n">
        <f aca="false">'Tx_Empl_BIT_4,5%'!AM45</f>
        <v>24.8473110184139</v>
      </c>
      <c r="I48" s="24" t="n">
        <f aca="false">'Tx_Empl_BIT_4,5%'!E45</f>
        <v>8.85997334789372</v>
      </c>
      <c r="J48" s="24" t="n">
        <f aca="false">'Tx_Empl_BIT_4,5%'!F45</f>
        <v>49.2918991211292</v>
      </c>
      <c r="K48" s="24" t="n">
        <f aca="false">'Tx_Empl_BIT_4,5%'!G45</f>
        <v>74.7240341502475</v>
      </c>
      <c r="L48" s="24" t="n">
        <f aca="false">'Tx_Empl_BIT_4,5%'!H45</f>
        <v>75.2138490572414</v>
      </c>
      <c r="M48" s="24" t="n">
        <f aca="false">'Tx_Empl_BIT_4,5%'!I45</f>
        <v>78.5056848330051</v>
      </c>
      <c r="N48" s="24" t="n">
        <f aca="false">'Tx_Empl_BIT_4,5%'!J45</f>
        <v>80.7552746761357</v>
      </c>
      <c r="O48" s="24" t="n">
        <f aca="false">'Tx_Empl_BIT_4,5%'!K45</f>
        <v>83.7151392391381</v>
      </c>
      <c r="P48" s="24" t="n">
        <f aca="false">'Tx_Empl_BIT_4,5%'!L45</f>
        <v>81.1224304459578</v>
      </c>
      <c r="Q48" s="24" t="n">
        <f aca="false">'Tx_Empl_BIT_4,5%'!M45</f>
        <v>74.0203262629992</v>
      </c>
      <c r="R48" s="24" t="n">
        <f aca="false">'Tx_Empl_BIT_4,5%'!N45</f>
        <v>59.439341638777</v>
      </c>
      <c r="S48" s="24" t="n">
        <f aca="false">'Tx_Empl_BIT_4,5%'!O45</f>
        <v>12.3463726764595</v>
      </c>
      <c r="T48" s="24" t="n">
        <f aca="false">'Tx_Empl_BIT_4,5%'!P45</f>
        <v>0.807663349131674</v>
      </c>
      <c r="U48" s="24" t="n">
        <f aca="false">'Tx_Empl_BIT_4,5%'!Q45</f>
        <v>13.2152050191769</v>
      </c>
      <c r="V48" s="24" t="n">
        <f aca="false">'Tx_Empl_BIT_4,5%'!R45</f>
        <v>55.8384889638722</v>
      </c>
      <c r="W48" s="24" t="n">
        <f aca="false">'Tx_Empl_BIT_4,5%'!S45</f>
        <v>84.3751287762612</v>
      </c>
      <c r="X48" s="24" t="n">
        <f aca="false">'Tx_Empl_BIT_4,5%'!T45</f>
        <v>87.7940491650808</v>
      </c>
      <c r="Y48" s="24" t="n">
        <f aca="false">'Tx_Empl_BIT_4,5%'!U45</f>
        <v>88.3501235989735</v>
      </c>
      <c r="Z48" s="24" t="n">
        <f aca="false">'Tx_Empl_BIT_4,5%'!V45</f>
        <v>89.3335087300634</v>
      </c>
      <c r="AA48" s="24" t="n">
        <f aca="false">'Tx_Empl_BIT_4,5%'!W45</f>
        <v>87.5195669688996</v>
      </c>
      <c r="AB48" s="24" t="n">
        <f aca="false">'Tx_Empl_BIT_4,5%'!X45</f>
        <v>85.6998286412799</v>
      </c>
      <c r="AC48" s="24" t="n">
        <f aca="false">'Tx_Empl_BIT_4,5%'!Y45</f>
        <v>74.6944064578113</v>
      </c>
      <c r="AD48" s="24" t="n">
        <f aca="false">'Tx_Empl_BIT_4,5%'!Z45</f>
        <v>66.5842605772672</v>
      </c>
      <c r="AE48" s="24" t="n">
        <f aca="false">'Tx_Empl_BIT_4,5%'!AA45</f>
        <v>18.9474587539273</v>
      </c>
      <c r="AF48" s="25" t="n">
        <f aca="false">'Tx_Empl_BIT_4,5%'!AB45</f>
        <v>1.69796277022837</v>
      </c>
    </row>
    <row r="49" customFormat="false" ht="15" hidden="false" customHeight="false" outlineLevel="0" collapsed="false">
      <c r="A49" s="23" t="n">
        <v>2058</v>
      </c>
      <c r="B49" s="24" t="n">
        <f aca="false">'Tx_Empl_BIT_4,5%'!B46</f>
        <v>48.0201328177393</v>
      </c>
      <c r="C49" s="24" t="n">
        <f aca="false">'Tx_Empl_BIT_4,5%'!C46</f>
        <v>44.6130905200218</v>
      </c>
      <c r="D49" s="24" t="n">
        <f aca="false">'Tx_Empl_BIT_4,5%'!D46</f>
        <v>51.6188181219008</v>
      </c>
      <c r="E49" s="21" t="n">
        <f aca="false">100*SUM('Empl_BIT_4,5%'!E46:L46)/SUM(PopTot!E47:L47)</f>
        <v>66.8112556125648</v>
      </c>
      <c r="F49" s="24" t="n">
        <f aca="false">'Tx_Empl_BIT_4,5%'!AH46</f>
        <v>20.3705821178315</v>
      </c>
      <c r="G49" s="21" t="n">
        <f aca="false">100*SUM('Empl_BIT_4,5%'!Q46:X46)/SUM(PopTot!Q47:X47)</f>
        <v>73.5900220954119</v>
      </c>
      <c r="H49" s="24" t="n">
        <f aca="false">'Tx_Empl_BIT_4,5%'!AM46</f>
        <v>24.8867499452459</v>
      </c>
      <c r="I49" s="24" t="n">
        <f aca="false">'Tx_Empl_BIT_4,5%'!E46</f>
        <v>8.85459707759894</v>
      </c>
      <c r="J49" s="24" t="n">
        <f aca="false">'Tx_Empl_BIT_4,5%'!F46</f>
        <v>49.2847482896682</v>
      </c>
      <c r="K49" s="24" t="n">
        <f aca="false">'Tx_Empl_BIT_4,5%'!G46</f>
        <v>74.7436242531359</v>
      </c>
      <c r="L49" s="24" t="n">
        <f aca="false">'Tx_Empl_BIT_4,5%'!H46</f>
        <v>75.2581100495667</v>
      </c>
      <c r="M49" s="24" t="n">
        <f aca="false">'Tx_Empl_BIT_4,5%'!I46</f>
        <v>78.5127939080069</v>
      </c>
      <c r="N49" s="24" t="n">
        <f aca="false">'Tx_Empl_BIT_4,5%'!J46</f>
        <v>80.7374477178378</v>
      </c>
      <c r="O49" s="24" t="n">
        <f aca="false">'Tx_Empl_BIT_4,5%'!K46</f>
        <v>83.6353897525199</v>
      </c>
      <c r="P49" s="24" t="n">
        <f aca="false">'Tx_Empl_BIT_4,5%'!L46</f>
        <v>81.2134635212173</v>
      </c>
      <c r="Q49" s="24" t="n">
        <f aca="false">'Tx_Empl_BIT_4,5%'!M46</f>
        <v>73.8366220529694</v>
      </c>
      <c r="R49" s="24" t="n">
        <f aca="false">'Tx_Empl_BIT_4,5%'!N46</f>
        <v>59.9116558100894</v>
      </c>
      <c r="S49" s="24" t="n">
        <f aca="false">'Tx_Empl_BIT_4,5%'!O46</f>
        <v>12.2854934191371</v>
      </c>
      <c r="T49" s="24" t="n">
        <f aca="false">'Tx_Empl_BIT_4,5%'!P46</f>
        <v>0.807709027022848</v>
      </c>
      <c r="U49" s="24" t="n">
        <f aca="false">'Tx_Empl_BIT_4,5%'!Q46</f>
        <v>13.2094819449319</v>
      </c>
      <c r="V49" s="24" t="n">
        <f aca="false">'Tx_Empl_BIT_4,5%'!R46</f>
        <v>55.8305035620318</v>
      </c>
      <c r="W49" s="24" t="n">
        <f aca="false">'Tx_Empl_BIT_4,5%'!S46</f>
        <v>84.3940394193897</v>
      </c>
      <c r="X49" s="24" t="n">
        <f aca="false">'Tx_Empl_BIT_4,5%'!T46</f>
        <v>87.8391606496664</v>
      </c>
      <c r="Y49" s="24" t="n">
        <f aca="false">'Tx_Empl_BIT_4,5%'!U46</f>
        <v>88.3548743614535</v>
      </c>
      <c r="Z49" s="24" t="n">
        <f aca="false">'Tx_Empl_BIT_4,5%'!V46</f>
        <v>89.3089290718103</v>
      </c>
      <c r="AA49" s="24" t="n">
        <f aca="false">'Tx_Empl_BIT_4,5%'!W46</f>
        <v>87.4159991950608</v>
      </c>
      <c r="AB49" s="24" t="n">
        <f aca="false">'Tx_Empl_BIT_4,5%'!X46</f>
        <v>85.8232682571171</v>
      </c>
      <c r="AC49" s="24" t="n">
        <f aca="false">'Tx_Empl_BIT_4,5%'!Y46</f>
        <v>74.5311948480075</v>
      </c>
      <c r="AD49" s="24" t="n">
        <f aca="false">'Tx_Empl_BIT_4,5%'!Z46</f>
        <v>67.2240173168395</v>
      </c>
      <c r="AE49" s="24" t="n">
        <f aca="false">'Tx_Empl_BIT_4,5%'!AA46</f>
        <v>18.8469016807908</v>
      </c>
      <c r="AF49" s="25" t="n">
        <f aca="false">'Tx_Empl_BIT_4,5%'!AB46</f>
        <v>1.69777287781828</v>
      </c>
    </row>
    <row r="50" customFormat="false" ht="15" hidden="false" customHeight="false" outlineLevel="0" collapsed="false">
      <c r="A50" s="23" t="n">
        <v>2059</v>
      </c>
      <c r="B50" s="24" t="n">
        <f aca="false">'Tx_Empl_BIT_4,5%'!B47</f>
        <v>48.0258097830007</v>
      </c>
      <c r="C50" s="24" t="n">
        <f aca="false">'Tx_Empl_BIT_4,5%'!C47</f>
        <v>44.6116051761059</v>
      </c>
      <c r="D50" s="24" t="n">
        <f aca="false">'Tx_Empl_BIT_4,5%'!D47</f>
        <v>51.6288072752447</v>
      </c>
      <c r="E50" s="21" t="n">
        <f aca="false">100*SUM('Empl_BIT_4,5%'!E47:L47)/SUM(PopTot!E48:L48)</f>
        <v>66.790157367456</v>
      </c>
      <c r="F50" s="24" t="n">
        <f aca="false">'Tx_Empl_BIT_4,5%'!AH47</f>
        <v>20.4471040229787</v>
      </c>
      <c r="G50" s="21" t="n">
        <f aca="false">100*SUM('Empl_BIT_4,5%'!Q47:X47)/SUM(PopTot!Q48:X48)</f>
        <v>73.5690305039222</v>
      </c>
      <c r="H50" s="24" t="n">
        <f aca="false">'Tx_Empl_BIT_4,5%'!AM47</f>
        <v>25.0400205366294</v>
      </c>
      <c r="I50" s="24" t="n">
        <f aca="false">'Tx_Empl_BIT_4,5%'!E47</f>
        <v>8.84896174857823</v>
      </c>
      <c r="J50" s="24" t="n">
        <f aca="false">'Tx_Empl_BIT_4,5%'!F47</f>
        <v>49.2727592193854</v>
      </c>
      <c r="K50" s="24" t="n">
        <f aca="false">'Tx_Empl_BIT_4,5%'!G47</f>
        <v>74.754682533859</v>
      </c>
      <c r="L50" s="24" t="n">
        <f aca="false">'Tx_Empl_BIT_4,5%'!H47</f>
        <v>75.3010697402005</v>
      </c>
      <c r="M50" s="24" t="n">
        <f aca="false">'Tx_Empl_BIT_4,5%'!I47</f>
        <v>78.52722752514</v>
      </c>
      <c r="N50" s="24" t="n">
        <f aca="false">'Tx_Empl_BIT_4,5%'!J47</f>
        <v>80.6726924240352</v>
      </c>
      <c r="O50" s="24" t="n">
        <f aca="false">'Tx_Empl_BIT_4,5%'!K47</f>
        <v>83.6859557217621</v>
      </c>
      <c r="P50" s="24" t="n">
        <f aca="false">'Tx_Empl_BIT_4,5%'!L47</f>
        <v>81.1259979719876</v>
      </c>
      <c r="Q50" s="24" t="n">
        <f aca="false">'Tx_Empl_BIT_4,5%'!M47</f>
        <v>73.8623005081449</v>
      </c>
      <c r="R50" s="24" t="n">
        <f aca="false">'Tx_Empl_BIT_4,5%'!N47</f>
        <v>59.9160438582566</v>
      </c>
      <c r="S50" s="24" t="n">
        <f aca="false">'Tx_Empl_BIT_4,5%'!O47</f>
        <v>12.2998548702727</v>
      </c>
      <c r="T50" s="24" t="n">
        <f aca="false">'Tx_Empl_BIT_4,5%'!P47</f>
        <v>0.807472388842433</v>
      </c>
      <c r="U50" s="24" t="n">
        <f aca="false">'Tx_Empl_BIT_4,5%'!Q47</f>
        <v>13.2035820351998</v>
      </c>
      <c r="V50" s="24" t="n">
        <f aca="false">'Tx_Empl_BIT_4,5%'!R47</f>
        <v>55.8178156405186</v>
      </c>
      <c r="W50" s="24" t="n">
        <f aca="false">'Tx_Empl_BIT_4,5%'!S47</f>
        <v>84.4038897195088</v>
      </c>
      <c r="X50" s="24" t="n">
        <f aca="false">'Tx_Empl_BIT_4,5%'!T47</f>
        <v>87.8832116334805</v>
      </c>
      <c r="Y50" s="24" t="n">
        <f aca="false">'Tx_Empl_BIT_4,5%'!U47</f>
        <v>88.3680621347966</v>
      </c>
      <c r="Z50" s="24" t="n">
        <f aca="false">'Tx_Empl_BIT_4,5%'!V47</f>
        <v>89.2373455518306</v>
      </c>
      <c r="AA50" s="24" t="n">
        <f aca="false">'Tx_Empl_BIT_4,5%'!W47</f>
        <v>87.4537296597583</v>
      </c>
      <c r="AB50" s="24" t="n">
        <f aca="false">'Tx_Empl_BIT_4,5%'!X47</f>
        <v>85.7483485056328</v>
      </c>
      <c r="AC50" s="24" t="n">
        <f aca="false">'Tx_Empl_BIT_4,5%'!Y47</f>
        <v>74.5022354235804</v>
      </c>
      <c r="AD50" s="24" t="n">
        <f aca="false">'Tx_Empl_BIT_4,5%'!Z47</f>
        <v>67.9455033910515</v>
      </c>
      <c r="AE50" s="24" t="n">
        <f aca="false">'Tx_Empl_BIT_4,5%'!AA47</f>
        <v>18.8603250795742</v>
      </c>
      <c r="AF50" s="25" t="n">
        <f aca="false">'Tx_Empl_BIT_4,5%'!AB47</f>
        <v>1.69726227895478</v>
      </c>
    </row>
    <row r="51" customFormat="false" ht="15" hidden="false" customHeight="false" outlineLevel="0" collapsed="false">
      <c r="A51" s="23" t="n">
        <v>2060</v>
      </c>
      <c r="B51" s="24" t="n">
        <f aca="false">'Tx_Empl_BIT_4,5%'!B48</f>
        <v>48.0243040998988</v>
      </c>
      <c r="C51" s="24" t="n">
        <f aca="false">'Tx_Empl_BIT_4,5%'!C48</f>
        <v>44.5970285182165</v>
      </c>
      <c r="D51" s="24" t="n">
        <f aca="false">'Tx_Empl_BIT_4,5%'!D48</f>
        <v>51.6379164526629</v>
      </c>
      <c r="E51" s="21" t="n">
        <f aca="false">100*SUM('Empl_BIT_4,5%'!E48:L48)/SUM(PopTot!E49:L49)</f>
        <v>66.7709708461681</v>
      </c>
      <c r="F51" s="24" t="n">
        <f aca="false">'Tx_Empl_BIT_4,5%'!AH48</f>
        <v>20.5073538584263</v>
      </c>
      <c r="G51" s="21" t="n">
        <f aca="false">100*SUM('Empl_BIT_4,5%'!Q48:X48)/SUM(PopTot!Q49:X49)</f>
        <v>73.5517622381463</v>
      </c>
      <c r="H51" s="24" t="n">
        <f aca="false">'Tx_Empl_BIT_4,5%'!AM48</f>
        <v>25.1990216348847</v>
      </c>
      <c r="I51" s="24" t="n">
        <f aca="false">'Tx_Empl_BIT_4,5%'!E48</f>
        <v>8.84235206631268</v>
      </c>
      <c r="J51" s="24" t="n">
        <f aca="false">'Tx_Empl_BIT_4,5%'!F48</f>
        <v>49.2516796534199</v>
      </c>
      <c r="K51" s="24" t="n">
        <f aca="false">'Tx_Empl_BIT_4,5%'!G48</f>
        <v>74.7554070494458</v>
      </c>
      <c r="L51" s="24" t="n">
        <f aca="false">'Tx_Empl_BIT_4,5%'!H48</f>
        <v>75.3377924891242</v>
      </c>
      <c r="M51" s="24" t="n">
        <f aca="false">'Tx_Empl_BIT_4,5%'!I48</f>
        <v>78.5483115429404</v>
      </c>
      <c r="N51" s="24" t="n">
        <f aca="false">'Tx_Empl_BIT_4,5%'!J48</f>
        <v>80.8180449222494</v>
      </c>
      <c r="O51" s="24" t="n">
        <f aca="false">'Tx_Empl_BIT_4,5%'!K48</f>
        <v>83.4335727371544</v>
      </c>
      <c r="P51" s="24" t="n">
        <f aca="false">'Tx_Empl_BIT_4,5%'!L48</f>
        <v>81.1288539873192</v>
      </c>
      <c r="Q51" s="24" t="n">
        <f aca="false">'Tx_Empl_BIT_4,5%'!M48</f>
        <v>73.5511814853338</v>
      </c>
      <c r="R51" s="24" t="n">
        <f aca="false">'Tx_Empl_BIT_4,5%'!N48</f>
        <v>60.058816984997</v>
      </c>
      <c r="S51" s="24" t="n">
        <f aca="false">'Tx_Empl_BIT_4,5%'!O48</f>
        <v>12.3350997687</v>
      </c>
      <c r="T51" s="24" t="n">
        <f aca="false">'Tx_Empl_BIT_4,5%'!P48</f>
        <v>0.807366609876706</v>
      </c>
      <c r="U51" s="24" t="n">
        <f aca="false">'Tx_Empl_BIT_4,5%'!Q48</f>
        <v>13.1966346887403</v>
      </c>
      <c r="V51" s="24" t="n">
        <f aca="false">'Tx_Empl_BIT_4,5%'!R48</f>
        <v>55.7959147414238</v>
      </c>
      <c r="W51" s="24" t="n">
        <f aca="false">'Tx_Empl_BIT_4,5%'!S48</f>
        <v>84.4028906732562</v>
      </c>
      <c r="X51" s="24" t="n">
        <f aca="false">'Tx_Empl_BIT_4,5%'!T48</f>
        <v>87.9217974849479</v>
      </c>
      <c r="Y51" s="24" t="n">
        <f aca="false">'Tx_Empl_BIT_4,5%'!U48</f>
        <v>88.3898563522553</v>
      </c>
      <c r="Z51" s="24" t="n">
        <f aca="false">'Tx_Empl_BIT_4,5%'!V48</f>
        <v>89.4017706769014</v>
      </c>
      <c r="AA51" s="24" t="n">
        <f aca="false">'Tx_Empl_BIT_4,5%'!W48</f>
        <v>87.1970880083413</v>
      </c>
      <c r="AB51" s="24" t="n">
        <f aca="false">'Tx_Empl_BIT_4,5%'!X48</f>
        <v>85.7294456842722</v>
      </c>
      <c r="AC51" s="24" t="n">
        <f aca="false">'Tx_Empl_BIT_4,5%'!Y48</f>
        <v>74.2340697191698</v>
      </c>
      <c r="AD51" s="24" t="n">
        <f aca="false">'Tx_Empl_BIT_4,5%'!Z48</f>
        <v>68.8454707125454</v>
      </c>
      <c r="AE51" s="24" t="n">
        <f aca="false">'Tx_Empl_BIT_4,5%'!AA48</f>
        <v>18.8965815276857</v>
      </c>
      <c r="AF51" s="25" t="n">
        <f aca="false">'Tx_Empl_BIT_4,5%'!AB48</f>
        <v>1.69726827380558</v>
      </c>
    </row>
    <row r="52" customFormat="false" ht="15" hidden="false" customHeight="false" outlineLevel="0" collapsed="false">
      <c r="A52" s="23" t="n">
        <v>2061</v>
      </c>
      <c r="B52" s="24" t="n">
        <f aca="false">'Tx_Empl_BIT_4,5%'!B49</f>
        <v>47.9923361229641</v>
      </c>
      <c r="C52" s="24" t="n">
        <f aca="false">'Tx_Empl_BIT_4,5%'!C49</f>
        <v>44.5708537863847</v>
      </c>
      <c r="D52" s="24" t="n">
        <f aca="false">'Tx_Empl_BIT_4,5%'!D49</f>
        <v>51.5967441282701</v>
      </c>
      <c r="E52" s="21" t="n">
        <f aca="false">100*SUM('Empl_BIT_4,5%'!E49:L49)/SUM(PopTot!E50:L50)</f>
        <v>66.7380600684462</v>
      </c>
      <c r="F52" s="24" t="n">
        <f aca="false">'Tx_Empl_BIT_4,5%'!AH49</f>
        <v>20.5703087549494</v>
      </c>
      <c r="G52" s="21" t="n">
        <f aca="false">100*SUM('Empl_BIT_4,5%'!Q49:X49)/SUM(PopTot!Q50:X50)</f>
        <v>73.5239920995448</v>
      </c>
      <c r="H52" s="24" t="n">
        <f aca="false">'Tx_Empl_BIT_4,5%'!AM49</f>
        <v>25.274224203134</v>
      </c>
      <c r="I52" s="24" t="n">
        <f aca="false">'Tx_Empl_BIT_4,5%'!E49</f>
        <v>8.8362550643215</v>
      </c>
      <c r="J52" s="24" t="n">
        <f aca="false">'Tx_Empl_BIT_4,5%'!F49</f>
        <v>49.220986203134</v>
      </c>
      <c r="K52" s="24" t="n">
        <f aca="false">'Tx_Empl_BIT_4,5%'!G49</f>
        <v>74.7488405666509</v>
      </c>
      <c r="L52" s="24" t="n">
        <f aca="false">'Tx_Empl_BIT_4,5%'!H49</f>
        <v>75.3668999513381</v>
      </c>
      <c r="M52" s="24" t="n">
        <f aca="false">'Tx_Empl_BIT_4,5%'!I49</f>
        <v>78.5768892079466</v>
      </c>
      <c r="N52" s="24" t="n">
        <f aca="false">'Tx_Empl_BIT_4,5%'!J49</f>
        <v>80.8600783413551</v>
      </c>
      <c r="O52" s="24" t="n">
        <f aca="false">'Tx_Empl_BIT_4,5%'!K49</f>
        <v>83.4738180856363</v>
      </c>
      <c r="P52" s="24" t="n">
        <f aca="false">'Tx_Empl_BIT_4,5%'!L49</f>
        <v>80.8262409841718</v>
      </c>
      <c r="Q52" s="24" t="n">
        <f aca="false">'Tx_Empl_BIT_4,5%'!M49</f>
        <v>73.8274816627584</v>
      </c>
      <c r="R52" s="24" t="n">
        <f aca="false">'Tx_Empl_BIT_4,5%'!N49</f>
        <v>59.9009454860152</v>
      </c>
      <c r="S52" s="24" t="n">
        <f aca="false">'Tx_Empl_BIT_4,5%'!O49</f>
        <v>12.3716206730286</v>
      </c>
      <c r="T52" s="24" t="n">
        <f aca="false">'Tx_Empl_BIT_4,5%'!P49</f>
        <v>0.806957719128279</v>
      </c>
      <c r="U52" s="24" t="n">
        <f aca="false">'Tx_Empl_BIT_4,5%'!Q49</f>
        <v>13.1903629459754</v>
      </c>
      <c r="V52" s="24" t="n">
        <f aca="false">'Tx_Empl_BIT_4,5%'!R49</f>
        <v>55.7645831037473</v>
      </c>
      <c r="W52" s="24" t="n">
        <f aca="false">'Tx_Empl_BIT_4,5%'!S49</f>
        <v>84.3944927811503</v>
      </c>
      <c r="X52" s="24" t="n">
        <f aca="false">'Tx_Empl_BIT_4,5%'!T49</f>
        <v>87.952087217151</v>
      </c>
      <c r="Y52" s="24" t="n">
        <f aca="false">'Tx_Empl_BIT_4,5%'!U49</f>
        <v>88.4204653798099</v>
      </c>
      <c r="Z52" s="24" t="n">
        <f aca="false">'Tx_Empl_BIT_4,5%'!V49</f>
        <v>89.4417191803743</v>
      </c>
      <c r="AA52" s="24" t="n">
        <f aca="false">'Tx_Empl_BIT_4,5%'!W49</f>
        <v>87.2880814376635</v>
      </c>
      <c r="AB52" s="24" t="n">
        <f aca="false">'Tx_Empl_BIT_4,5%'!X49</f>
        <v>85.3614168274775</v>
      </c>
      <c r="AC52" s="24" t="n">
        <f aca="false">'Tx_Empl_BIT_4,5%'!Y49</f>
        <v>74.534934696188</v>
      </c>
      <c r="AD52" s="24" t="n">
        <f aca="false">'Tx_Empl_BIT_4,5%'!Z49</f>
        <v>68.6986276894931</v>
      </c>
      <c r="AE52" s="24" t="n">
        <f aca="false">'Tx_Empl_BIT_4,5%'!AA49</f>
        <v>19.0154681184194</v>
      </c>
      <c r="AF52" s="25" t="n">
        <f aca="false">'Tx_Empl_BIT_4,5%'!AB49</f>
        <v>1.6961670817329</v>
      </c>
    </row>
    <row r="53" customFormat="false" ht="15" hidden="false" customHeight="false" outlineLevel="0" collapsed="false">
      <c r="A53" s="23" t="n">
        <v>2062</v>
      </c>
      <c r="B53" s="24" t="n">
        <f aca="false">'Tx_Empl_BIT_4,5%'!B50</f>
        <v>47.96433571845</v>
      </c>
      <c r="C53" s="24" t="n">
        <f aca="false">'Tx_Empl_BIT_4,5%'!C50</f>
        <v>44.5535744275754</v>
      </c>
      <c r="D53" s="24" t="n">
        <f aca="false">'Tx_Empl_BIT_4,5%'!D50</f>
        <v>51.5544313551538</v>
      </c>
      <c r="E53" s="21" t="n">
        <f aca="false">100*SUM('Empl_BIT_4,5%'!E50:L50)/SUM(PopTot!E51:L51)</f>
        <v>66.7420703688739</v>
      </c>
      <c r="F53" s="24" t="n">
        <f aca="false">'Tx_Empl_BIT_4,5%'!AH50</f>
        <v>20.6435901345553</v>
      </c>
      <c r="G53" s="21" t="n">
        <f aca="false">100*SUM('Empl_BIT_4,5%'!Q50:X50)/SUM(PopTot!Q51:X51)</f>
        <v>73.5394101510152</v>
      </c>
      <c r="H53" s="24" t="n">
        <f aca="false">'Tx_Empl_BIT_4,5%'!AM50</f>
        <v>25.3329107732943</v>
      </c>
      <c r="I53" s="24" t="n">
        <f aca="false">'Tx_Empl_BIT_4,5%'!E50</f>
        <v>8.83209933227119</v>
      </c>
      <c r="J53" s="24" t="n">
        <f aca="false">'Tx_Empl_BIT_4,5%'!F50</f>
        <v>49.1883336650459</v>
      </c>
      <c r="K53" s="24" t="n">
        <f aca="false">'Tx_Empl_BIT_4,5%'!G50</f>
        <v>74.7395466869556</v>
      </c>
      <c r="L53" s="24" t="n">
        <f aca="false">'Tx_Empl_BIT_4,5%'!H50</f>
        <v>75.3900458189677</v>
      </c>
      <c r="M53" s="24" t="n">
        <f aca="false">'Tx_Empl_BIT_4,5%'!I50</f>
        <v>78.6134999568771</v>
      </c>
      <c r="N53" s="24" t="n">
        <f aca="false">'Tx_Empl_BIT_4,5%'!J50</f>
        <v>80.8602559293807</v>
      </c>
      <c r="O53" s="24" t="n">
        <f aca="false">'Tx_Empl_BIT_4,5%'!K50</f>
        <v>83.6446852623629</v>
      </c>
      <c r="P53" s="24" t="n">
        <f aca="false">'Tx_Empl_BIT_4,5%'!L50</f>
        <v>80.716767080517</v>
      </c>
      <c r="Q53" s="24" t="n">
        <f aca="false">'Tx_Empl_BIT_4,5%'!M50</f>
        <v>73.847258375921</v>
      </c>
      <c r="R53" s="24" t="n">
        <f aca="false">'Tx_Empl_BIT_4,5%'!N50</f>
        <v>59.8569126941218</v>
      </c>
      <c r="S53" s="24" t="n">
        <f aca="false">'Tx_Empl_BIT_4,5%'!O50</f>
        <v>12.3866456926853</v>
      </c>
      <c r="T53" s="24" t="n">
        <f aca="false">'Tx_Empl_BIT_4,5%'!P50</f>
        <v>0.806597693479536</v>
      </c>
      <c r="U53" s="24" t="n">
        <f aca="false">'Tx_Empl_BIT_4,5%'!Q50</f>
        <v>13.1861510930187</v>
      </c>
      <c r="V53" s="24" t="n">
        <f aca="false">'Tx_Empl_BIT_4,5%'!R50</f>
        <v>55.7323122944039</v>
      </c>
      <c r="W53" s="24" t="n">
        <f aca="false">'Tx_Empl_BIT_4,5%'!S50</f>
        <v>84.3832173737576</v>
      </c>
      <c r="X53" s="24" t="n">
        <f aca="false">'Tx_Empl_BIT_4,5%'!T50</f>
        <v>87.9754627351754</v>
      </c>
      <c r="Y53" s="24" t="n">
        <f aca="false">'Tx_Empl_BIT_4,5%'!U50</f>
        <v>88.4593196603527</v>
      </c>
      <c r="Z53" s="24" t="n">
        <f aca="false">'Tx_Empl_BIT_4,5%'!V50</f>
        <v>89.4390524794457</v>
      </c>
      <c r="AA53" s="24" t="n">
        <f aca="false">'Tx_Empl_BIT_4,5%'!W50</f>
        <v>87.3894654479531</v>
      </c>
      <c r="AB53" s="24" t="n">
        <f aca="false">'Tx_Empl_BIT_4,5%'!X50</f>
        <v>85.3293926071088</v>
      </c>
      <c r="AC53" s="24" t="n">
        <f aca="false">'Tx_Empl_BIT_4,5%'!Y50</f>
        <v>74.5081362547538</v>
      </c>
      <c r="AD53" s="24" t="n">
        <f aca="false">'Tx_Empl_BIT_4,5%'!Z50</f>
        <v>68.6656894980791</v>
      </c>
      <c r="AE53" s="24" t="n">
        <f aca="false">'Tx_Empl_BIT_4,5%'!AA50</f>
        <v>19.0605175708481</v>
      </c>
      <c r="AF53" s="25" t="n">
        <f aca="false">'Tx_Empl_BIT_4,5%'!AB50</f>
        <v>1.69548217594679</v>
      </c>
    </row>
    <row r="54" customFormat="false" ht="15" hidden="false" customHeight="false" outlineLevel="0" collapsed="false">
      <c r="A54" s="23" t="n">
        <v>2063</v>
      </c>
      <c r="B54" s="24" t="n">
        <f aca="false">'Tx_Empl_BIT_4,5%'!B51</f>
        <v>47.9454408467467</v>
      </c>
      <c r="C54" s="24" t="n">
        <f aca="false">'Tx_Empl_BIT_4,5%'!C51</f>
        <v>44.5470756167499</v>
      </c>
      <c r="D54" s="24" t="n">
        <f aca="false">'Tx_Empl_BIT_4,5%'!D51</f>
        <v>51.5195475623188</v>
      </c>
      <c r="E54" s="21" t="n">
        <f aca="false">100*SUM('Empl_BIT_4,5%'!E51:L51)/SUM(PopTot!E52:L52)</f>
        <v>66.7358221180925</v>
      </c>
      <c r="F54" s="24" t="n">
        <f aca="false">'Tx_Empl_BIT_4,5%'!AH51</f>
        <v>20.7390032235057</v>
      </c>
      <c r="G54" s="21" t="n">
        <f aca="false">100*SUM('Empl_BIT_4,5%'!Q51:X51)/SUM(PopTot!Q52:X52)</f>
        <v>73.5406586790555</v>
      </c>
      <c r="H54" s="24" t="n">
        <f aca="false">'Tx_Empl_BIT_4,5%'!AM51</f>
        <v>25.4092919228068</v>
      </c>
      <c r="I54" s="24" t="n">
        <f aca="false">'Tx_Empl_BIT_4,5%'!E51</f>
        <v>8.82910876212597</v>
      </c>
      <c r="J54" s="24" t="n">
        <f aca="false">'Tx_Empl_BIT_4,5%'!F51</f>
        <v>49.1542032382884</v>
      </c>
      <c r="K54" s="24" t="n">
        <f aca="false">'Tx_Empl_BIT_4,5%'!G51</f>
        <v>74.7251529938915</v>
      </c>
      <c r="L54" s="24" t="n">
        <f aca="false">'Tx_Empl_BIT_4,5%'!H51</f>
        <v>75.4050534575152</v>
      </c>
      <c r="M54" s="24" t="n">
        <f aca="false">'Tx_Empl_BIT_4,5%'!I51</f>
        <v>78.6536361187448</v>
      </c>
      <c r="N54" s="24" t="n">
        <f aca="false">'Tx_Empl_BIT_4,5%'!J51</f>
        <v>80.8633221062057</v>
      </c>
      <c r="O54" s="24" t="n">
        <f aca="false">'Tx_Empl_BIT_4,5%'!K51</f>
        <v>83.6235602556422</v>
      </c>
      <c r="P54" s="24" t="n">
        <f aca="false">'Tx_Empl_BIT_4,5%'!L51</f>
        <v>80.6361559813786</v>
      </c>
      <c r="Q54" s="24" t="n">
        <f aca="false">'Tx_Empl_BIT_4,5%'!M51</f>
        <v>74.0473882846565</v>
      </c>
      <c r="R54" s="24" t="n">
        <f aca="false">'Tx_Empl_BIT_4,5%'!N51</f>
        <v>59.7123943742591</v>
      </c>
      <c r="S54" s="24" t="n">
        <f aca="false">'Tx_Empl_BIT_4,5%'!O51</f>
        <v>12.4705576046846</v>
      </c>
      <c r="T54" s="24" t="n">
        <f aca="false">'Tx_Empl_BIT_4,5%'!P51</f>
        <v>0.805824590566187</v>
      </c>
      <c r="U54" s="24" t="n">
        <f aca="false">'Tx_Empl_BIT_4,5%'!Q51</f>
        <v>13.183173137111</v>
      </c>
      <c r="V54" s="24" t="n">
        <f aca="false">'Tx_Empl_BIT_4,5%'!R51</f>
        <v>55.6991482731846</v>
      </c>
      <c r="W54" s="24" t="n">
        <f aca="false">'Tx_Empl_BIT_4,5%'!S51</f>
        <v>84.3665756426321</v>
      </c>
      <c r="X54" s="24" t="n">
        <f aca="false">'Tx_Empl_BIT_4,5%'!T51</f>
        <v>87.9899694718798</v>
      </c>
      <c r="Y54" s="24" t="n">
        <f aca="false">'Tx_Empl_BIT_4,5%'!U51</f>
        <v>88.5019202103416</v>
      </c>
      <c r="Z54" s="24" t="n">
        <f aca="false">'Tx_Empl_BIT_4,5%'!V51</f>
        <v>89.4419612202788</v>
      </c>
      <c r="AA54" s="24" t="n">
        <f aca="false">'Tx_Empl_BIT_4,5%'!W51</f>
        <v>87.3630919024438</v>
      </c>
      <c r="AB54" s="24" t="n">
        <f aca="false">'Tx_Empl_BIT_4,5%'!X51</f>
        <v>85.2275259604702</v>
      </c>
      <c r="AC54" s="24" t="n">
        <f aca="false">'Tx_Empl_BIT_4,5%'!Y51</f>
        <v>74.6112722186592</v>
      </c>
      <c r="AD54" s="24" t="n">
        <f aca="false">'Tx_Empl_BIT_4,5%'!Z51</f>
        <v>68.5128270171505</v>
      </c>
      <c r="AE54" s="24" t="n">
        <f aca="false">'Tx_Empl_BIT_4,5%'!AA51</f>
        <v>19.2684500782148</v>
      </c>
      <c r="AF54" s="25" t="n">
        <f aca="false">'Tx_Empl_BIT_4,5%'!AB51</f>
        <v>1.69322843814104</v>
      </c>
    </row>
    <row r="55" customFormat="false" ht="15" hidden="false" customHeight="false" outlineLevel="0" collapsed="false">
      <c r="A55" s="23" t="n">
        <v>2064</v>
      </c>
      <c r="B55" s="24" t="n">
        <f aca="false">'Tx_Empl_BIT_4,5%'!B52</f>
        <v>47.9250437828992</v>
      </c>
      <c r="C55" s="24" t="n">
        <f aca="false">'Tx_Empl_BIT_4,5%'!C52</f>
        <v>44.53598796285</v>
      </c>
      <c r="D55" s="24" t="n">
        <f aca="false">'Tx_Empl_BIT_4,5%'!D52</f>
        <v>51.4864892665748</v>
      </c>
      <c r="E55" s="21" t="n">
        <f aca="false">100*SUM('Empl_BIT_4,5%'!E52:L52)/SUM(PopTot!E53:L53)</f>
        <v>66.7409521779225</v>
      </c>
      <c r="F55" s="24" t="n">
        <f aca="false">'Tx_Empl_BIT_4,5%'!AH52</f>
        <v>20.8269729542332</v>
      </c>
      <c r="G55" s="21" t="n">
        <f aca="false">100*SUM('Empl_BIT_4,5%'!Q52:X52)/SUM(PopTot!Q53:X53)</f>
        <v>73.5563215209167</v>
      </c>
      <c r="H55" s="24" t="n">
        <f aca="false">'Tx_Empl_BIT_4,5%'!AM52</f>
        <v>25.4911002020818</v>
      </c>
      <c r="I55" s="24" t="n">
        <f aca="false">'Tx_Empl_BIT_4,5%'!E52</f>
        <v>8.82687880485901</v>
      </c>
      <c r="J55" s="24" t="n">
        <f aca="false">'Tx_Empl_BIT_4,5%'!F52</f>
        <v>49.1197791693653</v>
      </c>
      <c r="K55" s="24" t="n">
        <f aca="false">'Tx_Empl_BIT_4,5%'!G52</f>
        <v>74.7043986457916</v>
      </c>
      <c r="L55" s="24" t="n">
        <f aca="false">'Tx_Empl_BIT_4,5%'!H52</f>
        <v>75.41196171097</v>
      </c>
      <c r="M55" s="24" t="n">
        <f aca="false">'Tx_Empl_BIT_4,5%'!I52</f>
        <v>78.6924531067239</v>
      </c>
      <c r="N55" s="24" t="n">
        <f aca="false">'Tx_Empl_BIT_4,5%'!J52</f>
        <v>80.8739497061178</v>
      </c>
      <c r="O55" s="24" t="n">
        <f aca="false">'Tx_Empl_BIT_4,5%'!K52</f>
        <v>83.5557309790823</v>
      </c>
      <c r="P55" s="24" t="n">
        <f aca="false">'Tx_Empl_BIT_4,5%'!L52</f>
        <v>80.680135226628</v>
      </c>
      <c r="Q55" s="24" t="n">
        <f aca="false">'Tx_Empl_BIT_4,5%'!M52</f>
        <v>74.1182110915088</v>
      </c>
      <c r="R55" s="24" t="n">
        <f aca="false">'Tx_Empl_BIT_4,5%'!N52</f>
        <v>59.7349070936005</v>
      </c>
      <c r="S55" s="24" t="n">
        <f aca="false">'Tx_Empl_BIT_4,5%'!O52</f>
        <v>12.4711342704965</v>
      </c>
      <c r="T55" s="24" t="n">
        <f aca="false">'Tx_Empl_BIT_4,5%'!P52</f>
        <v>0.805893954953744</v>
      </c>
      <c r="U55" s="24" t="n">
        <f aca="false">'Tx_Empl_BIT_4,5%'!Q52</f>
        <v>13.1809227561781</v>
      </c>
      <c r="V55" s="24" t="n">
        <f aca="false">'Tx_Empl_BIT_4,5%'!R52</f>
        <v>55.6662789424361</v>
      </c>
      <c r="W55" s="24" t="n">
        <f aca="false">'Tx_Empl_BIT_4,5%'!S52</f>
        <v>84.3433227498297</v>
      </c>
      <c r="X55" s="24" t="n">
        <f aca="false">'Tx_Empl_BIT_4,5%'!T52</f>
        <v>87.9958385276308</v>
      </c>
      <c r="Y55" s="24" t="n">
        <f aca="false">'Tx_Empl_BIT_4,5%'!U52</f>
        <v>88.5433826139144</v>
      </c>
      <c r="Z55" s="24" t="n">
        <f aca="false">'Tx_Empl_BIT_4,5%'!V52</f>
        <v>89.4532108977264</v>
      </c>
      <c r="AA55" s="24" t="n">
        <f aca="false">'Tx_Empl_BIT_4,5%'!W52</f>
        <v>87.2913957183162</v>
      </c>
      <c r="AB55" s="24" t="n">
        <f aca="false">'Tx_Empl_BIT_4,5%'!X52</f>
        <v>85.261903951235</v>
      </c>
      <c r="AC55" s="24" t="n">
        <f aca="false">'Tx_Empl_BIT_4,5%'!Y52</f>
        <v>74.6585813541136</v>
      </c>
      <c r="AD55" s="24" t="n">
        <f aca="false">'Tx_Empl_BIT_4,5%'!Z52</f>
        <v>68.4835412530584</v>
      </c>
      <c r="AE55" s="24" t="n">
        <f aca="false">'Tx_Empl_BIT_4,5%'!AA52</f>
        <v>19.3226345430316</v>
      </c>
      <c r="AF55" s="25" t="n">
        <f aca="false">'Tx_Empl_BIT_4,5%'!AB52</f>
        <v>1.69328320426093</v>
      </c>
    </row>
    <row r="56" customFormat="false" ht="15" hidden="false" customHeight="false" outlineLevel="0" collapsed="false">
      <c r="A56" s="23" t="n">
        <v>2065</v>
      </c>
      <c r="B56" s="24" t="n">
        <f aca="false">'Tx_Empl_BIT_4,5%'!B53</f>
        <v>47.878922992679</v>
      </c>
      <c r="C56" s="24" t="n">
        <f aca="false">'Tx_Empl_BIT_4,5%'!C53</f>
        <v>44.5047538849697</v>
      </c>
      <c r="D56" s="24" t="n">
        <f aca="false">'Tx_Empl_BIT_4,5%'!D53</f>
        <v>51.4219305747051</v>
      </c>
      <c r="E56" s="21" t="n">
        <f aca="false">100*SUM('Empl_BIT_4,5%'!E53:L53)/SUM(PopTot!E54:L54)</f>
        <v>66.7381306850901</v>
      </c>
      <c r="F56" s="24" t="n">
        <f aca="false">'Tx_Empl_BIT_4,5%'!AH53</f>
        <v>20.8818301461607</v>
      </c>
      <c r="G56" s="21" t="n">
        <f aca="false">100*SUM('Empl_BIT_4,5%'!Q53:X53)/SUM(PopTot!Q54:X54)</f>
        <v>73.5669648914339</v>
      </c>
      <c r="H56" s="24" t="n">
        <f aca="false">'Tx_Empl_BIT_4,5%'!AM53</f>
        <v>25.5118237579308</v>
      </c>
      <c r="I56" s="24" t="n">
        <f aca="false">'Tx_Empl_BIT_4,5%'!E53</f>
        <v>8.82491851369233</v>
      </c>
      <c r="J56" s="24" t="n">
        <f aca="false">'Tx_Empl_BIT_4,5%'!F53</f>
        <v>49.0854900474363</v>
      </c>
      <c r="K56" s="24" t="n">
        <f aca="false">'Tx_Empl_BIT_4,5%'!G53</f>
        <v>74.6749252423715</v>
      </c>
      <c r="L56" s="24" t="n">
        <f aca="false">'Tx_Empl_BIT_4,5%'!H53</f>
        <v>75.4108348577242</v>
      </c>
      <c r="M56" s="24" t="n">
        <f aca="false">'Tx_Empl_BIT_4,5%'!I53</f>
        <v>78.7269124707932</v>
      </c>
      <c r="N56" s="24" t="n">
        <f aca="false">'Tx_Empl_BIT_4,5%'!J53</f>
        <v>80.893015675046</v>
      </c>
      <c r="O56" s="24" t="n">
        <f aca="false">'Tx_Empl_BIT_4,5%'!K53</f>
        <v>83.7044585894125</v>
      </c>
      <c r="P56" s="24" t="n">
        <f aca="false">'Tx_Empl_BIT_4,5%'!L53</f>
        <v>80.4357544655008</v>
      </c>
      <c r="Q56" s="24" t="n">
        <f aca="false">'Tx_Empl_BIT_4,5%'!M53</f>
        <v>74.2914295930552</v>
      </c>
      <c r="R56" s="24" t="n">
        <f aca="false">'Tx_Empl_BIT_4,5%'!N53</f>
        <v>59.4904609300581</v>
      </c>
      <c r="S56" s="24" t="n">
        <f aca="false">'Tx_Empl_BIT_4,5%'!O53</f>
        <v>12.5008502811297</v>
      </c>
      <c r="T56" s="24" t="n">
        <f aca="false">'Tx_Empl_BIT_4,5%'!P53</f>
        <v>0.806355784990248</v>
      </c>
      <c r="U56" s="24" t="n">
        <f aca="false">'Tx_Empl_BIT_4,5%'!Q53</f>
        <v>13.1789246097061</v>
      </c>
      <c r="V56" s="24" t="n">
        <f aca="false">'Tx_Empl_BIT_4,5%'!R53</f>
        <v>55.6336054447707</v>
      </c>
      <c r="W56" s="24" t="n">
        <f aca="false">'Tx_Empl_BIT_4,5%'!S53</f>
        <v>84.3107912006896</v>
      </c>
      <c r="X56" s="24" t="n">
        <f aca="false">'Tx_Empl_BIT_4,5%'!T53</f>
        <v>87.9934447975313</v>
      </c>
      <c r="Y56" s="24" t="n">
        <f aca="false">'Tx_Empl_BIT_4,5%'!U53</f>
        <v>88.5808777372336</v>
      </c>
      <c r="Z56" s="24" t="n">
        <f aca="false">'Tx_Empl_BIT_4,5%'!V53</f>
        <v>89.474214710149</v>
      </c>
      <c r="AA56" s="24" t="n">
        <f aca="false">'Tx_Empl_BIT_4,5%'!W53</f>
        <v>87.4490523170331</v>
      </c>
      <c r="AB56" s="24" t="n">
        <f aca="false">'Tx_Empl_BIT_4,5%'!X53</f>
        <v>85.0129790127267</v>
      </c>
      <c r="AC56" s="24" t="n">
        <f aca="false">'Tx_Empl_BIT_4,5%'!Y53</f>
        <v>74.6679126451684</v>
      </c>
      <c r="AD56" s="24" t="n">
        <f aca="false">'Tx_Empl_BIT_4,5%'!Z53</f>
        <v>68.2370709925299</v>
      </c>
      <c r="AE56" s="24" t="n">
        <f aca="false">'Tx_Empl_BIT_4,5%'!AA53</f>
        <v>19.3642023390753</v>
      </c>
      <c r="AF56" s="25" t="n">
        <f aca="false">'Tx_Empl_BIT_4,5%'!AB53</f>
        <v>1.69427450840611</v>
      </c>
    </row>
    <row r="57" customFormat="false" ht="15" hidden="false" customHeight="false" outlineLevel="0" collapsed="false">
      <c r="A57" s="23" t="n">
        <v>2066</v>
      </c>
      <c r="B57" s="24" t="n">
        <f aca="false">'Tx_Empl_BIT_4,5%'!B54</f>
        <v>47.815878533197</v>
      </c>
      <c r="C57" s="24" t="n">
        <f aca="false">'Tx_Empl_BIT_4,5%'!C54</f>
        <v>44.4554692699049</v>
      </c>
      <c r="D57" s="24" t="n">
        <f aca="false">'Tx_Empl_BIT_4,5%'!D54</f>
        <v>51.3417163194403</v>
      </c>
      <c r="E57" s="21" t="n">
        <f aca="false">100*SUM('Empl_BIT_4,5%'!E54:L54)/SUM(PopTot!E55:L55)</f>
        <v>66.7606811107679</v>
      </c>
      <c r="F57" s="24" t="n">
        <f aca="false">'Tx_Empl_BIT_4,5%'!AH54</f>
        <v>20.8865455880012</v>
      </c>
      <c r="G57" s="21" t="n">
        <f aca="false">100*SUM('Empl_BIT_4,5%'!Q54:X54)/SUM(PopTot!Q55:X55)</f>
        <v>73.6093190953435</v>
      </c>
      <c r="H57" s="24" t="n">
        <f aca="false">'Tx_Empl_BIT_4,5%'!AM54</f>
        <v>25.4750930148854</v>
      </c>
      <c r="I57" s="24" t="n">
        <f aca="false">'Tx_Empl_BIT_4,5%'!E54</f>
        <v>8.82418903608347</v>
      </c>
      <c r="J57" s="24" t="n">
        <f aca="false">'Tx_Empl_BIT_4,5%'!F54</f>
        <v>49.0590965663962</v>
      </c>
      <c r="K57" s="24" t="n">
        <f aca="false">'Tx_Empl_BIT_4,5%'!G54</f>
        <v>74.6357600434815</v>
      </c>
      <c r="L57" s="24" t="n">
        <f aca="false">'Tx_Empl_BIT_4,5%'!H54</f>
        <v>75.4056991005845</v>
      </c>
      <c r="M57" s="24" t="n">
        <f aca="false">'Tx_Empl_BIT_4,5%'!I54</f>
        <v>78.7565627637959</v>
      </c>
      <c r="N57" s="24" t="n">
        <f aca="false">'Tx_Empl_BIT_4,5%'!J54</f>
        <v>80.92211982008</v>
      </c>
      <c r="O57" s="24" t="n">
        <f aca="false">'Tx_Empl_BIT_4,5%'!K54</f>
        <v>83.7483566285317</v>
      </c>
      <c r="P57" s="24" t="n">
        <f aca="false">'Tx_Empl_BIT_4,5%'!L54</f>
        <v>80.4746676010783</v>
      </c>
      <c r="Q57" s="24" t="n">
        <f aca="false">'Tx_Empl_BIT_4,5%'!M54</f>
        <v>74.1536167207021</v>
      </c>
      <c r="R57" s="24" t="n">
        <f aca="false">'Tx_Empl_BIT_4,5%'!N54</f>
        <v>59.7142712123069</v>
      </c>
      <c r="S57" s="24" t="n">
        <f aca="false">'Tx_Empl_BIT_4,5%'!O54</f>
        <v>12.4678847306507</v>
      </c>
      <c r="T57" s="24" t="n">
        <f aca="false">'Tx_Empl_BIT_4,5%'!P54</f>
        <v>0.806500307942338</v>
      </c>
      <c r="U57" s="24" t="n">
        <f aca="false">'Tx_Empl_BIT_4,5%'!Q54</f>
        <v>13.1782184923088</v>
      </c>
      <c r="V57" s="24" t="n">
        <f aca="false">'Tx_Empl_BIT_4,5%'!R54</f>
        <v>55.6093191067033</v>
      </c>
      <c r="W57" s="24" t="n">
        <f aca="false">'Tx_Empl_BIT_4,5%'!S54</f>
        <v>84.2679181001055</v>
      </c>
      <c r="X57" s="24" t="n">
        <f aca="false">'Tx_Empl_BIT_4,5%'!T54</f>
        <v>87.9865455497608</v>
      </c>
      <c r="Y57" s="24" t="n">
        <f aca="false">'Tx_Empl_BIT_4,5%'!U54</f>
        <v>88.6123459044744</v>
      </c>
      <c r="Z57" s="24" t="n">
        <f aca="false">'Tx_Empl_BIT_4,5%'!V54</f>
        <v>89.5057819310473</v>
      </c>
      <c r="AA57" s="24" t="n">
        <f aca="false">'Tx_Empl_BIT_4,5%'!W54</f>
        <v>87.4879870411231</v>
      </c>
      <c r="AB57" s="24" t="n">
        <f aca="false">'Tx_Empl_BIT_4,5%'!X54</f>
        <v>85.1010621105408</v>
      </c>
      <c r="AC57" s="24" t="n">
        <f aca="false">'Tx_Empl_BIT_4,5%'!Y54</f>
        <v>74.3503884167284</v>
      </c>
      <c r="AD57" s="24" t="n">
        <f aca="false">'Tx_Empl_BIT_4,5%'!Z54</f>
        <v>68.5124084370413</v>
      </c>
      <c r="AE57" s="24" t="n">
        <f aca="false">'Tx_Empl_BIT_4,5%'!AA54</f>
        <v>19.2965334253537</v>
      </c>
      <c r="AF57" s="25" t="n">
        <f aca="false">'Tx_Empl_BIT_4,5%'!AB54</f>
        <v>1.69484110952777</v>
      </c>
    </row>
    <row r="58" customFormat="false" ht="15" hidden="false" customHeight="false" outlineLevel="0" collapsed="false">
      <c r="A58" s="23" t="n">
        <v>2067</v>
      </c>
      <c r="B58" s="24" t="n">
        <f aca="false">'Tx_Empl_BIT_4,5%'!B55</f>
        <v>47.7643707651288</v>
      </c>
      <c r="C58" s="24" t="n">
        <f aca="false">'Tx_Empl_BIT_4,5%'!C55</f>
        <v>44.4203944069927</v>
      </c>
      <c r="D58" s="24" t="n">
        <f aca="false">'Tx_Empl_BIT_4,5%'!D55</f>
        <v>51.2703214848409</v>
      </c>
      <c r="E58" s="21" t="n">
        <f aca="false">100*SUM('Empl_BIT_4,5%'!E55:L55)/SUM(PopTot!E56:L56)</f>
        <v>66.8006714515902</v>
      </c>
      <c r="F58" s="24" t="n">
        <f aca="false">'Tx_Empl_BIT_4,5%'!AH55</f>
        <v>20.8874894327941</v>
      </c>
      <c r="G58" s="21" t="n">
        <f aca="false">100*SUM('Empl_BIT_4,5%'!Q55:X55)/SUM(PopTot!Q56:X56)</f>
        <v>73.6553778962309</v>
      </c>
      <c r="H58" s="24" t="n">
        <f aca="false">'Tx_Empl_BIT_4,5%'!AM55</f>
        <v>25.4284049422282</v>
      </c>
      <c r="I58" s="24" t="n">
        <f aca="false">'Tx_Empl_BIT_4,5%'!E55</f>
        <v>8.82475401623936</v>
      </c>
      <c r="J58" s="24" t="n">
        <f aca="false">'Tx_Empl_BIT_4,5%'!F55</f>
        <v>49.0407100865691</v>
      </c>
      <c r="K58" s="24" t="n">
        <f aca="false">'Tx_Empl_BIT_4,5%'!G55</f>
        <v>74.5921433754885</v>
      </c>
      <c r="L58" s="24" t="n">
        <f aca="false">'Tx_Empl_BIT_4,5%'!H55</f>
        <v>75.3975442989888</v>
      </c>
      <c r="M58" s="24" t="n">
        <f aca="false">'Tx_Empl_BIT_4,5%'!I55</f>
        <v>78.779597129914</v>
      </c>
      <c r="N58" s="24" t="n">
        <f aca="false">'Tx_Empl_BIT_4,5%'!J55</f>
        <v>80.9587648372278</v>
      </c>
      <c r="O58" s="24" t="n">
        <f aca="false">'Tx_Empl_BIT_4,5%'!K55</f>
        <v>83.7496039489666</v>
      </c>
      <c r="P58" s="24" t="n">
        <f aca="false">'Tx_Empl_BIT_4,5%'!L55</f>
        <v>80.6362049362371</v>
      </c>
      <c r="Q58" s="24" t="n">
        <f aca="false">'Tx_Empl_BIT_4,5%'!M55</f>
        <v>74.1093559465952</v>
      </c>
      <c r="R58" s="24" t="n">
        <f aca="false">'Tx_Empl_BIT_4,5%'!N55</f>
        <v>59.8953528745968</v>
      </c>
      <c r="S58" s="24" t="n">
        <f aca="false">'Tx_Empl_BIT_4,5%'!O55</f>
        <v>12.458541148759</v>
      </c>
      <c r="T58" s="24" t="n">
        <f aca="false">'Tx_Empl_BIT_4,5%'!P55</f>
        <v>0.806368657528257</v>
      </c>
      <c r="U58" s="24" t="n">
        <f aca="false">'Tx_Empl_BIT_4,5%'!Q55</f>
        <v>13.1788983402508</v>
      </c>
      <c r="V58" s="24" t="n">
        <f aca="false">'Tx_Empl_BIT_4,5%'!R55</f>
        <v>55.5929695855819</v>
      </c>
      <c r="W58" s="24" t="n">
        <f aca="false">'Tx_Empl_BIT_4,5%'!S55</f>
        <v>84.2207398722319</v>
      </c>
      <c r="X58" s="24" t="n">
        <f aca="false">'Tx_Empl_BIT_4,5%'!T55</f>
        <v>87.9758721537396</v>
      </c>
      <c r="Y58" s="24" t="n">
        <f aca="false">'Tx_Empl_BIT_4,5%'!U55</f>
        <v>88.6366173600478</v>
      </c>
      <c r="Z58" s="24" t="n">
        <f aca="false">'Tx_Empl_BIT_4,5%'!V55</f>
        <v>89.5449668094149</v>
      </c>
      <c r="AA58" s="24" t="n">
        <f aca="false">'Tx_Empl_BIT_4,5%'!W55</f>
        <v>87.4854779186036</v>
      </c>
      <c r="AB58" s="24" t="n">
        <f aca="false">'Tx_Empl_BIT_4,5%'!X55</f>
        <v>85.1988994914597</v>
      </c>
      <c r="AC58" s="24" t="n">
        <f aca="false">'Tx_Empl_BIT_4,5%'!Y55</f>
        <v>74.3220393991641</v>
      </c>
      <c r="AD58" s="24" t="n">
        <f aca="false">'Tx_Empl_BIT_4,5%'!Z55</f>
        <v>68.4862921979552</v>
      </c>
      <c r="AE58" s="24" t="n">
        <f aca="false">'Tx_Empl_BIT_4,5%'!AA55</f>
        <v>19.2826527644044</v>
      </c>
      <c r="AF58" s="25" t="n">
        <f aca="false">'Tx_Empl_BIT_4,5%'!AB55</f>
        <v>1.69459888532427</v>
      </c>
    </row>
    <row r="59" customFormat="false" ht="15" hidden="false" customHeight="false" outlineLevel="0" collapsed="false">
      <c r="A59" s="23" t="n">
        <v>2068</v>
      </c>
      <c r="B59" s="24" t="n">
        <f aca="false">'Tx_Empl_BIT_4,5%'!B56</f>
        <v>47.712558575008</v>
      </c>
      <c r="C59" s="24" t="n">
        <f aca="false">'Tx_Empl_BIT_4,5%'!C56</f>
        <v>44.3842034540086</v>
      </c>
      <c r="D59" s="24" t="n">
        <f aca="false">'Tx_Empl_BIT_4,5%'!D56</f>
        <v>51.1995522818279</v>
      </c>
      <c r="E59" s="21" t="n">
        <f aca="false">100*SUM('Empl_BIT_4,5%'!E56:L56)/SUM(PopTot!E57:L57)</f>
        <v>66.8228815199072</v>
      </c>
      <c r="F59" s="24" t="n">
        <f aca="false">'Tx_Empl_BIT_4,5%'!AH56</f>
        <v>20.8796093902899</v>
      </c>
      <c r="G59" s="21" t="n">
        <f aca="false">100*SUM('Empl_BIT_4,5%'!Q56:X56)/SUM(PopTot!Q57:X57)</f>
        <v>73.6884894877552</v>
      </c>
      <c r="H59" s="24" t="n">
        <f aca="false">'Tx_Empl_BIT_4,5%'!AM56</f>
        <v>25.3795962961407</v>
      </c>
      <c r="I59" s="24" t="n">
        <f aca="false">'Tx_Empl_BIT_4,5%'!E56</f>
        <v>8.82527517798619</v>
      </c>
      <c r="J59" s="24" t="n">
        <f aca="false">'Tx_Empl_BIT_4,5%'!F56</f>
        <v>49.0264860556013</v>
      </c>
      <c r="K59" s="24" t="n">
        <f aca="false">'Tx_Empl_BIT_4,5%'!G56</f>
        <v>74.5445890187174</v>
      </c>
      <c r="L59" s="24" t="n">
        <f aca="false">'Tx_Empl_BIT_4,5%'!H56</f>
        <v>75.3829366297388</v>
      </c>
      <c r="M59" s="24" t="n">
        <f aca="false">'Tx_Empl_BIT_4,5%'!I56</f>
        <v>78.7932125590176</v>
      </c>
      <c r="N59" s="24" t="n">
        <f aca="false">'Tx_Empl_BIT_4,5%'!J56</f>
        <v>80.9975721485263</v>
      </c>
      <c r="O59" s="24" t="n">
        <f aca="false">'Tx_Empl_BIT_4,5%'!K56</f>
        <v>83.752885480398</v>
      </c>
      <c r="P59" s="24" t="n">
        <f aca="false">'Tx_Empl_BIT_4,5%'!L56</f>
        <v>80.613086452696</v>
      </c>
      <c r="Q59" s="24" t="n">
        <f aca="false">'Tx_Empl_BIT_4,5%'!M56</f>
        <v>74.0502741828264</v>
      </c>
      <c r="R59" s="24" t="n">
        <f aca="false">'Tx_Empl_BIT_4,5%'!N56</f>
        <v>60.1331598793233</v>
      </c>
      <c r="S59" s="24" t="n">
        <f aca="false">'Tx_Empl_BIT_4,5%'!O56</f>
        <v>12.4283671510639</v>
      </c>
      <c r="T59" s="24" t="n">
        <f aca="false">'Tx_Empl_BIT_4,5%'!P56</f>
        <v>0.806741810504001</v>
      </c>
      <c r="U59" s="24" t="n">
        <f aca="false">'Tx_Empl_BIT_4,5%'!Q56</f>
        <v>13.1794826619428</v>
      </c>
      <c r="V59" s="24" t="n">
        <f aca="false">'Tx_Empl_BIT_4,5%'!R56</f>
        <v>55.5804285752209</v>
      </c>
      <c r="W59" s="24" t="n">
        <f aca="false">'Tx_Empl_BIT_4,5%'!S56</f>
        <v>84.1698768382364</v>
      </c>
      <c r="X59" s="24" t="n">
        <f aca="false">'Tx_Empl_BIT_4,5%'!T56</f>
        <v>87.9587485444847</v>
      </c>
      <c r="Y59" s="24" t="n">
        <f aca="false">'Tx_Empl_BIT_4,5%'!U56</f>
        <v>88.6510200271939</v>
      </c>
      <c r="Z59" s="24" t="n">
        <f aca="false">'Tx_Empl_BIT_4,5%'!V56</f>
        <v>89.5867099356315</v>
      </c>
      <c r="AA59" s="24" t="n">
        <f aca="false">'Tx_Empl_BIT_4,5%'!W56</f>
        <v>87.4874775681736</v>
      </c>
      <c r="AB59" s="24" t="n">
        <f aca="false">'Tx_Empl_BIT_4,5%'!X56</f>
        <v>85.1727983763228</v>
      </c>
      <c r="AC59" s="24" t="n">
        <f aca="false">'Tx_Empl_BIT_4,5%'!Y56</f>
        <v>74.2332541025508</v>
      </c>
      <c r="AD59" s="24" t="n">
        <f aca="false">'Tx_Empl_BIT_4,5%'!Z56</f>
        <v>68.579189133966</v>
      </c>
      <c r="AE59" s="24" t="n">
        <f aca="false">'Tx_Empl_BIT_4,5%'!AA56</f>
        <v>19.2392994719785</v>
      </c>
      <c r="AF59" s="25" t="n">
        <f aca="false">'Tx_Empl_BIT_4,5%'!AB56</f>
        <v>1.6952576645286</v>
      </c>
    </row>
    <row r="60" customFormat="false" ht="15" hidden="false" customHeight="false" outlineLevel="0" collapsed="false">
      <c r="A60" s="23" t="n">
        <v>2069</v>
      </c>
      <c r="B60" s="24" t="n">
        <f aca="false">'Tx_Empl_BIT_4,5%'!B57</f>
        <v>47.6508891066551</v>
      </c>
      <c r="C60" s="24" t="n">
        <f aca="false">'Tx_Empl_BIT_4,5%'!C57</f>
        <v>44.3374543207161</v>
      </c>
      <c r="D60" s="24" t="n">
        <f aca="false">'Tx_Empl_BIT_4,5%'!D57</f>
        <v>51.1197304578113</v>
      </c>
      <c r="E60" s="21" t="n">
        <f aca="false">100*SUM('Empl_BIT_4,5%'!E57:L57)/SUM(PopTot!E58:L58)</f>
        <v>66.8377532563455</v>
      </c>
      <c r="F60" s="24" t="n">
        <f aca="false">'Tx_Empl_BIT_4,5%'!AH57</f>
        <v>20.8608426950389</v>
      </c>
      <c r="G60" s="21" t="n">
        <f aca="false">100*SUM('Empl_BIT_4,5%'!Q57:X57)/SUM(PopTot!Q58:X58)</f>
        <v>73.7141686776953</v>
      </c>
      <c r="H60" s="24" t="n">
        <f aca="false">'Tx_Empl_BIT_4,5%'!AM57</f>
        <v>25.3222161098828</v>
      </c>
      <c r="I60" s="24" t="n">
        <f aca="false">'Tx_Empl_BIT_4,5%'!E57</f>
        <v>8.82598752769034</v>
      </c>
      <c r="J60" s="24" t="n">
        <f aca="false">'Tx_Empl_BIT_4,5%'!F57</f>
        <v>49.0166572081225</v>
      </c>
      <c r="K60" s="24" t="n">
        <f aca="false">'Tx_Empl_BIT_4,5%'!G57</f>
        <v>74.4968824367554</v>
      </c>
      <c r="L60" s="24" t="n">
        <f aca="false">'Tx_Empl_BIT_4,5%'!H57</f>
        <v>75.3621933410902</v>
      </c>
      <c r="M60" s="24" t="n">
        <f aca="false">'Tx_Empl_BIT_4,5%'!I57</f>
        <v>78.7988497345241</v>
      </c>
      <c r="N60" s="24" t="n">
        <f aca="false">'Tx_Empl_BIT_4,5%'!J57</f>
        <v>81.0350466940804</v>
      </c>
      <c r="O60" s="24" t="n">
        <f aca="false">'Tx_Empl_BIT_4,5%'!K57</f>
        <v>83.7638425627027</v>
      </c>
      <c r="P60" s="24" t="n">
        <f aca="false">'Tx_Empl_BIT_4,5%'!L57</f>
        <v>80.5467602015365</v>
      </c>
      <c r="Q60" s="24" t="n">
        <f aca="false">'Tx_Empl_BIT_4,5%'!M57</f>
        <v>74.0884058305023</v>
      </c>
      <c r="R60" s="24" t="n">
        <f aca="false">'Tx_Empl_BIT_4,5%'!N57</f>
        <v>60.229427789518</v>
      </c>
      <c r="S60" s="24" t="n">
        <f aca="false">'Tx_Empl_BIT_4,5%'!O57</f>
        <v>12.4329815302841</v>
      </c>
      <c r="T60" s="24" t="n">
        <f aca="false">'Tx_Empl_BIT_4,5%'!P57</f>
        <v>0.806787985087101</v>
      </c>
      <c r="U60" s="24" t="n">
        <f aca="false">'Tx_Empl_BIT_4,5%'!Q57</f>
        <v>13.1802417235286</v>
      </c>
      <c r="V60" s="24" t="n">
        <f aca="false">'Tx_Empl_BIT_4,5%'!R57</f>
        <v>55.5717227695442</v>
      </c>
      <c r="W60" s="24" t="n">
        <f aca="false">'Tx_Empl_BIT_4,5%'!S57</f>
        <v>84.119612897654</v>
      </c>
      <c r="X60" s="24" t="n">
        <f aca="false">'Tx_Empl_BIT_4,5%'!T57</f>
        <v>87.9350928635466</v>
      </c>
      <c r="Y60" s="24" t="n">
        <f aca="false">'Tx_Empl_BIT_4,5%'!U57</f>
        <v>88.6569977974182</v>
      </c>
      <c r="Z60" s="24" t="n">
        <f aca="false">'Tx_Empl_BIT_4,5%'!V57</f>
        <v>89.6273247925065</v>
      </c>
      <c r="AA60" s="24" t="n">
        <f aca="false">'Tx_Empl_BIT_4,5%'!W57</f>
        <v>87.4975855637487</v>
      </c>
      <c r="AB60" s="24" t="n">
        <f aca="false">'Tx_Empl_BIT_4,5%'!X57</f>
        <v>85.1029374500527</v>
      </c>
      <c r="AC60" s="24" t="n">
        <f aca="false">'Tx_Empl_BIT_4,5%'!Y57</f>
        <v>74.2618589262147</v>
      </c>
      <c r="AD60" s="24" t="n">
        <f aca="false">'Tx_Empl_BIT_4,5%'!Z57</f>
        <v>68.5159446106141</v>
      </c>
      <c r="AE60" s="24" t="n">
        <f aca="false">'Tx_Empl_BIT_4,5%'!AA57</f>
        <v>19.2308661377495</v>
      </c>
      <c r="AF60" s="25" t="n">
        <f aca="false">'Tx_Empl_BIT_4,5%'!AB57</f>
        <v>1.69561168007581</v>
      </c>
    </row>
    <row r="61" customFormat="false" ht="15.75" hidden="false" customHeight="false" outlineLevel="0" collapsed="false">
      <c r="A61" s="26" t="n">
        <v>2070</v>
      </c>
      <c r="B61" s="27" t="n">
        <f aca="false">'Tx_Empl_BIT_4,5%'!B58</f>
        <v>47.5753142373503</v>
      </c>
      <c r="C61" s="27" t="n">
        <f aca="false">'Tx_Empl_BIT_4,5%'!C58</f>
        <v>44.277804200463</v>
      </c>
      <c r="D61" s="27" t="n">
        <f aca="false">'Tx_Empl_BIT_4,5%'!D58</f>
        <v>51.0250133822519</v>
      </c>
      <c r="E61" s="21" t="n">
        <f aca="false">100*SUM('Empl_BIT_4,5%'!E58:L58)/SUM(PopTot!E59:L59)</f>
        <v>66.8758712063546</v>
      </c>
      <c r="F61" s="27" t="n">
        <f aca="false">'Tx_Empl_BIT_4,5%'!AH58</f>
        <v>20.7996051902307</v>
      </c>
      <c r="G61" s="21" t="n">
        <f aca="false">100*SUM('Empl_BIT_4,5%'!Q58:X58)/SUM(PopTot!Q59:X59)</f>
        <v>73.7643611868298</v>
      </c>
      <c r="H61" s="27" t="n">
        <f aca="false">'Tx_Empl_BIT_4,5%'!AM58</f>
        <v>25.2143228814791</v>
      </c>
      <c r="I61" s="27" t="n">
        <f aca="false">'Tx_Empl_BIT_4,5%'!E58</f>
        <v>8.82710124211736</v>
      </c>
      <c r="J61" s="27" t="n">
        <f aca="false">'Tx_Empl_BIT_4,5%'!F58</f>
        <v>49.0112118297696</v>
      </c>
      <c r="K61" s="27" t="n">
        <f aca="false">'Tx_Empl_BIT_4,5%'!G58</f>
        <v>74.451623771347</v>
      </c>
      <c r="L61" s="27" t="n">
        <f aca="false">'Tx_Empl_BIT_4,5%'!H58</f>
        <v>75.3345755098122</v>
      </c>
      <c r="M61" s="27" t="n">
        <f aca="false">'Tx_Empl_BIT_4,5%'!I58</f>
        <v>78.7979068544758</v>
      </c>
      <c r="N61" s="27" t="n">
        <f aca="false">'Tx_Empl_BIT_4,5%'!J58</f>
        <v>81.0694707899292</v>
      </c>
      <c r="O61" s="27" t="n">
        <f aca="false">'Tx_Empl_BIT_4,5%'!K58</f>
        <v>83.7846257307965</v>
      </c>
      <c r="P61" s="27" t="n">
        <f aca="false">'Tx_Empl_BIT_4,5%'!L58</f>
        <v>80.6884194864094</v>
      </c>
      <c r="Q61" s="27" t="n">
        <f aca="false">'Tx_Empl_BIT_4,5%'!M58</f>
        <v>73.8646923404841</v>
      </c>
      <c r="R61" s="27" t="n">
        <f aca="false">'Tx_Empl_BIT_4,5%'!N58</f>
        <v>60.3865806112719</v>
      </c>
      <c r="S61" s="27" t="n">
        <f aca="false">'Tx_Empl_BIT_4,5%'!O58</f>
        <v>12.382235469171</v>
      </c>
      <c r="T61" s="27" t="n">
        <f aca="false">'Tx_Empl_BIT_4,5%'!P58</f>
        <v>0.80761379150109</v>
      </c>
      <c r="U61" s="27" t="n">
        <f aca="false">'Tx_Empl_BIT_4,5%'!Q58</f>
        <v>13.1814116290985</v>
      </c>
      <c r="V61" s="27" t="n">
        <f aca="false">'Tx_Empl_BIT_4,5%'!R58</f>
        <v>55.567158327958</v>
      </c>
      <c r="W61" s="27" t="n">
        <f aca="false">'Tx_Empl_BIT_4,5%'!S58</f>
        <v>84.0722812281035</v>
      </c>
      <c r="X61" s="27" t="n">
        <f aca="false">'Tx_Empl_BIT_4,5%'!T58</f>
        <v>87.9035855823483</v>
      </c>
      <c r="Y61" s="27" t="n">
        <f aca="false">'Tx_Empl_BIT_4,5%'!U58</f>
        <v>88.6561143602775</v>
      </c>
      <c r="Z61" s="27" t="n">
        <f aca="false">'Tx_Empl_BIT_4,5%'!V58</f>
        <v>89.6647954713874</v>
      </c>
      <c r="AA61" s="27" t="n">
        <f aca="false">'Tx_Empl_BIT_4,5%'!W58</f>
        <v>87.5181358628011</v>
      </c>
      <c r="AB61" s="27" t="n">
        <f aca="false">'Tx_Empl_BIT_4,5%'!X58</f>
        <v>85.2548741311296</v>
      </c>
      <c r="AC61" s="27" t="n">
        <f aca="false">'Tx_Empl_BIT_4,5%'!Y58</f>
        <v>74.0470333905656</v>
      </c>
      <c r="AD61" s="27" t="n">
        <f aca="false">'Tx_Empl_BIT_4,5%'!Z58</f>
        <v>68.4988172923969</v>
      </c>
      <c r="AE61" s="27" t="n">
        <f aca="false">'Tx_Empl_BIT_4,5%'!AA58</f>
        <v>19.161692705075</v>
      </c>
      <c r="AF61" s="28" t="n">
        <f aca="false">'Tx_Empl_BIT_4,5%'!AB58</f>
        <v>1.69734507679491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A1:N6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customFormat="false" ht="15" hidden="false" customHeight="false" outlineLevel="0" collapsed="false">
      <c r="A2" s="16" t="s">
        <v>51</v>
      </c>
      <c r="B2" s="16"/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1.75" hidden="false" customHeight="true" outlineLevel="0" collapsed="false">
      <c r="A4" s="17" t="s">
        <v>18</v>
      </c>
      <c r="B4" s="18" t="s">
        <v>19</v>
      </c>
      <c r="C4" s="18" t="s">
        <v>20</v>
      </c>
      <c r="D4" s="18" t="s">
        <v>21</v>
      </c>
      <c r="E4" s="18" t="s">
        <v>22</v>
      </c>
      <c r="F4" s="18" t="s">
        <v>23</v>
      </c>
      <c r="G4" s="18" t="s">
        <v>24</v>
      </c>
      <c r="H4" s="18" t="s">
        <v>25</v>
      </c>
      <c r="I4" s="18" t="s">
        <v>26</v>
      </c>
      <c r="J4" s="18" t="s">
        <v>27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32</v>
      </c>
      <c r="P4" s="18" t="s">
        <v>33</v>
      </c>
      <c r="Q4" s="18" t="s">
        <v>34</v>
      </c>
      <c r="R4" s="18" t="s">
        <v>35</v>
      </c>
      <c r="S4" s="18" t="s">
        <v>36</v>
      </c>
      <c r="T4" s="18" t="s">
        <v>37</v>
      </c>
      <c r="U4" s="18" t="s">
        <v>38</v>
      </c>
      <c r="V4" s="18" t="s">
        <v>39</v>
      </c>
      <c r="W4" s="18" t="s">
        <v>40</v>
      </c>
      <c r="X4" s="18" t="s">
        <v>41</v>
      </c>
      <c r="Y4" s="18" t="s">
        <v>42</v>
      </c>
      <c r="Z4" s="18" t="s">
        <v>43</v>
      </c>
      <c r="AA4" s="18" t="s">
        <v>44</v>
      </c>
      <c r="AB4" s="18" t="s">
        <v>45</v>
      </c>
      <c r="AC4" s="18" t="s">
        <v>46</v>
      </c>
      <c r="AD4" s="18" t="s">
        <v>47</v>
      </c>
      <c r="AE4" s="18" t="s">
        <v>48</v>
      </c>
      <c r="AF4" s="19" t="s">
        <v>49</v>
      </c>
    </row>
    <row r="5" customFormat="false" ht="15" hidden="false" customHeight="false" outlineLevel="0" collapsed="false">
      <c r="A5" s="20" t="n">
        <v>2014</v>
      </c>
      <c r="B5" s="21" t="n">
        <f aca="false">'Tx_Empl_BIT_10%'!B2</f>
        <v>49.236751558551</v>
      </c>
      <c r="C5" s="21" t="n">
        <f aca="false">'Tx_Empl_BIT_10%'!C2</f>
        <v>44.7272235362152</v>
      </c>
      <c r="D5" s="21" t="n">
        <f aca="false">'Tx_Empl_BIT_10%'!D2</f>
        <v>54.1575658861322</v>
      </c>
      <c r="E5" s="21" t="n">
        <f aca="false">100*SUM('Empl_BIT_10%'!E2:L2)/SUM(PopTot!E3:L3)</f>
        <v>62.0366374075713</v>
      </c>
      <c r="F5" s="21" t="n">
        <f aca="false">'Tx_Empl_BIT_10%'!AH2</f>
        <v>18.4151049525498</v>
      </c>
      <c r="G5" s="21" t="n">
        <f aca="false">100*SUM('Empl_BIT_10%'!Q2:X2)/SUM(PopTot!Q3:X3)</f>
        <v>70.6025811782525</v>
      </c>
      <c r="H5" s="21" t="n">
        <f aca="false">'Tx_Empl_BIT_10%'!AM2</f>
        <v>23.713042308296</v>
      </c>
      <c r="I5" s="21" t="n">
        <f aca="false">'Tx_Empl_BIT_10%'!E2</f>
        <v>6.7144082676082</v>
      </c>
      <c r="J5" s="21" t="n">
        <f aca="false">'Tx_Empl_BIT_10%'!F2</f>
        <v>41.6814799554892</v>
      </c>
      <c r="K5" s="21" t="n">
        <f aca="false">'Tx_Empl_BIT_10%'!G2</f>
        <v>68.503222218453</v>
      </c>
      <c r="L5" s="21" t="n">
        <f aca="false">'Tx_Empl_BIT_10%'!H2</f>
        <v>69.6371164368431</v>
      </c>
      <c r="M5" s="21" t="n">
        <f aca="false">'Tx_Empl_BIT_10%'!I2</f>
        <v>72.795142923556</v>
      </c>
      <c r="N5" s="21" t="n">
        <f aca="false">'Tx_Empl_BIT_10%'!J2</f>
        <v>75.5830400140787</v>
      </c>
      <c r="O5" s="21" t="n">
        <f aca="false">'Tx_Empl_BIT_10%'!K2</f>
        <v>77.2295626348221</v>
      </c>
      <c r="P5" s="21" t="n">
        <f aca="false">'Tx_Empl_BIT_10%'!L2</f>
        <v>75.0302203067436</v>
      </c>
      <c r="Q5" s="21" t="n">
        <f aca="false">'Tx_Empl_BIT_10%'!M2</f>
        <v>64.5140247436926</v>
      </c>
      <c r="R5" s="21" t="n">
        <f aca="false">'Tx_Empl_BIT_10%'!N2</f>
        <v>25.5046543196707</v>
      </c>
      <c r="S5" s="21" t="n">
        <f aca="false">'Tx_Empl_BIT_10%'!O2</f>
        <v>4.59977591526161</v>
      </c>
      <c r="T5" s="21" t="n">
        <f aca="false">'Tx_Empl_BIT_10%'!P2</f>
        <v>0.502645132227303</v>
      </c>
      <c r="U5" s="21" t="n">
        <f aca="false">'Tx_Empl_BIT_10%'!Q2</f>
        <v>10.9190173894569</v>
      </c>
      <c r="V5" s="21" t="n">
        <f aca="false">'Tx_Empl_BIT_10%'!R2</f>
        <v>47.6631760516427</v>
      </c>
      <c r="W5" s="21" t="n">
        <f aca="false">'Tx_Empl_BIT_10%'!S2</f>
        <v>78.040572736929</v>
      </c>
      <c r="X5" s="21" t="n">
        <f aca="false">'Tx_Empl_BIT_10%'!T2</f>
        <v>84.4447113029309</v>
      </c>
      <c r="Y5" s="21" t="n">
        <f aca="false">'Tx_Empl_BIT_10%'!U2</f>
        <v>85.2845447089561</v>
      </c>
      <c r="Z5" s="21" t="n">
        <f aca="false">'Tx_Empl_BIT_10%'!V2</f>
        <v>86.068631666029</v>
      </c>
      <c r="AA5" s="21" t="n">
        <f aca="false">'Tx_Empl_BIT_10%'!W2</f>
        <v>84.9945133494999</v>
      </c>
      <c r="AB5" s="21" t="n">
        <f aca="false">'Tx_Empl_BIT_10%'!X2</f>
        <v>82.8797138756151</v>
      </c>
      <c r="AC5" s="21" t="n">
        <f aca="false">'Tx_Empl_BIT_10%'!Y2</f>
        <v>71.7337792310237</v>
      </c>
      <c r="AD5" s="21" t="n">
        <f aca="false">'Tx_Empl_BIT_10%'!Z2</f>
        <v>26.441601672236</v>
      </c>
      <c r="AE5" s="21" t="n">
        <f aca="false">'Tx_Empl_BIT_10%'!AA2</f>
        <v>7.08308792123265</v>
      </c>
      <c r="AF5" s="22" t="n">
        <f aca="false">'Tx_Empl_BIT_10%'!AB2</f>
        <v>1.20633905920563</v>
      </c>
    </row>
    <row r="6" customFormat="false" ht="15" hidden="false" customHeight="false" outlineLevel="0" collapsed="false">
      <c r="A6" s="23" t="n">
        <v>2015</v>
      </c>
      <c r="B6" s="24" t="n">
        <f aca="false">'Tx_Empl_BIT_10%'!B3</f>
        <v>49.1100785094991</v>
      </c>
      <c r="C6" s="24" t="n">
        <f aca="false">'Tx_Empl_BIT_10%'!C3</f>
        <v>44.7260684199197</v>
      </c>
      <c r="D6" s="24" t="n">
        <f aca="false">'Tx_Empl_BIT_10%'!D3</f>
        <v>53.8907878070837</v>
      </c>
      <c r="E6" s="21" t="n">
        <f aca="false">100*SUM('Empl_BIT_10%'!E3:L3)/SUM(PopTot!E4:L4)</f>
        <v>61.9288953602846</v>
      </c>
      <c r="F6" s="24" t="n">
        <f aca="false">'Tx_Empl_BIT_10%'!AH3</f>
        <v>19.024105367431</v>
      </c>
      <c r="G6" s="21" t="n">
        <f aca="false">100*SUM('Empl_BIT_10%'!Q3:X3)/SUM(PopTot!Q4:X4)</f>
        <v>70.3716186563382</v>
      </c>
      <c r="H6" s="24" t="n">
        <f aca="false">'Tx_Empl_BIT_10%'!AM3</f>
        <v>23.9818969001891</v>
      </c>
      <c r="I6" s="24" t="n">
        <f aca="false">'Tx_Empl_BIT_10%'!E3</f>
        <v>6.66538142270729</v>
      </c>
      <c r="J6" s="24" t="n">
        <f aca="false">'Tx_Empl_BIT_10%'!F3</f>
        <v>41.8538306727963</v>
      </c>
      <c r="K6" s="24" t="n">
        <f aca="false">'Tx_Empl_BIT_10%'!G3</f>
        <v>68.1895266256756</v>
      </c>
      <c r="L6" s="24" t="n">
        <f aca="false">'Tx_Empl_BIT_10%'!H3</f>
        <v>68.9982359190972</v>
      </c>
      <c r="M6" s="24" t="n">
        <f aca="false">'Tx_Empl_BIT_10%'!I3</f>
        <v>73.4934241245624</v>
      </c>
      <c r="N6" s="24" t="n">
        <f aca="false">'Tx_Empl_BIT_10%'!J3</f>
        <v>75.0529013095043</v>
      </c>
      <c r="O6" s="24" t="n">
        <f aca="false">'Tx_Empl_BIT_10%'!K3</f>
        <v>77.4810043511802</v>
      </c>
      <c r="P6" s="24" t="n">
        <f aca="false">'Tx_Empl_BIT_10%'!L3</f>
        <v>75.0879764249667</v>
      </c>
      <c r="Q6" s="24" t="n">
        <f aca="false">'Tx_Empl_BIT_10%'!M3</f>
        <v>65.2371975774756</v>
      </c>
      <c r="R6" s="24" t="n">
        <f aca="false">'Tx_Empl_BIT_10%'!N3</f>
        <v>29.0131947195673</v>
      </c>
      <c r="S6" s="24" t="n">
        <f aca="false">'Tx_Empl_BIT_10%'!O3</f>
        <v>4.57587143329065</v>
      </c>
      <c r="T6" s="24" t="n">
        <f aca="false">'Tx_Empl_BIT_10%'!P3</f>
        <v>0.500752425260708</v>
      </c>
      <c r="U6" s="24" t="n">
        <f aca="false">'Tx_Empl_BIT_10%'!Q3</f>
        <v>10.8395002008513</v>
      </c>
      <c r="V6" s="24" t="n">
        <f aca="false">'Tx_Empl_BIT_10%'!R3</f>
        <v>47.6642681708278</v>
      </c>
      <c r="W6" s="24" t="n">
        <f aca="false">'Tx_Empl_BIT_10%'!S3</f>
        <v>78.0747350256565</v>
      </c>
      <c r="X6" s="24" t="n">
        <f aca="false">'Tx_Empl_BIT_10%'!T3</f>
        <v>83.7430999488953</v>
      </c>
      <c r="Y6" s="24" t="n">
        <f aca="false">'Tx_Empl_BIT_10%'!U3</f>
        <v>85.6974221713099</v>
      </c>
      <c r="Z6" s="24" t="n">
        <f aca="false">'Tx_Empl_BIT_10%'!V3</f>
        <v>85.3729637459478</v>
      </c>
      <c r="AA6" s="24" t="n">
        <f aca="false">'Tx_Empl_BIT_10%'!W3</f>
        <v>85.2048230390851</v>
      </c>
      <c r="AB6" s="24" t="n">
        <f aca="false">'Tx_Empl_BIT_10%'!X3</f>
        <v>82.5180778236978</v>
      </c>
      <c r="AC6" s="24" t="n">
        <f aca="false">'Tx_Empl_BIT_10%'!Y3</f>
        <v>72.0520885405876</v>
      </c>
      <c r="AD6" s="24" t="n">
        <f aca="false">'Tx_Empl_BIT_10%'!Z3</f>
        <v>28.7614385495999</v>
      </c>
      <c r="AE6" s="24" t="n">
        <f aca="false">'Tx_Empl_BIT_10%'!AA3</f>
        <v>7.04837353170534</v>
      </c>
      <c r="AF6" s="25" t="n">
        <f aca="false">'Tx_Empl_BIT_10%'!AB3</f>
        <v>1.20453751738321</v>
      </c>
    </row>
    <row r="7" customFormat="false" ht="15" hidden="false" customHeight="false" outlineLevel="0" collapsed="false">
      <c r="A7" s="23" t="n">
        <v>2016</v>
      </c>
      <c r="B7" s="24" t="n">
        <f aca="false">'Tx_Empl_BIT_10%'!B4</f>
        <v>49.1723092685537</v>
      </c>
      <c r="C7" s="24" t="n">
        <f aca="false">'Tx_Empl_BIT_10%'!C4</f>
        <v>44.882971913297</v>
      </c>
      <c r="D7" s="24" t="n">
        <f aca="false">'Tx_Empl_BIT_10%'!D4</f>
        <v>53.8459644547723</v>
      </c>
      <c r="E7" s="21" t="n">
        <f aca="false">100*SUM('Empl_BIT_10%'!E4:L4)/SUM(PopTot!E5:L5)</f>
        <v>62.1164074272452</v>
      </c>
      <c r="F7" s="24" t="n">
        <f aca="false">'Tx_Empl_BIT_10%'!AH4</f>
        <v>19.4887003354816</v>
      </c>
      <c r="G7" s="21" t="n">
        <f aca="false">100*SUM('Empl_BIT_10%'!Q4:X4)/SUM(PopTot!Q5:X5)</f>
        <v>70.4157623483971</v>
      </c>
      <c r="H7" s="24" t="n">
        <f aca="false">'Tx_Empl_BIT_10%'!AM4</f>
        <v>24.2902946467023</v>
      </c>
      <c r="I7" s="24" t="n">
        <f aca="false">'Tx_Empl_BIT_10%'!E4</f>
        <v>6.75002152784587</v>
      </c>
      <c r="J7" s="24" t="n">
        <f aca="false">'Tx_Empl_BIT_10%'!F4</f>
        <v>42.3186254227391</v>
      </c>
      <c r="K7" s="24" t="n">
        <f aca="false">'Tx_Empl_BIT_10%'!G4</f>
        <v>68.2621280963553</v>
      </c>
      <c r="L7" s="24" t="n">
        <f aca="false">'Tx_Empl_BIT_10%'!H4</f>
        <v>69.3892002169187</v>
      </c>
      <c r="M7" s="24" t="n">
        <f aca="false">'Tx_Empl_BIT_10%'!I4</f>
        <v>73.9265307565999</v>
      </c>
      <c r="N7" s="24" t="n">
        <f aca="false">'Tx_Empl_BIT_10%'!J4</f>
        <v>74.9730905653134</v>
      </c>
      <c r="O7" s="24" t="n">
        <f aca="false">'Tx_Empl_BIT_10%'!K4</f>
        <v>78.0463778496575</v>
      </c>
      <c r="P7" s="24" t="n">
        <f aca="false">'Tx_Empl_BIT_10%'!L4</f>
        <v>75.4732714741504</v>
      </c>
      <c r="Q7" s="24" t="n">
        <f aca="false">'Tx_Empl_BIT_10%'!M4</f>
        <v>65.6712717950041</v>
      </c>
      <c r="R7" s="24" t="n">
        <f aca="false">'Tx_Empl_BIT_10%'!N4</f>
        <v>32.0775308305919</v>
      </c>
      <c r="S7" s="24" t="n">
        <f aca="false">'Tx_Empl_BIT_10%'!O4</f>
        <v>4.45240045962204</v>
      </c>
      <c r="T7" s="24" t="n">
        <f aca="false">'Tx_Empl_BIT_10%'!P4</f>
        <v>0.505167935047936</v>
      </c>
      <c r="U7" s="24" t="n">
        <f aca="false">'Tx_Empl_BIT_10%'!Q4</f>
        <v>10.9158228485247</v>
      </c>
      <c r="V7" s="24" t="n">
        <f aca="false">'Tx_Empl_BIT_10%'!R4</f>
        <v>48.2204722074591</v>
      </c>
      <c r="W7" s="24" t="n">
        <f aca="false">'Tx_Empl_BIT_10%'!S4</f>
        <v>78.110237429634</v>
      </c>
      <c r="X7" s="24" t="n">
        <f aca="false">'Tx_Empl_BIT_10%'!T4</f>
        <v>84.0578652549847</v>
      </c>
      <c r="Y7" s="24" t="n">
        <f aca="false">'Tx_Empl_BIT_10%'!U4</f>
        <v>85.9255901174076</v>
      </c>
      <c r="Z7" s="24" t="n">
        <f aca="false">'Tx_Empl_BIT_10%'!V4</f>
        <v>85.1170454193602</v>
      </c>
      <c r="AA7" s="24" t="n">
        <f aca="false">'Tx_Empl_BIT_10%'!W4</f>
        <v>85.5064866934607</v>
      </c>
      <c r="AB7" s="24" t="n">
        <f aca="false">'Tx_Empl_BIT_10%'!X4</f>
        <v>82.6190898027798</v>
      </c>
      <c r="AC7" s="24" t="n">
        <f aca="false">'Tx_Empl_BIT_10%'!Y4</f>
        <v>72.1123842152774</v>
      </c>
      <c r="AD7" s="24" t="n">
        <f aca="false">'Tx_Empl_BIT_10%'!Z4</f>
        <v>31.29316127033</v>
      </c>
      <c r="AE7" s="24" t="n">
        <f aca="false">'Tx_Empl_BIT_10%'!AA4</f>
        <v>6.99779867951886</v>
      </c>
      <c r="AF7" s="25" t="n">
        <f aca="false">'Tx_Empl_BIT_10%'!AB4</f>
        <v>1.23333934094334</v>
      </c>
    </row>
    <row r="8" customFormat="false" ht="15" hidden="false" customHeight="false" outlineLevel="0" collapsed="false">
      <c r="A8" s="23" t="n">
        <v>2017</v>
      </c>
      <c r="B8" s="24" t="n">
        <f aca="false">'Tx_Empl_BIT_10%'!B5</f>
        <v>49.4250246079822</v>
      </c>
      <c r="C8" s="24" t="n">
        <f aca="false">'Tx_Empl_BIT_10%'!C5</f>
        <v>45.190371090505</v>
      </c>
      <c r="D8" s="24" t="n">
        <f aca="false">'Tx_Empl_BIT_10%'!D5</f>
        <v>54.0366058469645</v>
      </c>
      <c r="E8" s="21" t="n">
        <f aca="false">100*SUM('Empl_BIT_10%'!E5:L5)/SUM(PopTot!E6:L6)</f>
        <v>62.6557028073401</v>
      </c>
      <c r="F8" s="24" t="n">
        <f aca="false">'Tx_Empl_BIT_10%'!AH5</f>
        <v>19.850065841596</v>
      </c>
      <c r="G8" s="21" t="n">
        <f aca="false">100*SUM('Empl_BIT_10%'!Q5:X5)/SUM(PopTot!Q6:X6)</f>
        <v>70.7927411338077</v>
      </c>
      <c r="H8" s="24" t="n">
        <f aca="false">'Tx_Empl_BIT_10%'!AM5</f>
        <v>24.6879100525406</v>
      </c>
      <c r="I8" s="24" t="n">
        <f aca="false">'Tx_Empl_BIT_10%'!E5</f>
        <v>7.00982193913522</v>
      </c>
      <c r="J8" s="24" t="n">
        <f aca="false">'Tx_Empl_BIT_10%'!F5</f>
        <v>43.2078382655758</v>
      </c>
      <c r="K8" s="24" t="n">
        <f aca="false">'Tx_Empl_BIT_10%'!G5</f>
        <v>68.9648099071842</v>
      </c>
      <c r="L8" s="24" t="n">
        <f aca="false">'Tx_Empl_BIT_10%'!H5</f>
        <v>70.0180473745134</v>
      </c>
      <c r="M8" s="24" t="n">
        <f aca="false">'Tx_Empl_BIT_10%'!I5</f>
        <v>74.3444507063075</v>
      </c>
      <c r="N8" s="24" t="n">
        <f aca="false">'Tx_Empl_BIT_10%'!J5</f>
        <v>75.672816801981</v>
      </c>
      <c r="O8" s="24" t="n">
        <f aca="false">'Tx_Empl_BIT_10%'!K5</f>
        <v>78.9693371192316</v>
      </c>
      <c r="P8" s="24" t="n">
        <f aca="false">'Tx_Empl_BIT_10%'!L5</f>
        <v>75.9600998091971</v>
      </c>
      <c r="Q8" s="24" t="n">
        <f aca="false">'Tx_Empl_BIT_10%'!M5</f>
        <v>66.0646323830958</v>
      </c>
      <c r="R8" s="24" t="n">
        <f aca="false">'Tx_Empl_BIT_10%'!N5</f>
        <v>34.642789868411</v>
      </c>
      <c r="S8" s="24" t="n">
        <f aca="false">'Tx_Empl_BIT_10%'!O5</f>
        <v>4.45145857519588</v>
      </c>
      <c r="T8" s="24" t="n">
        <f aca="false">'Tx_Empl_BIT_10%'!P5</f>
        <v>0.505746459607627</v>
      </c>
      <c r="U8" s="24" t="n">
        <f aca="false">'Tx_Empl_BIT_10%'!Q5</f>
        <v>11.2003844025614</v>
      </c>
      <c r="V8" s="24" t="n">
        <f aca="false">'Tx_Empl_BIT_10%'!R5</f>
        <v>49.184808713198</v>
      </c>
      <c r="W8" s="24" t="n">
        <f aca="false">'Tx_Empl_BIT_10%'!S5</f>
        <v>78.76765403902</v>
      </c>
      <c r="X8" s="24" t="n">
        <f aca="false">'Tx_Empl_BIT_10%'!T5</f>
        <v>84.4886311946149</v>
      </c>
      <c r="Y8" s="24" t="n">
        <f aca="false">'Tx_Empl_BIT_10%'!U5</f>
        <v>86.0934904542591</v>
      </c>
      <c r="Z8" s="24" t="n">
        <f aca="false">'Tx_Empl_BIT_10%'!V5</f>
        <v>85.6489873141562</v>
      </c>
      <c r="AA8" s="24" t="n">
        <f aca="false">'Tx_Empl_BIT_10%'!W5</f>
        <v>86.1118801094549</v>
      </c>
      <c r="AB8" s="24" t="n">
        <f aca="false">'Tx_Empl_BIT_10%'!X5</f>
        <v>82.7995817689134</v>
      </c>
      <c r="AC8" s="24" t="n">
        <f aca="false">'Tx_Empl_BIT_10%'!Y5</f>
        <v>72.3978241938799</v>
      </c>
      <c r="AD8" s="24" t="n">
        <f aca="false">'Tx_Empl_BIT_10%'!Z5</f>
        <v>33.6817702487421</v>
      </c>
      <c r="AE8" s="24" t="n">
        <f aca="false">'Tx_Empl_BIT_10%'!AA5</f>
        <v>7.44833714162207</v>
      </c>
      <c r="AF8" s="25" t="n">
        <f aca="false">'Tx_Empl_BIT_10%'!AB5</f>
        <v>1.28350935348447</v>
      </c>
    </row>
    <row r="9" customFormat="false" ht="15" hidden="false" customHeight="false" outlineLevel="0" collapsed="false">
      <c r="A9" s="23" t="n">
        <v>2018</v>
      </c>
      <c r="B9" s="24" t="n">
        <f aca="false">'Tx_Empl_BIT_10%'!B6</f>
        <v>49.621309945636</v>
      </c>
      <c r="C9" s="24" t="n">
        <f aca="false">'Tx_Empl_BIT_10%'!C6</f>
        <v>45.4246391183099</v>
      </c>
      <c r="D9" s="24" t="n">
        <f aca="false">'Tx_Empl_BIT_10%'!D6</f>
        <v>54.1887668387596</v>
      </c>
      <c r="E9" s="21" t="n">
        <f aca="false">100*SUM('Empl_BIT_10%'!E6:L6)/SUM(PopTot!E7:L7)</f>
        <v>63.0793717409383</v>
      </c>
      <c r="F9" s="24" t="n">
        <f aca="false">'Tx_Empl_BIT_10%'!AH6</f>
        <v>20.1923931104016</v>
      </c>
      <c r="G9" s="21" t="n">
        <f aca="false">100*SUM('Empl_BIT_10%'!Q6:X6)/SUM(PopTot!Q7:X7)</f>
        <v>71.0620123913145</v>
      </c>
      <c r="H9" s="24" t="n">
        <f aca="false">'Tx_Empl_BIT_10%'!AM6</f>
        <v>25.1597069828877</v>
      </c>
      <c r="I9" s="24" t="n">
        <f aca="false">'Tx_Empl_BIT_10%'!E6</f>
        <v>7.22030995092237</v>
      </c>
      <c r="J9" s="24" t="n">
        <f aca="false">'Tx_Empl_BIT_10%'!F6</f>
        <v>44.2592894673553</v>
      </c>
      <c r="K9" s="24" t="n">
        <f aca="false">'Tx_Empl_BIT_10%'!G6</f>
        <v>69.2171597447293</v>
      </c>
      <c r="L9" s="24" t="n">
        <f aca="false">'Tx_Empl_BIT_10%'!H6</f>
        <v>71.0446727278254</v>
      </c>
      <c r="M9" s="24" t="n">
        <f aca="false">'Tx_Empl_BIT_10%'!I6</f>
        <v>74.5292089444783</v>
      </c>
      <c r="N9" s="24" t="n">
        <f aca="false">'Tx_Empl_BIT_10%'!J6</f>
        <v>76.3362457831885</v>
      </c>
      <c r="O9" s="24" t="n">
        <f aca="false">'Tx_Empl_BIT_10%'!K6</f>
        <v>79.3272364055914</v>
      </c>
      <c r="P9" s="24" t="n">
        <f aca="false">'Tx_Empl_BIT_10%'!L6</f>
        <v>76.3497517614999</v>
      </c>
      <c r="Q9" s="24" t="n">
        <f aca="false">'Tx_Empl_BIT_10%'!M6</f>
        <v>67.0586963063931</v>
      </c>
      <c r="R9" s="24" t="n">
        <f aca="false">'Tx_Empl_BIT_10%'!N6</f>
        <v>36.1956750441163</v>
      </c>
      <c r="S9" s="24" t="n">
        <f aca="false">'Tx_Empl_BIT_10%'!O6</f>
        <v>4.88337978324169</v>
      </c>
      <c r="T9" s="24" t="n">
        <f aca="false">'Tx_Empl_BIT_10%'!P6</f>
        <v>0.540031261463817</v>
      </c>
      <c r="U9" s="24" t="n">
        <f aca="false">'Tx_Empl_BIT_10%'!Q6</f>
        <v>11.4268418207474</v>
      </c>
      <c r="V9" s="24" t="n">
        <f aca="false">'Tx_Empl_BIT_10%'!R6</f>
        <v>50.3697444200453</v>
      </c>
      <c r="W9" s="24" t="n">
        <f aca="false">'Tx_Empl_BIT_10%'!S6</f>
        <v>78.9169212901677</v>
      </c>
      <c r="X9" s="24" t="n">
        <f aca="false">'Tx_Empl_BIT_10%'!T6</f>
        <v>85.3905285208307</v>
      </c>
      <c r="Y9" s="24" t="n">
        <f aca="false">'Tx_Empl_BIT_10%'!U6</f>
        <v>86.0819493447793</v>
      </c>
      <c r="Z9" s="24" t="n">
        <f aca="false">'Tx_Empl_BIT_10%'!V6</f>
        <v>86.1318091094277</v>
      </c>
      <c r="AA9" s="24" t="n">
        <f aca="false">'Tx_Empl_BIT_10%'!W6</f>
        <v>86.105391130577</v>
      </c>
      <c r="AB9" s="24" t="n">
        <f aca="false">'Tx_Empl_BIT_10%'!X6</f>
        <v>82.9134934377234</v>
      </c>
      <c r="AC9" s="24" t="n">
        <f aca="false">'Tx_Empl_BIT_10%'!Y6</f>
        <v>72.9103161889373</v>
      </c>
      <c r="AD9" s="24" t="n">
        <f aca="false">'Tx_Empl_BIT_10%'!Z6</f>
        <v>36.1491154026499</v>
      </c>
      <c r="AE9" s="24" t="n">
        <f aca="false">'Tx_Empl_BIT_10%'!AA6</f>
        <v>8.08081025758086</v>
      </c>
      <c r="AF9" s="25" t="n">
        <f aca="false">'Tx_Empl_BIT_10%'!AB6</f>
        <v>1.35238755194699</v>
      </c>
    </row>
    <row r="10" customFormat="false" ht="15" hidden="false" customHeight="false" outlineLevel="0" collapsed="false">
      <c r="A10" s="23" t="n">
        <v>2019</v>
      </c>
      <c r="B10" s="24" t="n">
        <f aca="false">'Tx_Empl_BIT_10%'!B7</f>
        <v>49.7474184686314</v>
      </c>
      <c r="C10" s="24" t="n">
        <f aca="false">'Tx_Empl_BIT_10%'!C7</f>
        <v>45.5815291943257</v>
      </c>
      <c r="D10" s="24" t="n">
        <f aca="false">'Tx_Empl_BIT_10%'!D7</f>
        <v>54.2787282093719</v>
      </c>
      <c r="E10" s="21" t="n">
        <f aca="false">100*SUM('Empl_BIT_10%'!E7:L7)/SUM(PopTot!E8:L8)</f>
        <v>63.4301158908732</v>
      </c>
      <c r="F10" s="24" t="n">
        <f aca="false">'Tx_Empl_BIT_10%'!AH7</f>
        <v>20.4959767296913</v>
      </c>
      <c r="G10" s="21" t="n">
        <f aca="false">100*SUM('Empl_BIT_10%'!Q7:X7)/SUM(PopTot!Q8:X8)</f>
        <v>71.2815913937561</v>
      </c>
      <c r="H10" s="24" t="n">
        <f aca="false">'Tx_Empl_BIT_10%'!AM7</f>
        <v>25.600306345956</v>
      </c>
      <c r="I10" s="24" t="n">
        <f aca="false">'Tx_Empl_BIT_10%'!E7</f>
        <v>7.41571432997496</v>
      </c>
      <c r="J10" s="24" t="n">
        <f aca="false">'Tx_Empl_BIT_10%'!F7</f>
        <v>44.8687576161155</v>
      </c>
      <c r="K10" s="24" t="n">
        <f aca="false">'Tx_Empl_BIT_10%'!G7</f>
        <v>69.8336857429185</v>
      </c>
      <c r="L10" s="24" t="n">
        <f aca="false">'Tx_Empl_BIT_10%'!H7</f>
        <v>71.3227002152143</v>
      </c>
      <c r="M10" s="24" t="n">
        <f aca="false">'Tx_Empl_BIT_10%'!I7</f>
        <v>74.993044677441</v>
      </c>
      <c r="N10" s="24" t="n">
        <f aca="false">'Tx_Empl_BIT_10%'!J7</f>
        <v>77.4197686152076</v>
      </c>
      <c r="O10" s="24" t="n">
        <f aca="false">'Tx_Empl_BIT_10%'!K7</f>
        <v>79.3951577664714</v>
      </c>
      <c r="P10" s="24" t="n">
        <f aca="false">'Tx_Empl_BIT_10%'!L7</f>
        <v>76.7739743910844</v>
      </c>
      <c r="Q10" s="24" t="n">
        <f aca="false">'Tx_Empl_BIT_10%'!M7</f>
        <v>67.7126930719001</v>
      </c>
      <c r="R10" s="24" t="n">
        <f aca="false">'Tx_Empl_BIT_10%'!N7</f>
        <v>37.2467734403681</v>
      </c>
      <c r="S10" s="24" t="n">
        <f aca="false">'Tx_Empl_BIT_10%'!O7</f>
        <v>5.47075532585072</v>
      </c>
      <c r="T10" s="24" t="n">
        <f aca="false">'Tx_Empl_BIT_10%'!P7</f>
        <v>0.584283766657434</v>
      </c>
      <c r="U10" s="24" t="n">
        <f aca="false">'Tx_Empl_BIT_10%'!Q7</f>
        <v>11.6337507738751</v>
      </c>
      <c r="V10" s="24" t="n">
        <f aca="false">'Tx_Empl_BIT_10%'!R7</f>
        <v>51.0875004748478</v>
      </c>
      <c r="W10" s="24" t="n">
        <f aca="false">'Tx_Empl_BIT_10%'!S7</f>
        <v>79.4955591079711</v>
      </c>
      <c r="X10" s="24" t="n">
        <f aca="false">'Tx_Empl_BIT_10%'!T7</f>
        <v>85.5496198538488</v>
      </c>
      <c r="Y10" s="24" t="n">
        <f aca="false">'Tx_Empl_BIT_10%'!U7</f>
        <v>86.3392652708361</v>
      </c>
      <c r="Z10" s="24" t="n">
        <f aca="false">'Tx_Empl_BIT_10%'!V7</f>
        <v>87.0312822920188</v>
      </c>
      <c r="AA10" s="24" t="n">
        <f aca="false">'Tx_Empl_BIT_10%'!W7</f>
        <v>85.8416054690338</v>
      </c>
      <c r="AB10" s="24" t="n">
        <f aca="false">'Tx_Empl_BIT_10%'!X7</f>
        <v>83.2098236053557</v>
      </c>
      <c r="AC10" s="24" t="n">
        <f aca="false">'Tx_Empl_BIT_10%'!Y7</f>
        <v>73.0719530543475</v>
      </c>
      <c r="AD10" s="24" t="n">
        <f aca="false">'Tx_Empl_BIT_10%'!Z7</f>
        <v>38.2413123902666</v>
      </c>
      <c r="AE10" s="24" t="n">
        <f aca="false">'Tx_Empl_BIT_10%'!AA7</f>
        <v>8.84946593870562</v>
      </c>
      <c r="AF10" s="25" t="n">
        <f aca="false">'Tx_Empl_BIT_10%'!AB7</f>
        <v>1.42821540044222</v>
      </c>
    </row>
    <row r="11" customFormat="false" ht="15" hidden="false" customHeight="false" outlineLevel="0" collapsed="false">
      <c r="A11" s="23" t="n">
        <v>2020</v>
      </c>
      <c r="B11" s="24" t="n">
        <f aca="false">'Tx_Empl_BIT_10%'!B8</f>
        <v>49.8503146314467</v>
      </c>
      <c r="C11" s="24" t="n">
        <f aca="false">'Tx_Empl_BIT_10%'!C8</f>
        <v>45.7202634400528</v>
      </c>
      <c r="D11" s="24" t="n">
        <f aca="false">'Tx_Empl_BIT_10%'!D8</f>
        <v>54.3400039467531</v>
      </c>
      <c r="E11" s="21" t="n">
        <f aca="false">100*SUM('Empl_BIT_10%'!E8:L8)/SUM(PopTot!E9:L9)</f>
        <v>63.8301804134565</v>
      </c>
      <c r="F11" s="24" t="n">
        <f aca="false">'Tx_Empl_BIT_10%'!AH8</f>
        <v>20.6883609170023</v>
      </c>
      <c r="G11" s="21" t="n">
        <f aca="false">100*SUM('Empl_BIT_10%'!Q8:X8)/SUM(PopTot!Q9:X9)</f>
        <v>71.5543932896937</v>
      </c>
      <c r="H11" s="24" t="n">
        <f aca="false">'Tx_Empl_BIT_10%'!AM8</f>
        <v>25.867883162098</v>
      </c>
      <c r="I11" s="24" t="n">
        <f aca="false">'Tx_Empl_BIT_10%'!E8</f>
        <v>7.57776192386829</v>
      </c>
      <c r="J11" s="24" t="n">
        <f aca="false">'Tx_Empl_BIT_10%'!F8</f>
        <v>45.6036357306955</v>
      </c>
      <c r="K11" s="24" t="n">
        <f aca="false">'Tx_Empl_BIT_10%'!G8</f>
        <v>70.5924895830649</v>
      </c>
      <c r="L11" s="24" t="n">
        <f aca="false">'Tx_Empl_BIT_10%'!H8</f>
        <v>71.7878903776512</v>
      </c>
      <c r="M11" s="24" t="n">
        <f aca="false">'Tx_Empl_BIT_10%'!I8</f>
        <v>75.0755870589273</v>
      </c>
      <c r="N11" s="24" t="n">
        <f aca="false">'Tx_Empl_BIT_10%'!J8</f>
        <v>78.7143270287183</v>
      </c>
      <c r="O11" s="24" t="n">
        <f aca="false">'Tx_Empl_BIT_10%'!K8</f>
        <v>79.4523254800521</v>
      </c>
      <c r="P11" s="24" t="n">
        <f aca="false">'Tx_Empl_BIT_10%'!L8</f>
        <v>77.4747824715111</v>
      </c>
      <c r="Q11" s="24" t="n">
        <f aca="false">'Tx_Empl_BIT_10%'!M8</f>
        <v>68.3470170515854</v>
      </c>
      <c r="R11" s="24" t="n">
        <f aca="false">'Tx_Empl_BIT_10%'!N8</f>
        <v>38.033462771744</v>
      </c>
      <c r="S11" s="24" t="n">
        <f aca="false">'Tx_Empl_BIT_10%'!O8</f>
        <v>5.86797923094467</v>
      </c>
      <c r="T11" s="24" t="n">
        <f aca="false">'Tx_Empl_BIT_10%'!P8</f>
        <v>0.614931709414242</v>
      </c>
      <c r="U11" s="24" t="n">
        <f aca="false">'Tx_Empl_BIT_10%'!Q8</f>
        <v>11.8048912089512</v>
      </c>
      <c r="V11" s="24" t="n">
        <f aca="false">'Tx_Empl_BIT_10%'!R8</f>
        <v>51.8812163223404</v>
      </c>
      <c r="W11" s="24" t="n">
        <f aca="false">'Tx_Empl_BIT_10%'!S8</f>
        <v>80.1923887604442</v>
      </c>
      <c r="X11" s="24" t="n">
        <f aca="false">'Tx_Empl_BIT_10%'!T8</f>
        <v>85.8184936082803</v>
      </c>
      <c r="Y11" s="24" t="n">
        <f aca="false">'Tx_Empl_BIT_10%'!U8</f>
        <v>86.2601354400404</v>
      </c>
      <c r="Z11" s="24" t="n">
        <f aca="false">'Tx_Empl_BIT_10%'!V8</f>
        <v>88.3758501868152</v>
      </c>
      <c r="AA11" s="24" t="n">
        <f aca="false">'Tx_Empl_BIT_10%'!W8</f>
        <v>85.47185309111</v>
      </c>
      <c r="AB11" s="24" t="n">
        <f aca="false">'Tx_Empl_BIT_10%'!X8</f>
        <v>83.7265201274461</v>
      </c>
      <c r="AC11" s="24" t="n">
        <f aca="false">'Tx_Empl_BIT_10%'!Y8</f>
        <v>73.169886621032</v>
      </c>
      <c r="AD11" s="24" t="n">
        <f aca="false">'Tx_Empl_BIT_10%'!Z8</f>
        <v>39.6716388195885</v>
      </c>
      <c r="AE11" s="24" t="n">
        <f aca="false">'Tx_Empl_BIT_10%'!AA8</f>
        <v>9.59547544686468</v>
      </c>
      <c r="AF11" s="25" t="n">
        <f aca="false">'Tx_Empl_BIT_10%'!AB8</f>
        <v>1.50882930308243</v>
      </c>
    </row>
    <row r="12" customFormat="false" ht="15" hidden="false" customHeight="false" outlineLevel="0" collapsed="false">
      <c r="A12" s="23" t="n">
        <v>2021</v>
      </c>
      <c r="B12" s="24" t="n">
        <f aca="false">'Tx_Empl_BIT_10%'!B9</f>
        <v>49.8996527025408</v>
      </c>
      <c r="C12" s="24" t="n">
        <f aca="false">'Tx_Empl_BIT_10%'!C9</f>
        <v>45.8040092936675</v>
      </c>
      <c r="D12" s="24" t="n">
        <f aca="false">'Tx_Empl_BIT_10%'!D9</f>
        <v>54.3491909911193</v>
      </c>
      <c r="E12" s="21" t="n">
        <f aca="false">100*SUM('Empl_BIT_10%'!E9:L9)/SUM(PopTot!E10:L10)</f>
        <v>64.1535500628606</v>
      </c>
      <c r="F12" s="24" t="n">
        <f aca="false">'Tx_Empl_BIT_10%'!AH9</f>
        <v>20.8155187066227</v>
      </c>
      <c r="G12" s="21" t="n">
        <f aca="false">100*SUM('Empl_BIT_10%'!Q9:X9)/SUM(PopTot!Q10:X10)</f>
        <v>71.7739005417612</v>
      </c>
      <c r="H12" s="24" t="n">
        <f aca="false">'Tx_Empl_BIT_10%'!AM9</f>
        <v>26.0473923918831</v>
      </c>
      <c r="I12" s="24" t="n">
        <f aca="false">'Tx_Empl_BIT_10%'!E9</f>
        <v>7.76690815704821</v>
      </c>
      <c r="J12" s="24" t="n">
        <f aca="false">'Tx_Empl_BIT_10%'!F9</f>
        <v>45.9697220052775</v>
      </c>
      <c r="K12" s="24" t="n">
        <f aca="false">'Tx_Empl_BIT_10%'!G9</f>
        <v>71.2664332583492</v>
      </c>
      <c r="L12" s="24" t="n">
        <f aca="false">'Tx_Empl_BIT_10%'!H9</f>
        <v>71.9760296075536</v>
      </c>
      <c r="M12" s="24" t="n">
        <f aca="false">'Tx_Empl_BIT_10%'!I9</f>
        <v>75.5849402342639</v>
      </c>
      <c r="N12" s="24" t="n">
        <f aca="false">'Tx_Empl_BIT_10%'!J9</f>
        <v>79.2264420864597</v>
      </c>
      <c r="O12" s="24" t="n">
        <f aca="false">'Tx_Empl_BIT_10%'!K9</f>
        <v>79.5020495093684</v>
      </c>
      <c r="P12" s="24" t="n">
        <f aca="false">'Tx_Empl_BIT_10%'!L9</f>
        <v>78.05547014034</v>
      </c>
      <c r="Q12" s="24" t="n">
        <f aca="false">'Tx_Empl_BIT_10%'!M9</f>
        <v>68.9537260323924</v>
      </c>
      <c r="R12" s="24" t="n">
        <f aca="false">'Tx_Empl_BIT_10%'!N9</f>
        <v>38.7070878455994</v>
      </c>
      <c r="S12" s="24" t="n">
        <f aca="false">'Tx_Empl_BIT_10%'!O9</f>
        <v>6.22727443692603</v>
      </c>
      <c r="T12" s="24" t="n">
        <f aca="false">'Tx_Empl_BIT_10%'!P9</f>
        <v>0.638799913986242</v>
      </c>
      <c r="U12" s="24" t="n">
        <f aca="false">'Tx_Empl_BIT_10%'!Q9</f>
        <v>12.0286906484044</v>
      </c>
      <c r="V12" s="24" t="n">
        <f aca="false">'Tx_Empl_BIT_10%'!R9</f>
        <v>52.2315684019958</v>
      </c>
      <c r="W12" s="24" t="n">
        <f aca="false">'Tx_Empl_BIT_10%'!S9</f>
        <v>80.9635790783521</v>
      </c>
      <c r="X12" s="24" t="n">
        <f aca="false">'Tx_Empl_BIT_10%'!T9</f>
        <v>85.8507882105449</v>
      </c>
      <c r="Y12" s="24" t="n">
        <f aca="false">'Tx_Empl_BIT_10%'!U9</f>
        <v>86.6701142795777</v>
      </c>
      <c r="Z12" s="24" t="n">
        <f aca="false">'Tx_Empl_BIT_10%'!V9</f>
        <v>88.7085411154924</v>
      </c>
      <c r="AA12" s="24" t="n">
        <f aca="false">'Tx_Empl_BIT_10%'!W9</f>
        <v>85.2642272547166</v>
      </c>
      <c r="AB12" s="24" t="n">
        <f aca="false">'Tx_Empl_BIT_10%'!X9</f>
        <v>84.1715997958385</v>
      </c>
      <c r="AC12" s="24" t="n">
        <f aca="false">'Tx_Empl_BIT_10%'!Y9</f>
        <v>73.3141355346754</v>
      </c>
      <c r="AD12" s="24" t="n">
        <f aca="false">'Tx_Empl_BIT_10%'!Z9</f>
        <v>40.6696174525021</v>
      </c>
      <c r="AE12" s="24" t="n">
        <f aca="false">'Tx_Empl_BIT_10%'!AA9</f>
        <v>10.3884669169434</v>
      </c>
      <c r="AF12" s="25" t="n">
        <f aca="false">'Tx_Empl_BIT_10%'!AB9</f>
        <v>1.58114011977038</v>
      </c>
    </row>
    <row r="13" customFormat="false" ht="15" hidden="false" customHeight="false" outlineLevel="0" collapsed="false">
      <c r="A13" s="23" t="n">
        <v>2022</v>
      </c>
      <c r="B13" s="24" t="n">
        <f aca="false">'Tx_Empl_BIT_10%'!B10</f>
        <v>49.8967843550334</v>
      </c>
      <c r="C13" s="24" t="n">
        <f aca="false">'Tx_Empl_BIT_10%'!C10</f>
        <v>45.8587150776724</v>
      </c>
      <c r="D13" s="24" t="n">
        <f aca="false">'Tx_Empl_BIT_10%'!D10</f>
        <v>54.280877784415</v>
      </c>
      <c r="E13" s="21" t="n">
        <f aca="false">100*SUM('Empl_BIT_10%'!E10:L10)/SUM(PopTot!E11:L11)</f>
        <v>64.4418860011684</v>
      </c>
      <c r="F13" s="24" t="n">
        <f aca="false">'Tx_Empl_BIT_10%'!AH10</f>
        <v>20.89752612757</v>
      </c>
      <c r="G13" s="21" t="n">
        <f aca="false">100*SUM('Empl_BIT_10%'!Q10:X10)/SUM(PopTot!Q11:X11)</f>
        <v>71.9590900017424</v>
      </c>
      <c r="H13" s="24" t="n">
        <f aca="false">'Tx_Empl_BIT_10%'!AM10</f>
        <v>26.0404746160757</v>
      </c>
      <c r="I13" s="24" t="n">
        <f aca="false">'Tx_Empl_BIT_10%'!E10</f>
        <v>7.92561350148972</v>
      </c>
      <c r="J13" s="24" t="n">
        <f aca="false">'Tx_Empl_BIT_10%'!F10</f>
        <v>46.4282919900378</v>
      </c>
      <c r="K13" s="24" t="n">
        <f aca="false">'Tx_Empl_BIT_10%'!G10</f>
        <v>71.8029553842276</v>
      </c>
      <c r="L13" s="24" t="n">
        <f aca="false">'Tx_Empl_BIT_10%'!H10</f>
        <v>72.3571496214121</v>
      </c>
      <c r="M13" s="24" t="n">
        <f aca="false">'Tx_Empl_BIT_10%'!I10</f>
        <v>75.9123661810185</v>
      </c>
      <c r="N13" s="24" t="n">
        <f aca="false">'Tx_Empl_BIT_10%'!J10</f>
        <v>79.3252995704637</v>
      </c>
      <c r="O13" s="24" t="n">
        <f aca="false">'Tx_Empl_BIT_10%'!K10</f>
        <v>80.0130888783646</v>
      </c>
      <c r="P13" s="24" t="n">
        <f aca="false">'Tx_Empl_BIT_10%'!L10</f>
        <v>78.6895753237208</v>
      </c>
      <c r="Q13" s="24" t="n">
        <f aca="false">'Tx_Empl_BIT_10%'!M10</f>
        <v>69.2628367300166</v>
      </c>
      <c r="R13" s="24" t="n">
        <f aca="false">'Tx_Empl_BIT_10%'!N10</f>
        <v>39.6629094094218</v>
      </c>
      <c r="S13" s="24" t="n">
        <f aca="false">'Tx_Empl_BIT_10%'!O10</f>
        <v>6.38969718314224</v>
      </c>
      <c r="T13" s="24" t="n">
        <f aca="false">'Tx_Empl_BIT_10%'!P10</f>
        <v>0.651891453143139</v>
      </c>
      <c r="U13" s="24" t="n">
        <f aca="false">'Tx_Empl_BIT_10%'!Q10</f>
        <v>12.1978187963784</v>
      </c>
      <c r="V13" s="24" t="n">
        <f aca="false">'Tx_Empl_BIT_10%'!R10</f>
        <v>52.7364656449524</v>
      </c>
      <c r="W13" s="24" t="n">
        <f aca="false">'Tx_Empl_BIT_10%'!S10</f>
        <v>81.4813214509287</v>
      </c>
      <c r="X13" s="24" t="n">
        <f aca="false">'Tx_Empl_BIT_10%'!T10</f>
        <v>86.0699335430733</v>
      </c>
      <c r="Y13" s="24" t="n">
        <f aca="false">'Tx_Empl_BIT_10%'!U10</f>
        <v>86.8701703207687</v>
      </c>
      <c r="Z13" s="24" t="n">
        <f aca="false">'Tx_Empl_BIT_10%'!V10</f>
        <v>88.6773667563006</v>
      </c>
      <c r="AA13" s="24" t="n">
        <f aca="false">'Tx_Empl_BIT_10%'!W10</f>
        <v>85.5790393053373</v>
      </c>
      <c r="AB13" s="24" t="n">
        <f aca="false">'Tx_Empl_BIT_10%'!X10</f>
        <v>84.6681176352886</v>
      </c>
      <c r="AC13" s="24" t="n">
        <f aca="false">'Tx_Empl_BIT_10%'!Y10</f>
        <v>73.3162494970081</v>
      </c>
      <c r="AD13" s="24" t="n">
        <f aca="false">'Tx_Empl_BIT_10%'!Z10</f>
        <v>41.1333955416034</v>
      </c>
      <c r="AE13" s="24" t="n">
        <f aca="false">'Tx_Empl_BIT_10%'!AA10</f>
        <v>10.9221014539614</v>
      </c>
      <c r="AF13" s="25" t="n">
        <f aca="false">'Tx_Empl_BIT_10%'!AB10</f>
        <v>1.63762192360453</v>
      </c>
    </row>
    <row r="14" customFormat="false" ht="15" hidden="false" customHeight="false" outlineLevel="0" collapsed="false">
      <c r="A14" s="23" t="n">
        <v>2023</v>
      </c>
      <c r="B14" s="24" t="n">
        <f aca="false">'Tx_Empl_BIT_10%'!B11</f>
        <v>49.4463847202934</v>
      </c>
      <c r="C14" s="24" t="n">
        <f aca="false">'Tx_Empl_BIT_10%'!C11</f>
        <v>45.4574332454734</v>
      </c>
      <c r="D14" s="24" t="n">
        <f aca="false">'Tx_Empl_BIT_10%'!D11</f>
        <v>53.7745219795041</v>
      </c>
      <c r="E14" s="21" t="n">
        <f aca="false">100*SUM('Empl_BIT_10%'!E11:L11)/SUM(PopTot!E12:L12)</f>
        <v>64.0107268549509</v>
      </c>
      <c r="F14" s="24" t="n">
        <f aca="false">'Tx_Empl_BIT_10%'!AH11</f>
        <v>20.8363352375243</v>
      </c>
      <c r="G14" s="21" t="n">
        <f aca="false">100*SUM('Empl_BIT_10%'!Q11:X11)/SUM(PopTot!Q12:X12)</f>
        <v>71.4980345957451</v>
      </c>
      <c r="H14" s="24" t="n">
        <f aca="false">'Tx_Empl_BIT_10%'!AM11</f>
        <v>25.8775185978087</v>
      </c>
      <c r="I14" s="24" t="n">
        <f aca="false">'Tx_Empl_BIT_10%'!E11</f>
        <v>7.76211150910294</v>
      </c>
      <c r="J14" s="24" t="n">
        <f aca="false">'Tx_Empl_BIT_10%'!F11</f>
        <v>45.7629811952946</v>
      </c>
      <c r="K14" s="24" t="n">
        <f aca="false">'Tx_Empl_BIT_10%'!G11</f>
        <v>71.8869535156643</v>
      </c>
      <c r="L14" s="24" t="n">
        <f aca="false">'Tx_Empl_BIT_10%'!H11</f>
        <v>71.5537428795093</v>
      </c>
      <c r="M14" s="24" t="n">
        <f aca="false">'Tx_Empl_BIT_10%'!I11</f>
        <v>75.9811248453873</v>
      </c>
      <c r="N14" s="24" t="n">
        <f aca="false">'Tx_Empl_BIT_10%'!J11</f>
        <v>78.5725052337846</v>
      </c>
      <c r="O14" s="24" t="n">
        <f aca="false">'Tx_Empl_BIT_10%'!K11</f>
        <v>79.9456692864641</v>
      </c>
      <c r="P14" s="24" t="n">
        <f aca="false">'Tx_Empl_BIT_10%'!L11</f>
        <v>78.3202244935105</v>
      </c>
      <c r="Q14" s="24" t="n">
        <f aca="false">'Tx_Empl_BIT_10%'!M11</f>
        <v>69.0315193597557</v>
      </c>
      <c r="R14" s="24" t="n">
        <f aca="false">'Tx_Empl_BIT_10%'!N11</f>
        <v>40.6731570752451</v>
      </c>
      <c r="S14" s="24" t="n">
        <f aca="false">'Tx_Empl_BIT_10%'!O11</f>
        <v>6.50154021752383</v>
      </c>
      <c r="T14" s="24" t="n">
        <f aca="false">'Tx_Empl_BIT_10%'!P11</f>
        <v>0.658823796084116</v>
      </c>
      <c r="U14" s="24" t="n">
        <f aca="false">'Tx_Empl_BIT_10%'!Q11</f>
        <v>12.0263909543161</v>
      </c>
      <c r="V14" s="24" t="n">
        <f aca="false">'Tx_Empl_BIT_10%'!R11</f>
        <v>52.0137666137807</v>
      </c>
      <c r="W14" s="24" t="n">
        <f aca="false">'Tx_Empl_BIT_10%'!S11</f>
        <v>81.6737214095793</v>
      </c>
      <c r="X14" s="24" t="n">
        <f aca="false">'Tx_Empl_BIT_10%'!T11</f>
        <v>85.1959657136723</v>
      </c>
      <c r="Y14" s="24" t="n">
        <f aca="false">'Tx_Empl_BIT_10%'!U11</f>
        <v>87.0052357535429</v>
      </c>
      <c r="Z14" s="24" t="n">
        <f aca="false">'Tx_Empl_BIT_10%'!V11</f>
        <v>87.9856004620358</v>
      </c>
      <c r="AA14" s="24" t="n">
        <f aca="false">'Tx_Empl_BIT_10%'!W11</f>
        <v>85.4166710410259</v>
      </c>
      <c r="AB14" s="24" t="n">
        <f aca="false">'Tx_Empl_BIT_10%'!X11</f>
        <v>84.1264384928997</v>
      </c>
      <c r="AC14" s="24" t="n">
        <f aca="false">'Tx_Empl_BIT_10%'!Y11</f>
        <v>72.9076555432412</v>
      </c>
      <c r="AD14" s="24" t="n">
        <f aca="false">'Tx_Empl_BIT_10%'!Z11</f>
        <v>41.6346455467042</v>
      </c>
      <c r="AE14" s="24" t="n">
        <f aca="false">'Tx_Empl_BIT_10%'!AA11</f>
        <v>11.3412474507443</v>
      </c>
      <c r="AF14" s="25" t="n">
        <f aca="false">'Tx_Empl_BIT_10%'!AB11</f>
        <v>1.67545553828284</v>
      </c>
    </row>
    <row r="15" customFormat="false" ht="15" hidden="false" customHeight="false" outlineLevel="0" collapsed="false">
      <c r="A15" s="23" t="n">
        <v>2024</v>
      </c>
      <c r="B15" s="24" t="n">
        <f aca="false">'Tx_Empl_BIT_10%'!B12</f>
        <v>48.9966659709504</v>
      </c>
      <c r="C15" s="24" t="n">
        <f aca="false">'Tx_Empl_BIT_10%'!C12</f>
        <v>45.0413839359416</v>
      </c>
      <c r="D15" s="24" t="n">
        <f aca="false">'Tx_Empl_BIT_10%'!D12</f>
        <v>53.2855926090946</v>
      </c>
      <c r="E15" s="21" t="n">
        <f aca="false">100*SUM('Empl_BIT_10%'!E12:L12)/SUM(PopTot!E13:L13)</f>
        <v>63.5663361309068</v>
      </c>
      <c r="F15" s="24" t="n">
        <f aca="false">'Tx_Empl_BIT_10%'!AH12</f>
        <v>20.7540955912569</v>
      </c>
      <c r="G15" s="21" t="n">
        <f aca="false">100*SUM('Empl_BIT_10%'!Q12:X12)/SUM(PopTot!Q13:X13)</f>
        <v>71.012740298507</v>
      </c>
      <c r="H15" s="24" t="n">
        <f aca="false">'Tx_Empl_BIT_10%'!AM12</f>
        <v>25.7832933761075</v>
      </c>
      <c r="I15" s="24" t="n">
        <f aca="false">'Tx_Empl_BIT_10%'!E12</f>
        <v>7.5746444896404</v>
      </c>
      <c r="J15" s="24" t="n">
        <f aca="false">'Tx_Empl_BIT_10%'!F12</f>
        <v>45.222036505893</v>
      </c>
      <c r="K15" s="24" t="n">
        <f aca="false">'Tx_Empl_BIT_10%'!G12</f>
        <v>71.4133592604752</v>
      </c>
      <c r="L15" s="24" t="n">
        <f aca="false">'Tx_Empl_BIT_10%'!H12</f>
        <v>71.1988483246911</v>
      </c>
      <c r="M15" s="24" t="n">
        <f aca="false">'Tx_Empl_BIT_10%'!I12</f>
        <v>75.3520154437405</v>
      </c>
      <c r="N15" s="24" t="n">
        <f aca="false">'Tx_Empl_BIT_10%'!J12</f>
        <v>78.191261183891</v>
      </c>
      <c r="O15" s="24" t="n">
        <f aca="false">'Tx_Empl_BIT_10%'!K12</f>
        <v>80.3692903887489</v>
      </c>
      <c r="P15" s="24" t="n">
        <f aca="false">'Tx_Empl_BIT_10%'!L12</f>
        <v>77.7265668789247</v>
      </c>
      <c r="Q15" s="24" t="n">
        <f aca="false">'Tx_Empl_BIT_10%'!M12</f>
        <v>68.7466487337651</v>
      </c>
      <c r="R15" s="24" t="n">
        <f aca="false">'Tx_Empl_BIT_10%'!N12</f>
        <v>41.6763268031869</v>
      </c>
      <c r="S15" s="24" t="n">
        <f aca="false">'Tx_Empl_BIT_10%'!O12</f>
        <v>6.57292378954899</v>
      </c>
      <c r="T15" s="24" t="n">
        <f aca="false">'Tx_Empl_BIT_10%'!P12</f>
        <v>0.664209060333913</v>
      </c>
      <c r="U15" s="24" t="n">
        <f aca="false">'Tx_Empl_BIT_10%'!Q12</f>
        <v>11.8198649976357</v>
      </c>
      <c r="V15" s="24" t="n">
        <f aca="false">'Tx_Empl_BIT_10%'!R12</f>
        <v>51.3744843513984</v>
      </c>
      <c r="W15" s="24" t="n">
        <f aca="false">'Tx_Empl_BIT_10%'!S12</f>
        <v>81.2661500044707</v>
      </c>
      <c r="X15" s="24" t="n">
        <f aca="false">'Tx_Empl_BIT_10%'!T12</f>
        <v>84.8680278045167</v>
      </c>
      <c r="Y15" s="24" t="n">
        <f aca="false">'Tx_Empl_BIT_10%'!U12</f>
        <v>86.4688496653589</v>
      </c>
      <c r="Z15" s="24" t="n">
        <f aca="false">'Tx_Empl_BIT_10%'!V12</f>
        <v>87.6231863581716</v>
      </c>
      <c r="AA15" s="24" t="n">
        <f aca="false">'Tx_Empl_BIT_10%'!W12</f>
        <v>85.7082881222833</v>
      </c>
      <c r="AB15" s="24" t="n">
        <f aca="false">'Tx_Empl_BIT_10%'!X12</f>
        <v>83.380247438839</v>
      </c>
      <c r="AC15" s="24" t="n">
        <f aca="false">'Tx_Empl_BIT_10%'!Y12</f>
        <v>72.6979183334602</v>
      </c>
      <c r="AD15" s="24" t="n">
        <f aca="false">'Tx_Empl_BIT_10%'!Z12</f>
        <v>42.7081054390368</v>
      </c>
      <c r="AE15" s="24" t="n">
        <f aca="false">'Tx_Empl_BIT_10%'!AA12</f>
        <v>11.4126126790094</v>
      </c>
      <c r="AF15" s="25" t="n">
        <f aca="false">'Tx_Empl_BIT_10%'!AB12</f>
        <v>1.68307273193136</v>
      </c>
    </row>
    <row r="16" customFormat="false" ht="15" hidden="false" customHeight="false" outlineLevel="0" collapsed="false">
      <c r="A16" s="23" t="n">
        <v>2025</v>
      </c>
      <c r="B16" s="24" t="n">
        <f aca="false">'Tx_Empl_BIT_10%'!B13</f>
        <v>48.5768310587352</v>
      </c>
      <c r="C16" s="24" t="n">
        <f aca="false">'Tx_Empl_BIT_10%'!C13</f>
        <v>44.6461816485657</v>
      </c>
      <c r="D16" s="24" t="n">
        <f aca="false">'Tx_Empl_BIT_10%'!D13</f>
        <v>52.8364311644692</v>
      </c>
      <c r="E16" s="21" t="n">
        <f aca="false">100*SUM('Empl_BIT_10%'!E13:L13)/SUM(PopTot!E14:L14)</f>
        <v>63.1435903916998</v>
      </c>
      <c r="F16" s="24" t="n">
        <f aca="false">'Tx_Empl_BIT_10%'!AH13</f>
        <v>20.6830754334762</v>
      </c>
      <c r="G16" s="21" t="n">
        <f aca="false">100*SUM('Empl_BIT_10%'!Q13:X13)/SUM(PopTot!Q14:X14)</f>
        <v>70.5527270798993</v>
      </c>
      <c r="H16" s="24" t="n">
        <f aca="false">'Tx_Empl_BIT_10%'!AM13</f>
        <v>25.7515298198301</v>
      </c>
      <c r="I16" s="24" t="n">
        <f aca="false">'Tx_Empl_BIT_10%'!E13</f>
        <v>7.39647951805531</v>
      </c>
      <c r="J16" s="24" t="n">
        <f aca="false">'Tx_Empl_BIT_10%'!F13</f>
        <v>44.4581132840879</v>
      </c>
      <c r="K16" s="24" t="n">
        <f aca="false">'Tx_Empl_BIT_10%'!G13</f>
        <v>71.1188978385788</v>
      </c>
      <c r="L16" s="24" t="n">
        <f aca="false">'Tx_Empl_BIT_10%'!H13</f>
        <v>70.9701492743992</v>
      </c>
      <c r="M16" s="24" t="n">
        <f aca="false">'Tx_Empl_BIT_10%'!I13</f>
        <v>74.9084337566732</v>
      </c>
      <c r="N16" s="24" t="n">
        <f aca="false">'Tx_Empl_BIT_10%'!J13</f>
        <v>77.4172005813703</v>
      </c>
      <c r="O16" s="24" t="n">
        <f aca="false">'Tx_Empl_BIT_10%'!K13</f>
        <v>80.9834006068531</v>
      </c>
      <c r="P16" s="24" t="n">
        <f aca="false">'Tx_Empl_BIT_10%'!L13</f>
        <v>77.1227245300942</v>
      </c>
      <c r="Q16" s="24" t="n">
        <f aca="false">'Tx_Empl_BIT_10%'!M13</f>
        <v>68.7198709038663</v>
      </c>
      <c r="R16" s="24" t="n">
        <f aca="false">'Tx_Empl_BIT_10%'!N13</f>
        <v>42.6349140490951</v>
      </c>
      <c r="S16" s="24" t="n">
        <f aca="false">'Tx_Empl_BIT_10%'!O13</f>
        <v>6.63609272546271</v>
      </c>
      <c r="T16" s="24" t="n">
        <f aca="false">'Tx_Empl_BIT_10%'!P13</f>
        <v>0.668699302026788</v>
      </c>
      <c r="U16" s="24" t="n">
        <f aca="false">'Tx_Empl_BIT_10%'!Q13</f>
        <v>11.6211965686452</v>
      </c>
      <c r="V16" s="24" t="n">
        <f aca="false">'Tx_Empl_BIT_10%'!R13</f>
        <v>50.5592626034123</v>
      </c>
      <c r="W16" s="24" t="n">
        <f aca="false">'Tx_Empl_BIT_10%'!S13</f>
        <v>80.9628418234354</v>
      </c>
      <c r="X16" s="24" t="n">
        <f aca="false">'Tx_Empl_BIT_10%'!T13</f>
        <v>84.6511173153103</v>
      </c>
      <c r="Y16" s="24" t="n">
        <f aca="false">'Tx_Empl_BIT_10%'!U13</f>
        <v>86.0355901659166</v>
      </c>
      <c r="Z16" s="24" t="n">
        <f aca="false">'Tx_Empl_BIT_10%'!V13</f>
        <v>86.9233288563604</v>
      </c>
      <c r="AA16" s="24" t="n">
        <f aca="false">'Tx_Empl_BIT_10%'!W13</f>
        <v>86.417066494211</v>
      </c>
      <c r="AB16" s="24" t="n">
        <f aca="false">'Tx_Empl_BIT_10%'!X13</f>
        <v>82.5305690531377</v>
      </c>
      <c r="AC16" s="24" t="n">
        <f aca="false">'Tx_Empl_BIT_10%'!Y13</f>
        <v>72.6723124602724</v>
      </c>
      <c r="AD16" s="24" t="n">
        <f aca="false">'Tx_Empl_BIT_10%'!Z13</f>
        <v>44.0005411764995</v>
      </c>
      <c r="AE16" s="24" t="n">
        <f aca="false">'Tx_Empl_BIT_10%'!AA13</f>
        <v>11.4279263090197</v>
      </c>
      <c r="AF16" s="25" t="n">
        <f aca="false">'Tx_Empl_BIT_10%'!AB13</f>
        <v>1.68052589206883</v>
      </c>
    </row>
    <row r="17" customFormat="false" ht="15" hidden="false" customHeight="false" outlineLevel="0" collapsed="false">
      <c r="A17" s="23" t="n">
        <v>2026</v>
      </c>
      <c r="B17" s="24" t="n">
        <f aca="false">'Tx_Empl_BIT_10%'!B14</f>
        <v>48.1924958747833</v>
      </c>
      <c r="C17" s="24" t="n">
        <f aca="false">'Tx_Empl_BIT_10%'!C14</f>
        <v>44.2622962206883</v>
      </c>
      <c r="D17" s="24" t="n">
        <f aca="false">'Tx_Empl_BIT_10%'!D14</f>
        <v>52.449190892328</v>
      </c>
      <c r="E17" s="21" t="n">
        <f aca="false">100*SUM('Empl_BIT_10%'!E14:L14)/SUM(PopTot!E15:L15)</f>
        <v>62.717915938033</v>
      </c>
      <c r="F17" s="24" t="n">
        <f aca="false">'Tx_Empl_BIT_10%'!AH14</f>
        <v>20.6412434930154</v>
      </c>
      <c r="G17" s="21" t="n">
        <f aca="false">100*SUM('Empl_BIT_10%'!Q14:X14)/SUM(PopTot!Q15:X15)</f>
        <v>70.1022995743277</v>
      </c>
      <c r="H17" s="24" t="n">
        <f aca="false">'Tx_Empl_BIT_10%'!AM14</f>
        <v>25.8692309970825</v>
      </c>
      <c r="I17" s="24" t="n">
        <f aca="false">'Tx_Empl_BIT_10%'!E14</f>
        <v>7.18989688092385</v>
      </c>
      <c r="J17" s="24" t="n">
        <f aca="false">'Tx_Empl_BIT_10%'!F14</f>
        <v>44.0823540892697</v>
      </c>
      <c r="K17" s="24" t="n">
        <f aca="false">'Tx_Empl_BIT_10%'!G14</f>
        <v>70.4311877753017</v>
      </c>
      <c r="L17" s="24" t="n">
        <f aca="false">'Tx_Empl_BIT_10%'!H14</f>
        <v>70.7504652489655</v>
      </c>
      <c r="M17" s="24" t="n">
        <f aca="false">'Tx_Empl_BIT_10%'!I14</f>
        <v>74.2824377061007</v>
      </c>
      <c r="N17" s="24" t="n">
        <f aca="false">'Tx_Empl_BIT_10%'!J14</f>
        <v>77.1675578856154</v>
      </c>
      <c r="O17" s="24" t="n">
        <f aca="false">'Tx_Empl_BIT_10%'!K14</f>
        <v>80.8637792585038</v>
      </c>
      <c r="P17" s="24" t="n">
        <f aca="false">'Tx_Empl_BIT_10%'!L14</f>
        <v>76.5843362110806</v>
      </c>
      <c r="Q17" s="24" t="n">
        <f aca="false">'Tx_Empl_BIT_10%'!M14</f>
        <v>68.6500157725068</v>
      </c>
      <c r="R17" s="24" t="n">
        <f aca="false">'Tx_Empl_BIT_10%'!N14</f>
        <v>43.5256686023038</v>
      </c>
      <c r="S17" s="24" t="n">
        <f aca="false">'Tx_Empl_BIT_10%'!O14</f>
        <v>6.73790475238596</v>
      </c>
      <c r="T17" s="24" t="n">
        <f aca="false">'Tx_Empl_BIT_10%'!P14</f>
        <v>0.676519568985815</v>
      </c>
      <c r="U17" s="24" t="n">
        <f aca="false">'Tx_Empl_BIT_10%'!Q14</f>
        <v>11.3753325205301</v>
      </c>
      <c r="V17" s="24" t="n">
        <f aca="false">'Tx_Empl_BIT_10%'!R14</f>
        <v>50.1660405696496</v>
      </c>
      <c r="W17" s="24" t="n">
        <f aca="false">'Tx_Empl_BIT_10%'!S14</f>
        <v>80.1515914580509</v>
      </c>
      <c r="X17" s="24" t="n">
        <f aca="false">'Tx_Empl_BIT_10%'!T14</f>
        <v>84.6109224570742</v>
      </c>
      <c r="Y17" s="24" t="n">
        <f aca="false">'Tx_Empl_BIT_10%'!U14</f>
        <v>85.4482422419003</v>
      </c>
      <c r="Z17" s="24" t="n">
        <f aca="false">'Tx_Empl_BIT_10%'!V14</f>
        <v>86.772185099208</v>
      </c>
      <c r="AA17" s="24" t="n">
        <f aca="false">'Tx_Empl_BIT_10%'!W14</f>
        <v>86.199245947167</v>
      </c>
      <c r="AB17" s="24" t="n">
        <f aca="false">'Tx_Empl_BIT_10%'!X14</f>
        <v>81.8918007426202</v>
      </c>
      <c r="AC17" s="24" t="n">
        <f aca="false">'Tx_Empl_BIT_10%'!Y14</f>
        <v>72.6298722159795</v>
      </c>
      <c r="AD17" s="24" t="n">
        <f aca="false">'Tx_Empl_BIT_10%'!Z14</f>
        <v>45.8519866815284</v>
      </c>
      <c r="AE17" s="24" t="n">
        <f aca="false">'Tx_Empl_BIT_10%'!AA14</f>
        <v>11.4205157296029</v>
      </c>
      <c r="AF17" s="25" t="n">
        <f aca="false">'Tx_Empl_BIT_10%'!AB14</f>
        <v>1.68065746953964</v>
      </c>
    </row>
    <row r="18" customFormat="false" ht="15" hidden="false" customHeight="false" outlineLevel="0" collapsed="false">
      <c r="A18" s="23" t="n">
        <v>2027</v>
      </c>
      <c r="B18" s="24" t="n">
        <f aca="false">'Tx_Empl_BIT_10%'!B15</f>
        <v>47.8270534380462</v>
      </c>
      <c r="C18" s="24" t="n">
        <f aca="false">'Tx_Empl_BIT_10%'!C15</f>
        <v>43.882924414759</v>
      </c>
      <c r="D18" s="24" t="n">
        <f aca="false">'Tx_Empl_BIT_10%'!D15</f>
        <v>52.0969929964838</v>
      </c>
      <c r="E18" s="21" t="n">
        <f aca="false">100*SUM('Empl_BIT_10%'!E15:L15)/SUM(PopTot!E16:L16)</f>
        <v>62.3041186744888</v>
      </c>
      <c r="F18" s="24" t="n">
        <f aca="false">'Tx_Empl_BIT_10%'!AH15</f>
        <v>20.6206756127038</v>
      </c>
      <c r="G18" s="21" t="n">
        <f aca="false">100*SUM('Empl_BIT_10%'!Q15:X15)/SUM(PopTot!Q16:X16)</f>
        <v>69.6828130515373</v>
      </c>
      <c r="H18" s="24" t="n">
        <f aca="false">'Tx_Empl_BIT_10%'!AM15</f>
        <v>26.0547467968066</v>
      </c>
      <c r="I18" s="24" t="n">
        <f aca="false">'Tx_Empl_BIT_10%'!E15</f>
        <v>7.00091803326111</v>
      </c>
      <c r="J18" s="24" t="n">
        <f aca="false">'Tx_Empl_BIT_10%'!F15</f>
        <v>43.5212765560828</v>
      </c>
      <c r="K18" s="24" t="n">
        <f aca="false">'Tx_Empl_BIT_10%'!G15</f>
        <v>69.8873168297143</v>
      </c>
      <c r="L18" s="24" t="n">
        <f aca="false">'Tx_Empl_BIT_10%'!H15</f>
        <v>70.3939295731359</v>
      </c>
      <c r="M18" s="24" t="n">
        <f aca="false">'Tx_Empl_BIT_10%'!I15</f>
        <v>73.8502445313583</v>
      </c>
      <c r="N18" s="24" t="n">
        <f aca="false">'Tx_Empl_BIT_10%'!J15</f>
        <v>76.7339233103254</v>
      </c>
      <c r="O18" s="24" t="n">
        <f aca="false">'Tx_Empl_BIT_10%'!K15</f>
        <v>80.3208696474651</v>
      </c>
      <c r="P18" s="24" t="n">
        <f aca="false">'Tx_Empl_BIT_10%'!L15</f>
        <v>76.4898964558962</v>
      </c>
      <c r="Q18" s="24" t="n">
        <f aca="false">'Tx_Empl_BIT_10%'!M15</f>
        <v>68.6368968454444</v>
      </c>
      <c r="R18" s="24" t="n">
        <f aca="false">'Tx_Empl_BIT_10%'!N15</f>
        <v>44.2380285952708</v>
      </c>
      <c r="S18" s="24" t="n">
        <f aca="false">'Tx_Empl_BIT_10%'!O15</f>
        <v>6.86857094084814</v>
      </c>
      <c r="T18" s="24" t="n">
        <f aca="false">'Tx_Empl_BIT_10%'!P15</f>
        <v>0.686978338379342</v>
      </c>
      <c r="U18" s="24" t="n">
        <f aca="false">'Tx_Empl_BIT_10%'!Q15</f>
        <v>11.1736935109742</v>
      </c>
      <c r="V18" s="24" t="n">
        <f aca="false">'Tx_Empl_BIT_10%'!R15</f>
        <v>49.5226450210817</v>
      </c>
      <c r="W18" s="24" t="n">
        <f aca="false">'Tx_Empl_BIT_10%'!S15</f>
        <v>79.5909783876711</v>
      </c>
      <c r="X18" s="24" t="n">
        <f aca="false">'Tx_Empl_BIT_10%'!T15</f>
        <v>84.3109572186521</v>
      </c>
      <c r="Y18" s="24" t="n">
        <f aca="false">'Tx_Empl_BIT_10%'!U15</f>
        <v>85.0416517518915</v>
      </c>
      <c r="Z18" s="24" t="n">
        <f aca="false">'Tx_Empl_BIT_10%'!V15</f>
        <v>86.4119525336826</v>
      </c>
      <c r="AA18" s="24" t="n">
        <f aca="false">'Tx_Empl_BIT_10%'!W15</f>
        <v>85.6348392330938</v>
      </c>
      <c r="AB18" s="24" t="n">
        <f aca="false">'Tx_Empl_BIT_10%'!X15</f>
        <v>81.7478336146904</v>
      </c>
      <c r="AC18" s="24" t="n">
        <f aca="false">'Tx_Empl_BIT_10%'!Y15</f>
        <v>72.6265350190263</v>
      </c>
      <c r="AD18" s="24" t="n">
        <f aca="false">'Tx_Empl_BIT_10%'!Z15</f>
        <v>47.7342848151784</v>
      </c>
      <c r="AE18" s="24" t="n">
        <f aca="false">'Tx_Empl_BIT_10%'!AA15</f>
        <v>11.454041965064</v>
      </c>
      <c r="AF18" s="25" t="n">
        <f aca="false">'Tx_Empl_BIT_10%'!AB15</f>
        <v>1.68434282453585</v>
      </c>
    </row>
    <row r="19" customFormat="false" ht="15" hidden="false" customHeight="false" outlineLevel="0" collapsed="false">
      <c r="A19" s="23" t="n">
        <v>2028</v>
      </c>
      <c r="B19" s="24" t="n">
        <f aca="false">'Tx_Empl_BIT_10%'!B16</f>
        <v>47.4666947727526</v>
      </c>
      <c r="C19" s="24" t="n">
        <f aca="false">'Tx_Empl_BIT_10%'!C16</f>
        <v>43.496408617923</v>
      </c>
      <c r="D19" s="24" t="n">
        <f aca="false">'Tx_Empl_BIT_10%'!D16</f>
        <v>51.7628427377339</v>
      </c>
      <c r="E19" s="21" t="n">
        <f aca="false">100*SUM('Empl_BIT_10%'!E16:L16)/SUM(PopTot!E17:L17)</f>
        <v>61.9345047651853</v>
      </c>
      <c r="F19" s="24" t="n">
        <f aca="false">'Tx_Empl_BIT_10%'!AH16</f>
        <v>20.5400201787506</v>
      </c>
      <c r="G19" s="21" t="n">
        <f aca="false">100*SUM('Empl_BIT_10%'!Q16:X16)/SUM(PopTot!Q17:X17)</f>
        <v>69.3187846452251</v>
      </c>
      <c r="H19" s="24" t="n">
        <f aca="false">'Tx_Empl_BIT_10%'!AM16</f>
        <v>26.2046165736637</v>
      </c>
      <c r="I19" s="24" t="n">
        <f aca="false">'Tx_Empl_BIT_10%'!E16</f>
        <v>6.81350490530612</v>
      </c>
      <c r="J19" s="24" t="n">
        <f aca="false">'Tx_Empl_BIT_10%'!F16</f>
        <v>42.9986411781368</v>
      </c>
      <c r="K19" s="24" t="n">
        <f aca="false">'Tx_Empl_BIT_10%'!G16</f>
        <v>69.2103234126941</v>
      </c>
      <c r="L19" s="24" t="n">
        <f aca="false">'Tx_Empl_BIT_10%'!H16</f>
        <v>70.4535576979379</v>
      </c>
      <c r="M19" s="24" t="n">
        <f aca="false">'Tx_Empl_BIT_10%'!I16</f>
        <v>73.0692412396092</v>
      </c>
      <c r="N19" s="24" t="n">
        <f aca="false">'Tx_Empl_BIT_10%'!J16</f>
        <v>76.8022119755142</v>
      </c>
      <c r="O19" s="24" t="n">
        <f aca="false">'Tx_Empl_BIT_10%'!K16</f>
        <v>79.6241274021274</v>
      </c>
      <c r="P19" s="24" t="n">
        <f aca="false">'Tx_Empl_BIT_10%'!L16</f>
        <v>76.4242293290369</v>
      </c>
      <c r="Q19" s="24" t="n">
        <f aca="false">'Tx_Empl_BIT_10%'!M16</f>
        <v>68.2048272885722</v>
      </c>
      <c r="R19" s="24" t="n">
        <f aca="false">'Tx_Empl_BIT_10%'!N16</f>
        <v>44.643917929858</v>
      </c>
      <c r="S19" s="24" t="n">
        <f aca="false">'Tx_Empl_BIT_10%'!O16</f>
        <v>7.11960902434696</v>
      </c>
      <c r="T19" s="24" t="n">
        <f aca="false">'Tx_Empl_BIT_10%'!P16</f>
        <v>0.704245496738425</v>
      </c>
      <c r="U19" s="24" t="n">
        <f aca="false">'Tx_Empl_BIT_10%'!Q16</f>
        <v>10.9621020737123</v>
      </c>
      <c r="V19" s="24" t="n">
        <f aca="false">'Tx_Empl_BIT_10%'!R16</f>
        <v>48.9682928329772</v>
      </c>
      <c r="W19" s="24" t="n">
        <f aca="false">'Tx_Empl_BIT_10%'!S16</f>
        <v>78.8900555916317</v>
      </c>
      <c r="X19" s="24" t="n">
        <f aca="false">'Tx_Empl_BIT_10%'!T16</f>
        <v>84.5974336882443</v>
      </c>
      <c r="Y19" s="24" t="n">
        <f aca="false">'Tx_Empl_BIT_10%'!U16</f>
        <v>84.2230730473077</v>
      </c>
      <c r="Z19" s="24" t="n">
        <f aca="false">'Tx_Empl_BIT_10%'!V16</f>
        <v>86.5686737373999</v>
      </c>
      <c r="AA19" s="24" t="n">
        <f aca="false">'Tx_Empl_BIT_10%'!W16</f>
        <v>84.9639044135232</v>
      </c>
      <c r="AB19" s="24" t="n">
        <f aca="false">'Tx_Empl_BIT_10%'!X16</f>
        <v>81.603994663136</v>
      </c>
      <c r="AC19" s="24" t="n">
        <f aca="false">'Tx_Empl_BIT_10%'!Y16</f>
        <v>72.1577147230225</v>
      </c>
      <c r="AD19" s="24" t="n">
        <f aca="false">'Tx_Empl_BIT_10%'!Z16</f>
        <v>49.4618788822682</v>
      </c>
      <c r="AE19" s="24" t="n">
        <f aca="false">'Tx_Empl_BIT_10%'!AA16</f>
        <v>11.7169041427795</v>
      </c>
      <c r="AF19" s="25" t="n">
        <f aca="false">'Tx_Empl_BIT_10%'!AB16</f>
        <v>1.70733210904518</v>
      </c>
    </row>
    <row r="20" customFormat="false" ht="15" hidden="false" customHeight="false" outlineLevel="0" collapsed="false">
      <c r="A20" s="23" t="n">
        <v>2029</v>
      </c>
      <c r="B20" s="24" t="n">
        <f aca="false">'Tx_Empl_BIT_10%'!B17</f>
        <v>47.3052512868111</v>
      </c>
      <c r="C20" s="24" t="n">
        <f aca="false">'Tx_Empl_BIT_10%'!C17</f>
        <v>43.3126876896176</v>
      </c>
      <c r="D20" s="24" t="n">
        <f aca="false">'Tx_Empl_BIT_10%'!D17</f>
        <v>51.6235598433821</v>
      </c>
      <c r="E20" s="21" t="n">
        <f aca="false">100*SUM('Empl_BIT_10%'!E17:L17)/SUM(PopTot!E18:L18)</f>
        <v>61.9284602040434</v>
      </c>
      <c r="F20" s="24" t="n">
        <f aca="false">'Tx_Empl_BIT_10%'!AH17</f>
        <v>20.4252428021923</v>
      </c>
      <c r="G20" s="21" t="n">
        <f aca="false">100*SUM('Empl_BIT_10%'!Q17:X17)/SUM(PopTot!Q18:X18)</f>
        <v>69.28955594154</v>
      </c>
      <c r="H20" s="24" t="n">
        <f aca="false">'Tx_Empl_BIT_10%'!AM17</f>
        <v>26.28405095979</v>
      </c>
      <c r="I20" s="24" t="n">
        <f aca="false">'Tx_Empl_BIT_10%'!E17</f>
        <v>6.78513883684213</v>
      </c>
      <c r="J20" s="24" t="n">
        <f aca="false">'Tx_Empl_BIT_10%'!F17</f>
        <v>42.8427446444862</v>
      </c>
      <c r="K20" s="24" t="n">
        <f aca="false">'Tx_Empl_BIT_10%'!G17</f>
        <v>69.1564007711223</v>
      </c>
      <c r="L20" s="24" t="n">
        <f aca="false">'Tx_Empl_BIT_10%'!H17</f>
        <v>70.3862982867257</v>
      </c>
      <c r="M20" s="24" t="n">
        <f aca="false">'Tx_Empl_BIT_10%'!I17</f>
        <v>73.0917367621457</v>
      </c>
      <c r="N20" s="24" t="n">
        <f aca="false">'Tx_Empl_BIT_10%'!J17</f>
        <v>76.5078965363029</v>
      </c>
      <c r="O20" s="24" t="n">
        <f aca="false">'Tx_Empl_BIT_10%'!K17</f>
        <v>79.5941746761514</v>
      </c>
      <c r="P20" s="24" t="n">
        <f aca="false">'Tx_Empl_BIT_10%'!L17</f>
        <v>77.0680533900895</v>
      </c>
      <c r="Q20" s="24" t="n">
        <f aca="false">'Tx_Empl_BIT_10%'!M17</f>
        <v>67.8712165379263</v>
      </c>
      <c r="R20" s="24" t="n">
        <f aca="false">'Tx_Empl_BIT_10%'!N17</f>
        <v>45.1601568433969</v>
      </c>
      <c r="S20" s="24" t="n">
        <f aca="false">'Tx_Empl_BIT_10%'!O17</f>
        <v>7.38785540658576</v>
      </c>
      <c r="T20" s="24" t="n">
        <f aca="false">'Tx_Empl_BIT_10%'!P17</f>
        <v>0.725522426585324</v>
      </c>
      <c r="U20" s="24" t="n">
        <f aca="false">'Tx_Empl_BIT_10%'!Q17</f>
        <v>10.9312752928927</v>
      </c>
      <c r="V20" s="24" t="n">
        <f aca="false">'Tx_Empl_BIT_10%'!R17</f>
        <v>48.8064116528488</v>
      </c>
      <c r="W20" s="24" t="n">
        <f aca="false">'Tx_Empl_BIT_10%'!S17</f>
        <v>78.7636828018361</v>
      </c>
      <c r="X20" s="24" t="n">
        <f aca="false">'Tx_Empl_BIT_10%'!T17</f>
        <v>84.6059047354411</v>
      </c>
      <c r="Y20" s="24" t="n">
        <f aca="false">'Tx_Empl_BIT_10%'!U17</f>
        <v>84.2063462647289</v>
      </c>
      <c r="Z20" s="24" t="n">
        <f aca="false">'Tx_Empl_BIT_10%'!V17</f>
        <v>86.3278401628284</v>
      </c>
      <c r="AA20" s="24" t="n">
        <f aca="false">'Tx_Empl_BIT_10%'!W17</f>
        <v>84.842286499355</v>
      </c>
      <c r="AB20" s="24" t="n">
        <f aca="false">'Tx_Empl_BIT_10%'!X17</f>
        <v>82.1144490991299</v>
      </c>
      <c r="AC20" s="24" t="n">
        <f aca="false">'Tx_Empl_BIT_10%'!Y17</f>
        <v>71.7052528130919</v>
      </c>
      <c r="AD20" s="24" t="n">
        <f aca="false">'Tx_Empl_BIT_10%'!Z17</f>
        <v>51.3193030904562</v>
      </c>
      <c r="AE20" s="24" t="n">
        <f aca="false">'Tx_Empl_BIT_10%'!AA17</f>
        <v>12.034744942006</v>
      </c>
      <c r="AF20" s="25" t="n">
        <f aca="false">'Tx_Empl_BIT_10%'!AB17</f>
        <v>1.70724928681404</v>
      </c>
    </row>
    <row r="21" customFormat="false" ht="15" hidden="false" customHeight="false" outlineLevel="0" collapsed="false">
      <c r="A21" s="23" t="n">
        <v>2030</v>
      </c>
      <c r="B21" s="24" t="n">
        <f aca="false">'Tx_Empl_BIT_10%'!B18</f>
        <v>47.1711866794426</v>
      </c>
      <c r="C21" s="24" t="n">
        <f aca="false">'Tx_Empl_BIT_10%'!C18</f>
        <v>43.184656367716</v>
      </c>
      <c r="D21" s="24" t="n">
        <f aca="false">'Tx_Empl_BIT_10%'!D18</f>
        <v>51.4811134976191</v>
      </c>
      <c r="E21" s="21" t="n">
        <f aca="false">100*SUM('Empl_BIT_10%'!E18:L18)/SUM(PopTot!E19:L19)</f>
        <v>61.9328382148689</v>
      </c>
      <c r="F21" s="24" t="n">
        <f aca="false">'Tx_Empl_BIT_10%'!AH18</f>
        <v>20.3383499425319</v>
      </c>
      <c r="G21" s="21" t="n">
        <f aca="false">100*SUM('Empl_BIT_10%'!Q18:X18)/SUM(PopTot!Q19:X19)</f>
        <v>69.2845636147288</v>
      </c>
      <c r="H21" s="24" t="n">
        <f aca="false">'Tx_Empl_BIT_10%'!AM18</f>
        <v>26.2285498623943</v>
      </c>
      <c r="I21" s="24" t="n">
        <f aca="false">'Tx_Empl_BIT_10%'!E18</f>
        <v>6.73148792564593</v>
      </c>
      <c r="J21" s="24" t="n">
        <f aca="false">'Tx_Empl_BIT_10%'!F18</f>
        <v>42.7420937113829</v>
      </c>
      <c r="K21" s="24" t="n">
        <f aca="false">'Tx_Empl_BIT_10%'!G18</f>
        <v>68.7579711678753</v>
      </c>
      <c r="L21" s="24" t="n">
        <f aca="false">'Tx_Empl_BIT_10%'!H18</f>
        <v>70.4910799651118</v>
      </c>
      <c r="M21" s="24" t="n">
        <f aca="false">'Tx_Empl_BIT_10%'!I18</f>
        <v>73.2412652306576</v>
      </c>
      <c r="N21" s="24" t="n">
        <f aca="false">'Tx_Empl_BIT_10%'!J18</f>
        <v>76.399900848568</v>
      </c>
      <c r="O21" s="24" t="n">
        <f aca="false">'Tx_Empl_BIT_10%'!K18</f>
        <v>79.1632692928466</v>
      </c>
      <c r="P21" s="24" t="n">
        <f aca="false">'Tx_Empl_BIT_10%'!L18</f>
        <v>77.9005638833788</v>
      </c>
      <c r="Q21" s="24" t="n">
        <f aca="false">'Tx_Empl_BIT_10%'!M18</f>
        <v>68.0142432760553</v>
      </c>
      <c r="R21" s="24" t="n">
        <f aca="false">'Tx_Empl_BIT_10%'!N18</f>
        <v>45.8230293476651</v>
      </c>
      <c r="S21" s="24" t="n">
        <f aca="false">'Tx_Empl_BIT_10%'!O18</f>
        <v>7.75941068972741</v>
      </c>
      <c r="T21" s="24" t="n">
        <f aca="false">'Tx_Empl_BIT_10%'!P18</f>
        <v>0.754945475966379</v>
      </c>
      <c r="U21" s="24" t="n">
        <f aca="false">'Tx_Empl_BIT_10%'!Q18</f>
        <v>10.863728578414</v>
      </c>
      <c r="V21" s="24" t="n">
        <f aca="false">'Tx_Empl_BIT_10%'!R18</f>
        <v>48.6800501257653</v>
      </c>
      <c r="W21" s="24" t="n">
        <f aca="false">'Tx_Empl_BIT_10%'!S18</f>
        <v>78.353681782194</v>
      </c>
      <c r="X21" s="24" t="n">
        <f aca="false">'Tx_Empl_BIT_10%'!T18</f>
        <v>84.7240728992517</v>
      </c>
      <c r="Y21" s="24" t="n">
        <f aca="false">'Tx_Empl_BIT_10%'!U18</f>
        <v>84.2962760700425</v>
      </c>
      <c r="Z21" s="24" t="n">
        <f aca="false">'Tx_Empl_BIT_10%'!V18</f>
        <v>86.1862962693857</v>
      </c>
      <c r="AA21" s="24" t="n">
        <f aca="false">'Tx_Empl_BIT_10%'!W18</f>
        <v>84.3986363821411</v>
      </c>
      <c r="AB21" s="24" t="n">
        <f aca="false">'Tx_Empl_BIT_10%'!X18</f>
        <v>83.0216590789478</v>
      </c>
      <c r="AC21" s="24" t="n">
        <f aca="false">'Tx_Empl_BIT_10%'!Y18</f>
        <v>71.1638031546425</v>
      </c>
      <c r="AD21" s="24" t="n">
        <f aca="false">'Tx_Empl_BIT_10%'!Z18</f>
        <v>52.9996135209283</v>
      </c>
      <c r="AE21" s="24" t="n">
        <f aca="false">'Tx_Empl_BIT_10%'!AA18</f>
        <v>12.4559681882124</v>
      </c>
      <c r="AF21" s="25" t="n">
        <f aca="false">'Tx_Empl_BIT_10%'!AB18</f>
        <v>1.70664216429087</v>
      </c>
    </row>
    <row r="22" customFormat="false" ht="15" hidden="false" customHeight="false" outlineLevel="0" collapsed="false">
      <c r="A22" s="23" t="n">
        <v>2031</v>
      </c>
      <c r="B22" s="24" t="n">
        <f aca="false">'Tx_Empl_BIT_10%'!B19</f>
        <v>47.0575867953611</v>
      </c>
      <c r="C22" s="24" t="n">
        <f aca="false">'Tx_Empl_BIT_10%'!C19</f>
        <v>43.0811090097154</v>
      </c>
      <c r="D22" s="24" t="n">
        <f aca="false">'Tx_Empl_BIT_10%'!D19</f>
        <v>51.3550455355915</v>
      </c>
      <c r="E22" s="21" t="n">
        <f aca="false">100*SUM('Empl_BIT_10%'!E19:L19)/SUM(PopTot!E20:L20)</f>
        <v>61.9628074047803</v>
      </c>
      <c r="F22" s="24" t="n">
        <f aca="false">'Tx_Empl_BIT_10%'!AH19</f>
        <v>20.2214097080862</v>
      </c>
      <c r="G22" s="21" t="n">
        <f aca="false">100*SUM('Empl_BIT_10%'!Q19:X19)/SUM(PopTot!Q20:X20)</f>
        <v>69.3021582826336</v>
      </c>
      <c r="H22" s="24" t="n">
        <f aca="false">'Tx_Empl_BIT_10%'!AM19</f>
        <v>26.1018326142871</v>
      </c>
      <c r="I22" s="24" t="n">
        <f aca="false">'Tx_Empl_BIT_10%'!E19</f>
        <v>6.69901659812181</v>
      </c>
      <c r="J22" s="24" t="n">
        <f aca="false">'Tx_Empl_BIT_10%'!F19</f>
        <v>42.4577917914628</v>
      </c>
      <c r="K22" s="24" t="n">
        <f aca="false">'Tx_Empl_BIT_10%'!G19</f>
        <v>68.9484904516099</v>
      </c>
      <c r="L22" s="24" t="n">
        <f aca="false">'Tx_Empl_BIT_10%'!H19</f>
        <v>70.2109934936947</v>
      </c>
      <c r="M22" s="24" t="n">
        <f aca="false">'Tx_Empl_BIT_10%'!I19</f>
        <v>73.3919389898579</v>
      </c>
      <c r="N22" s="24" t="n">
        <f aca="false">'Tx_Empl_BIT_10%'!J19</f>
        <v>76.1010178191359</v>
      </c>
      <c r="O22" s="24" t="n">
        <f aca="false">'Tx_Empl_BIT_10%'!K19</f>
        <v>79.2536995345883</v>
      </c>
      <c r="P22" s="24" t="n">
        <f aca="false">'Tx_Empl_BIT_10%'!L19</f>
        <v>78.027894409949</v>
      </c>
      <c r="Q22" s="24" t="n">
        <f aca="false">'Tx_Empl_BIT_10%'!M19</f>
        <v>68.0323646539538</v>
      </c>
      <c r="R22" s="24" t="n">
        <f aca="false">'Tx_Empl_BIT_10%'!N19</f>
        <v>46.8703329090428</v>
      </c>
      <c r="S22" s="24" t="n">
        <f aca="false">'Tx_Empl_BIT_10%'!O19</f>
        <v>8.01960476670858</v>
      </c>
      <c r="T22" s="24" t="n">
        <f aca="false">'Tx_Empl_BIT_10%'!P19</f>
        <v>0.775114105377612</v>
      </c>
      <c r="U22" s="24" t="n">
        <f aca="false">'Tx_Empl_BIT_10%'!Q19</f>
        <v>10.8353801731627</v>
      </c>
      <c r="V22" s="24" t="n">
        <f aca="false">'Tx_Empl_BIT_10%'!R19</f>
        <v>48.3302315156829</v>
      </c>
      <c r="W22" s="24" t="n">
        <f aca="false">'Tx_Empl_BIT_10%'!S19</f>
        <v>78.6116775447755</v>
      </c>
      <c r="X22" s="24" t="n">
        <f aca="false">'Tx_Empl_BIT_10%'!T19</f>
        <v>84.3182051681615</v>
      </c>
      <c r="Y22" s="24" t="n">
        <f aca="false">'Tx_Empl_BIT_10%'!U19</f>
        <v>84.5488394187827</v>
      </c>
      <c r="Z22" s="24" t="n">
        <f aca="false">'Tx_Empl_BIT_10%'!V19</f>
        <v>85.8850822800019</v>
      </c>
      <c r="AA22" s="24" t="n">
        <f aca="false">'Tx_Empl_BIT_10%'!W19</f>
        <v>84.4753257742483</v>
      </c>
      <c r="AB22" s="24" t="n">
        <f aca="false">'Tx_Empl_BIT_10%'!X19</f>
        <v>83.0408713970634</v>
      </c>
      <c r="AC22" s="24" t="n">
        <f aca="false">'Tx_Empl_BIT_10%'!Y19</f>
        <v>70.7974933925579</v>
      </c>
      <c r="AD22" s="24" t="n">
        <f aca="false">'Tx_Empl_BIT_10%'!Z19</f>
        <v>54.4608753129005</v>
      </c>
      <c r="AE22" s="24" t="n">
        <f aca="false">'Tx_Empl_BIT_10%'!AA19</f>
        <v>12.9617063112296</v>
      </c>
      <c r="AF22" s="25" t="n">
        <f aca="false">'Tx_Empl_BIT_10%'!AB19</f>
        <v>1.70555231532645</v>
      </c>
    </row>
    <row r="23" customFormat="false" ht="15" hidden="false" customHeight="false" outlineLevel="0" collapsed="false">
      <c r="A23" s="23" t="n">
        <v>2032</v>
      </c>
      <c r="B23" s="24" t="n">
        <f aca="false">'Tx_Empl_BIT_10%'!B20</f>
        <v>46.9465183278872</v>
      </c>
      <c r="C23" s="24" t="n">
        <f aca="false">'Tx_Empl_BIT_10%'!C20</f>
        <v>42.9760037073212</v>
      </c>
      <c r="D23" s="24" t="n">
        <f aca="false">'Tx_Empl_BIT_10%'!D20</f>
        <v>51.2360467250327</v>
      </c>
      <c r="E23" s="21" t="n">
        <f aca="false">100*SUM('Empl_BIT_10%'!E20:L20)/SUM(PopTot!E21:L21)</f>
        <v>61.9443329271715</v>
      </c>
      <c r="F23" s="24" t="n">
        <f aca="false">'Tx_Empl_BIT_10%'!AH20</f>
        <v>20.1273355962426</v>
      </c>
      <c r="G23" s="21" t="n">
        <f aca="false">100*SUM('Empl_BIT_10%'!Q20:X20)/SUM(PopTot!Q21:X21)</f>
        <v>69.2692624881119</v>
      </c>
      <c r="H23" s="24" t="n">
        <f aca="false">'Tx_Empl_BIT_10%'!AM20</f>
        <v>26.0238414074152</v>
      </c>
      <c r="I23" s="24" t="n">
        <f aca="false">'Tx_Empl_BIT_10%'!E20</f>
        <v>6.67380816884743</v>
      </c>
      <c r="J23" s="24" t="n">
        <f aca="false">'Tx_Empl_BIT_10%'!F20</f>
        <v>42.2808385342561</v>
      </c>
      <c r="K23" s="24" t="n">
        <f aca="false">'Tx_Empl_BIT_10%'!G20</f>
        <v>68.8573997783106</v>
      </c>
      <c r="L23" s="24" t="n">
        <f aca="false">'Tx_Empl_BIT_10%'!H20</f>
        <v>70.0661163006764</v>
      </c>
      <c r="M23" s="24" t="n">
        <f aca="false">'Tx_Empl_BIT_10%'!I20</f>
        <v>73.4059148938923</v>
      </c>
      <c r="N23" s="24" t="n">
        <f aca="false">'Tx_Empl_BIT_10%'!J20</f>
        <v>75.9973477133155</v>
      </c>
      <c r="O23" s="24" t="n">
        <f aca="false">'Tx_Empl_BIT_10%'!K20</f>
        <v>79.1537074422446</v>
      </c>
      <c r="P23" s="24" t="n">
        <f aca="false">'Tx_Empl_BIT_10%'!L20</f>
        <v>77.750337258828</v>
      </c>
      <c r="Q23" s="24" t="n">
        <f aca="false">'Tx_Empl_BIT_10%'!M20</f>
        <v>68.3748885548148</v>
      </c>
      <c r="R23" s="24" t="n">
        <f aca="false">'Tx_Empl_BIT_10%'!N20</f>
        <v>48.0360999932254</v>
      </c>
      <c r="S23" s="24" t="n">
        <f aca="false">'Tx_Empl_BIT_10%'!O20</f>
        <v>8.24041191552255</v>
      </c>
      <c r="T23" s="24" t="n">
        <f aca="false">'Tx_Empl_BIT_10%'!P20</f>
        <v>0.793092336345112</v>
      </c>
      <c r="U23" s="24" t="n">
        <f aca="false">'Tx_Empl_BIT_10%'!Q20</f>
        <v>10.8055552579246</v>
      </c>
      <c r="V23" s="24" t="n">
        <f aca="false">'Tx_Empl_BIT_10%'!R20</f>
        <v>48.1789065473983</v>
      </c>
      <c r="W23" s="24" t="n">
        <f aca="false">'Tx_Empl_BIT_10%'!S20</f>
        <v>78.4745820373161</v>
      </c>
      <c r="X23" s="24" t="n">
        <f aca="false">'Tx_Empl_BIT_10%'!T20</f>
        <v>84.1661512152386</v>
      </c>
      <c r="Y23" s="24" t="n">
        <f aca="false">'Tx_Empl_BIT_10%'!U20</f>
        <v>84.551220044127</v>
      </c>
      <c r="Z23" s="24" t="n">
        <f aca="false">'Tx_Empl_BIT_10%'!V20</f>
        <v>85.7593277903513</v>
      </c>
      <c r="AA23" s="24" t="n">
        <f aca="false">'Tx_Empl_BIT_10%'!W20</f>
        <v>84.3511997672764</v>
      </c>
      <c r="AB23" s="24" t="n">
        <f aca="false">'Tx_Empl_BIT_10%'!X20</f>
        <v>82.7276350290138</v>
      </c>
      <c r="AC23" s="24" t="n">
        <f aca="false">'Tx_Empl_BIT_10%'!Y20</f>
        <v>70.8551076830382</v>
      </c>
      <c r="AD23" s="24" t="n">
        <f aca="false">'Tx_Empl_BIT_10%'!Z20</f>
        <v>55.8487429928188</v>
      </c>
      <c r="AE23" s="24" t="n">
        <f aca="false">'Tx_Empl_BIT_10%'!AA20</f>
        <v>13.5342193764449</v>
      </c>
      <c r="AF23" s="25" t="n">
        <f aca="false">'Tx_Empl_BIT_10%'!AB20</f>
        <v>1.70454139666571</v>
      </c>
    </row>
    <row r="24" customFormat="false" ht="15" hidden="false" customHeight="false" outlineLevel="0" collapsed="false">
      <c r="A24" s="23" t="n">
        <v>2033</v>
      </c>
      <c r="B24" s="24" t="n">
        <f aca="false">'Tx_Empl_BIT_10%'!B21</f>
        <v>46.8843446050621</v>
      </c>
      <c r="C24" s="24" t="n">
        <f aca="false">'Tx_Empl_BIT_10%'!C21</f>
        <v>42.9062783969444</v>
      </c>
      <c r="D24" s="24" t="n">
        <f aca="false">'Tx_Empl_BIT_10%'!D21</f>
        <v>51.1805728537955</v>
      </c>
      <c r="E24" s="21" t="n">
        <f aca="false">100*SUM('Empl_BIT_10%'!E21:L21)/SUM(PopTot!E22:L22)</f>
        <v>62.0013118078167</v>
      </c>
      <c r="F24" s="24" t="n">
        <f aca="false">'Tx_Empl_BIT_10%'!AH21</f>
        <v>20.0477910973753</v>
      </c>
      <c r="G24" s="21" t="n">
        <f aca="false">100*SUM('Empl_BIT_10%'!Q21:X21)/SUM(PopTot!Q22:X22)</f>
        <v>69.3262429172283</v>
      </c>
      <c r="H24" s="24" t="n">
        <f aca="false">'Tx_Empl_BIT_10%'!AM21</f>
        <v>26.0084885504713</v>
      </c>
      <c r="I24" s="24" t="n">
        <f aca="false">'Tx_Empl_BIT_10%'!E21</f>
        <v>6.66434685015796</v>
      </c>
      <c r="J24" s="24" t="n">
        <f aca="false">'Tx_Empl_BIT_10%'!F21</f>
        <v>42.2165833768432</v>
      </c>
      <c r="K24" s="24" t="n">
        <f aca="false">'Tx_Empl_BIT_10%'!G21</f>
        <v>68.9199592087661</v>
      </c>
      <c r="L24" s="24" t="n">
        <f aca="false">'Tx_Empl_BIT_10%'!H21</f>
        <v>69.8748105624977</v>
      </c>
      <c r="M24" s="24" t="n">
        <f aca="false">'Tx_Empl_BIT_10%'!I21</f>
        <v>73.9187111433976</v>
      </c>
      <c r="N24" s="24" t="n">
        <f aca="false">'Tx_Empl_BIT_10%'!J21</f>
        <v>75.6096614021771</v>
      </c>
      <c r="O24" s="24" t="n">
        <f aca="false">'Tx_Empl_BIT_10%'!K21</f>
        <v>79.62973220753</v>
      </c>
      <c r="P24" s="24" t="n">
        <f aca="false">'Tx_Empl_BIT_10%'!L21</f>
        <v>77.3748143924339</v>
      </c>
      <c r="Q24" s="24" t="n">
        <f aca="false">'Tx_Empl_BIT_10%'!M21</f>
        <v>68.4928584083132</v>
      </c>
      <c r="R24" s="24" t="n">
        <f aca="false">'Tx_Empl_BIT_10%'!N21</f>
        <v>49.110300049579</v>
      </c>
      <c r="S24" s="24" t="n">
        <f aca="false">'Tx_Empl_BIT_10%'!O21</f>
        <v>8.41954813377185</v>
      </c>
      <c r="T24" s="24" t="n">
        <f aca="false">'Tx_Empl_BIT_10%'!P21</f>
        <v>0.808797228067658</v>
      </c>
      <c r="U24" s="24" t="n">
        <f aca="false">'Tx_Empl_BIT_10%'!Q21</f>
        <v>10.7947607028443</v>
      </c>
      <c r="V24" s="24" t="n">
        <f aca="false">'Tx_Empl_BIT_10%'!R21</f>
        <v>48.0954977583747</v>
      </c>
      <c r="W24" s="24" t="n">
        <f aca="false">'Tx_Empl_BIT_10%'!S21</f>
        <v>78.5786943086999</v>
      </c>
      <c r="X24" s="24" t="n">
        <f aca="false">'Tx_Empl_BIT_10%'!T21</f>
        <v>83.9351513690539</v>
      </c>
      <c r="Y24" s="24" t="n">
        <f aca="false">'Tx_Empl_BIT_10%'!U21</f>
        <v>85.1812296638555</v>
      </c>
      <c r="Z24" s="24" t="n">
        <f aca="false">'Tx_Empl_BIT_10%'!V21</f>
        <v>85.278799660066</v>
      </c>
      <c r="AA24" s="24" t="n">
        <f aca="false">'Tx_Empl_BIT_10%'!W21</f>
        <v>84.7758139583334</v>
      </c>
      <c r="AB24" s="24" t="n">
        <f aca="false">'Tx_Empl_BIT_10%'!X21</f>
        <v>82.3550063700864</v>
      </c>
      <c r="AC24" s="24" t="n">
        <f aca="false">'Tx_Empl_BIT_10%'!Y21</f>
        <v>70.9507155312141</v>
      </c>
      <c r="AD24" s="24" t="n">
        <f aca="false">'Tx_Empl_BIT_10%'!Z21</f>
        <v>56.8400537396461</v>
      </c>
      <c r="AE24" s="24" t="n">
        <f aca="false">'Tx_Empl_BIT_10%'!AA21</f>
        <v>14.3366232289583</v>
      </c>
      <c r="AF24" s="25" t="n">
        <f aca="false">'Tx_Empl_BIT_10%'!AB21</f>
        <v>1.70553003038358</v>
      </c>
    </row>
    <row r="25" customFormat="false" ht="15" hidden="false" customHeight="false" outlineLevel="0" collapsed="false">
      <c r="A25" s="23" t="n">
        <v>2034</v>
      </c>
      <c r="B25" s="24" t="n">
        <f aca="false">'Tx_Empl_BIT_10%'!B22</f>
        <v>46.8321201403823</v>
      </c>
      <c r="C25" s="24" t="n">
        <f aca="false">'Tx_Empl_BIT_10%'!C22</f>
        <v>42.8392455118415</v>
      </c>
      <c r="D25" s="24" t="n">
        <f aca="false">'Tx_Empl_BIT_10%'!D22</f>
        <v>51.142860351729</v>
      </c>
      <c r="E25" s="21" t="n">
        <f aca="false">100*SUM('Empl_BIT_10%'!E22:L22)/SUM(PopTot!E23:L23)</f>
        <v>62.0449088779953</v>
      </c>
      <c r="F25" s="24" t="n">
        <f aca="false">'Tx_Empl_BIT_10%'!AH22</f>
        <v>19.9851468525031</v>
      </c>
      <c r="G25" s="21" t="n">
        <f aca="false">100*SUM('Empl_BIT_10%'!Q22:X22)/SUM(PopTot!Q23:X23)</f>
        <v>69.3716486240987</v>
      </c>
      <c r="H25" s="24" t="n">
        <f aca="false">'Tx_Empl_BIT_10%'!AM22</f>
        <v>26.0306402815119</v>
      </c>
      <c r="I25" s="24" t="n">
        <f aca="false">'Tx_Empl_BIT_10%'!E22</f>
        <v>6.65269550710535</v>
      </c>
      <c r="J25" s="24" t="n">
        <f aca="false">'Tx_Empl_BIT_10%'!F22</f>
        <v>42.224370504539</v>
      </c>
      <c r="K25" s="24" t="n">
        <f aca="false">'Tx_Empl_BIT_10%'!G22</f>
        <v>68.822356475236</v>
      </c>
      <c r="L25" s="24" t="n">
        <f aca="false">'Tx_Empl_BIT_10%'!H22</f>
        <v>69.894092419579</v>
      </c>
      <c r="M25" s="24" t="n">
        <f aca="false">'Tx_Empl_BIT_10%'!I22</f>
        <v>73.9214884911626</v>
      </c>
      <c r="N25" s="24" t="n">
        <f aca="false">'Tx_Empl_BIT_10%'!J22</f>
        <v>75.6912255315814</v>
      </c>
      <c r="O25" s="24" t="n">
        <f aca="false">'Tx_Empl_BIT_10%'!K22</f>
        <v>79.4082787631132</v>
      </c>
      <c r="P25" s="24" t="n">
        <f aca="false">'Tx_Empl_BIT_10%'!L22</f>
        <v>77.3746523514088</v>
      </c>
      <c r="Q25" s="24" t="n">
        <f aca="false">'Tx_Empl_BIT_10%'!M22</f>
        <v>69.0488187407927</v>
      </c>
      <c r="R25" s="24" t="n">
        <f aca="false">'Tx_Empl_BIT_10%'!N22</f>
        <v>49.9489124931585</v>
      </c>
      <c r="S25" s="24" t="n">
        <f aca="false">'Tx_Empl_BIT_10%'!O22</f>
        <v>8.57279856091838</v>
      </c>
      <c r="T25" s="24" t="n">
        <f aca="false">'Tx_Empl_BIT_10%'!P22</f>
        <v>0.808625187142934</v>
      </c>
      <c r="U25" s="24" t="n">
        <f aca="false">'Tx_Empl_BIT_10%'!Q22</f>
        <v>10.7793862406338</v>
      </c>
      <c r="V25" s="24" t="n">
        <f aca="false">'Tx_Empl_BIT_10%'!R22</f>
        <v>48.0983381524006</v>
      </c>
      <c r="W25" s="24" t="n">
        <f aca="false">'Tx_Empl_BIT_10%'!S22</f>
        <v>78.4841347735358</v>
      </c>
      <c r="X25" s="24" t="n">
        <f aca="false">'Tx_Empl_BIT_10%'!T22</f>
        <v>83.8722155975794</v>
      </c>
      <c r="Y25" s="24" t="n">
        <f aca="false">'Tx_Empl_BIT_10%'!U22</f>
        <v>85.2531123641239</v>
      </c>
      <c r="Z25" s="24" t="n">
        <f aca="false">'Tx_Empl_BIT_10%'!V22</f>
        <v>85.3257912156063</v>
      </c>
      <c r="AA25" s="24" t="n">
        <f aca="false">'Tx_Empl_BIT_10%'!W22</f>
        <v>84.5801572205186</v>
      </c>
      <c r="AB25" s="24" t="n">
        <f aca="false">'Tx_Empl_BIT_10%'!X22</f>
        <v>82.2967316105864</v>
      </c>
      <c r="AC25" s="24" t="n">
        <f aca="false">'Tx_Empl_BIT_10%'!Y22</f>
        <v>71.4219253265402</v>
      </c>
      <c r="AD25" s="24" t="n">
        <f aca="false">'Tx_Empl_BIT_10%'!Z22</f>
        <v>57.6871900126479</v>
      </c>
      <c r="AE25" s="24" t="n">
        <f aca="false">'Tx_Empl_BIT_10%'!AA22</f>
        <v>15.2207766323106</v>
      </c>
      <c r="AF25" s="25" t="n">
        <f aca="false">'Tx_Empl_BIT_10%'!AB22</f>
        <v>1.70499819869602</v>
      </c>
    </row>
    <row r="26" customFormat="false" ht="15" hidden="false" customHeight="false" outlineLevel="0" collapsed="false">
      <c r="A26" s="23" t="n">
        <v>2035</v>
      </c>
      <c r="B26" s="24" t="n">
        <f aca="false">'Tx_Empl_BIT_10%'!B23</f>
        <v>46.7668436221188</v>
      </c>
      <c r="C26" s="24" t="n">
        <f aca="false">'Tx_Empl_BIT_10%'!C23</f>
        <v>42.7237564495087</v>
      </c>
      <c r="D26" s="24" t="n">
        <f aca="false">'Tx_Empl_BIT_10%'!D23</f>
        <v>51.1302239993205</v>
      </c>
      <c r="E26" s="21" t="n">
        <f aca="false">100*SUM('Empl_BIT_10%'!E23:L23)/SUM(PopTot!E24:L24)</f>
        <v>62.0435601689128</v>
      </c>
      <c r="F26" s="24" t="n">
        <f aca="false">'Tx_Empl_BIT_10%'!AH23</f>
        <v>19.89508683713</v>
      </c>
      <c r="G26" s="21" t="n">
        <f aca="false">100*SUM('Empl_BIT_10%'!Q23:X23)/SUM(PopTot!Q24:X24)</f>
        <v>69.3685500114683</v>
      </c>
      <c r="H26" s="24" t="n">
        <f aca="false">'Tx_Empl_BIT_10%'!AM23</f>
        <v>26.2000252384353</v>
      </c>
      <c r="I26" s="24" t="n">
        <f aca="false">'Tx_Empl_BIT_10%'!E23</f>
        <v>6.65724172903917</v>
      </c>
      <c r="J26" s="24" t="n">
        <f aca="false">'Tx_Empl_BIT_10%'!F23</f>
        <v>42.0654792488674</v>
      </c>
      <c r="K26" s="24" t="n">
        <f aca="false">'Tx_Empl_BIT_10%'!G23</f>
        <v>68.8084681425517</v>
      </c>
      <c r="L26" s="24" t="n">
        <f aca="false">'Tx_Empl_BIT_10%'!H23</f>
        <v>69.5732531518475</v>
      </c>
      <c r="M26" s="24" t="n">
        <f aca="false">'Tx_Empl_BIT_10%'!I23</f>
        <v>74.0954337271788</v>
      </c>
      <c r="N26" s="24" t="n">
        <f aca="false">'Tx_Empl_BIT_10%'!J23</f>
        <v>75.8991208027711</v>
      </c>
      <c r="O26" s="24" t="n">
        <f aca="false">'Tx_Empl_BIT_10%'!K23</f>
        <v>79.3738929928126</v>
      </c>
      <c r="P26" s="24" t="n">
        <f aca="false">'Tx_Empl_BIT_10%'!L23</f>
        <v>76.9852363493949</v>
      </c>
      <c r="Q26" s="24" t="n">
        <f aca="false">'Tx_Empl_BIT_10%'!M23</f>
        <v>69.7773081201953</v>
      </c>
      <c r="R26" s="24" t="n">
        <f aca="false">'Tx_Empl_BIT_10%'!N23</f>
        <v>50.0781082901673</v>
      </c>
      <c r="S26" s="24" t="n">
        <f aca="false">'Tx_Empl_BIT_10%'!O23</f>
        <v>8.66236831615005</v>
      </c>
      <c r="T26" s="24" t="n">
        <f aca="false">'Tx_Empl_BIT_10%'!P23</f>
        <v>0.807849451631151</v>
      </c>
      <c r="U26" s="24" t="n">
        <f aca="false">'Tx_Empl_BIT_10%'!Q23</f>
        <v>10.7907895002759</v>
      </c>
      <c r="V26" s="24" t="n">
        <f aca="false">'Tx_Empl_BIT_10%'!R23</f>
        <v>47.9257203934305</v>
      </c>
      <c r="W26" s="24" t="n">
        <f aca="false">'Tx_Empl_BIT_10%'!S23</f>
        <v>78.4438678017524</v>
      </c>
      <c r="X26" s="24" t="n">
        <f aca="false">'Tx_Empl_BIT_10%'!T23</f>
        <v>83.5118525391055</v>
      </c>
      <c r="Y26" s="24" t="n">
        <f aca="false">'Tx_Empl_BIT_10%'!U23</f>
        <v>85.4285366325396</v>
      </c>
      <c r="Z26" s="24" t="n">
        <f aca="false">'Tx_Empl_BIT_10%'!V23</f>
        <v>85.4746879092716</v>
      </c>
      <c r="AA26" s="24" t="n">
        <f aca="false">'Tx_Empl_BIT_10%'!W23</f>
        <v>84.479235804479</v>
      </c>
      <c r="AB26" s="24" t="n">
        <f aca="false">'Tx_Empl_BIT_10%'!X23</f>
        <v>81.9256743865838</v>
      </c>
      <c r="AC26" s="24" t="n">
        <f aca="false">'Tx_Empl_BIT_10%'!Y23</f>
        <v>72.2324444599162</v>
      </c>
      <c r="AD26" s="24" t="n">
        <f aca="false">'Tx_Empl_BIT_10%'!Z23</f>
        <v>58.8041763269917</v>
      </c>
      <c r="AE26" s="24" t="n">
        <f aca="false">'Tx_Empl_BIT_10%'!AA23</f>
        <v>16.122388843273</v>
      </c>
      <c r="AF26" s="25" t="n">
        <f aca="false">'Tx_Empl_BIT_10%'!AB23</f>
        <v>1.70353737974447</v>
      </c>
    </row>
    <row r="27" customFormat="false" ht="15" hidden="false" customHeight="false" outlineLevel="0" collapsed="false">
      <c r="A27" s="23" t="n">
        <v>2036</v>
      </c>
      <c r="B27" s="24" t="n">
        <f aca="false">'Tx_Empl_BIT_10%'!B24</f>
        <v>46.6888185311668</v>
      </c>
      <c r="C27" s="24" t="n">
        <f aca="false">'Tx_Empl_BIT_10%'!C24</f>
        <v>42.6021933140015</v>
      </c>
      <c r="D27" s="24" t="n">
        <f aca="false">'Tx_Empl_BIT_10%'!D24</f>
        <v>51.0974640079079</v>
      </c>
      <c r="E27" s="21" t="n">
        <f aca="false">100*SUM('Empl_BIT_10%'!E24:L24)/SUM(PopTot!E25:L25)</f>
        <v>62.0717746937814</v>
      </c>
      <c r="F27" s="24" t="n">
        <f aca="false">'Tx_Empl_BIT_10%'!AH24</f>
        <v>19.8236358160156</v>
      </c>
      <c r="G27" s="21" t="n">
        <f aca="false">100*SUM('Empl_BIT_10%'!Q24:X24)/SUM(PopTot!Q25:X25)</f>
        <v>69.4099247904602</v>
      </c>
      <c r="H27" s="24" t="n">
        <f aca="false">'Tx_Empl_BIT_10%'!AM24</f>
        <v>26.3389590898797</v>
      </c>
      <c r="I27" s="24" t="n">
        <f aca="false">'Tx_Empl_BIT_10%'!E24</f>
        <v>6.65211975854763</v>
      </c>
      <c r="J27" s="24" t="n">
        <f aca="false">'Tx_Empl_BIT_10%'!F24</f>
        <v>42.0682877421332</v>
      </c>
      <c r="K27" s="24" t="n">
        <f aca="false">'Tx_Empl_BIT_10%'!G24</f>
        <v>68.5167442813919</v>
      </c>
      <c r="L27" s="24" t="n">
        <f aca="false">'Tx_Empl_BIT_10%'!H24</f>
        <v>69.8365858190763</v>
      </c>
      <c r="M27" s="24" t="n">
        <f aca="false">'Tx_Empl_BIT_10%'!I24</f>
        <v>73.887591195898</v>
      </c>
      <c r="N27" s="24" t="n">
        <f aca="false">'Tx_Empl_BIT_10%'!J24</f>
        <v>76.1171589634594</v>
      </c>
      <c r="O27" s="24" t="n">
        <f aca="false">'Tx_Empl_BIT_10%'!K24</f>
        <v>79.1488971593741</v>
      </c>
      <c r="P27" s="24" t="n">
        <f aca="false">'Tx_Empl_BIT_10%'!L24</f>
        <v>77.1088606041011</v>
      </c>
      <c r="Q27" s="24" t="n">
        <f aca="false">'Tx_Empl_BIT_10%'!M24</f>
        <v>69.8874927972863</v>
      </c>
      <c r="R27" s="24" t="n">
        <f aca="false">'Tx_Empl_BIT_10%'!N24</f>
        <v>50.2054777111586</v>
      </c>
      <c r="S27" s="24" t="n">
        <f aca="false">'Tx_Empl_BIT_10%'!O24</f>
        <v>8.73622446547775</v>
      </c>
      <c r="T27" s="24" t="n">
        <f aca="false">'Tx_Empl_BIT_10%'!P24</f>
        <v>0.807470986924819</v>
      </c>
      <c r="U27" s="24" t="n">
        <f aca="false">'Tx_Empl_BIT_10%'!Q24</f>
        <v>10.7868997749143</v>
      </c>
      <c r="V27" s="24" t="n">
        <f aca="false">'Tx_Empl_BIT_10%'!R24</f>
        <v>47.9563709300433</v>
      </c>
      <c r="W27" s="24" t="n">
        <f aca="false">'Tx_Empl_BIT_10%'!S24</f>
        <v>78.050344960955</v>
      </c>
      <c r="X27" s="24" t="n">
        <f aca="false">'Tx_Empl_BIT_10%'!T24</f>
        <v>83.8554150091969</v>
      </c>
      <c r="Y27" s="24" t="n">
        <f aca="false">'Tx_Empl_BIT_10%'!U24</f>
        <v>85.1012408293877</v>
      </c>
      <c r="Z27" s="24" t="n">
        <f aca="false">'Tx_Empl_BIT_10%'!V24</f>
        <v>85.7895591953289</v>
      </c>
      <c r="AA27" s="24" t="n">
        <f aca="false">'Tx_Empl_BIT_10%'!W24</f>
        <v>84.2298745413654</v>
      </c>
      <c r="AB27" s="24" t="n">
        <f aca="false">'Tx_Empl_BIT_10%'!X24</f>
        <v>82.0560066045962</v>
      </c>
      <c r="AC27" s="24" t="n">
        <f aca="false">'Tx_Empl_BIT_10%'!Y24</f>
        <v>72.2825934141234</v>
      </c>
      <c r="AD27" s="24" t="n">
        <f aca="false">'Tx_Empl_BIT_10%'!Z24</f>
        <v>60.0313794701593</v>
      </c>
      <c r="AE27" s="24" t="n">
        <f aca="false">'Tx_Empl_BIT_10%'!AA24</f>
        <v>16.9232306497836</v>
      </c>
      <c r="AF27" s="25" t="n">
        <f aca="false">'Tx_Empl_BIT_10%'!AB24</f>
        <v>1.70240386069338</v>
      </c>
    </row>
    <row r="28" customFormat="false" ht="15" hidden="false" customHeight="false" outlineLevel="0" collapsed="false">
      <c r="A28" s="23" t="n">
        <v>2037</v>
      </c>
      <c r="B28" s="24" t="n">
        <f aca="false">'Tx_Empl_BIT_10%'!B25</f>
        <v>46.5914423349218</v>
      </c>
      <c r="C28" s="24" t="n">
        <f aca="false">'Tx_Empl_BIT_10%'!C25</f>
        <v>42.4885219278973</v>
      </c>
      <c r="D28" s="24" t="n">
        <f aca="false">'Tx_Empl_BIT_10%'!D25</f>
        <v>51.0157427734123</v>
      </c>
      <c r="E28" s="21" t="n">
        <f aca="false">100*SUM('Empl_BIT_10%'!E25:L25)/SUM(PopTot!E26:L26)</f>
        <v>62.0898768654596</v>
      </c>
      <c r="F28" s="24" t="n">
        <f aca="false">'Tx_Empl_BIT_10%'!AH25</f>
        <v>19.7676394460228</v>
      </c>
      <c r="G28" s="21" t="n">
        <f aca="false">100*SUM('Empl_BIT_10%'!Q25:X25)/SUM(PopTot!Q26:X26)</f>
        <v>69.4340026384423</v>
      </c>
      <c r="H28" s="24" t="n">
        <f aca="false">'Tx_Empl_BIT_10%'!AM25</f>
        <v>26.3589181144265</v>
      </c>
      <c r="I28" s="24" t="n">
        <f aca="false">'Tx_Empl_BIT_10%'!E25</f>
        <v>6.64503621276359</v>
      </c>
      <c r="J28" s="24" t="n">
        <f aca="false">'Tx_Empl_BIT_10%'!F25</f>
        <v>42.1367449328626</v>
      </c>
      <c r="K28" s="24" t="n">
        <f aca="false">'Tx_Empl_BIT_10%'!G25</f>
        <v>68.4099420444654</v>
      </c>
      <c r="L28" s="24" t="n">
        <f aca="false">'Tx_Empl_BIT_10%'!H25</f>
        <v>69.8350958052251</v>
      </c>
      <c r="M28" s="24" t="n">
        <f aca="false">'Tx_Empl_BIT_10%'!I25</f>
        <v>73.8261247314798</v>
      </c>
      <c r="N28" s="24" t="n">
        <f aca="false">'Tx_Empl_BIT_10%'!J25</f>
        <v>76.2039443201443</v>
      </c>
      <c r="O28" s="24" t="n">
        <f aca="false">'Tx_Empl_BIT_10%'!K25</f>
        <v>79.1311093423054</v>
      </c>
      <c r="P28" s="24" t="n">
        <f aca="false">'Tx_Empl_BIT_10%'!L25</f>
        <v>77.0549895852276</v>
      </c>
      <c r="Q28" s="24" t="n">
        <f aca="false">'Tx_Empl_BIT_10%'!M25</f>
        <v>69.6470994905644</v>
      </c>
      <c r="R28" s="24" t="n">
        <f aca="false">'Tx_Empl_BIT_10%'!N25</f>
        <v>50.7699695441698</v>
      </c>
      <c r="S28" s="24" t="n">
        <f aca="false">'Tx_Empl_BIT_10%'!O25</f>
        <v>8.89868611367907</v>
      </c>
      <c r="T28" s="24" t="n">
        <f aca="false">'Tx_Empl_BIT_10%'!P25</f>
        <v>0.806642882379537</v>
      </c>
      <c r="U28" s="24" t="n">
        <f aca="false">'Tx_Empl_BIT_10%'!Q25</f>
        <v>10.7791066731473</v>
      </c>
      <c r="V28" s="24" t="n">
        <f aca="false">'Tx_Empl_BIT_10%'!R25</f>
        <v>47.995526026267</v>
      </c>
      <c r="W28" s="24" t="n">
        <f aca="false">'Tx_Empl_BIT_10%'!S25</f>
        <v>78.0010500235482</v>
      </c>
      <c r="X28" s="24" t="n">
        <f aca="false">'Tx_Empl_BIT_10%'!T25</f>
        <v>83.8008056172322</v>
      </c>
      <c r="Y28" s="24" t="n">
        <f aca="false">'Tx_Empl_BIT_10%'!U25</f>
        <v>85.0269535321158</v>
      </c>
      <c r="Z28" s="24" t="n">
        <f aca="false">'Tx_Empl_BIT_10%'!V25</f>
        <v>85.8610309462652</v>
      </c>
      <c r="AA28" s="24" t="n">
        <f aca="false">'Tx_Empl_BIT_10%'!W25</f>
        <v>84.1566162110742</v>
      </c>
      <c r="AB28" s="24" t="n">
        <f aca="false">'Tx_Empl_BIT_10%'!X25</f>
        <v>81.9967743790627</v>
      </c>
      <c r="AC28" s="24" t="n">
        <f aca="false">'Tx_Empl_BIT_10%'!Y25</f>
        <v>72.0530051978018</v>
      </c>
      <c r="AD28" s="24" t="n">
        <f aca="false">'Tx_Empl_BIT_10%'!Z25</f>
        <v>61.4101940669778</v>
      </c>
      <c r="AE28" s="24" t="n">
        <f aca="false">'Tx_Empl_BIT_10%'!AA25</f>
        <v>17.3879173235088</v>
      </c>
      <c r="AF28" s="25" t="n">
        <f aca="false">'Tx_Empl_BIT_10%'!AB25</f>
        <v>1.70034806268658</v>
      </c>
    </row>
    <row r="29" customFormat="false" ht="15" hidden="false" customHeight="false" outlineLevel="0" collapsed="false">
      <c r="A29" s="23" t="n">
        <v>2038</v>
      </c>
      <c r="B29" s="24" t="n">
        <f aca="false">'Tx_Empl_BIT_10%'!B26</f>
        <v>46.5019552226466</v>
      </c>
      <c r="C29" s="24" t="n">
        <f aca="false">'Tx_Empl_BIT_10%'!C26</f>
        <v>42.398724744348</v>
      </c>
      <c r="D29" s="24" t="n">
        <f aca="false">'Tx_Empl_BIT_10%'!D26</f>
        <v>50.9244147611529</v>
      </c>
      <c r="E29" s="21" t="n">
        <f aca="false">100*SUM('Empl_BIT_10%'!E26:L26)/SUM(PopTot!E27:L27)</f>
        <v>62.1515130508314</v>
      </c>
      <c r="F29" s="24" t="n">
        <f aca="false">'Tx_Empl_BIT_10%'!AH26</f>
        <v>19.6968415297824</v>
      </c>
      <c r="G29" s="21" t="n">
        <f aca="false">100*SUM('Empl_BIT_10%'!Q26:X26)/SUM(PopTot!Q27:X27)</f>
        <v>69.5146251304357</v>
      </c>
      <c r="H29" s="24" t="n">
        <f aca="false">'Tx_Empl_BIT_10%'!AM26</f>
        <v>26.2725083842398</v>
      </c>
      <c r="I29" s="24" t="n">
        <f aca="false">'Tx_Empl_BIT_10%'!E26</f>
        <v>6.64100918127055</v>
      </c>
      <c r="J29" s="24" t="n">
        <f aca="false">'Tx_Empl_BIT_10%'!F26</f>
        <v>42.1088782183405</v>
      </c>
      <c r="K29" s="24" t="n">
        <f aca="false">'Tx_Empl_BIT_10%'!G26</f>
        <v>68.3292931002916</v>
      </c>
      <c r="L29" s="24" t="n">
        <f aca="false">'Tx_Empl_BIT_10%'!H26</f>
        <v>69.9050725826551</v>
      </c>
      <c r="M29" s="24" t="n">
        <f aca="false">'Tx_Empl_BIT_10%'!I26</f>
        <v>73.6400298348466</v>
      </c>
      <c r="N29" s="24" t="n">
        <f aca="false">'Tx_Empl_BIT_10%'!J26</f>
        <v>76.7284525828691</v>
      </c>
      <c r="O29" s="24" t="n">
        <f aca="false">'Tx_Empl_BIT_10%'!K26</f>
        <v>78.753234871415</v>
      </c>
      <c r="P29" s="24" t="n">
        <f aca="false">'Tx_Empl_BIT_10%'!L26</f>
        <v>77.5060116409305</v>
      </c>
      <c r="Q29" s="24" t="n">
        <f aca="false">'Tx_Empl_BIT_10%'!M26</f>
        <v>69.2820031750456</v>
      </c>
      <c r="R29" s="24" t="n">
        <f aca="false">'Tx_Empl_BIT_10%'!N26</f>
        <v>51.5520220973808</v>
      </c>
      <c r="S29" s="24" t="n">
        <f aca="false">'Tx_Empl_BIT_10%'!O26</f>
        <v>9.03017608179553</v>
      </c>
      <c r="T29" s="24" t="n">
        <f aca="false">'Tx_Empl_BIT_10%'!P26</f>
        <v>0.806594165887731</v>
      </c>
      <c r="U29" s="24" t="n">
        <f aca="false">'Tx_Empl_BIT_10%'!Q26</f>
        <v>10.7748801647734</v>
      </c>
      <c r="V29" s="24" t="n">
        <f aca="false">'Tx_Empl_BIT_10%'!R26</f>
        <v>47.9686916537337</v>
      </c>
      <c r="W29" s="24" t="n">
        <f aca="false">'Tx_Empl_BIT_10%'!S26</f>
        <v>77.8874394745564</v>
      </c>
      <c r="X29" s="24" t="n">
        <f aca="false">'Tx_Empl_BIT_10%'!T26</f>
        <v>83.9111067466184</v>
      </c>
      <c r="Y29" s="24" t="n">
        <f aca="false">'Tx_Empl_BIT_10%'!U26</f>
        <v>84.8169059062526</v>
      </c>
      <c r="Z29" s="24" t="n">
        <f aca="false">'Tx_Empl_BIT_10%'!V26</f>
        <v>86.4994211579608</v>
      </c>
      <c r="AA29" s="24" t="n">
        <f aca="false">'Tx_Empl_BIT_10%'!W26</f>
        <v>83.6922489399624</v>
      </c>
      <c r="AB29" s="24" t="n">
        <f aca="false">'Tx_Empl_BIT_10%'!X26</f>
        <v>82.4210125949034</v>
      </c>
      <c r="AC29" s="24" t="n">
        <f aca="false">'Tx_Empl_BIT_10%'!Y26</f>
        <v>71.7322978379298</v>
      </c>
      <c r="AD29" s="24" t="n">
        <f aca="false">'Tx_Empl_BIT_10%'!Z26</f>
        <v>62.5773987228339</v>
      </c>
      <c r="AE29" s="24" t="n">
        <f aca="false">'Tx_Empl_BIT_10%'!AA26</f>
        <v>17.6118548341977</v>
      </c>
      <c r="AF29" s="25" t="n">
        <f aca="false">'Tx_Empl_BIT_10%'!AB26</f>
        <v>1.70004329866101</v>
      </c>
    </row>
    <row r="30" customFormat="false" ht="15" hidden="false" customHeight="false" outlineLevel="0" collapsed="false">
      <c r="A30" s="23" t="n">
        <v>2039</v>
      </c>
      <c r="B30" s="24" t="n">
        <f aca="false">'Tx_Empl_BIT_10%'!B27</f>
        <v>46.4481042299612</v>
      </c>
      <c r="C30" s="24" t="n">
        <f aca="false">'Tx_Empl_BIT_10%'!C27</f>
        <v>42.398551604094</v>
      </c>
      <c r="D30" s="24" t="n">
        <f aca="false">'Tx_Empl_BIT_10%'!D27</f>
        <v>50.8102602137287</v>
      </c>
      <c r="E30" s="21" t="n">
        <f aca="false">100*SUM('Empl_BIT_10%'!E27:L27)/SUM(PopTot!E28:L28)</f>
        <v>62.1648770947108</v>
      </c>
      <c r="F30" s="24" t="n">
        <f aca="false">'Tx_Empl_BIT_10%'!AH27</f>
        <v>19.8010972714001</v>
      </c>
      <c r="G30" s="21" t="n">
        <f aca="false">100*SUM('Empl_BIT_10%'!Q27:X27)/SUM(PopTot!Q28:X28)</f>
        <v>69.5516475964043</v>
      </c>
      <c r="H30" s="24" t="n">
        <f aca="false">'Tx_Empl_BIT_10%'!AM27</f>
        <v>26.1096459860952</v>
      </c>
      <c r="I30" s="24" t="n">
        <f aca="false">'Tx_Empl_BIT_10%'!E27</f>
        <v>6.63871224117905</v>
      </c>
      <c r="J30" s="24" t="n">
        <f aca="false">'Tx_Empl_BIT_10%'!F27</f>
        <v>42.0644577513611</v>
      </c>
      <c r="K30" s="24" t="n">
        <f aca="false">'Tx_Empl_BIT_10%'!G27</f>
        <v>68.363258654865</v>
      </c>
      <c r="L30" s="24" t="n">
        <f aca="false">'Tx_Empl_BIT_10%'!H27</f>
        <v>69.8188371401032</v>
      </c>
      <c r="M30" s="24" t="n">
        <f aca="false">'Tx_Empl_BIT_10%'!I27</f>
        <v>73.6689903037305</v>
      </c>
      <c r="N30" s="24" t="n">
        <f aca="false">'Tx_Empl_BIT_10%'!J27</f>
        <v>76.7326916718634</v>
      </c>
      <c r="O30" s="24" t="n">
        <f aca="false">'Tx_Empl_BIT_10%'!K27</f>
        <v>78.8600236975382</v>
      </c>
      <c r="P30" s="24" t="n">
        <f aca="false">'Tx_Empl_BIT_10%'!L27</f>
        <v>77.2821371622942</v>
      </c>
      <c r="Q30" s="24" t="n">
        <f aca="false">'Tx_Empl_BIT_10%'!M27</f>
        <v>69.2567412193408</v>
      </c>
      <c r="R30" s="24" t="n">
        <f aca="false">'Tx_Empl_BIT_10%'!N27</f>
        <v>53.6714711926266</v>
      </c>
      <c r="S30" s="24" t="n">
        <f aca="false">'Tx_Empl_BIT_10%'!O27</f>
        <v>9.0549594529452</v>
      </c>
      <c r="T30" s="24" t="n">
        <f aca="false">'Tx_Empl_BIT_10%'!P27</f>
        <v>0.80639163463116</v>
      </c>
      <c r="U30" s="24" t="n">
        <f aca="false">'Tx_Empl_BIT_10%'!Q27</f>
        <v>10.7728909309924</v>
      </c>
      <c r="V30" s="24" t="n">
        <f aca="false">'Tx_Empl_BIT_10%'!R27</f>
        <v>47.9197477554292</v>
      </c>
      <c r="W30" s="24" t="n">
        <f aca="false">'Tx_Empl_BIT_10%'!S27</f>
        <v>77.9157109987393</v>
      </c>
      <c r="X30" s="24" t="n">
        <f aca="false">'Tx_Empl_BIT_10%'!T27</f>
        <v>83.8156588393845</v>
      </c>
      <c r="Y30" s="24" t="n">
        <f aca="false">'Tx_Empl_BIT_10%'!U27</f>
        <v>84.7705091746385</v>
      </c>
      <c r="Z30" s="24" t="n">
        <f aca="false">'Tx_Empl_BIT_10%'!V27</f>
        <v>86.5829184507554</v>
      </c>
      <c r="AA30" s="24" t="n">
        <f aca="false">'Tx_Empl_BIT_10%'!W27</f>
        <v>83.7414145682514</v>
      </c>
      <c r="AB30" s="24" t="n">
        <f aca="false">'Tx_Empl_BIT_10%'!X27</f>
        <v>82.2487161818542</v>
      </c>
      <c r="AC30" s="24" t="n">
        <f aca="false">'Tx_Empl_BIT_10%'!Y27</f>
        <v>71.685274019208</v>
      </c>
      <c r="AD30" s="24" t="n">
        <f aca="false">'Tx_Empl_BIT_10%'!Z27</f>
        <v>63.3955892770885</v>
      </c>
      <c r="AE30" s="24" t="n">
        <f aca="false">'Tx_Empl_BIT_10%'!AA27</f>
        <v>17.6768624267766</v>
      </c>
      <c r="AF30" s="25" t="n">
        <f aca="false">'Tx_Empl_BIT_10%'!AB27</f>
        <v>1.69995426382323</v>
      </c>
    </row>
    <row r="31" customFormat="false" ht="15" hidden="false" customHeight="false" outlineLevel="0" collapsed="false">
      <c r="A31" s="23" t="n">
        <v>2040</v>
      </c>
      <c r="B31" s="24" t="n">
        <f aca="false">'Tx_Empl_BIT_10%'!B28</f>
        <v>46.4091637755509</v>
      </c>
      <c r="C31" s="24" t="n">
        <f aca="false">'Tx_Empl_BIT_10%'!C28</f>
        <v>42.4293834973323</v>
      </c>
      <c r="D31" s="24" t="n">
        <f aca="false">'Tx_Empl_BIT_10%'!D28</f>
        <v>50.6934079827794</v>
      </c>
      <c r="E31" s="21" t="n">
        <f aca="false">100*SUM('Empl_BIT_10%'!E28:L28)/SUM(PopTot!E29:L29)</f>
        <v>62.1790930003808</v>
      </c>
      <c r="F31" s="24" t="n">
        <f aca="false">'Tx_Empl_BIT_10%'!AH28</f>
        <v>19.9874769825486</v>
      </c>
      <c r="G31" s="21" t="n">
        <f aca="false">100*SUM('Empl_BIT_10%'!Q28:X28)/SUM(PopTot!Q29:X29)</f>
        <v>69.5726694202367</v>
      </c>
      <c r="H31" s="24" t="n">
        <f aca="false">'Tx_Empl_BIT_10%'!AM28</f>
        <v>25.9756049170225</v>
      </c>
      <c r="I31" s="24" t="n">
        <f aca="false">'Tx_Empl_BIT_10%'!E28</f>
        <v>6.63438775792773</v>
      </c>
      <c r="J31" s="24" t="n">
        <f aca="false">'Tx_Empl_BIT_10%'!F28</f>
        <v>42.1275259319416</v>
      </c>
      <c r="K31" s="24" t="n">
        <f aca="false">'Tx_Empl_BIT_10%'!G28</f>
        <v>68.1271728980546</v>
      </c>
      <c r="L31" s="24" t="n">
        <f aca="false">'Tx_Empl_BIT_10%'!H28</f>
        <v>69.8115929626308</v>
      </c>
      <c r="M31" s="24" t="n">
        <f aca="false">'Tx_Empl_BIT_10%'!I28</f>
        <v>73.3487490456337</v>
      </c>
      <c r="N31" s="24" t="n">
        <f aca="false">'Tx_Empl_BIT_10%'!J28</f>
        <v>76.9099277767392</v>
      </c>
      <c r="O31" s="24" t="n">
        <f aca="false">'Tx_Empl_BIT_10%'!K28</f>
        <v>79.0946321927984</v>
      </c>
      <c r="P31" s="24" t="n">
        <f aca="false">'Tx_Empl_BIT_10%'!L28</f>
        <v>77.2394997145752</v>
      </c>
      <c r="Q31" s="24" t="n">
        <f aca="false">'Tx_Empl_BIT_10%'!M28</f>
        <v>68.8870385879122</v>
      </c>
      <c r="R31" s="24" t="n">
        <f aca="false">'Tx_Empl_BIT_10%'!N28</f>
        <v>56.0066590771856</v>
      </c>
      <c r="S31" s="24" t="n">
        <f aca="false">'Tx_Empl_BIT_10%'!O28</f>
        <v>9.15532338190996</v>
      </c>
      <c r="T31" s="24" t="n">
        <f aca="false">'Tx_Empl_BIT_10%'!P28</f>
        <v>0.806408389360286</v>
      </c>
      <c r="U31" s="24" t="n">
        <f aca="false">'Tx_Empl_BIT_10%'!Q28</f>
        <v>10.7690928669851</v>
      </c>
      <c r="V31" s="24" t="n">
        <f aca="false">'Tx_Empl_BIT_10%'!R28</f>
        <v>47.9954132428892</v>
      </c>
      <c r="W31" s="24" t="n">
        <f aca="false">'Tx_Empl_BIT_10%'!S28</f>
        <v>77.6502123384208</v>
      </c>
      <c r="X31" s="24" t="n">
        <f aca="false">'Tx_Empl_BIT_10%'!T28</f>
        <v>83.7759876629025</v>
      </c>
      <c r="Y31" s="24" t="n">
        <f aca="false">'Tx_Empl_BIT_10%'!U28</f>
        <v>84.4317900242347</v>
      </c>
      <c r="Z31" s="24" t="n">
        <f aca="false">'Tx_Empl_BIT_10%'!V28</f>
        <v>86.7669017909741</v>
      </c>
      <c r="AA31" s="24" t="n">
        <f aca="false">'Tx_Empl_BIT_10%'!W28</f>
        <v>83.8884690533392</v>
      </c>
      <c r="AB31" s="24" t="n">
        <f aca="false">'Tx_Empl_BIT_10%'!X28</f>
        <v>82.1647108344589</v>
      </c>
      <c r="AC31" s="24" t="n">
        <f aca="false">'Tx_Empl_BIT_10%'!Y28</f>
        <v>71.368707099811</v>
      </c>
      <c r="AD31" s="24" t="n">
        <f aca="false">'Tx_Empl_BIT_10%'!Z28</f>
        <v>64.2072563629237</v>
      </c>
      <c r="AE31" s="24" t="n">
        <f aca="false">'Tx_Empl_BIT_10%'!AA28</f>
        <v>17.6765207601434</v>
      </c>
      <c r="AF31" s="25" t="n">
        <f aca="false">'Tx_Empl_BIT_10%'!AB28</f>
        <v>1.70028333630135</v>
      </c>
    </row>
    <row r="32" customFormat="false" ht="15" hidden="false" customHeight="false" outlineLevel="0" collapsed="false">
      <c r="A32" s="23" t="n">
        <v>2041</v>
      </c>
      <c r="B32" s="24" t="n">
        <f aca="false">'Tx_Empl_BIT_10%'!B29</f>
        <v>46.3783096964988</v>
      </c>
      <c r="C32" s="24" t="n">
        <f aca="false">'Tx_Empl_BIT_10%'!C29</f>
        <v>42.4620332728171</v>
      </c>
      <c r="D32" s="24" t="n">
        <f aca="false">'Tx_Empl_BIT_10%'!D29</f>
        <v>50.5911151052216</v>
      </c>
      <c r="E32" s="21" t="n">
        <f aca="false">100*SUM('Empl_BIT_10%'!E29:L29)/SUM(PopTot!E30:L30)</f>
        <v>62.1752571495321</v>
      </c>
      <c r="F32" s="24" t="n">
        <f aca="false">'Tx_Empl_BIT_10%'!AH29</f>
        <v>20.1922267292069</v>
      </c>
      <c r="G32" s="21" t="n">
        <f aca="false">100*SUM('Empl_BIT_10%'!Q29:X29)/SUM(PopTot!Q30:X30)</f>
        <v>69.582061111843</v>
      </c>
      <c r="H32" s="24" t="n">
        <f aca="false">'Tx_Empl_BIT_10%'!AM29</f>
        <v>25.9047426912019</v>
      </c>
      <c r="I32" s="24" t="n">
        <f aca="false">'Tx_Empl_BIT_10%'!E29</f>
        <v>6.62949168059131</v>
      </c>
      <c r="J32" s="24" t="n">
        <f aca="false">'Tx_Empl_BIT_10%'!F29</f>
        <v>42.1254723359447</v>
      </c>
      <c r="K32" s="24" t="n">
        <f aca="false">'Tx_Empl_BIT_10%'!G29</f>
        <v>68.149953319377</v>
      </c>
      <c r="L32" s="24" t="n">
        <f aca="false">'Tx_Empl_BIT_10%'!H29</f>
        <v>69.5297327019664</v>
      </c>
      <c r="M32" s="24" t="n">
        <f aca="false">'Tx_Empl_BIT_10%'!I29</f>
        <v>73.622853190828</v>
      </c>
      <c r="N32" s="24" t="n">
        <f aca="false">'Tx_Empl_BIT_10%'!J29</f>
        <v>76.6959263708249</v>
      </c>
      <c r="O32" s="24" t="n">
        <f aca="false">'Tx_Empl_BIT_10%'!K29</f>
        <v>79.3364214065223</v>
      </c>
      <c r="P32" s="24" t="n">
        <f aca="false">'Tx_Empl_BIT_10%'!L29</f>
        <v>77.0118123494149</v>
      </c>
      <c r="Q32" s="24" t="n">
        <f aca="false">'Tx_Empl_BIT_10%'!M29</f>
        <v>68.9757265670601</v>
      </c>
      <c r="R32" s="24" t="n">
        <f aca="false">'Tx_Empl_BIT_10%'!N29</f>
        <v>57.2699688804946</v>
      </c>
      <c r="S32" s="24" t="n">
        <f aca="false">'Tx_Empl_BIT_10%'!O29</f>
        <v>9.59185356734426</v>
      </c>
      <c r="T32" s="24" t="n">
        <f aca="false">'Tx_Empl_BIT_10%'!P29</f>
        <v>0.806614506216613</v>
      </c>
      <c r="U32" s="24" t="n">
        <f aca="false">'Tx_Empl_BIT_10%'!Q29</f>
        <v>10.7650189887848</v>
      </c>
      <c r="V32" s="24" t="n">
        <f aca="false">'Tx_Empl_BIT_10%'!R29</f>
        <v>47.9956508880896</v>
      </c>
      <c r="W32" s="24" t="n">
        <f aca="false">'Tx_Empl_BIT_10%'!S29</f>
        <v>77.7225675750746</v>
      </c>
      <c r="X32" s="24" t="n">
        <f aca="false">'Tx_Empl_BIT_10%'!T29</f>
        <v>83.3670196367415</v>
      </c>
      <c r="Y32" s="24" t="n">
        <f aca="false">'Tx_Empl_BIT_10%'!U29</f>
        <v>84.7779275313812</v>
      </c>
      <c r="Z32" s="24" t="n">
        <f aca="false">'Tx_Empl_BIT_10%'!V29</f>
        <v>86.4493389082745</v>
      </c>
      <c r="AA32" s="24" t="n">
        <f aca="false">'Tx_Empl_BIT_10%'!W29</f>
        <v>84.1945086950554</v>
      </c>
      <c r="AB32" s="24" t="n">
        <f aca="false">'Tx_Empl_BIT_10%'!X29</f>
        <v>81.9347713459453</v>
      </c>
      <c r="AC32" s="24" t="n">
        <f aca="false">'Tx_Empl_BIT_10%'!Y29</f>
        <v>71.4811888314095</v>
      </c>
      <c r="AD32" s="24" t="n">
        <f aca="false">'Tx_Empl_BIT_10%'!Z29</f>
        <v>64.2504611830451</v>
      </c>
      <c r="AE32" s="24" t="n">
        <f aca="false">'Tx_Empl_BIT_10%'!AA29</f>
        <v>17.8488128927202</v>
      </c>
      <c r="AF32" s="25" t="n">
        <f aca="false">'Tx_Empl_BIT_10%'!AB29</f>
        <v>1.70065644463638</v>
      </c>
    </row>
    <row r="33" customFormat="false" ht="15" hidden="false" customHeight="false" outlineLevel="0" collapsed="false">
      <c r="A33" s="23" t="n">
        <v>2042</v>
      </c>
      <c r="B33" s="24" t="n">
        <f aca="false">'Tx_Empl_BIT_10%'!B30</f>
        <v>46.340260562761</v>
      </c>
      <c r="C33" s="24" t="n">
        <f aca="false">'Tx_Empl_BIT_10%'!C30</f>
        <v>42.4848740235596</v>
      </c>
      <c r="D33" s="24" t="n">
        <f aca="false">'Tx_Empl_BIT_10%'!D30</f>
        <v>50.4841541063525</v>
      </c>
      <c r="E33" s="21" t="n">
        <f aca="false">100*SUM('Empl_BIT_10%'!E30:L30)/SUM(PopTot!E31:L31)</f>
        <v>62.1856003387468</v>
      </c>
      <c r="F33" s="24" t="n">
        <f aca="false">'Tx_Empl_BIT_10%'!AH30</f>
        <v>20.3619065834845</v>
      </c>
      <c r="G33" s="21" t="n">
        <f aca="false">100*SUM('Empl_BIT_10%'!Q30:X30)/SUM(PopTot!Q31:X31)</f>
        <v>69.5929523022826</v>
      </c>
      <c r="H33" s="24" t="n">
        <f aca="false">'Tx_Empl_BIT_10%'!AM30</f>
        <v>25.8228298025142</v>
      </c>
      <c r="I33" s="24" t="n">
        <f aca="false">'Tx_Empl_BIT_10%'!E30</f>
        <v>6.6251816940472</v>
      </c>
      <c r="J33" s="24" t="n">
        <f aca="false">'Tx_Empl_BIT_10%'!F30</f>
        <v>42.1029326924559</v>
      </c>
      <c r="K33" s="24" t="n">
        <f aca="false">'Tx_Empl_BIT_10%'!G30</f>
        <v>68.2741142868956</v>
      </c>
      <c r="L33" s="24" t="n">
        <f aca="false">'Tx_Empl_BIT_10%'!H30</f>
        <v>69.4253538301401</v>
      </c>
      <c r="M33" s="24" t="n">
        <f aca="false">'Tx_Empl_BIT_10%'!I30</f>
        <v>73.6229934534865</v>
      </c>
      <c r="N33" s="24" t="n">
        <f aca="false">'Tx_Empl_BIT_10%'!J30</f>
        <v>76.6292872228664</v>
      </c>
      <c r="O33" s="24" t="n">
        <f aca="false">'Tx_Empl_BIT_10%'!K30</f>
        <v>79.4385774479066</v>
      </c>
      <c r="P33" s="24" t="n">
        <f aca="false">'Tx_Empl_BIT_10%'!L30</f>
        <v>76.983834751345</v>
      </c>
      <c r="Q33" s="24" t="n">
        <f aca="false">'Tx_Empl_BIT_10%'!M30</f>
        <v>68.9455273675018</v>
      </c>
      <c r="R33" s="24" t="n">
        <f aca="false">'Tx_Empl_BIT_10%'!N30</f>
        <v>57.8878287653963</v>
      </c>
      <c r="S33" s="24" t="n">
        <f aca="false">'Tx_Empl_BIT_10%'!O30</f>
        <v>10.1926504078553</v>
      </c>
      <c r="T33" s="24" t="n">
        <f aca="false">'Tx_Empl_BIT_10%'!P30</f>
        <v>0.806539685174227</v>
      </c>
      <c r="U33" s="24" t="n">
        <f aca="false">'Tx_Empl_BIT_10%'!Q30</f>
        <v>10.7618661073501</v>
      </c>
      <c r="V33" s="24" t="n">
        <f aca="false">'Tx_Empl_BIT_10%'!R30</f>
        <v>47.9712686797687</v>
      </c>
      <c r="W33" s="24" t="n">
        <f aca="false">'Tx_Empl_BIT_10%'!S30</f>
        <v>77.8042200073888</v>
      </c>
      <c r="X33" s="24" t="n">
        <f aca="false">'Tx_Empl_BIT_10%'!T30</f>
        <v>83.3114676365924</v>
      </c>
      <c r="Y33" s="24" t="n">
        <f aca="false">'Tx_Empl_BIT_10%'!U30</f>
        <v>84.7324216934127</v>
      </c>
      <c r="Z33" s="24" t="n">
        <f aca="false">'Tx_Empl_BIT_10%'!V30</f>
        <v>86.3808070431673</v>
      </c>
      <c r="AA33" s="24" t="n">
        <f aca="false">'Tx_Empl_BIT_10%'!W30</f>
        <v>84.2623091542061</v>
      </c>
      <c r="AB33" s="24" t="n">
        <f aca="false">'Tx_Empl_BIT_10%'!X30</f>
        <v>81.8716692180701</v>
      </c>
      <c r="AC33" s="24" t="n">
        <f aca="false">'Tx_Empl_BIT_10%'!Y30</f>
        <v>71.4289154292553</v>
      </c>
      <c r="AD33" s="24" t="n">
        <f aca="false">'Tx_Empl_BIT_10%'!Z30</f>
        <v>64.0467884958854</v>
      </c>
      <c r="AE33" s="24" t="n">
        <f aca="false">'Tx_Empl_BIT_10%'!AA30</f>
        <v>18.1334483874634</v>
      </c>
      <c r="AF33" s="25" t="n">
        <f aca="false">'Tx_Empl_BIT_10%'!AB30</f>
        <v>1.70037174415259</v>
      </c>
    </row>
    <row r="34" customFormat="false" ht="15" hidden="false" customHeight="false" outlineLevel="0" collapsed="false">
      <c r="A34" s="23" t="n">
        <v>2043</v>
      </c>
      <c r="B34" s="24" t="n">
        <f aca="false">'Tx_Empl_BIT_10%'!B31</f>
        <v>46.2853946778574</v>
      </c>
      <c r="C34" s="24" t="n">
        <f aca="false">'Tx_Empl_BIT_10%'!C31</f>
        <v>42.4745168004503</v>
      </c>
      <c r="D34" s="24" t="n">
        <f aca="false">'Tx_Empl_BIT_10%'!D31</f>
        <v>50.3776966006444</v>
      </c>
      <c r="E34" s="21" t="n">
        <f aca="false">100*SUM('Empl_BIT_10%'!E31:L31)/SUM(PopTot!E32:L32)</f>
        <v>62.1782214465104</v>
      </c>
      <c r="F34" s="24" t="n">
        <f aca="false">'Tx_Empl_BIT_10%'!AH31</f>
        <v>20.4532494830771</v>
      </c>
      <c r="G34" s="21" t="n">
        <f aca="false">100*SUM('Empl_BIT_10%'!Q31:X31)/SUM(PopTot!Q32:X32)</f>
        <v>69.5937525822236</v>
      </c>
      <c r="H34" s="24" t="n">
        <f aca="false">'Tx_Empl_BIT_10%'!AM31</f>
        <v>25.7397595720285</v>
      </c>
      <c r="I34" s="24" t="n">
        <f aca="false">'Tx_Empl_BIT_10%'!E31</f>
        <v>6.62227153257682</v>
      </c>
      <c r="J34" s="24" t="n">
        <f aca="false">'Tx_Empl_BIT_10%'!F31</f>
        <v>42.086562344653</v>
      </c>
      <c r="K34" s="24" t="n">
        <f aca="false">'Tx_Empl_BIT_10%'!G31</f>
        <v>68.232701169162</v>
      </c>
      <c r="L34" s="24" t="n">
        <f aca="false">'Tx_Empl_BIT_10%'!H31</f>
        <v>69.3421723534688</v>
      </c>
      <c r="M34" s="24" t="n">
        <f aca="false">'Tx_Empl_BIT_10%'!I31</f>
        <v>73.6918695669937</v>
      </c>
      <c r="N34" s="24" t="n">
        <f aca="false">'Tx_Empl_BIT_10%'!J31</f>
        <v>76.432330197894</v>
      </c>
      <c r="O34" s="24" t="n">
        <f aca="false">'Tx_Empl_BIT_10%'!K31</f>
        <v>79.9888515738378</v>
      </c>
      <c r="P34" s="24" t="n">
        <f aca="false">'Tx_Empl_BIT_10%'!L31</f>
        <v>76.6048584535236</v>
      </c>
      <c r="Q34" s="24" t="n">
        <f aca="false">'Tx_Empl_BIT_10%'!M31</f>
        <v>69.5123794178267</v>
      </c>
      <c r="R34" s="24" t="n">
        <f aca="false">'Tx_Empl_BIT_10%'!N31</f>
        <v>57.6160280192818</v>
      </c>
      <c r="S34" s="24" t="n">
        <f aca="false">'Tx_Empl_BIT_10%'!O31</f>
        <v>10.8983277307284</v>
      </c>
      <c r="T34" s="24" t="n">
        <f aca="false">'Tx_Empl_BIT_10%'!P31</f>
        <v>0.805925875180067</v>
      </c>
      <c r="U34" s="24" t="n">
        <f aca="false">'Tx_Empl_BIT_10%'!Q31</f>
        <v>10.760359758898</v>
      </c>
      <c r="V34" s="24" t="n">
        <f aca="false">'Tx_Empl_BIT_10%'!R31</f>
        <v>47.9539195771632</v>
      </c>
      <c r="W34" s="24" t="n">
        <f aca="false">'Tx_Empl_BIT_10%'!S31</f>
        <v>77.7636140920795</v>
      </c>
      <c r="X34" s="24" t="n">
        <f aca="false">'Tx_Empl_BIT_10%'!T31</f>
        <v>83.1840122218288</v>
      </c>
      <c r="Y34" s="24" t="n">
        <f aca="false">'Tx_Empl_BIT_10%'!U31</f>
        <v>84.8444549642865</v>
      </c>
      <c r="Z34" s="24" t="n">
        <f aca="false">'Tx_Empl_BIT_10%'!V31</f>
        <v>86.1743785258276</v>
      </c>
      <c r="AA34" s="24" t="n">
        <f aca="false">'Tx_Empl_BIT_10%'!W31</f>
        <v>84.8767059798665</v>
      </c>
      <c r="AB34" s="24" t="n">
        <f aca="false">'Tx_Empl_BIT_10%'!X31</f>
        <v>81.4287240601077</v>
      </c>
      <c r="AC34" s="24" t="n">
        <f aca="false">'Tx_Empl_BIT_10%'!Y31</f>
        <v>71.7899004079164</v>
      </c>
      <c r="AD34" s="24" t="n">
        <f aca="false">'Tx_Empl_BIT_10%'!Z31</f>
        <v>63.7588199382013</v>
      </c>
      <c r="AE34" s="24" t="n">
        <f aca="false">'Tx_Empl_BIT_10%'!AA31</f>
        <v>18.4074020330015</v>
      </c>
      <c r="AF34" s="25" t="n">
        <f aca="false">'Tx_Empl_BIT_10%'!AB31</f>
        <v>1.69836488349623</v>
      </c>
    </row>
    <row r="35" customFormat="false" ht="15" hidden="false" customHeight="false" outlineLevel="0" collapsed="false">
      <c r="A35" s="23" t="n">
        <v>2044</v>
      </c>
      <c r="B35" s="24" t="n">
        <f aca="false">'Tx_Empl_BIT_10%'!B32</f>
        <v>46.2354977757193</v>
      </c>
      <c r="C35" s="24" t="n">
        <f aca="false">'Tx_Empl_BIT_10%'!C32</f>
        <v>42.4661779871932</v>
      </c>
      <c r="D35" s="24" t="n">
        <f aca="false">'Tx_Empl_BIT_10%'!D32</f>
        <v>50.2791056842008</v>
      </c>
      <c r="E35" s="21" t="n">
        <f aca="false">100*SUM('Empl_BIT_10%'!E32:L32)/SUM(PopTot!E33:L33)</f>
        <v>62.1839064483372</v>
      </c>
      <c r="F35" s="24" t="n">
        <f aca="false">'Tx_Empl_BIT_10%'!AH32</f>
        <v>20.5326934048114</v>
      </c>
      <c r="G35" s="21" t="n">
        <f aca="false">100*SUM('Empl_BIT_10%'!Q32:X32)/SUM(PopTot!Q33:X33)</f>
        <v>69.5998709552844</v>
      </c>
      <c r="H35" s="24" t="n">
        <f aca="false">'Tx_Empl_BIT_10%'!AM32</f>
        <v>25.6636087222727</v>
      </c>
      <c r="I35" s="24" t="n">
        <f aca="false">'Tx_Empl_BIT_10%'!E32</f>
        <v>6.62123878917903</v>
      </c>
      <c r="J35" s="24" t="n">
        <f aca="false">'Tx_Empl_BIT_10%'!F32</f>
        <v>42.0805131935639</v>
      </c>
      <c r="K35" s="24" t="n">
        <f aca="false">'Tx_Empl_BIT_10%'!G32</f>
        <v>68.1636922535545</v>
      </c>
      <c r="L35" s="24" t="n">
        <f aca="false">'Tx_Empl_BIT_10%'!H32</f>
        <v>69.3731910102806</v>
      </c>
      <c r="M35" s="24" t="n">
        <f aca="false">'Tx_Empl_BIT_10%'!I32</f>
        <v>73.6027673350334</v>
      </c>
      <c r="N35" s="24" t="n">
        <f aca="false">'Tx_Empl_BIT_10%'!J32</f>
        <v>76.4570124469661</v>
      </c>
      <c r="O35" s="24" t="n">
        <f aca="false">'Tx_Empl_BIT_10%'!K32</f>
        <v>80.0008858849609</v>
      </c>
      <c r="P35" s="24" t="n">
        <f aca="false">'Tx_Empl_BIT_10%'!L32</f>
        <v>76.6978349936325</v>
      </c>
      <c r="Q35" s="24" t="n">
        <f aca="false">'Tx_Empl_BIT_10%'!M32</f>
        <v>69.4918806566737</v>
      </c>
      <c r="R35" s="24" t="n">
        <f aca="false">'Tx_Empl_BIT_10%'!N32</f>
        <v>57.5955295070596</v>
      </c>
      <c r="S35" s="24" t="n">
        <f aca="false">'Tx_Empl_BIT_10%'!O32</f>
        <v>11.6467318442196</v>
      </c>
      <c r="T35" s="24" t="n">
        <f aca="false">'Tx_Empl_BIT_10%'!P32</f>
        <v>0.804679067537406</v>
      </c>
      <c r="U35" s="24" t="n">
        <f aca="false">'Tx_Empl_BIT_10%'!Q32</f>
        <v>10.7608895355738</v>
      </c>
      <c r="V35" s="24" t="n">
        <f aca="false">'Tx_Empl_BIT_10%'!R32</f>
        <v>47.9480959731007</v>
      </c>
      <c r="W35" s="24" t="n">
        <f aca="false">'Tx_Empl_BIT_10%'!S32</f>
        <v>77.6843424691335</v>
      </c>
      <c r="X35" s="24" t="n">
        <f aca="false">'Tx_Empl_BIT_10%'!T32</f>
        <v>83.2049870355823</v>
      </c>
      <c r="Y35" s="24" t="n">
        <f aca="false">'Tx_Empl_BIT_10%'!U32</f>
        <v>84.7564884479189</v>
      </c>
      <c r="Z35" s="24" t="n">
        <f aca="false">'Tx_Empl_BIT_10%'!V32</f>
        <v>86.1317055146573</v>
      </c>
      <c r="AA35" s="24" t="n">
        <f aca="false">'Tx_Empl_BIT_10%'!W32</f>
        <v>84.9542768266639</v>
      </c>
      <c r="AB35" s="24" t="n">
        <f aca="false">'Tx_Empl_BIT_10%'!X32</f>
        <v>81.4815123588003</v>
      </c>
      <c r="AC35" s="24" t="n">
        <f aca="false">'Tx_Empl_BIT_10%'!Y32</f>
        <v>71.6392529249114</v>
      </c>
      <c r="AD35" s="24" t="n">
        <f aca="false">'Tx_Empl_BIT_10%'!Z32</f>
        <v>63.7168560204251</v>
      </c>
      <c r="AE35" s="24" t="n">
        <f aca="false">'Tx_Empl_BIT_10%'!AA32</f>
        <v>18.7409337947797</v>
      </c>
      <c r="AF35" s="25" t="n">
        <f aca="false">'Tx_Empl_BIT_10%'!AB32</f>
        <v>1.69547731714616</v>
      </c>
    </row>
    <row r="36" customFormat="false" ht="15" hidden="false" customHeight="false" outlineLevel="0" collapsed="false">
      <c r="A36" s="23" t="n">
        <v>2045</v>
      </c>
      <c r="B36" s="24" t="n">
        <f aca="false">'Tx_Empl_BIT_10%'!B33</f>
        <v>46.1606444945172</v>
      </c>
      <c r="C36" s="24" t="n">
        <f aca="false">'Tx_Empl_BIT_10%'!C33</f>
        <v>42.4333347333487</v>
      </c>
      <c r="D36" s="24" t="n">
        <f aca="false">'Tx_Empl_BIT_10%'!D33</f>
        <v>50.1548541439473</v>
      </c>
      <c r="E36" s="21" t="n">
        <f aca="false">100*SUM('Empl_BIT_10%'!E33:L33)/SUM(PopTot!E34:L34)</f>
        <v>62.1779634329623</v>
      </c>
      <c r="F36" s="24" t="n">
        <f aca="false">'Tx_Empl_BIT_10%'!AH33</f>
        <v>20.5541703732977</v>
      </c>
      <c r="G36" s="21" t="n">
        <f aca="false">100*SUM('Empl_BIT_10%'!Q33:X33)/SUM(PopTot!Q34:X34)</f>
        <v>69.5823152952119</v>
      </c>
      <c r="H36" s="24" t="n">
        <f aca="false">'Tx_Empl_BIT_10%'!AM33</f>
        <v>25.5446208313001</v>
      </c>
      <c r="I36" s="24" t="n">
        <f aca="false">'Tx_Empl_BIT_10%'!E33</f>
        <v>6.61848200235924</v>
      </c>
      <c r="J36" s="24" t="n">
        <f aca="false">'Tx_Empl_BIT_10%'!F33</f>
        <v>42.0749463613482</v>
      </c>
      <c r="K36" s="24" t="n">
        <f aca="false">'Tx_Empl_BIT_10%'!G33</f>
        <v>68.2794718749071</v>
      </c>
      <c r="L36" s="24" t="n">
        <f aca="false">'Tx_Empl_BIT_10%'!H33</f>
        <v>69.1435356700746</v>
      </c>
      <c r="M36" s="24" t="n">
        <f aca="false">'Tx_Empl_BIT_10%'!I33</f>
        <v>73.598313324216</v>
      </c>
      <c r="N36" s="24" t="n">
        <f aca="false">'Tx_Empl_BIT_10%'!J33</f>
        <v>76.1297379913252</v>
      </c>
      <c r="O36" s="24" t="n">
        <f aca="false">'Tx_Empl_BIT_10%'!K33</f>
        <v>80.194958564321</v>
      </c>
      <c r="P36" s="24" t="n">
        <f aca="false">'Tx_Empl_BIT_10%'!L33</f>
        <v>76.9184289750512</v>
      </c>
      <c r="Q36" s="24" t="n">
        <f aca="false">'Tx_Empl_BIT_10%'!M33</f>
        <v>69.6268473259029</v>
      </c>
      <c r="R36" s="24" t="n">
        <f aca="false">'Tx_Empl_BIT_10%'!N33</f>
        <v>57.2915711020466</v>
      </c>
      <c r="S36" s="24" t="n">
        <f aca="false">'Tx_Empl_BIT_10%'!O33</f>
        <v>12.3464839086994</v>
      </c>
      <c r="T36" s="24" t="n">
        <f aca="false">'Tx_Empl_BIT_10%'!P33</f>
        <v>0.803716213786028</v>
      </c>
      <c r="U36" s="24" t="n">
        <f aca="false">'Tx_Empl_BIT_10%'!Q33</f>
        <v>10.7594124665194</v>
      </c>
      <c r="V36" s="24" t="n">
        <f aca="false">'Tx_Empl_BIT_10%'!R33</f>
        <v>47.9431037240419</v>
      </c>
      <c r="W36" s="24" t="n">
        <f aca="false">'Tx_Empl_BIT_10%'!S33</f>
        <v>77.8272173928921</v>
      </c>
      <c r="X36" s="24" t="n">
        <f aca="false">'Tx_Empl_BIT_10%'!T33</f>
        <v>82.9258702256776</v>
      </c>
      <c r="Y36" s="24" t="n">
        <f aca="false">'Tx_Empl_BIT_10%'!U33</f>
        <v>84.7255853525145</v>
      </c>
      <c r="Z36" s="24" t="n">
        <f aca="false">'Tx_Empl_BIT_10%'!V33</f>
        <v>85.8013574045117</v>
      </c>
      <c r="AA36" s="24" t="n">
        <f aca="false">'Tx_Empl_BIT_10%'!W33</f>
        <v>85.1322404081473</v>
      </c>
      <c r="AB36" s="24" t="n">
        <f aca="false">'Tx_Empl_BIT_10%'!X33</f>
        <v>81.6300533728713</v>
      </c>
      <c r="AC36" s="24" t="n">
        <f aca="false">'Tx_Empl_BIT_10%'!Y33</f>
        <v>71.5669355404737</v>
      </c>
      <c r="AD36" s="24" t="n">
        <f aca="false">'Tx_Empl_BIT_10%'!Z33</f>
        <v>63.4395790792836</v>
      </c>
      <c r="AE36" s="24" t="n">
        <f aca="false">'Tx_Empl_BIT_10%'!AA33</f>
        <v>19.0466389151744</v>
      </c>
      <c r="AF36" s="25" t="n">
        <f aca="false">'Tx_Empl_BIT_10%'!AB33</f>
        <v>1.69256709640973</v>
      </c>
    </row>
    <row r="37" customFormat="false" ht="15" hidden="false" customHeight="false" outlineLevel="0" collapsed="false">
      <c r="A37" s="23" t="n">
        <v>2046</v>
      </c>
      <c r="B37" s="24" t="n">
        <f aca="false">'Tx_Empl_BIT_10%'!B34</f>
        <v>46.0694905802518</v>
      </c>
      <c r="C37" s="24" t="n">
        <f aca="false">'Tx_Empl_BIT_10%'!C34</f>
        <v>42.3530506058183</v>
      </c>
      <c r="D37" s="24" t="n">
        <f aca="false">'Tx_Empl_BIT_10%'!D34</f>
        <v>50.0474773661069</v>
      </c>
      <c r="E37" s="21" t="n">
        <f aca="false">100*SUM('Empl_BIT_10%'!E34:L34)/SUM(PopTot!E35:L35)</f>
        <v>62.1872210254801</v>
      </c>
      <c r="F37" s="24" t="n">
        <f aca="false">'Tx_Empl_BIT_10%'!AH34</f>
        <v>20.4492202937789</v>
      </c>
      <c r="G37" s="21" t="n">
        <f aca="false">100*SUM('Empl_BIT_10%'!Q34:X34)/SUM(PopTot!Q35:X35)</f>
        <v>69.5822079632559</v>
      </c>
      <c r="H37" s="24" t="n">
        <f aca="false">'Tx_Empl_BIT_10%'!AM34</f>
        <v>25.4441215788502</v>
      </c>
      <c r="I37" s="24" t="n">
        <f aca="false">'Tx_Empl_BIT_10%'!E34</f>
        <v>6.61687985247979</v>
      </c>
      <c r="J37" s="24" t="n">
        <f aca="false">'Tx_Empl_BIT_10%'!F34</f>
        <v>42.0791036884851</v>
      </c>
      <c r="K37" s="24" t="n">
        <f aca="false">'Tx_Empl_BIT_10%'!G34</f>
        <v>68.301780480324</v>
      </c>
      <c r="L37" s="24" t="n">
        <f aca="false">'Tx_Empl_BIT_10%'!H34</f>
        <v>69.1746273831035</v>
      </c>
      <c r="M37" s="24" t="n">
        <f aca="false">'Tx_Empl_BIT_10%'!I34</f>
        <v>73.3205193400195</v>
      </c>
      <c r="N37" s="24" t="n">
        <f aca="false">'Tx_Empl_BIT_10%'!J34</f>
        <v>76.4160005584767</v>
      </c>
      <c r="O37" s="24" t="n">
        <f aca="false">'Tx_Empl_BIT_10%'!K34</f>
        <v>79.9885802368239</v>
      </c>
      <c r="P37" s="24" t="n">
        <f aca="false">'Tx_Empl_BIT_10%'!L34</f>
        <v>77.1511122870947</v>
      </c>
      <c r="Q37" s="24" t="n">
        <f aca="false">'Tx_Empl_BIT_10%'!M34</f>
        <v>69.5425718199616</v>
      </c>
      <c r="R37" s="24" t="n">
        <f aca="false">'Tx_Empl_BIT_10%'!N34</f>
        <v>57.3702834698136</v>
      </c>
      <c r="S37" s="24" t="n">
        <f aca="false">'Tx_Empl_BIT_10%'!O34</f>
        <v>12.3671807748966</v>
      </c>
      <c r="T37" s="24" t="n">
        <f aca="false">'Tx_Empl_BIT_10%'!P34</f>
        <v>0.803223464238384</v>
      </c>
      <c r="U37" s="24" t="n">
        <f aca="false">'Tx_Empl_BIT_10%'!Q34</f>
        <v>10.7589166805251</v>
      </c>
      <c r="V37" s="24" t="n">
        <f aca="false">'Tx_Empl_BIT_10%'!R34</f>
        <v>47.9489452481308</v>
      </c>
      <c r="W37" s="24" t="n">
        <f aca="false">'Tx_Empl_BIT_10%'!S34</f>
        <v>77.8572009368607</v>
      </c>
      <c r="X37" s="24" t="n">
        <f aca="false">'Tx_Empl_BIT_10%'!T34</f>
        <v>83.0044643102131</v>
      </c>
      <c r="Y37" s="24" t="n">
        <f aca="false">'Tx_Empl_BIT_10%'!U34</f>
        <v>84.3388527384607</v>
      </c>
      <c r="Z37" s="24" t="n">
        <f aca="false">'Tx_Empl_BIT_10%'!V34</f>
        <v>86.1562441320346</v>
      </c>
      <c r="AA37" s="24" t="n">
        <f aca="false">'Tx_Empl_BIT_10%'!W34</f>
        <v>84.8277630523676</v>
      </c>
      <c r="AB37" s="24" t="n">
        <f aca="false">'Tx_Empl_BIT_10%'!X34</f>
        <v>81.9344259010436</v>
      </c>
      <c r="AC37" s="24" t="n">
        <f aca="false">'Tx_Empl_BIT_10%'!Y34</f>
        <v>71.3719653464973</v>
      </c>
      <c r="AD37" s="24" t="n">
        <f aca="false">'Tx_Empl_BIT_10%'!Z34</f>
        <v>63.9534203806028</v>
      </c>
      <c r="AE37" s="24" t="n">
        <f aca="false">'Tx_Empl_BIT_10%'!AA34</f>
        <v>19.0592232180911</v>
      </c>
      <c r="AF37" s="25" t="n">
        <f aca="false">'Tx_Empl_BIT_10%'!AB34</f>
        <v>1.69125696415271</v>
      </c>
    </row>
    <row r="38" customFormat="false" ht="15" hidden="false" customHeight="false" outlineLevel="0" collapsed="false">
      <c r="A38" s="23" t="n">
        <v>2047</v>
      </c>
      <c r="B38" s="24" t="n">
        <f aca="false">'Tx_Empl_BIT_10%'!B35</f>
        <v>45.9862773328992</v>
      </c>
      <c r="C38" s="24" t="n">
        <f aca="false">'Tx_Empl_BIT_10%'!C35</f>
        <v>42.2793428777909</v>
      </c>
      <c r="D38" s="24" t="n">
        <f aca="false">'Tx_Empl_BIT_10%'!D35</f>
        <v>49.9493477614661</v>
      </c>
      <c r="E38" s="21" t="n">
        <f aca="false">100*SUM('Empl_BIT_10%'!E35:L35)/SUM(PopTot!E36:L36)</f>
        <v>62.198444743957</v>
      </c>
      <c r="F38" s="24" t="n">
        <f aca="false">'Tx_Empl_BIT_10%'!AH35</f>
        <v>20.3270717172645</v>
      </c>
      <c r="G38" s="21" t="n">
        <f aca="false">100*SUM('Empl_BIT_10%'!Q35:X35)/SUM(PopTot!Q36:X36)</f>
        <v>69.5767495037642</v>
      </c>
      <c r="H38" s="24" t="n">
        <f aca="false">'Tx_Empl_BIT_10%'!AM35</f>
        <v>25.3367981357181</v>
      </c>
      <c r="I38" s="24" t="n">
        <f aca="false">'Tx_Empl_BIT_10%'!E35</f>
        <v>6.61733535827818</v>
      </c>
      <c r="J38" s="24" t="n">
        <f aca="false">'Tx_Empl_BIT_10%'!F35</f>
        <v>42.094629585438</v>
      </c>
      <c r="K38" s="24" t="n">
        <f aca="false">'Tx_Empl_BIT_10%'!G35</f>
        <v>68.2978863636958</v>
      </c>
      <c r="L38" s="24" t="n">
        <f aca="false">'Tx_Empl_BIT_10%'!H35</f>
        <v>69.311495250653</v>
      </c>
      <c r="M38" s="24" t="n">
        <f aca="false">'Tx_Empl_BIT_10%'!I35</f>
        <v>73.230405521854</v>
      </c>
      <c r="N38" s="24" t="n">
        <f aca="false">'Tx_Empl_BIT_10%'!J35</f>
        <v>76.4275529006096</v>
      </c>
      <c r="O38" s="24" t="n">
        <f aca="false">'Tx_Empl_BIT_10%'!K35</f>
        <v>79.9391970775608</v>
      </c>
      <c r="P38" s="24" t="n">
        <f aca="false">'Tx_Empl_BIT_10%'!L35</f>
        <v>77.2528940124329</v>
      </c>
      <c r="Q38" s="24" t="n">
        <f aca="false">'Tx_Empl_BIT_10%'!M35</f>
        <v>69.6232850855081</v>
      </c>
      <c r="R38" s="24" t="n">
        <f aca="false">'Tx_Empl_BIT_10%'!N35</f>
        <v>57.319668518306</v>
      </c>
      <c r="S38" s="24" t="n">
        <f aca="false">'Tx_Empl_BIT_10%'!O35</f>
        <v>12.3256445596401</v>
      </c>
      <c r="T38" s="24" t="n">
        <f aca="false">'Tx_Empl_BIT_10%'!P35</f>
        <v>0.803669784072542</v>
      </c>
      <c r="U38" s="24" t="n">
        <f aca="false">'Tx_Empl_BIT_10%'!Q35</f>
        <v>10.7603531667767</v>
      </c>
      <c r="V38" s="24" t="n">
        <f aca="false">'Tx_Empl_BIT_10%'!R35</f>
        <v>47.9674277630715</v>
      </c>
      <c r="W38" s="24" t="n">
        <f aca="false">'Tx_Empl_BIT_10%'!S35</f>
        <v>77.8528858045884</v>
      </c>
      <c r="X38" s="24" t="n">
        <f aca="false">'Tx_Empl_BIT_10%'!T35</f>
        <v>83.0989140761758</v>
      </c>
      <c r="Y38" s="24" t="n">
        <f aca="false">'Tx_Empl_BIT_10%'!U35</f>
        <v>84.3021288778692</v>
      </c>
      <c r="Z38" s="24" t="n">
        <f aca="false">'Tx_Empl_BIT_10%'!V35</f>
        <v>86.124876644901</v>
      </c>
      <c r="AA38" s="24" t="n">
        <f aca="false">'Tx_Empl_BIT_10%'!W35</f>
        <v>84.7689621438093</v>
      </c>
      <c r="AB38" s="24" t="n">
        <f aca="false">'Tx_Empl_BIT_10%'!X35</f>
        <v>82.0124600087515</v>
      </c>
      <c r="AC38" s="24" t="n">
        <f aca="false">'Tx_Empl_BIT_10%'!Y35</f>
        <v>71.3240173131227</v>
      </c>
      <c r="AD38" s="24" t="n">
        <f aca="false">'Tx_Empl_BIT_10%'!Z35</f>
        <v>64.3434559033811</v>
      </c>
      <c r="AE38" s="24" t="n">
        <f aca="false">'Tx_Empl_BIT_10%'!AA35</f>
        <v>18.9993791489716</v>
      </c>
      <c r="AF38" s="25" t="n">
        <f aca="false">'Tx_Empl_BIT_10%'!AB35</f>
        <v>1.69237105699792</v>
      </c>
    </row>
    <row r="39" customFormat="false" ht="15" hidden="false" customHeight="false" outlineLevel="0" collapsed="false">
      <c r="A39" s="23" t="n">
        <v>2048</v>
      </c>
      <c r="B39" s="24" t="n">
        <f aca="false">'Tx_Empl_BIT_10%'!B36</f>
        <v>45.9190592357203</v>
      </c>
      <c r="C39" s="24" t="n">
        <f aca="false">'Tx_Empl_BIT_10%'!C36</f>
        <v>42.2239976034726</v>
      </c>
      <c r="D39" s="24" t="n">
        <f aca="false">'Tx_Empl_BIT_10%'!D36</f>
        <v>49.8646106778888</v>
      </c>
      <c r="E39" s="21" t="n">
        <f aca="false">100*SUM('Empl_BIT_10%'!E36:L36)/SUM(PopTot!E37:L37)</f>
        <v>62.2349027972128</v>
      </c>
      <c r="F39" s="24" t="n">
        <f aca="false">'Tx_Empl_BIT_10%'!AH36</f>
        <v>20.189799385887</v>
      </c>
      <c r="G39" s="21" t="n">
        <f aca="false">100*SUM('Empl_BIT_10%'!Q36:X36)/SUM(PopTot!Q37:X37)</f>
        <v>69.6101761176494</v>
      </c>
      <c r="H39" s="24" t="n">
        <f aca="false">'Tx_Empl_BIT_10%'!AM36</f>
        <v>25.1889319843958</v>
      </c>
      <c r="I39" s="24" t="n">
        <f aca="false">'Tx_Empl_BIT_10%'!E36</f>
        <v>6.61829842334286</v>
      </c>
      <c r="J39" s="24" t="n">
        <f aca="false">'Tx_Empl_BIT_10%'!F36</f>
        <v>42.115345738729</v>
      </c>
      <c r="K39" s="24" t="n">
        <f aca="false">'Tx_Empl_BIT_10%'!G36</f>
        <v>68.3013288221204</v>
      </c>
      <c r="L39" s="24" t="n">
        <f aca="false">'Tx_Empl_BIT_10%'!H36</f>
        <v>69.2865220353857</v>
      </c>
      <c r="M39" s="24" t="n">
        <f aca="false">'Tx_Empl_BIT_10%'!I36</f>
        <v>73.1618502527834</v>
      </c>
      <c r="N39" s="24" t="n">
        <f aca="false">'Tx_Empl_BIT_10%'!J36</f>
        <v>76.5092230312514</v>
      </c>
      <c r="O39" s="24" t="n">
        <f aca="false">'Tx_Empl_BIT_10%'!K36</f>
        <v>79.7541134716154</v>
      </c>
      <c r="P39" s="24" t="n">
        <f aca="false">'Tx_Empl_BIT_10%'!L36</f>
        <v>77.7889222814491</v>
      </c>
      <c r="Q39" s="24" t="n">
        <f aca="false">'Tx_Empl_BIT_10%'!M36</f>
        <v>69.3741412148604</v>
      </c>
      <c r="R39" s="24" t="n">
        <f aca="false">'Tx_Empl_BIT_10%'!N36</f>
        <v>57.6411933630399</v>
      </c>
      <c r="S39" s="24" t="n">
        <f aca="false">'Tx_Empl_BIT_10%'!O36</f>
        <v>12.2612363204686</v>
      </c>
      <c r="T39" s="24" t="n">
        <f aca="false">'Tx_Empl_BIT_10%'!P36</f>
        <v>0.803638259992422</v>
      </c>
      <c r="U39" s="24" t="n">
        <f aca="false">'Tx_Empl_BIT_10%'!Q36</f>
        <v>10.7620191388451</v>
      </c>
      <c r="V39" s="24" t="n">
        <f aca="false">'Tx_Empl_BIT_10%'!R36</f>
        <v>47.9913738253268</v>
      </c>
      <c r="W39" s="24" t="n">
        <f aca="false">'Tx_Empl_BIT_10%'!S36</f>
        <v>77.8570284934097</v>
      </c>
      <c r="X39" s="24" t="n">
        <f aca="false">'Tx_Empl_BIT_10%'!T36</f>
        <v>83.0662913286182</v>
      </c>
      <c r="Y39" s="24" t="n">
        <f aca="false">'Tx_Empl_BIT_10%'!U36</f>
        <v>84.1947607187445</v>
      </c>
      <c r="Z39" s="24" t="n">
        <f aca="false">'Tx_Empl_BIT_10%'!V36</f>
        <v>86.2497877030115</v>
      </c>
      <c r="AA39" s="24" t="n">
        <f aca="false">'Tx_Empl_BIT_10%'!W36</f>
        <v>84.5766989486513</v>
      </c>
      <c r="AB39" s="24" t="n">
        <f aca="false">'Tx_Empl_BIT_10%'!X36</f>
        <v>82.6156574968331</v>
      </c>
      <c r="AC39" s="24" t="n">
        <f aca="false">'Tx_Empl_BIT_10%'!Y36</f>
        <v>70.9485277512658</v>
      </c>
      <c r="AD39" s="24" t="n">
        <f aca="false">'Tx_Empl_BIT_10%'!Z36</f>
        <v>65.0157215220032</v>
      </c>
      <c r="AE39" s="24" t="n">
        <f aca="false">'Tx_Empl_BIT_10%'!AA36</f>
        <v>18.9135162484497</v>
      </c>
      <c r="AF39" s="25" t="n">
        <f aca="false">'Tx_Empl_BIT_10%'!AB36</f>
        <v>1.69172673817876</v>
      </c>
    </row>
    <row r="40" customFormat="false" ht="15" hidden="false" customHeight="false" outlineLevel="0" collapsed="false">
      <c r="A40" s="23" t="n">
        <v>2049</v>
      </c>
      <c r="B40" s="24" t="n">
        <f aca="false">'Tx_Empl_BIT_10%'!B37</f>
        <v>45.8589534000543</v>
      </c>
      <c r="C40" s="24" t="n">
        <f aca="false">'Tx_Empl_BIT_10%'!C37</f>
        <v>42.1772133103159</v>
      </c>
      <c r="D40" s="24" t="n">
        <f aca="false">'Tx_Empl_BIT_10%'!D37</f>
        <v>49.7854585056671</v>
      </c>
      <c r="E40" s="21" t="n">
        <f aca="false">100*SUM('Empl_BIT_10%'!E37:L37)/SUM(PopTot!E38:L38)</f>
        <v>62.2361205773042</v>
      </c>
      <c r="F40" s="24" t="n">
        <f aca="false">'Tx_Empl_BIT_10%'!AH37</f>
        <v>20.055277531129</v>
      </c>
      <c r="G40" s="21" t="n">
        <f aca="false">100*SUM('Empl_BIT_10%'!Q37:X37)/SUM(PopTot!Q38:X38)</f>
        <v>69.5974357305245</v>
      </c>
      <c r="H40" s="24" t="n">
        <f aca="false">'Tx_Empl_BIT_10%'!AM37</f>
        <v>25.03545716948</v>
      </c>
      <c r="I40" s="24" t="n">
        <f aca="false">'Tx_Empl_BIT_10%'!E37</f>
        <v>6.61827347197559</v>
      </c>
      <c r="J40" s="24" t="n">
        <f aca="false">'Tx_Empl_BIT_10%'!F37</f>
        <v>42.1341536738119</v>
      </c>
      <c r="K40" s="24" t="n">
        <f aca="false">'Tx_Empl_BIT_10%'!G37</f>
        <v>68.3105739293212</v>
      </c>
      <c r="L40" s="24" t="n">
        <f aca="false">'Tx_Empl_BIT_10%'!H37</f>
        <v>69.2281723068142</v>
      </c>
      <c r="M40" s="24" t="n">
        <f aca="false">'Tx_Empl_BIT_10%'!I37</f>
        <v>73.2041230631979</v>
      </c>
      <c r="N40" s="24" t="n">
        <f aca="false">'Tx_Empl_BIT_10%'!J37</f>
        <v>76.4241994837207</v>
      </c>
      <c r="O40" s="24" t="n">
        <f aca="false">'Tx_Empl_BIT_10%'!K37</f>
        <v>79.7930874849204</v>
      </c>
      <c r="P40" s="24" t="n">
        <f aca="false">'Tx_Empl_BIT_10%'!L37</f>
        <v>77.8000028205129</v>
      </c>
      <c r="Q40" s="24" t="n">
        <f aca="false">'Tx_Empl_BIT_10%'!M37</f>
        <v>69.5508555569395</v>
      </c>
      <c r="R40" s="24" t="n">
        <f aca="false">'Tx_Empl_BIT_10%'!N37</f>
        <v>57.4651415264528</v>
      </c>
      <c r="S40" s="24" t="n">
        <f aca="false">'Tx_Empl_BIT_10%'!O37</f>
        <v>12.2574093752615</v>
      </c>
      <c r="T40" s="24" t="n">
        <f aca="false">'Tx_Empl_BIT_10%'!P37</f>
        <v>0.804055980892304</v>
      </c>
      <c r="U40" s="24" t="n">
        <f aca="false">'Tx_Empl_BIT_10%'!Q37</f>
        <v>10.7622942963545</v>
      </c>
      <c r="V40" s="24" t="n">
        <f aca="false">'Tx_Empl_BIT_10%'!R37</f>
        <v>48.0129993488803</v>
      </c>
      <c r="W40" s="24" t="n">
        <f aca="false">'Tx_Empl_BIT_10%'!S37</f>
        <v>77.868382698935</v>
      </c>
      <c r="X40" s="24" t="n">
        <f aca="false">'Tx_Empl_BIT_10%'!T37</f>
        <v>82.987212225587</v>
      </c>
      <c r="Y40" s="24" t="n">
        <f aca="false">'Tx_Empl_BIT_10%'!U37</f>
        <v>84.2277214862911</v>
      </c>
      <c r="Z40" s="24" t="n">
        <f aca="false">'Tx_Empl_BIT_10%'!V37</f>
        <v>86.1710331616407</v>
      </c>
      <c r="AA40" s="24" t="n">
        <f aca="false">'Tx_Empl_BIT_10%'!W37</f>
        <v>84.5400018133405</v>
      </c>
      <c r="AB40" s="24" t="n">
        <f aca="false">'Tx_Empl_BIT_10%'!X37</f>
        <v>82.6991203272379</v>
      </c>
      <c r="AC40" s="24" t="n">
        <f aca="false">'Tx_Empl_BIT_10%'!Y37</f>
        <v>70.9982474718909</v>
      </c>
      <c r="AD40" s="24" t="n">
        <f aca="false">'Tx_Empl_BIT_10%'!Z37</f>
        <v>65.1089648968218</v>
      </c>
      <c r="AE40" s="24" t="n">
        <f aca="false">'Tx_Empl_BIT_10%'!AA37</f>
        <v>18.9015955979291</v>
      </c>
      <c r="AF40" s="25" t="n">
        <f aca="false">'Tx_Empl_BIT_10%'!AB37</f>
        <v>1.69238410447971</v>
      </c>
    </row>
    <row r="41" customFormat="false" ht="15" hidden="false" customHeight="false" outlineLevel="0" collapsed="false">
      <c r="A41" s="23" t="n">
        <v>2050</v>
      </c>
      <c r="B41" s="24" t="n">
        <f aca="false">'Tx_Empl_BIT_10%'!B38</f>
        <v>45.7738948900669</v>
      </c>
      <c r="C41" s="24" t="n">
        <f aca="false">'Tx_Empl_BIT_10%'!C38</f>
        <v>42.1165120729926</v>
      </c>
      <c r="D41" s="24" t="n">
        <f aca="false">'Tx_Empl_BIT_10%'!D38</f>
        <v>49.6696913660773</v>
      </c>
      <c r="E41" s="21" t="n">
        <f aca="false">100*SUM('Empl_BIT_10%'!E38:L38)/SUM(PopTot!E39:L39)</f>
        <v>62.2061661561224</v>
      </c>
      <c r="F41" s="24" t="n">
        <f aca="false">'Tx_Empl_BIT_10%'!AH38</f>
        <v>19.9274223494212</v>
      </c>
      <c r="G41" s="21" t="n">
        <f aca="false">100*SUM('Empl_BIT_10%'!Q38:X38)/SUM(PopTot!Q39:X39)</f>
        <v>69.552199858768</v>
      </c>
      <c r="H41" s="24" t="n">
        <f aca="false">'Tx_Empl_BIT_10%'!AM38</f>
        <v>24.8387506495968</v>
      </c>
      <c r="I41" s="24" t="n">
        <f aca="false">'Tx_Empl_BIT_10%'!E38</f>
        <v>6.61658092636614</v>
      </c>
      <c r="J41" s="24" t="n">
        <f aca="false">'Tx_Empl_BIT_10%'!F38</f>
        <v>42.1474630288744</v>
      </c>
      <c r="K41" s="24" t="n">
        <f aca="false">'Tx_Empl_BIT_10%'!G38</f>
        <v>68.3250094546222</v>
      </c>
      <c r="L41" s="24" t="n">
        <f aca="false">'Tx_Empl_BIT_10%'!H38</f>
        <v>69.3516492259439</v>
      </c>
      <c r="M41" s="24" t="n">
        <f aca="false">'Tx_Empl_BIT_10%'!I38</f>
        <v>72.9809156778896</v>
      </c>
      <c r="N41" s="24" t="n">
        <f aca="false">'Tx_Empl_BIT_10%'!J38</f>
        <v>76.4270283968641</v>
      </c>
      <c r="O41" s="24" t="n">
        <f aca="false">'Tx_Empl_BIT_10%'!K38</f>
        <v>79.4680172982431</v>
      </c>
      <c r="P41" s="24" t="n">
        <f aca="false">'Tx_Empl_BIT_10%'!L38</f>
        <v>77.9893042988412</v>
      </c>
      <c r="Q41" s="24" t="n">
        <f aca="false">'Tx_Empl_BIT_10%'!M38</f>
        <v>69.8849025043031</v>
      </c>
      <c r="R41" s="24" t="n">
        <f aca="false">'Tx_Empl_BIT_10%'!N38</f>
        <v>57.4270876501503</v>
      </c>
      <c r="S41" s="24" t="n">
        <f aca="false">'Tx_Empl_BIT_10%'!O38</f>
        <v>12.1934563208976</v>
      </c>
      <c r="T41" s="24" t="n">
        <f aca="false">'Tx_Empl_BIT_10%'!P38</f>
        <v>0.805064779465387</v>
      </c>
      <c r="U41" s="24" t="n">
        <f aca="false">'Tx_Empl_BIT_10%'!Q38</f>
        <v>10.7604615144042</v>
      </c>
      <c r="V41" s="24" t="n">
        <f aca="false">'Tx_Empl_BIT_10%'!R38</f>
        <v>48.0283362841652</v>
      </c>
      <c r="W41" s="24" t="n">
        <f aca="false">'Tx_Empl_BIT_10%'!S38</f>
        <v>77.886763545416</v>
      </c>
      <c r="X41" s="24" t="n">
        <f aca="false">'Tx_Empl_BIT_10%'!T38</f>
        <v>83.1412094251748</v>
      </c>
      <c r="Y41" s="24" t="n">
        <f aca="false">'Tx_Empl_BIT_10%'!U38</f>
        <v>83.9676632929782</v>
      </c>
      <c r="Z41" s="24" t="n">
        <f aca="false">'Tx_Empl_BIT_10%'!V38</f>
        <v>86.1497217406699</v>
      </c>
      <c r="AA41" s="24" t="n">
        <f aca="false">'Tx_Empl_BIT_10%'!W38</f>
        <v>84.22521067333</v>
      </c>
      <c r="AB41" s="24" t="n">
        <f aca="false">'Tx_Empl_BIT_10%'!X38</f>
        <v>82.8800771124274</v>
      </c>
      <c r="AC41" s="24" t="n">
        <f aca="false">'Tx_Empl_BIT_10%'!Y38</f>
        <v>71.1314537516672</v>
      </c>
      <c r="AD41" s="24" t="n">
        <f aca="false">'Tx_Empl_BIT_10%'!Z38</f>
        <v>65.0474029467309</v>
      </c>
      <c r="AE41" s="24" t="n">
        <f aca="false">'Tx_Empl_BIT_10%'!AA38</f>
        <v>18.8204141144059</v>
      </c>
      <c r="AF41" s="25" t="n">
        <f aca="false">'Tx_Empl_BIT_10%'!AB38</f>
        <v>1.69474570134957</v>
      </c>
    </row>
    <row r="42" customFormat="false" ht="15" hidden="false" customHeight="false" outlineLevel="0" collapsed="false">
      <c r="A42" s="23" t="n">
        <v>2051</v>
      </c>
      <c r="B42" s="24" t="n">
        <f aca="false">'Tx_Empl_BIT_10%'!B39</f>
        <v>45.6807714954623</v>
      </c>
      <c r="C42" s="24" t="n">
        <f aca="false">'Tx_Empl_BIT_10%'!C39</f>
        <v>42.0497014408378</v>
      </c>
      <c r="D42" s="24" t="n">
        <f aca="false">'Tx_Empl_BIT_10%'!D39</f>
        <v>49.5439534434839</v>
      </c>
      <c r="E42" s="21" t="n">
        <f aca="false">100*SUM('Empl_BIT_10%'!E39:L39)/SUM(PopTot!E40:L40)</f>
        <v>62.1839165453953</v>
      </c>
      <c r="F42" s="24" t="n">
        <f aca="false">'Tx_Empl_BIT_10%'!AH39</f>
        <v>19.8072369670441</v>
      </c>
      <c r="G42" s="21" t="n">
        <f aca="false">100*SUM('Empl_BIT_10%'!Q39:X39)/SUM(PopTot!Q40:X40)</f>
        <v>69.5079418239515</v>
      </c>
      <c r="H42" s="24" t="n">
        <f aca="false">'Tx_Empl_BIT_10%'!AM39</f>
        <v>24.6486624631164</v>
      </c>
      <c r="I42" s="24" t="n">
        <f aca="false">'Tx_Empl_BIT_10%'!E39</f>
        <v>6.61656420120985</v>
      </c>
      <c r="J42" s="24" t="n">
        <f aca="false">'Tx_Empl_BIT_10%'!F39</f>
        <v>42.163863844708</v>
      </c>
      <c r="K42" s="24" t="n">
        <f aca="false">'Tx_Empl_BIT_10%'!G39</f>
        <v>68.3527865900628</v>
      </c>
      <c r="L42" s="24" t="n">
        <f aca="false">'Tx_Empl_BIT_10%'!H39</f>
        <v>69.3847344633523</v>
      </c>
      <c r="M42" s="24" t="n">
        <f aca="false">'Tx_Empl_BIT_10%'!I39</f>
        <v>73.0252308167797</v>
      </c>
      <c r="N42" s="24" t="n">
        <f aca="false">'Tx_Empl_BIT_10%'!J39</f>
        <v>76.1514299016867</v>
      </c>
      <c r="O42" s="24" t="n">
        <f aca="false">'Tx_Empl_BIT_10%'!K39</f>
        <v>79.7788380280374</v>
      </c>
      <c r="P42" s="24" t="n">
        <f aca="false">'Tx_Empl_BIT_10%'!L39</f>
        <v>77.7907514316857</v>
      </c>
      <c r="Q42" s="24" t="n">
        <f aca="false">'Tx_Empl_BIT_10%'!M39</f>
        <v>70.2271929461788</v>
      </c>
      <c r="R42" s="24" t="n">
        <f aca="false">'Tx_Empl_BIT_10%'!N39</f>
        <v>57.2565535343815</v>
      </c>
      <c r="S42" s="24" t="n">
        <f aca="false">'Tx_Empl_BIT_10%'!O39</f>
        <v>12.21068887167</v>
      </c>
      <c r="T42" s="24" t="n">
        <f aca="false">'Tx_Empl_BIT_10%'!P39</f>
        <v>0.804867958669274</v>
      </c>
      <c r="U42" s="24" t="n">
        <f aca="false">'Tx_Empl_BIT_10%'!Q39</f>
        <v>10.7602659542447</v>
      </c>
      <c r="V42" s="24" t="n">
        <f aca="false">'Tx_Empl_BIT_10%'!R39</f>
        <v>48.0465528387695</v>
      </c>
      <c r="W42" s="24" t="n">
        <f aca="false">'Tx_Empl_BIT_10%'!S39</f>
        <v>77.9199974050348</v>
      </c>
      <c r="X42" s="24" t="n">
        <f aca="false">'Tx_Empl_BIT_10%'!T39</f>
        <v>83.1786250652579</v>
      </c>
      <c r="Y42" s="24" t="n">
        <f aca="false">'Tx_Empl_BIT_10%'!U39</f>
        <v>84.0579241975635</v>
      </c>
      <c r="Z42" s="24" t="n">
        <f aca="false">'Tx_Empl_BIT_10%'!V39</f>
        <v>85.7747449781904</v>
      </c>
      <c r="AA42" s="24" t="n">
        <f aca="false">'Tx_Empl_BIT_10%'!W39</f>
        <v>84.5758406403784</v>
      </c>
      <c r="AB42" s="24" t="n">
        <f aca="false">'Tx_Empl_BIT_10%'!X39</f>
        <v>82.5957123392211</v>
      </c>
      <c r="AC42" s="24" t="n">
        <f aca="false">'Tx_Empl_BIT_10%'!Y39</f>
        <v>71.3982522368292</v>
      </c>
      <c r="AD42" s="24" t="n">
        <f aca="false">'Tx_Empl_BIT_10%'!Z39</f>
        <v>64.8740841576767</v>
      </c>
      <c r="AE42" s="24" t="n">
        <f aca="false">'Tx_Empl_BIT_10%'!AA39</f>
        <v>18.8516504979606</v>
      </c>
      <c r="AF42" s="25" t="n">
        <f aca="false">'Tx_Empl_BIT_10%'!AB39</f>
        <v>1.69377701645966</v>
      </c>
    </row>
    <row r="43" customFormat="false" ht="15" hidden="false" customHeight="false" outlineLevel="0" collapsed="false">
      <c r="A43" s="23" t="n">
        <v>2052</v>
      </c>
      <c r="B43" s="24" t="n">
        <f aca="false">'Tx_Empl_BIT_10%'!B40</f>
        <v>45.5966473669488</v>
      </c>
      <c r="C43" s="24" t="n">
        <f aca="false">'Tx_Empl_BIT_10%'!C40</f>
        <v>41.9931175785564</v>
      </c>
      <c r="D43" s="24" t="n">
        <f aca="false">'Tx_Empl_BIT_10%'!D40</f>
        <v>49.4261207818675</v>
      </c>
      <c r="E43" s="21" t="n">
        <f aca="false">100*SUM('Empl_BIT_10%'!E40:L40)/SUM(PopTot!E41:L41)</f>
        <v>62.1762717245272</v>
      </c>
      <c r="F43" s="24" t="n">
        <f aca="false">'Tx_Empl_BIT_10%'!AH40</f>
        <v>19.7015953229355</v>
      </c>
      <c r="G43" s="21" t="n">
        <f aca="false">100*SUM('Empl_BIT_10%'!Q40:X40)/SUM(PopTot!Q41:X41)</f>
        <v>69.4807780502065</v>
      </c>
      <c r="H43" s="24" t="n">
        <f aca="false">'Tx_Empl_BIT_10%'!AM40</f>
        <v>24.4725401086763</v>
      </c>
      <c r="I43" s="24" t="n">
        <f aca="false">'Tx_Empl_BIT_10%'!E40</f>
        <v>6.61832951933496</v>
      </c>
      <c r="J43" s="24" t="n">
        <f aca="false">'Tx_Empl_BIT_10%'!F40</f>
        <v>42.1827715671797</v>
      </c>
      <c r="K43" s="24" t="n">
        <f aca="false">'Tx_Empl_BIT_10%'!G40</f>
        <v>68.3915831379534</v>
      </c>
      <c r="L43" s="24" t="n">
        <f aca="false">'Tx_Empl_BIT_10%'!H40</f>
        <v>69.390517240963</v>
      </c>
      <c r="M43" s="24" t="n">
        <f aca="false">'Tx_Empl_BIT_10%'!I40</f>
        <v>73.1754609766405</v>
      </c>
      <c r="N43" s="24" t="n">
        <f aca="false">'Tx_Empl_BIT_10%'!J40</f>
        <v>76.0664481229895</v>
      </c>
      <c r="O43" s="24" t="n">
        <f aca="false">'Tx_Empl_BIT_10%'!K40</f>
        <v>79.8021343246126</v>
      </c>
      <c r="P43" s="24" t="n">
        <f aca="false">'Tx_Empl_BIT_10%'!L40</f>
        <v>77.743164361851</v>
      </c>
      <c r="Q43" s="24" t="n">
        <f aca="false">'Tx_Empl_BIT_10%'!M40</f>
        <v>70.4813350308077</v>
      </c>
      <c r="R43" s="24" t="n">
        <f aca="false">'Tx_Empl_BIT_10%'!N40</f>
        <v>57.2358400238978</v>
      </c>
      <c r="S43" s="24" t="n">
        <f aca="false">'Tx_Empl_BIT_10%'!O40</f>
        <v>12.2000584231783</v>
      </c>
      <c r="T43" s="24" t="n">
        <f aca="false">'Tx_Empl_BIT_10%'!P40</f>
        <v>0.804650299957431</v>
      </c>
      <c r="U43" s="24" t="n">
        <f aca="false">'Tx_Empl_BIT_10%'!Q40</f>
        <v>10.761853175664</v>
      </c>
      <c r="V43" s="24" t="n">
        <f aca="false">'Tx_Empl_BIT_10%'!R40</f>
        <v>48.067061894738</v>
      </c>
      <c r="W43" s="24" t="n">
        <f aca="false">'Tx_Empl_BIT_10%'!S40</f>
        <v>77.96546389325</v>
      </c>
      <c r="X43" s="24" t="n">
        <f aca="false">'Tx_Empl_BIT_10%'!T40</f>
        <v>83.1775860706054</v>
      </c>
      <c r="Y43" s="24" t="n">
        <f aca="false">'Tx_Empl_BIT_10%'!U40</f>
        <v>84.1619108914924</v>
      </c>
      <c r="Z43" s="24" t="n">
        <f aca="false">'Tx_Empl_BIT_10%'!V40</f>
        <v>85.7471584648328</v>
      </c>
      <c r="AA43" s="24" t="n">
        <f aca="false">'Tx_Empl_BIT_10%'!W40</f>
        <v>84.5498971127447</v>
      </c>
      <c r="AB43" s="24" t="n">
        <f aca="false">'Tx_Empl_BIT_10%'!X40</f>
        <v>82.5467817989271</v>
      </c>
      <c r="AC43" s="24" t="n">
        <f aca="false">'Tx_Empl_BIT_10%'!Y40</f>
        <v>71.4689848170528</v>
      </c>
      <c r="AD43" s="24" t="n">
        <f aca="false">'Tx_Empl_BIT_10%'!Z40</f>
        <v>64.8328391937818</v>
      </c>
      <c r="AE43" s="24" t="n">
        <f aca="false">'Tx_Empl_BIT_10%'!AA40</f>
        <v>18.8394672422774</v>
      </c>
      <c r="AF43" s="25" t="n">
        <f aca="false">'Tx_Empl_BIT_10%'!AB40</f>
        <v>1.69337920625484</v>
      </c>
    </row>
    <row r="44" customFormat="false" ht="15" hidden="false" customHeight="false" outlineLevel="0" collapsed="false">
      <c r="A44" s="23" t="n">
        <v>2053</v>
      </c>
      <c r="B44" s="24" t="n">
        <f aca="false">'Tx_Empl_BIT_10%'!B41</f>
        <v>45.5241963736361</v>
      </c>
      <c r="C44" s="24" t="n">
        <f aca="false">'Tx_Empl_BIT_10%'!C41</f>
        <v>41.9462522011803</v>
      </c>
      <c r="D44" s="24" t="n">
        <f aca="false">'Tx_Empl_BIT_10%'!D41</f>
        <v>49.3222618568517</v>
      </c>
      <c r="E44" s="21" t="n">
        <f aca="false">100*SUM('Empl_BIT_10%'!E41:L41)/SUM(PopTot!E42:L42)</f>
        <v>62.143626650955</v>
      </c>
      <c r="F44" s="24" t="n">
        <f aca="false">'Tx_Empl_BIT_10%'!AH41</f>
        <v>19.6351731998234</v>
      </c>
      <c r="G44" s="21" t="n">
        <f aca="false">100*SUM('Empl_BIT_10%'!Q41:X41)/SUM(PopTot!Q42:X42)</f>
        <v>69.433690443949</v>
      </c>
      <c r="H44" s="24" t="n">
        <f aca="false">'Tx_Empl_BIT_10%'!AM41</f>
        <v>24.3438841289719</v>
      </c>
      <c r="I44" s="24" t="n">
        <f aca="false">'Tx_Empl_BIT_10%'!E41</f>
        <v>6.62047239782142</v>
      </c>
      <c r="J44" s="24" t="n">
        <f aca="false">'Tx_Empl_BIT_10%'!F41</f>
        <v>42.1997323528563</v>
      </c>
      <c r="K44" s="24" t="n">
        <f aca="false">'Tx_Empl_BIT_10%'!G41</f>
        <v>68.4353842269964</v>
      </c>
      <c r="L44" s="24" t="n">
        <f aca="false">'Tx_Empl_BIT_10%'!H41</f>
        <v>69.4023110406644</v>
      </c>
      <c r="M44" s="24" t="n">
        <f aca="false">'Tx_Empl_BIT_10%'!I41</f>
        <v>73.1587277569546</v>
      </c>
      <c r="N44" s="24" t="n">
        <f aca="false">'Tx_Empl_BIT_10%'!J41</f>
        <v>76.0028553585791</v>
      </c>
      <c r="O44" s="24" t="n">
        <f aca="false">'Tx_Empl_BIT_10%'!K41</f>
        <v>79.8968246619324</v>
      </c>
      <c r="P44" s="24" t="n">
        <f aca="false">'Tx_Empl_BIT_10%'!L41</f>
        <v>77.56391494685</v>
      </c>
      <c r="Q44" s="24" t="n">
        <f aca="false">'Tx_Empl_BIT_10%'!M41</f>
        <v>71.0791362128995</v>
      </c>
      <c r="R44" s="24" t="n">
        <f aca="false">'Tx_Empl_BIT_10%'!N41</f>
        <v>56.9564035149362</v>
      </c>
      <c r="S44" s="24" t="n">
        <f aca="false">'Tx_Empl_BIT_10%'!O41</f>
        <v>12.2684286152529</v>
      </c>
      <c r="T44" s="24" t="n">
        <f aca="false">'Tx_Empl_BIT_10%'!P41</f>
        <v>0.803623614717411</v>
      </c>
      <c r="U44" s="24" t="n">
        <f aca="false">'Tx_Empl_BIT_10%'!Q41</f>
        <v>10.7636472157918</v>
      </c>
      <c r="V44" s="24" t="n">
        <f aca="false">'Tx_Empl_BIT_10%'!R41</f>
        <v>48.0851047676542</v>
      </c>
      <c r="W44" s="24" t="n">
        <f aca="false">'Tx_Empl_BIT_10%'!S41</f>
        <v>78.0162060393172</v>
      </c>
      <c r="X44" s="24" t="n">
        <f aca="false">'Tx_Empl_BIT_10%'!T41</f>
        <v>83.1838720266164</v>
      </c>
      <c r="Y44" s="24" t="n">
        <f aca="false">'Tx_Empl_BIT_10%'!U41</f>
        <v>84.1403519831182</v>
      </c>
      <c r="Z44" s="24" t="n">
        <f aca="false">'Tx_Empl_BIT_10%'!V41</f>
        <v>85.6485717933252</v>
      </c>
      <c r="AA44" s="24" t="n">
        <f aca="false">'Tx_Empl_BIT_10%'!W41</f>
        <v>84.6751661004814</v>
      </c>
      <c r="AB44" s="24" t="n">
        <f aca="false">'Tx_Empl_BIT_10%'!X41</f>
        <v>82.3687942718376</v>
      </c>
      <c r="AC44" s="24" t="n">
        <f aca="false">'Tx_Empl_BIT_10%'!Y41</f>
        <v>71.9907783153915</v>
      </c>
      <c r="AD44" s="24" t="n">
        <f aca="false">'Tx_Empl_BIT_10%'!Z41</f>
        <v>64.4940887903056</v>
      </c>
      <c r="AE44" s="24" t="n">
        <f aca="false">'Tx_Empl_BIT_10%'!AA41</f>
        <v>18.9349971161422</v>
      </c>
      <c r="AF44" s="25" t="n">
        <f aca="false">'Tx_Empl_BIT_10%'!AB41</f>
        <v>1.69076837692594</v>
      </c>
    </row>
    <row r="45" customFormat="false" ht="15" hidden="false" customHeight="false" outlineLevel="0" collapsed="false">
      <c r="A45" s="23" t="n">
        <v>2054</v>
      </c>
      <c r="B45" s="24" t="n">
        <f aca="false">'Tx_Empl_BIT_10%'!B42</f>
        <v>45.4559847059762</v>
      </c>
      <c r="C45" s="24" t="n">
        <f aca="false">'Tx_Empl_BIT_10%'!C42</f>
        <v>41.8987600119552</v>
      </c>
      <c r="D45" s="24" t="n">
        <f aca="false">'Tx_Empl_BIT_10%'!D42</f>
        <v>49.2280228502713</v>
      </c>
      <c r="E45" s="21" t="n">
        <f aca="false">100*SUM('Empl_BIT_10%'!E42:L42)/SUM(PopTot!E43:L43)</f>
        <v>62.120106320674</v>
      </c>
      <c r="F45" s="24" t="n">
        <f aca="false">'Tx_Empl_BIT_10%'!AH42</f>
        <v>19.5831511732141</v>
      </c>
      <c r="G45" s="21" t="n">
        <f aca="false">100*SUM('Empl_BIT_10%'!Q42:X42)/SUM(PopTot!Q43:X43)</f>
        <v>69.3877872236602</v>
      </c>
      <c r="H45" s="24" t="n">
        <f aca="false">'Tx_Empl_BIT_10%'!AM42</f>
        <v>24.2575393947354</v>
      </c>
      <c r="I45" s="24" t="n">
        <f aca="false">'Tx_Empl_BIT_10%'!E42</f>
        <v>6.62179320448124</v>
      </c>
      <c r="J45" s="24" t="n">
        <f aca="false">'Tx_Empl_BIT_10%'!F42</f>
        <v>42.211529394296</v>
      </c>
      <c r="K45" s="24" t="n">
        <f aca="false">'Tx_Empl_BIT_10%'!G42</f>
        <v>68.4774765317667</v>
      </c>
      <c r="L45" s="24" t="n">
        <f aca="false">'Tx_Empl_BIT_10%'!H42</f>
        <v>69.4198612430015</v>
      </c>
      <c r="M45" s="24" t="n">
        <f aca="false">'Tx_Empl_BIT_10%'!I42</f>
        <v>73.1080383997925</v>
      </c>
      <c r="N45" s="24" t="n">
        <f aca="false">'Tx_Empl_BIT_10%'!J42</f>
        <v>76.0528042600121</v>
      </c>
      <c r="O45" s="24" t="n">
        <f aca="false">'Tx_Empl_BIT_10%'!K42</f>
        <v>79.8182841111818</v>
      </c>
      <c r="P45" s="24" t="n">
        <f aca="false">'Tx_Empl_BIT_10%'!L42</f>
        <v>77.6023526599948</v>
      </c>
      <c r="Q45" s="24" t="n">
        <f aca="false">'Tx_Empl_BIT_10%'!M42</f>
        <v>71.0888240802447</v>
      </c>
      <c r="R45" s="24" t="n">
        <f aca="false">'Tx_Empl_BIT_10%'!N42</f>
        <v>57.0248887312519</v>
      </c>
      <c r="S45" s="24" t="n">
        <f aca="false">'Tx_Empl_BIT_10%'!O42</f>
        <v>12.2311049494525</v>
      </c>
      <c r="T45" s="24" t="n">
        <f aca="false">'Tx_Empl_BIT_10%'!P42</f>
        <v>0.80396560448674</v>
      </c>
      <c r="U45" s="24" t="n">
        <f aca="false">'Tx_Empl_BIT_10%'!Q42</f>
        <v>10.7643161674463</v>
      </c>
      <c r="V45" s="24" t="n">
        <f aca="false">'Tx_Empl_BIT_10%'!R42</f>
        <v>48.0971455515437</v>
      </c>
      <c r="W45" s="24" t="n">
        <f aca="false">'Tx_Empl_BIT_10%'!S42</f>
        <v>78.0649935929833</v>
      </c>
      <c r="X45" s="24" t="n">
        <f aca="false">'Tx_Empl_BIT_10%'!T42</f>
        <v>83.1983624383125</v>
      </c>
      <c r="Y45" s="24" t="n">
        <f aca="false">'Tx_Empl_BIT_10%'!U42</f>
        <v>84.0733013313312</v>
      </c>
      <c r="Z45" s="24" t="n">
        <f aca="false">'Tx_Empl_BIT_10%'!V42</f>
        <v>85.6896075067044</v>
      </c>
      <c r="AA45" s="24" t="n">
        <f aca="false">'Tx_Empl_BIT_10%'!W42</f>
        <v>84.6027454396974</v>
      </c>
      <c r="AB45" s="24" t="n">
        <f aca="false">'Tx_Empl_BIT_10%'!X42</f>
        <v>82.340474296024</v>
      </c>
      <c r="AC45" s="24" t="n">
        <f aca="false">'Tx_Empl_BIT_10%'!Y42</f>
        <v>72.0656669210877</v>
      </c>
      <c r="AD45" s="24" t="n">
        <f aca="false">'Tx_Empl_BIT_10%'!Z42</f>
        <v>64.5423986679622</v>
      </c>
      <c r="AE45" s="24" t="n">
        <f aca="false">'Tx_Empl_BIT_10%'!AA42</f>
        <v>18.895774165997</v>
      </c>
      <c r="AF45" s="25" t="n">
        <f aca="false">'Tx_Empl_BIT_10%'!AB42</f>
        <v>1.69115895322003</v>
      </c>
    </row>
    <row r="46" customFormat="false" ht="15" hidden="false" customHeight="false" outlineLevel="0" collapsed="false">
      <c r="A46" s="23" t="n">
        <v>2055</v>
      </c>
      <c r="B46" s="24" t="n">
        <f aca="false">'Tx_Empl_BIT_10%'!B43</f>
        <v>45.3842466594552</v>
      </c>
      <c r="C46" s="24" t="n">
        <f aca="false">'Tx_Empl_BIT_10%'!C43</f>
        <v>41.8488069427324</v>
      </c>
      <c r="D46" s="24" t="n">
        <f aca="false">'Tx_Empl_BIT_10%'!D43</f>
        <v>49.1293289626662</v>
      </c>
      <c r="E46" s="21" t="n">
        <f aca="false">100*SUM('Empl_BIT_10%'!E43:L43)/SUM(PopTot!E44:L44)</f>
        <v>62.050599053812</v>
      </c>
      <c r="F46" s="24" t="n">
        <f aca="false">'Tx_Empl_BIT_10%'!AH43</f>
        <v>19.5816822391097</v>
      </c>
      <c r="G46" s="21" t="n">
        <f aca="false">100*SUM('Empl_BIT_10%'!Q43:X43)/SUM(PopTot!Q44:X44)</f>
        <v>69.3035471281773</v>
      </c>
      <c r="H46" s="24" t="n">
        <f aca="false">'Tx_Empl_BIT_10%'!AM43</f>
        <v>24.2222721769645</v>
      </c>
      <c r="I46" s="24" t="n">
        <f aca="false">'Tx_Empl_BIT_10%'!E43</f>
        <v>6.62184865832686</v>
      </c>
      <c r="J46" s="24" t="n">
        <f aca="false">'Tx_Empl_BIT_10%'!F43</f>
        <v>42.2177925449593</v>
      </c>
      <c r="K46" s="24" t="n">
        <f aca="false">'Tx_Empl_BIT_10%'!G43</f>
        <v>68.5150707061994</v>
      </c>
      <c r="L46" s="24" t="n">
        <f aca="false">'Tx_Empl_BIT_10%'!H43</f>
        <v>69.4438028826985</v>
      </c>
      <c r="M46" s="24" t="n">
        <f aca="false">'Tx_Empl_BIT_10%'!I43</f>
        <v>73.2445184568392</v>
      </c>
      <c r="N46" s="24" t="n">
        <f aca="false">'Tx_Empl_BIT_10%'!J43</f>
        <v>75.8329881148259</v>
      </c>
      <c r="O46" s="24" t="n">
        <f aca="false">'Tx_Empl_BIT_10%'!K43</f>
        <v>79.8319236289471</v>
      </c>
      <c r="P46" s="24" t="n">
        <f aca="false">'Tx_Empl_BIT_10%'!L43</f>
        <v>77.2897202708885</v>
      </c>
      <c r="Q46" s="24" t="n">
        <f aca="false">'Tx_Empl_BIT_10%'!M43</f>
        <v>71.2624825073513</v>
      </c>
      <c r="R46" s="24" t="n">
        <f aca="false">'Tx_Empl_BIT_10%'!N43</f>
        <v>57.1898460858309</v>
      </c>
      <c r="S46" s="24" t="n">
        <f aca="false">'Tx_Empl_BIT_10%'!O43</f>
        <v>12.2232602102123</v>
      </c>
      <c r="T46" s="24" t="n">
        <f aca="false">'Tx_Empl_BIT_10%'!P43</f>
        <v>0.803969023048099</v>
      </c>
      <c r="U46" s="24" t="n">
        <f aca="false">'Tx_Empl_BIT_10%'!Q43</f>
        <v>10.7633079474475</v>
      </c>
      <c r="V46" s="24" t="n">
        <f aca="false">'Tx_Empl_BIT_10%'!R43</f>
        <v>48.1027624869847</v>
      </c>
      <c r="W46" s="24" t="n">
        <f aca="false">'Tx_Empl_BIT_10%'!S43</f>
        <v>78.1086980660284</v>
      </c>
      <c r="X46" s="24" t="n">
        <f aca="false">'Tx_Empl_BIT_10%'!T43</f>
        <v>83.2224593453799</v>
      </c>
      <c r="Y46" s="24" t="n">
        <f aca="false">'Tx_Empl_BIT_10%'!U43</f>
        <v>84.2347434671101</v>
      </c>
      <c r="Z46" s="24" t="n">
        <f aca="false">'Tx_Empl_BIT_10%'!V43</f>
        <v>85.4398675401584</v>
      </c>
      <c r="AA46" s="24" t="n">
        <f aca="false">'Tx_Empl_BIT_10%'!W43</f>
        <v>84.5870934318926</v>
      </c>
      <c r="AB46" s="24" t="n">
        <f aca="false">'Tx_Empl_BIT_10%'!X43</f>
        <v>82.0449091978738</v>
      </c>
      <c r="AC46" s="24" t="n">
        <f aca="false">'Tx_Empl_BIT_10%'!Y43</f>
        <v>72.2260503117605</v>
      </c>
      <c r="AD46" s="24" t="n">
        <f aca="false">'Tx_Empl_BIT_10%'!Z43</f>
        <v>64.6675710596381</v>
      </c>
      <c r="AE46" s="24" t="n">
        <f aca="false">'Tx_Empl_BIT_10%'!AA43</f>
        <v>18.8779978206934</v>
      </c>
      <c r="AF46" s="25" t="n">
        <f aca="false">'Tx_Empl_BIT_10%'!AB43</f>
        <v>1.69154978073305</v>
      </c>
    </row>
    <row r="47" customFormat="false" ht="15" hidden="false" customHeight="false" outlineLevel="0" collapsed="false">
      <c r="A47" s="23" t="n">
        <v>2056</v>
      </c>
      <c r="B47" s="24" t="n">
        <f aca="false">'Tx_Empl_BIT_10%'!B44</f>
        <v>45.3238014390214</v>
      </c>
      <c r="C47" s="24" t="n">
        <f aca="false">'Tx_Empl_BIT_10%'!C44</f>
        <v>41.8168298569033</v>
      </c>
      <c r="D47" s="24" t="n">
        <f aca="false">'Tx_Empl_BIT_10%'!D44</f>
        <v>49.0350409284858</v>
      </c>
      <c r="E47" s="21" t="n">
        <f aca="false">100*SUM('Empl_BIT_10%'!E44:L44)/SUM(PopTot!E45:L45)</f>
        <v>62.0291083879662</v>
      </c>
      <c r="F47" s="24" t="n">
        <f aca="false">'Tx_Empl_BIT_10%'!AH44</f>
        <v>19.6237762325865</v>
      </c>
      <c r="G47" s="21" t="n">
        <f aca="false">100*SUM('Empl_BIT_10%'!Q44:X44)/SUM(PopTot!Q45:X45)</f>
        <v>69.2750693246625</v>
      </c>
      <c r="H47" s="24" t="n">
        <f aca="false">'Tx_Empl_BIT_10%'!AM44</f>
        <v>24.1900170979489</v>
      </c>
      <c r="I47" s="24" t="n">
        <f aca="false">'Tx_Empl_BIT_10%'!E44</f>
        <v>6.62154978513408</v>
      </c>
      <c r="J47" s="24" t="n">
        <f aca="false">'Tx_Empl_BIT_10%'!F44</f>
        <v>42.2229229358629</v>
      </c>
      <c r="K47" s="24" t="n">
        <f aca="false">'Tx_Empl_BIT_10%'!G44</f>
        <v>68.5487914917349</v>
      </c>
      <c r="L47" s="24" t="n">
        <f aca="false">'Tx_Empl_BIT_10%'!H44</f>
        <v>69.4765464735253</v>
      </c>
      <c r="M47" s="24" t="n">
        <f aca="false">'Tx_Empl_BIT_10%'!I44</f>
        <v>73.2840380450737</v>
      </c>
      <c r="N47" s="24" t="n">
        <f aca="false">'Tx_Empl_BIT_10%'!J44</f>
        <v>75.8831874227503</v>
      </c>
      <c r="O47" s="24" t="n">
        <f aca="false">'Tx_Empl_BIT_10%'!K44</f>
        <v>79.5526721700624</v>
      </c>
      <c r="P47" s="24" t="n">
        <f aca="false">'Tx_Empl_BIT_10%'!L44</f>
        <v>77.5903189236915</v>
      </c>
      <c r="Q47" s="24" t="n">
        <f aca="false">'Tx_Empl_BIT_10%'!M44</f>
        <v>71.0809179906667</v>
      </c>
      <c r="R47" s="24" t="n">
        <f aca="false">'Tx_Empl_BIT_10%'!N44</f>
        <v>57.5937547843868</v>
      </c>
      <c r="S47" s="24" t="n">
        <f aca="false">'Tx_Empl_BIT_10%'!O44</f>
        <v>12.1869337220859</v>
      </c>
      <c r="T47" s="24" t="n">
        <f aca="false">'Tx_Empl_BIT_10%'!P44</f>
        <v>0.80408604803757</v>
      </c>
      <c r="U47" s="24" t="n">
        <f aca="false">'Tx_Empl_BIT_10%'!Q44</f>
        <v>10.7614749486629</v>
      </c>
      <c r="V47" s="24" t="n">
        <f aca="false">'Tx_Empl_BIT_10%'!R44</f>
        <v>48.1070490497606</v>
      </c>
      <c r="W47" s="24" t="n">
        <f aca="false">'Tx_Empl_BIT_10%'!S44</f>
        <v>78.1470486249571</v>
      </c>
      <c r="X47" s="24" t="n">
        <f aca="false">'Tx_Empl_BIT_10%'!T44</f>
        <v>83.2574583990672</v>
      </c>
      <c r="Y47" s="24" t="n">
        <f aca="false">'Tx_Empl_BIT_10%'!U44</f>
        <v>84.2786897922826</v>
      </c>
      <c r="Z47" s="24" t="n">
        <f aca="false">'Tx_Empl_BIT_10%'!V44</f>
        <v>85.5361385382304</v>
      </c>
      <c r="AA47" s="24" t="n">
        <f aca="false">'Tx_Empl_BIT_10%'!W44</f>
        <v>84.2254248069441</v>
      </c>
      <c r="AB47" s="24" t="n">
        <f aca="false">'Tx_Empl_BIT_10%'!X44</f>
        <v>82.3876382842436</v>
      </c>
      <c r="AC47" s="24" t="n">
        <f aca="false">'Tx_Empl_BIT_10%'!Y44</f>
        <v>71.9824067909823</v>
      </c>
      <c r="AD47" s="24" t="n">
        <f aca="false">'Tx_Empl_BIT_10%'!Z44</f>
        <v>64.9105177535561</v>
      </c>
      <c r="AE47" s="24" t="n">
        <f aca="false">'Tx_Empl_BIT_10%'!AA44</f>
        <v>18.8270474054515</v>
      </c>
      <c r="AF47" s="25" t="n">
        <f aca="false">'Tx_Empl_BIT_10%'!AB44</f>
        <v>1.69154049216597</v>
      </c>
    </row>
    <row r="48" customFormat="false" ht="15" hidden="false" customHeight="false" outlineLevel="0" collapsed="false">
      <c r="A48" s="23" t="n">
        <v>2057</v>
      </c>
      <c r="B48" s="24" t="n">
        <f aca="false">'Tx_Empl_BIT_10%'!B45</f>
        <v>45.2808421636554</v>
      </c>
      <c r="C48" s="24" t="n">
        <f aca="false">'Tx_Empl_BIT_10%'!C45</f>
        <v>41.8016713918402</v>
      </c>
      <c r="D48" s="24" t="n">
        <f aca="false">'Tx_Empl_BIT_10%'!D45</f>
        <v>48.9591300735505</v>
      </c>
      <c r="E48" s="21" t="n">
        <f aca="false">100*SUM('Empl_BIT_10%'!E45:L45)/SUM(PopTot!E46:L46)</f>
        <v>62.0147646641099</v>
      </c>
      <c r="F48" s="24" t="n">
        <f aca="false">'Tx_Empl_BIT_10%'!AH45</f>
        <v>19.6746424323203</v>
      </c>
      <c r="G48" s="21" t="n">
        <f aca="false">100*SUM('Empl_BIT_10%'!Q45:X45)/SUM(PopTot!Q46:X46)</f>
        <v>69.2514743085254</v>
      </c>
      <c r="H48" s="24" t="n">
        <f aca="false">'Tx_Empl_BIT_10%'!AM45</f>
        <v>24.1667498140558</v>
      </c>
      <c r="I48" s="24" t="n">
        <f aca="false">'Tx_Empl_BIT_10%'!E45</f>
        <v>6.62093160545193</v>
      </c>
      <c r="J48" s="24" t="n">
        <f aca="false">'Tx_Empl_BIT_10%'!F45</f>
        <v>42.2261057703753</v>
      </c>
      <c r="K48" s="24" t="n">
        <f aca="false">'Tx_Empl_BIT_10%'!G45</f>
        <v>68.5762127921741</v>
      </c>
      <c r="L48" s="24" t="n">
        <f aca="false">'Tx_Empl_BIT_10%'!H45</f>
        <v>69.5147495200233</v>
      </c>
      <c r="M48" s="24" t="n">
        <f aca="false">'Tx_Empl_BIT_10%'!I45</f>
        <v>73.290274409734</v>
      </c>
      <c r="N48" s="24" t="n">
        <f aca="false">'Tx_Empl_BIT_10%'!J45</f>
        <v>76.0364776917427</v>
      </c>
      <c r="O48" s="24" t="n">
        <f aca="false">'Tx_Empl_BIT_10%'!K45</f>
        <v>79.4665486722633</v>
      </c>
      <c r="P48" s="24" t="n">
        <f aca="false">'Tx_Empl_BIT_10%'!L45</f>
        <v>77.6085491761991</v>
      </c>
      <c r="Q48" s="24" t="n">
        <f aca="false">'Tx_Empl_BIT_10%'!M45</f>
        <v>71.0340413895364</v>
      </c>
      <c r="R48" s="24" t="n">
        <f aca="false">'Tx_Empl_BIT_10%'!N45</f>
        <v>57.928574876572</v>
      </c>
      <c r="S48" s="24" t="n">
        <f aca="false">'Tx_Empl_BIT_10%'!O45</f>
        <v>12.1821605716606</v>
      </c>
      <c r="T48" s="24" t="n">
        <f aca="false">'Tx_Empl_BIT_10%'!P45</f>
        <v>0.803746991013823</v>
      </c>
      <c r="U48" s="24" t="n">
        <f aca="false">'Tx_Empl_BIT_10%'!Q45</f>
        <v>10.7590530591789</v>
      </c>
      <c r="V48" s="24" t="n">
        <f aca="false">'Tx_Empl_BIT_10%'!R45</f>
        <v>48.1090746038946</v>
      </c>
      <c r="W48" s="24" t="n">
        <f aca="false">'Tx_Empl_BIT_10%'!S45</f>
        <v>78.1776275815549</v>
      </c>
      <c r="X48" s="24" t="n">
        <f aca="false">'Tx_Empl_BIT_10%'!T45</f>
        <v>83.299764146376</v>
      </c>
      <c r="Y48" s="24" t="n">
        <f aca="false">'Tx_Empl_BIT_10%'!U45</f>
        <v>84.2808030207182</v>
      </c>
      <c r="Z48" s="24" t="n">
        <f aca="false">'Tx_Empl_BIT_10%'!V45</f>
        <v>85.6418907657484</v>
      </c>
      <c r="AA48" s="24" t="n">
        <f aca="false">'Tx_Empl_BIT_10%'!W45</f>
        <v>84.1981287305072</v>
      </c>
      <c r="AB48" s="24" t="n">
        <f aca="false">'Tx_Empl_BIT_10%'!X45</f>
        <v>82.3639283379061</v>
      </c>
      <c r="AC48" s="24" t="n">
        <f aca="false">'Tx_Empl_BIT_10%'!Y45</f>
        <v>71.9389797149087</v>
      </c>
      <c r="AD48" s="24" t="n">
        <f aca="false">'Tx_Empl_BIT_10%'!Z45</f>
        <v>64.9727042848329</v>
      </c>
      <c r="AE48" s="24" t="n">
        <f aca="false">'Tx_Empl_BIT_10%'!AA45</f>
        <v>18.8141593129774</v>
      </c>
      <c r="AF48" s="25" t="n">
        <f aca="false">'Tx_Empl_BIT_10%'!AB45</f>
        <v>1.69101123616611</v>
      </c>
    </row>
    <row r="49" customFormat="false" ht="15" hidden="false" customHeight="false" outlineLevel="0" collapsed="false">
      <c r="A49" s="23" t="n">
        <v>2058</v>
      </c>
      <c r="B49" s="24" t="n">
        <f aca="false">'Tx_Empl_BIT_10%'!B46</f>
        <v>45.2596599225911</v>
      </c>
      <c r="C49" s="24" t="n">
        <f aca="false">'Tx_Empl_BIT_10%'!C46</f>
        <v>41.7946683761646</v>
      </c>
      <c r="D49" s="24" t="n">
        <f aca="false">'Tx_Empl_BIT_10%'!D46</f>
        <v>48.919554067587</v>
      </c>
      <c r="E49" s="21" t="n">
        <f aca="false">100*SUM('Empl_BIT_10%'!E46:L46)/SUM(PopTot!E47:L47)</f>
        <v>61.9992569028169</v>
      </c>
      <c r="F49" s="24" t="n">
        <f aca="false">'Tx_Empl_BIT_10%'!AH46</f>
        <v>19.7293352696588</v>
      </c>
      <c r="G49" s="21" t="n">
        <f aca="false">100*SUM('Empl_BIT_10%'!Q46:X46)/SUM(PopTot!Q47:X47)</f>
        <v>69.2331250403652</v>
      </c>
      <c r="H49" s="24" t="n">
        <f aca="false">'Tx_Empl_BIT_10%'!AM46</f>
        <v>24.2043056537857</v>
      </c>
      <c r="I49" s="24" t="n">
        <f aca="false">'Tx_Empl_BIT_10%'!E46</f>
        <v>6.61964382665461</v>
      </c>
      <c r="J49" s="24" t="n">
        <f aca="false">'Tx_Empl_BIT_10%'!F46</f>
        <v>42.2252340998702</v>
      </c>
      <c r="K49" s="24" t="n">
        <f aca="false">'Tx_Empl_BIT_10%'!G46</f>
        <v>68.5953406318441</v>
      </c>
      <c r="L49" s="24" t="n">
        <f aca="false">'Tx_Empl_BIT_10%'!H46</f>
        <v>69.5545927781493</v>
      </c>
      <c r="M49" s="24" t="n">
        <f aca="false">'Tx_Empl_BIT_10%'!I46</f>
        <v>73.2994310941923</v>
      </c>
      <c r="N49" s="24" t="n">
        <f aca="false">'Tx_Empl_BIT_10%'!J46</f>
        <v>76.0161263754002</v>
      </c>
      <c r="O49" s="24" t="n">
        <f aca="false">'Tx_Empl_BIT_10%'!K46</f>
        <v>79.4000406644031</v>
      </c>
      <c r="P49" s="24" t="n">
        <f aca="false">'Tx_Empl_BIT_10%'!L46</f>
        <v>77.6941740926022</v>
      </c>
      <c r="Q49" s="24" t="n">
        <f aca="false">'Tx_Empl_BIT_10%'!M46</f>
        <v>70.8663822491565</v>
      </c>
      <c r="R49" s="24" t="n">
        <f aca="false">'Tx_Empl_BIT_10%'!N46</f>
        <v>58.3896635455344</v>
      </c>
      <c r="S49" s="24" t="n">
        <f aca="false">'Tx_Empl_BIT_10%'!O46</f>
        <v>12.1221737968741</v>
      </c>
      <c r="T49" s="24" t="n">
        <f aca="false">'Tx_Empl_BIT_10%'!P46</f>
        <v>0.80379441675785</v>
      </c>
      <c r="U49" s="24" t="n">
        <f aca="false">'Tx_Empl_BIT_10%'!Q46</f>
        <v>10.755821079702</v>
      </c>
      <c r="V49" s="24" t="n">
        <f aca="false">'Tx_Empl_BIT_10%'!R46</f>
        <v>48.106528752797</v>
      </c>
      <c r="W49" s="24" t="n">
        <f aca="false">'Tx_Empl_BIT_10%'!S46</f>
        <v>78.1984507910025</v>
      </c>
      <c r="X49" s="24" t="n">
        <f aca="false">'Tx_Empl_BIT_10%'!T46</f>
        <v>83.3449177864338</v>
      </c>
      <c r="Y49" s="24" t="n">
        <f aca="false">'Tx_Empl_BIT_10%'!U46</f>
        <v>84.2874540412293</v>
      </c>
      <c r="Z49" s="24" t="n">
        <f aca="false">'Tx_Empl_BIT_10%'!V46</f>
        <v>85.6202410047796</v>
      </c>
      <c r="AA49" s="24" t="n">
        <f aca="false">'Tx_Empl_BIT_10%'!W46</f>
        <v>84.1002072367976</v>
      </c>
      <c r="AB49" s="24" t="n">
        <f aca="false">'Tx_Empl_BIT_10%'!X46</f>
        <v>82.4842922278031</v>
      </c>
      <c r="AC49" s="24" t="n">
        <f aca="false">'Tx_Empl_BIT_10%'!Y46</f>
        <v>71.7832095850774</v>
      </c>
      <c r="AD49" s="24" t="n">
        <f aca="false">'Tx_Empl_BIT_10%'!Z46</f>
        <v>65.5978086103131</v>
      </c>
      <c r="AE49" s="24" t="n">
        <f aca="false">'Tx_Empl_BIT_10%'!AA46</f>
        <v>18.714376476566</v>
      </c>
      <c r="AF49" s="25" t="n">
        <f aca="false">'Tx_Empl_BIT_10%'!AB46</f>
        <v>1.69082561390314</v>
      </c>
    </row>
    <row r="50" customFormat="false" ht="15" hidden="false" customHeight="false" outlineLevel="0" collapsed="false">
      <c r="A50" s="23" t="n">
        <v>2059</v>
      </c>
      <c r="B50" s="24" t="n">
        <f aca="false">'Tx_Empl_BIT_10%'!B47</f>
        <v>45.2666134062691</v>
      </c>
      <c r="C50" s="24" t="n">
        <f aca="false">'Tx_Empl_BIT_10%'!C47</f>
        <v>41.7950340252246</v>
      </c>
      <c r="D50" s="24" t="n">
        <f aca="false">'Tx_Empl_BIT_10%'!D47</f>
        <v>48.9301582854395</v>
      </c>
      <c r="E50" s="21" t="n">
        <f aca="false">100*SUM('Empl_BIT_10%'!E47:L47)/SUM(PopTot!E48:L48)</f>
        <v>61.9789426101412</v>
      </c>
      <c r="F50" s="24" t="n">
        <f aca="false">'Tx_Empl_BIT_10%'!AH47</f>
        <v>19.8037841876877</v>
      </c>
      <c r="G50" s="21" t="n">
        <f aca="false">100*SUM('Empl_BIT_10%'!Q47:X47)/SUM(PopTot!Q48:X48)</f>
        <v>69.2105731620939</v>
      </c>
      <c r="H50" s="24" t="n">
        <f aca="false">'Tx_Empl_BIT_10%'!AM47</f>
        <v>24.3528501830683</v>
      </c>
      <c r="I50" s="24" t="n">
        <f aca="false">'Tx_Empl_BIT_10%'!E47</f>
        <v>6.61730366053823</v>
      </c>
      <c r="J50" s="24" t="n">
        <f aca="false">'Tx_Empl_BIT_10%'!F47</f>
        <v>42.2181727952289</v>
      </c>
      <c r="K50" s="24" t="n">
        <f aca="false">'Tx_Empl_BIT_10%'!G47</f>
        <v>68.6052761537044</v>
      </c>
      <c r="L50" s="24" t="n">
        <f aca="false">'Tx_Empl_BIT_10%'!H47</f>
        <v>69.5910528780528</v>
      </c>
      <c r="M50" s="24" t="n">
        <f aca="false">'Tx_Empl_BIT_10%'!I47</f>
        <v>73.312924028025</v>
      </c>
      <c r="N50" s="24" t="n">
        <f aca="false">'Tx_Empl_BIT_10%'!J47</f>
        <v>75.9599160663533</v>
      </c>
      <c r="O50" s="24" t="n">
        <f aca="false">'Tx_Empl_BIT_10%'!K47</f>
        <v>79.4498765698266</v>
      </c>
      <c r="P50" s="24" t="n">
        <f aca="false">'Tx_Empl_BIT_10%'!L47</f>
        <v>77.6112415465404</v>
      </c>
      <c r="Q50" s="24" t="n">
        <f aca="false">'Tx_Empl_BIT_10%'!M47</f>
        <v>70.8960269184014</v>
      </c>
      <c r="R50" s="24" t="n">
        <f aca="false">'Tx_Empl_BIT_10%'!N47</f>
        <v>58.3941770829138</v>
      </c>
      <c r="S50" s="24" t="n">
        <f aca="false">'Tx_Empl_BIT_10%'!O47</f>
        <v>12.1363692209771</v>
      </c>
      <c r="T50" s="24" t="n">
        <f aca="false">'Tx_Empl_BIT_10%'!P47</f>
        <v>0.803559511724619</v>
      </c>
      <c r="U50" s="24" t="n">
        <f aca="false">'Tx_Empl_BIT_10%'!Q47</f>
        <v>10.7515112538883</v>
      </c>
      <c r="V50" s="24" t="n">
        <f aca="false">'Tx_Empl_BIT_10%'!R47</f>
        <v>48.0970475598752</v>
      </c>
      <c r="W50" s="24" t="n">
        <f aca="false">'Tx_Empl_BIT_10%'!S47</f>
        <v>78.2086275984079</v>
      </c>
      <c r="X50" s="24" t="n">
        <f aca="false">'Tx_Empl_BIT_10%'!T47</f>
        <v>83.3874480411548</v>
      </c>
      <c r="Y50" s="24" t="n">
        <f aca="false">'Tx_Empl_BIT_10%'!U47</f>
        <v>84.3006920101655</v>
      </c>
      <c r="Z50" s="24" t="n">
        <f aca="false">'Tx_Empl_BIT_10%'!V47</f>
        <v>85.5522046097405</v>
      </c>
      <c r="AA50" s="24" t="n">
        <f aca="false">'Tx_Empl_BIT_10%'!W47</f>
        <v>84.137034843058</v>
      </c>
      <c r="AB50" s="24" t="n">
        <f aca="false">'Tx_Empl_BIT_10%'!X47</f>
        <v>82.4128194794921</v>
      </c>
      <c r="AC50" s="24" t="n">
        <f aca="false">'Tx_Empl_BIT_10%'!Y47</f>
        <v>71.7557545452293</v>
      </c>
      <c r="AD50" s="24" t="n">
        <f aca="false">'Tx_Empl_BIT_10%'!Z47</f>
        <v>66.3020966129588</v>
      </c>
      <c r="AE50" s="24" t="n">
        <f aca="false">'Tx_Empl_BIT_10%'!AA47</f>
        <v>18.7277254366364</v>
      </c>
      <c r="AF50" s="25" t="n">
        <f aca="false">'Tx_Empl_BIT_10%'!AB47</f>
        <v>1.690318143345</v>
      </c>
    </row>
    <row r="51" customFormat="false" ht="15" hidden="false" customHeight="false" outlineLevel="0" collapsed="false">
      <c r="A51" s="23" t="n">
        <v>2060</v>
      </c>
      <c r="B51" s="24" t="n">
        <f aca="false">'Tx_Empl_BIT_10%'!B48</f>
        <v>45.2646919440046</v>
      </c>
      <c r="C51" s="24" t="n">
        <f aca="false">'Tx_Empl_BIT_10%'!C48</f>
        <v>41.7808903390227</v>
      </c>
      <c r="D51" s="24" t="n">
        <f aca="false">'Tx_Empl_BIT_10%'!D48</f>
        <v>48.9379035706468</v>
      </c>
      <c r="E51" s="21" t="n">
        <f aca="false">100*SUM('Empl_BIT_10%'!E48:L48)/SUM(PopTot!E49:L49)</f>
        <v>61.9557464707636</v>
      </c>
      <c r="F51" s="24" t="n">
        <f aca="false">'Tx_Empl_BIT_10%'!AH48</f>
        <v>19.863014242219</v>
      </c>
      <c r="G51" s="21" t="n">
        <f aca="false">100*SUM('Empl_BIT_10%'!Q48:X48)/SUM(PopTot!Q49:X49)</f>
        <v>69.1873675953087</v>
      </c>
      <c r="H51" s="24" t="n">
        <f aca="false">'Tx_Empl_BIT_10%'!AM48</f>
        <v>24.5070731858188</v>
      </c>
      <c r="I51" s="24" t="n">
        <f aca="false">'Tx_Empl_BIT_10%'!E48</f>
        <v>6.61177114452096</v>
      </c>
      <c r="J51" s="24" t="n">
        <f aca="false">'Tx_Empl_BIT_10%'!F48</f>
        <v>42.1969251236636</v>
      </c>
      <c r="K51" s="24" t="n">
        <f aca="false">'Tx_Empl_BIT_10%'!G48</f>
        <v>68.6005054088584</v>
      </c>
      <c r="L51" s="24" t="n">
        <f aca="false">'Tx_Empl_BIT_10%'!H48</f>
        <v>69.616417822543</v>
      </c>
      <c r="M51" s="24" t="n">
        <f aca="false">'Tx_Empl_BIT_10%'!I48</f>
        <v>73.326747688759</v>
      </c>
      <c r="N51" s="24" t="n">
        <f aca="false">'Tx_Empl_BIT_10%'!J48</f>
        <v>76.0892854786989</v>
      </c>
      <c r="O51" s="24" t="n">
        <f aca="false">'Tx_Empl_BIT_10%'!K48</f>
        <v>79.2147047486859</v>
      </c>
      <c r="P51" s="24" t="n">
        <f aca="false">'Tx_Empl_BIT_10%'!L48</f>
        <v>77.6139728719044</v>
      </c>
      <c r="Q51" s="24" t="n">
        <f aca="false">'Tx_Empl_BIT_10%'!M48</f>
        <v>70.6035244625279</v>
      </c>
      <c r="R51" s="24" t="n">
        <f aca="false">'Tx_Empl_BIT_10%'!N48</f>
        <v>58.5321255927507</v>
      </c>
      <c r="S51" s="24" t="n">
        <f aca="false">'Tx_Empl_BIT_10%'!O48</f>
        <v>12.171017505735</v>
      </c>
      <c r="T51" s="24" t="n">
        <f aca="false">'Tx_Empl_BIT_10%'!P48</f>
        <v>0.803451197776908</v>
      </c>
      <c r="U51" s="24" t="n">
        <f aca="false">'Tx_Empl_BIT_10%'!Q48</f>
        <v>10.7438053040746</v>
      </c>
      <c r="V51" s="24" t="n">
        <f aca="false">'Tx_Empl_BIT_10%'!R48</f>
        <v>48.0718394317541</v>
      </c>
      <c r="W51" s="24" t="n">
        <f aca="false">'Tx_Empl_BIT_10%'!S48</f>
        <v>78.2027421870014</v>
      </c>
      <c r="X51" s="24" t="n">
        <f aca="false">'Tx_Empl_BIT_10%'!T48</f>
        <v>83.4204907706388</v>
      </c>
      <c r="Y51" s="24" t="n">
        <f aca="false">'Tx_Empl_BIT_10%'!U48</f>
        <v>84.3182611763016</v>
      </c>
      <c r="Z51" s="24" t="n">
        <f aca="false">'Tx_Empl_BIT_10%'!V48</f>
        <v>85.7069213553829</v>
      </c>
      <c r="AA51" s="24" t="n">
        <f aca="false">'Tx_Empl_BIT_10%'!W48</f>
        <v>83.8875158877087</v>
      </c>
      <c r="AB51" s="24" t="n">
        <f aca="false">'Tx_Empl_BIT_10%'!X48</f>
        <v>82.3920184914893</v>
      </c>
      <c r="AC51" s="24" t="n">
        <f aca="false">'Tx_Empl_BIT_10%'!Y48</f>
        <v>71.495315292289</v>
      </c>
      <c r="AD51" s="24" t="n">
        <f aca="false">'Tx_Empl_BIT_10%'!Z48</f>
        <v>67.1789890516181</v>
      </c>
      <c r="AE51" s="24" t="n">
        <f aca="false">'Tx_Empl_BIT_10%'!AA48</f>
        <v>18.7636234000211</v>
      </c>
      <c r="AF51" s="25" t="n">
        <f aca="false">'Tx_Empl_BIT_10%'!AB48</f>
        <v>1.69031870610834</v>
      </c>
    </row>
    <row r="52" customFormat="false" ht="15" hidden="false" customHeight="false" outlineLevel="0" collapsed="false">
      <c r="A52" s="23" t="n">
        <v>2061</v>
      </c>
      <c r="B52" s="24" t="n">
        <f aca="false">'Tx_Empl_BIT_10%'!B49</f>
        <v>45.2326206744956</v>
      </c>
      <c r="C52" s="24" t="n">
        <f aca="false">'Tx_Empl_BIT_10%'!C49</f>
        <v>41.7547340876437</v>
      </c>
      <c r="D52" s="24" t="n">
        <f aca="false">'Tx_Empl_BIT_10%'!D49</f>
        <v>48.8964485192792</v>
      </c>
      <c r="E52" s="21" t="n">
        <f aca="false">100*SUM('Empl_BIT_10%'!E49:L49)/SUM(PopTot!E50:L50)</f>
        <v>61.9180947357705</v>
      </c>
      <c r="F52" s="24" t="n">
        <f aca="false">'Tx_Empl_BIT_10%'!AH49</f>
        <v>19.9237627391229</v>
      </c>
      <c r="G52" s="21" t="n">
        <f aca="false">100*SUM('Empl_BIT_10%'!Q49:X49)/SUM(PopTot!Q50:X50)</f>
        <v>69.1528792585553</v>
      </c>
      <c r="H52" s="24" t="n">
        <f aca="false">'Tx_Empl_BIT_10%'!AM49</f>
        <v>24.5796577188449</v>
      </c>
      <c r="I52" s="24" t="n">
        <f aca="false">'Tx_Empl_BIT_10%'!E49</f>
        <v>6.6056920493461</v>
      </c>
      <c r="J52" s="24" t="n">
        <f aca="false">'Tx_Empl_BIT_10%'!F49</f>
        <v>42.166381369896</v>
      </c>
      <c r="K52" s="24" t="n">
        <f aca="false">'Tx_Empl_BIT_10%'!G49</f>
        <v>68.5879653242272</v>
      </c>
      <c r="L52" s="24" t="n">
        <f aca="false">'Tx_Empl_BIT_10%'!H49</f>
        <v>69.6336298219369</v>
      </c>
      <c r="M52" s="24" t="n">
        <f aca="false">'Tx_Empl_BIT_10%'!I49</f>
        <v>73.345259845324</v>
      </c>
      <c r="N52" s="24" t="n">
        <f aca="false">'Tx_Empl_BIT_10%'!J49</f>
        <v>76.1155572320536</v>
      </c>
      <c r="O52" s="24" t="n">
        <f aca="false">'Tx_Empl_BIT_10%'!K49</f>
        <v>79.256252305082</v>
      </c>
      <c r="P52" s="24" t="n">
        <f aca="false">'Tx_Empl_BIT_10%'!L49</f>
        <v>77.3303411009924</v>
      </c>
      <c r="Q52" s="24" t="n">
        <f aca="false">'Tx_Empl_BIT_10%'!M49</f>
        <v>70.8662420748155</v>
      </c>
      <c r="R52" s="24" t="n">
        <f aca="false">'Tx_Empl_BIT_10%'!N49</f>
        <v>58.3766721388427</v>
      </c>
      <c r="S52" s="24" t="n">
        <f aca="false">'Tx_Empl_BIT_10%'!O49</f>
        <v>12.2068814623831</v>
      </c>
      <c r="T52" s="24" t="n">
        <f aca="false">'Tx_Empl_BIT_10%'!P49</f>
        <v>0.803040240814204</v>
      </c>
      <c r="U52" s="24" t="n">
        <f aca="false">'Tx_Empl_BIT_10%'!Q49</f>
        <v>10.7358856412099</v>
      </c>
      <c r="V52" s="24" t="n">
        <f aca="false">'Tx_Empl_BIT_10%'!R49</f>
        <v>48.0362141793973</v>
      </c>
      <c r="W52" s="24" t="n">
        <f aca="false">'Tx_Empl_BIT_10%'!S49</f>
        <v>78.1882812212743</v>
      </c>
      <c r="X52" s="24" t="n">
        <f aca="false">'Tx_Empl_BIT_10%'!T49</f>
        <v>83.4444405047173</v>
      </c>
      <c r="Y52" s="24" t="n">
        <f aca="false">'Tx_Empl_BIT_10%'!U49</f>
        <v>84.3431412019127</v>
      </c>
      <c r="Z52" s="24" t="n">
        <f aca="false">'Tx_Empl_BIT_10%'!V49</f>
        <v>85.7413099864468</v>
      </c>
      <c r="AA52" s="24" t="n">
        <f aca="false">'Tx_Empl_BIT_10%'!W49</f>
        <v>83.971559275627</v>
      </c>
      <c r="AB52" s="24" t="n">
        <f aca="false">'Tx_Empl_BIT_10%'!X49</f>
        <v>82.0348078801576</v>
      </c>
      <c r="AC52" s="24" t="n">
        <f aca="false">'Tx_Empl_BIT_10%'!Y49</f>
        <v>71.7821800898212</v>
      </c>
      <c r="AD52" s="24" t="n">
        <f aca="false">'Tx_Empl_BIT_10%'!Z49</f>
        <v>67.0339598353711</v>
      </c>
      <c r="AE52" s="24" t="n">
        <f aca="false">'Tx_Empl_BIT_10%'!AA49</f>
        <v>18.8815348754139</v>
      </c>
      <c r="AF52" s="25" t="n">
        <f aca="false">'Tx_Empl_BIT_10%'!AB49</f>
        <v>1.6892148402428</v>
      </c>
    </row>
    <row r="53" customFormat="false" ht="15" hidden="false" customHeight="false" outlineLevel="0" collapsed="false">
      <c r="A53" s="23" t="n">
        <v>2062</v>
      </c>
      <c r="B53" s="24" t="n">
        <f aca="false">'Tx_Empl_BIT_10%'!B50</f>
        <v>45.2062052183278</v>
      </c>
      <c r="C53" s="24" t="n">
        <f aca="false">'Tx_Empl_BIT_10%'!C50</f>
        <v>41.7383871087399</v>
      </c>
      <c r="D53" s="24" t="n">
        <f aca="false">'Tx_Empl_BIT_10%'!D50</f>
        <v>48.8563576630101</v>
      </c>
      <c r="E53" s="21" t="n">
        <f aca="false">100*SUM('Empl_BIT_10%'!E50:L50)/SUM(PopTot!E51:L51)</f>
        <v>61.9178812562778</v>
      </c>
      <c r="F53" s="24" t="n">
        <f aca="false">'Tx_Empl_BIT_10%'!AH50</f>
        <v>19.9932724608074</v>
      </c>
      <c r="G53" s="21" t="n">
        <f aca="false">100*SUM('Empl_BIT_10%'!Q50:X50)/SUM(PopTot!Q51:X51)</f>
        <v>69.1631886978703</v>
      </c>
      <c r="H53" s="24" t="n">
        <f aca="false">'Tx_Empl_BIT_10%'!AM50</f>
        <v>24.6363666920309</v>
      </c>
      <c r="I53" s="24" t="n">
        <f aca="false">'Tx_Empl_BIT_10%'!E50</f>
        <v>6.60282605710817</v>
      </c>
      <c r="J53" s="24" t="n">
        <f aca="false">'Tx_Empl_BIT_10%'!F50</f>
        <v>42.141311794612</v>
      </c>
      <c r="K53" s="24" t="n">
        <f aca="false">'Tx_Empl_BIT_10%'!G50</f>
        <v>68.57873466941</v>
      </c>
      <c r="L53" s="24" t="n">
        <f aca="false">'Tx_Empl_BIT_10%'!H50</f>
        <v>69.6509565630391</v>
      </c>
      <c r="M53" s="24" t="n">
        <f aca="false">'Tx_Empl_BIT_10%'!I50</f>
        <v>73.3750338281598</v>
      </c>
      <c r="N53" s="24" t="n">
        <f aca="false">'Tx_Empl_BIT_10%'!J50</f>
        <v>76.113023141595</v>
      </c>
      <c r="O53" s="24" t="n">
        <f aca="false">'Tx_Empl_BIT_10%'!K50</f>
        <v>79.4091152975117</v>
      </c>
      <c r="P53" s="24" t="n">
        <f aca="false">'Tx_Empl_BIT_10%'!L50</f>
        <v>77.237849047291</v>
      </c>
      <c r="Q53" s="24" t="n">
        <f aca="false">'Tx_Empl_BIT_10%'!M50</f>
        <v>70.8754671618643</v>
      </c>
      <c r="R53" s="24" t="n">
        <f aca="false">'Tx_Empl_BIT_10%'!N50</f>
        <v>58.3334441397726</v>
      </c>
      <c r="S53" s="24" t="n">
        <f aca="false">'Tx_Empl_BIT_10%'!O50</f>
        <v>12.221672824052</v>
      </c>
      <c r="T53" s="24" t="n">
        <f aca="false">'Tx_Empl_BIT_10%'!P50</f>
        <v>0.802681175520821</v>
      </c>
      <c r="U53" s="24" t="n">
        <f aca="false">'Tx_Empl_BIT_10%'!Q50</f>
        <v>10.7318309500223</v>
      </c>
      <c r="V53" s="24" t="n">
        <f aca="false">'Tx_Empl_BIT_10%'!R50</f>
        <v>48.0065532022277</v>
      </c>
      <c r="W53" s="24" t="n">
        <f aca="false">'Tx_Empl_BIT_10%'!S50</f>
        <v>78.1764594891315</v>
      </c>
      <c r="X53" s="24" t="n">
        <f aca="false">'Tx_Empl_BIT_10%'!T50</f>
        <v>83.4656486519549</v>
      </c>
      <c r="Y53" s="24" t="n">
        <f aca="false">'Tx_Empl_BIT_10%'!U50</f>
        <v>84.3793331133714</v>
      </c>
      <c r="Z53" s="24" t="n">
        <f aca="false">'Tx_Empl_BIT_10%'!V50</f>
        <v>85.7379690386062</v>
      </c>
      <c r="AA53" s="24" t="n">
        <f aca="false">'Tx_Empl_BIT_10%'!W50</f>
        <v>84.068390525825</v>
      </c>
      <c r="AB53" s="24" t="n">
        <f aca="false">'Tx_Empl_BIT_10%'!X50</f>
        <v>82.003328986487</v>
      </c>
      <c r="AC53" s="24" t="n">
        <f aca="false">'Tx_Empl_BIT_10%'!Y50</f>
        <v>71.7557915810236</v>
      </c>
      <c r="AD53" s="24" t="n">
        <f aca="false">'Tx_Empl_BIT_10%'!Z50</f>
        <v>67.0014755340765</v>
      </c>
      <c r="AE53" s="24" t="n">
        <f aca="false">'Tx_Empl_BIT_10%'!AA50</f>
        <v>18.926239942123</v>
      </c>
      <c r="AF53" s="25" t="n">
        <f aca="false">'Tx_Empl_BIT_10%'!AB50</f>
        <v>1.68853134582005</v>
      </c>
    </row>
    <row r="54" customFormat="false" ht="15" hidden="false" customHeight="false" outlineLevel="0" collapsed="false">
      <c r="A54" s="23" t="n">
        <v>2063</v>
      </c>
      <c r="B54" s="24" t="n">
        <f aca="false">'Tx_Empl_BIT_10%'!B51</f>
        <v>45.1887596743752</v>
      </c>
      <c r="C54" s="24" t="n">
        <f aca="false">'Tx_Empl_BIT_10%'!C51</f>
        <v>41.7323951301073</v>
      </c>
      <c r="D54" s="24" t="n">
        <f aca="false">'Tx_Empl_BIT_10%'!D51</f>
        <v>48.8238650538946</v>
      </c>
      <c r="E54" s="21" t="n">
        <f aca="false">100*SUM('Empl_BIT_10%'!E51:L51)/SUM(PopTot!E52:L52)</f>
        <v>61.9080110935557</v>
      </c>
      <c r="F54" s="24" t="n">
        <f aca="false">'Tx_Empl_BIT_10%'!AH51</f>
        <v>20.0843707404912</v>
      </c>
      <c r="G54" s="21" t="n">
        <f aca="false">100*SUM('Empl_BIT_10%'!Q51:X51)/SUM(PopTot!Q52:X52)</f>
        <v>69.1607701214538</v>
      </c>
      <c r="H54" s="24" t="n">
        <f aca="false">'Tx_Empl_BIT_10%'!AM51</f>
        <v>24.7105590805696</v>
      </c>
      <c r="I54" s="24" t="n">
        <f aca="false">'Tx_Empl_BIT_10%'!E51</f>
        <v>6.60046527706592</v>
      </c>
      <c r="J54" s="24" t="n">
        <f aca="false">'Tx_Empl_BIT_10%'!F51</f>
        <v>42.1151071288957</v>
      </c>
      <c r="K54" s="24" t="n">
        <f aca="false">'Tx_Empl_BIT_10%'!G51</f>
        <v>68.5650806418419</v>
      </c>
      <c r="L54" s="24" t="n">
        <f aca="false">'Tx_Empl_BIT_10%'!H51</f>
        <v>69.6613505463126</v>
      </c>
      <c r="M54" s="24" t="n">
        <f aca="false">'Tx_Empl_BIT_10%'!I51</f>
        <v>73.4074443112283</v>
      </c>
      <c r="N54" s="24" t="n">
        <f aca="false">'Tx_Empl_BIT_10%'!J51</f>
        <v>76.1144636123684</v>
      </c>
      <c r="O54" s="24" t="n">
        <f aca="false">'Tx_Empl_BIT_10%'!K51</f>
        <v>79.3825564873979</v>
      </c>
      <c r="P54" s="24" t="n">
        <f aca="false">'Tx_Empl_BIT_10%'!L51</f>
        <v>77.1655637768101</v>
      </c>
      <c r="Q54" s="24" t="n">
        <f aca="false">'Tx_Empl_BIT_10%'!M51</f>
        <v>71.0603222901711</v>
      </c>
      <c r="R54" s="24" t="n">
        <f aca="false">'Tx_Empl_BIT_10%'!N51</f>
        <v>58.1922266713335</v>
      </c>
      <c r="S54" s="24" t="n">
        <f aca="false">'Tx_Empl_BIT_10%'!O51</f>
        <v>12.3044265415816</v>
      </c>
      <c r="T54" s="24" t="n">
        <f aca="false">'Tx_Empl_BIT_10%'!P51</f>
        <v>0.801910880440785</v>
      </c>
      <c r="U54" s="24" t="n">
        <f aca="false">'Tx_Empl_BIT_10%'!Q51</f>
        <v>10.7286726909806</v>
      </c>
      <c r="V54" s="24" t="n">
        <f aca="false">'Tx_Empl_BIT_10%'!R51</f>
        <v>47.9757915024274</v>
      </c>
      <c r="W54" s="24" t="n">
        <f aca="false">'Tx_Empl_BIT_10%'!S51</f>
        <v>78.159406002175</v>
      </c>
      <c r="X54" s="24" t="n">
        <f aca="false">'Tx_Empl_BIT_10%'!T51</f>
        <v>83.4782546641361</v>
      </c>
      <c r="Y54" s="24" t="n">
        <f aca="false">'Tx_Empl_BIT_10%'!U51</f>
        <v>84.4189283447075</v>
      </c>
      <c r="Z54" s="24" t="n">
        <f aca="false">'Tx_Empl_BIT_10%'!V51</f>
        <v>85.7398195734605</v>
      </c>
      <c r="AA54" s="24" t="n">
        <f aca="false">'Tx_Empl_BIT_10%'!W51</f>
        <v>84.0421815554232</v>
      </c>
      <c r="AB54" s="24" t="n">
        <f aca="false">'Tx_Empl_BIT_10%'!X51</f>
        <v>81.9045937685065</v>
      </c>
      <c r="AC54" s="24" t="n">
        <f aca="false">'Tx_Empl_BIT_10%'!Y51</f>
        <v>71.8544231955959</v>
      </c>
      <c r="AD54" s="24" t="n">
        <f aca="false">'Tx_Empl_BIT_10%'!Z51</f>
        <v>66.8519061911963</v>
      </c>
      <c r="AE54" s="24" t="n">
        <f aca="false">'Tx_Empl_BIT_10%'!AA51</f>
        <v>19.1326746906518</v>
      </c>
      <c r="AF54" s="25" t="n">
        <f aca="false">'Tx_Empl_BIT_10%'!AB51</f>
        <v>1.68628517077468</v>
      </c>
    </row>
    <row r="55" customFormat="false" ht="15" hidden="false" customHeight="false" outlineLevel="0" collapsed="false">
      <c r="A55" s="23" t="n">
        <v>2064</v>
      </c>
      <c r="B55" s="24" t="n">
        <f aca="false">'Tx_Empl_BIT_10%'!B52</f>
        <v>45.1693196074677</v>
      </c>
      <c r="C55" s="24" t="n">
        <f aca="false">'Tx_Empl_BIT_10%'!C52</f>
        <v>41.721656347789</v>
      </c>
      <c r="D55" s="24" t="n">
        <f aca="false">'Tx_Empl_BIT_10%'!D52</f>
        <v>48.7923536905237</v>
      </c>
      <c r="E55" s="21" t="n">
        <f aca="false">100*SUM('Empl_BIT_10%'!E52:L52)/SUM(PopTot!E53:L53)</f>
        <v>61.9072516242122</v>
      </c>
      <c r="F55" s="24" t="n">
        <f aca="false">'Tx_Empl_BIT_10%'!AH52</f>
        <v>20.1687920093846</v>
      </c>
      <c r="G55" s="21" t="n">
        <f aca="false">100*SUM('Empl_BIT_10%'!Q52:X52)/SUM(PopTot!Q53:X53)</f>
        <v>69.1703651067914</v>
      </c>
      <c r="H55" s="24" t="n">
        <f aca="false">'Tx_Empl_BIT_10%'!AM52</f>
        <v>24.7897093105539</v>
      </c>
      <c r="I55" s="24" t="n">
        <f aca="false">'Tx_Empl_BIT_10%'!E52</f>
        <v>6.5973327018965</v>
      </c>
      <c r="J55" s="24" t="n">
        <f aca="false">'Tx_Empl_BIT_10%'!F52</f>
        <v>42.0853690584432</v>
      </c>
      <c r="K55" s="24" t="n">
        <f aca="false">'Tx_Empl_BIT_10%'!G52</f>
        <v>68.5432910969155</v>
      </c>
      <c r="L55" s="24" t="n">
        <f aca="false">'Tx_Empl_BIT_10%'!H52</f>
        <v>69.6623809248693</v>
      </c>
      <c r="M55" s="24" t="n">
        <f aca="false">'Tx_Empl_BIT_10%'!I52</f>
        <v>73.4360722692989</v>
      </c>
      <c r="N55" s="24" t="n">
        <f aca="false">'Tx_Empl_BIT_10%'!J52</f>
        <v>76.1202622862201</v>
      </c>
      <c r="O55" s="24" t="n">
        <f aca="false">'Tx_Empl_BIT_10%'!K52</f>
        <v>79.3187007414932</v>
      </c>
      <c r="P55" s="24" t="n">
        <f aca="false">'Tx_Empl_BIT_10%'!L52</f>
        <v>77.2060947726933</v>
      </c>
      <c r="Q55" s="24" t="n">
        <f aca="false">'Tx_Empl_BIT_10%'!M52</f>
        <v>71.1252246036392</v>
      </c>
      <c r="R55" s="24" t="n">
        <f aca="false">'Tx_Empl_BIT_10%'!N52</f>
        <v>58.2130895866631</v>
      </c>
      <c r="S55" s="24" t="n">
        <f aca="false">'Tx_Empl_BIT_10%'!O52</f>
        <v>12.3048788139949</v>
      </c>
      <c r="T55" s="24" t="n">
        <f aca="false">'Tx_Empl_BIT_10%'!P52</f>
        <v>0.801977173368256</v>
      </c>
      <c r="U55" s="24" t="n">
        <f aca="false">'Tx_Empl_BIT_10%'!Q52</f>
        <v>10.7249250756604</v>
      </c>
      <c r="V55" s="24" t="n">
        <f aca="false">'Tx_Empl_BIT_10%'!R52</f>
        <v>47.9416190738027</v>
      </c>
      <c r="W55" s="24" t="n">
        <f aca="false">'Tx_Empl_BIT_10%'!S52</f>
        <v>78.1333351966508</v>
      </c>
      <c r="X55" s="24" t="n">
        <f aca="false">'Tx_Empl_BIT_10%'!T52</f>
        <v>83.4805755263769</v>
      </c>
      <c r="Y55" s="24" t="n">
        <f aca="false">'Tx_Empl_BIT_10%'!U52</f>
        <v>84.4555475493693</v>
      </c>
      <c r="Z55" s="24" t="n">
        <f aca="false">'Tx_Empl_BIT_10%'!V52</f>
        <v>85.7479554609638</v>
      </c>
      <c r="AA55" s="24" t="n">
        <f aca="false">'Tx_Empl_BIT_10%'!W52</f>
        <v>83.9708426151817</v>
      </c>
      <c r="AB55" s="24" t="n">
        <f aca="false">'Tx_Empl_BIT_10%'!X52</f>
        <v>81.9352574577641</v>
      </c>
      <c r="AC55" s="24" t="n">
        <f aca="false">'Tx_Empl_BIT_10%'!Y52</f>
        <v>71.898016854053</v>
      </c>
      <c r="AD55" s="24" t="n">
        <f aca="false">'Tx_Empl_BIT_10%'!Z52</f>
        <v>66.8221558860412</v>
      </c>
      <c r="AE55" s="24" t="n">
        <f aca="false">'Tx_Empl_BIT_10%'!AA52</f>
        <v>19.1863820817643</v>
      </c>
      <c r="AF55" s="25" t="n">
        <f aca="false">'Tx_Empl_BIT_10%'!AB52</f>
        <v>1.68633486358647</v>
      </c>
    </row>
    <row r="56" customFormat="false" ht="15" hidden="false" customHeight="false" outlineLevel="0" collapsed="false">
      <c r="A56" s="23" t="n">
        <v>2065</v>
      </c>
      <c r="B56" s="24" t="n">
        <f aca="false">'Tx_Empl_BIT_10%'!B53</f>
        <v>45.1242355716574</v>
      </c>
      <c r="C56" s="24" t="n">
        <f aca="false">'Tx_Empl_BIT_10%'!C53</f>
        <v>41.6906023097094</v>
      </c>
      <c r="D56" s="24" t="n">
        <f aca="false">'Tx_Empl_BIT_10%'!D53</f>
        <v>48.7296828070028</v>
      </c>
      <c r="E56" s="21" t="n">
        <f aca="false">100*SUM('Empl_BIT_10%'!E53:L53)/SUM(PopTot!E54:L54)</f>
        <v>61.8970995776086</v>
      </c>
      <c r="F56" s="24" t="n">
        <f aca="false">'Tx_Empl_BIT_10%'!AH53</f>
        <v>20.2212345083483</v>
      </c>
      <c r="G56" s="21" t="n">
        <f aca="false">100*SUM('Empl_BIT_10%'!Q53:X53)/SUM(PopTot!Q54:X54)</f>
        <v>69.1740556277563</v>
      </c>
      <c r="H56" s="24" t="n">
        <f aca="false">'Tx_Empl_BIT_10%'!AM53</f>
        <v>24.8093819390326</v>
      </c>
      <c r="I56" s="24" t="n">
        <f aca="false">'Tx_Empl_BIT_10%'!E53</f>
        <v>6.5931682734291</v>
      </c>
      <c r="J56" s="24" t="n">
        <f aca="false">'Tx_Empl_BIT_10%'!F53</f>
        <v>42.0525319227496</v>
      </c>
      <c r="K56" s="24" t="n">
        <f aca="false">'Tx_Empl_BIT_10%'!G53</f>
        <v>68.5116506595355</v>
      </c>
      <c r="L56" s="24" t="n">
        <f aca="false">'Tx_Empl_BIT_10%'!H53</f>
        <v>69.6543344305494</v>
      </c>
      <c r="M56" s="24" t="n">
        <f aca="false">'Tx_Empl_BIT_10%'!I53</f>
        <v>73.4586842183906</v>
      </c>
      <c r="N56" s="24" t="n">
        <f aca="false">'Tx_Empl_BIT_10%'!J53</f>
        <v>76.1313190320889</v>
      </c>
      <c r="O56" s="24" t="n">
        <f aca="false">'Tx_Empl_BIT_10%'!K53</f>
        <v>79.4517739668897</v>
      </c>
      <c r="P56" s="24" t="n">
        <f aca="false">'Tx_Empl_BIT_10%'!L53</f>
        <v>76.9747859480468</v>
      </c>
      <c r="Q56" s="24" t="n">
        <f aca="false">'Tx_Empl_BIT_10%'!M53</f>
        <v>71.2898662677699</v>
      </c>
      <c r="R56" s="24" t="n">
        <f aca="false">'Tx_Empl_BIT_10%'!N53</f>
        <v>57.9731995511852</v>
      </c>
      <c r="S56" s="24" t="n">
        <f aca="false">'Tx_Empl_BIT_10%'!O53</f>
        <v>12.3340163662554</v>
      </c>
      <c r="T56" s="24" t="n">
        <f aca="false">'Tx_Empl_BIT_10%'!P53</f>
        <v>0.802432495902787</v>
      </c>
      <c r="U56" s="24" t="n">
        <f aca="false">'Tx_Empl_BIT_10%'!Q53</f>
        <v>10.7203023340352</v>
      </c>
      <c r="V56" s="24" t="n">
        <f aca="false">'Tx_Empl_BIT_10%'!R53</f>
        <v>47.9043262268252</v>
      </c>
      <c r="W56" s="24" t="n">
        <f aca="false">'Tx_Empl_BIT_10%'!S53</f>
        <v>78.0961344721484</v>
      </c>
      <c r="X56" s="24" t="n">
        <f aca="false">'Tx_Empl_BIT_10%'!T53</f>
        <v>83.4732399443602</v>
      </c>
      <c r="Y56" s="24" t="n">
        <f aca="false">'Tx_Empl_BIT_10%'!U53</f>
        <v>84.4867396852486</v>
      </c>
      <c r="Z56" s="24" t="n">
        <f aca="false">'Tx_Empl_BIT_10%'!V53</f>
        <v>85.763958870565</v>
      </c>
      <c r="AA56" s="24" t="n">
        <f aca="false">'Tx_Empl_BIT_10%'!W53</f>
        <v>84.118802828692</v>
      </c>
      <c r="AB56" s="24" t="n">
        <f aca="false">'Tx_Empl_BIT_10%'!X53</f>
        <v>81.6923539484833</v>
      </c>
      <c r="AC56" s="24" t="n">
        <f aca="false">'Tx_Empl_BIT_10%'!Y53</f>
        <v>71.9039351079802</v>
      </c>
      <c r="AD56" s="24" t="n">
        <f aca="false">'Tx_Empl_BIT_10%'!Z53</f>
        <v>66.5798407551191</v>
      </c>
      <c r="AE56" s="24" t="n">
        <f aca="false">'Tx_Empl_BIT_10%'!AA53</f>
        <v>19.2275080183721</v>
      </c>
      <c r="AF56" s="25" t="n">
        <f aca="false">'Tx_Empl_BIT_10%'!AB53</f>
        <v>1.68731454129041</v>
      </c>
    </row>
    <row r="57" customFormat="false" ht="15" hidden="false" customHeight="false" outlineLevel="0" collapsed="false">
      <c r="A57" s="23" t="n">
        <v>2066</v>
      </c>
      <c r="B57" s="24" t="n">
        <f aca="false">'Tx_Empl_BIT_10%'!B54</f>
        <v>45.0636650685898</v>
      </c>
      <c r="C57" s="24" t="n">
        <f aca="false">'Tx_Empl_BIT_10%'!C54</f>
        <v>41.6430005810571</v>
      </c>
      <c r="D57" s="24" t="n">
        <f aca="false">'Tx_Empl_BIT_10%'!D54</f>
        <v>48.6527243644174</v>
      </c>
      <c r="E57" s="21" t="n">
        <f aca="false">100*SUM('Empl_BIT_10%'!E54:L54)/SUM(PopTot!E55:L55)</f>
        <v>61.9110616732378</v>
      </c>
      <c r="F57" s="24" t="n">
        <f aca="false">'Tx_Empl_BIT_10%'!AH54</f>
        <v>20.2266433426724</v>
      </c>
      <c r="G57" s="21" t="n">
        <f aca="false">100*SUM('Empl_BIT_10%'!Q54:X54)/SUM(PopTot!Q55:X55)</f>
        <v>69.2092010725218</v>
      </c>
      <c r="H57" s="24" t="n">
        <f aca="false">'Tx_Empl_BIT_10%'!AM54</f>
        <v>24.7737893560744</v>
      </c>
      <c r="I57" s="24" t="n">
        <f aca="false">'Tx_Empl_BIT_10%'!E54</f>
        <v>6.59016466374738</v>
      </c>
      <c r="J57" s="24" t="n">
        <f aca="false">'Tx_Empl_BIT_10%'!F54</f>
        <v>42.0269270149059</v>
      </c>
      <c r="K57" s="24" t="n">
        <f aca="false">'Tx_Empl_BIT_10%'!G54</f>
        <v>68.4730588619149</v>
      </c>
      <c r="L57" s="24" t="n">
        <f aca="false">'Tx_Empl_BIT_10%'!H54</f>
        <v>69.6440445533928</v>
      </c>
      <c r="M57" s="24" t="n">
        <f aca="false">'Tx_Empl_BIT_10%'!I54</f>
        <v>73.4780161716282</v>
      </c>
      <c r="N57" s="24" t="n">
        <f aca="false">'Tx_Empl_BIT_10%'!J54</f>
        <v>76.1517449665592</v>
      </c>
      <c r="O57" s="24" t="n">
        <f aca="false">'Tx_Empl_BIT_10%'!K54</f>
        <v>79.4818908903171</v>
      </c>
      <c r="P57" s="24" t="n">
        <f aca="false">'Tx_Empl_BIT_10%'!L54</f>
        <v>77.0151049027994</v>
      </c>
      <c r="Q57" s="24" t="n">
        <f aca="false">'Tx_Empl_BIT_10%'!M54</f>
        <v>71.1638997289883</v>
      </c>
      <c r="R57" s="24" t="n">
        <f aca="false">'Tx_Empl_BIT_10%'!N54</f>
        <v>58.1898388772901</v>
      </c>
      <c r="S57" s="24" t="n">
        <f aca="false">'Tx_Empl_BIT_10%'!O54</f>
        <v>12.3013320068998</v>
      </c>
      <c r="T57" s="24" t="n">
        <f aca="false">'Tx_Empl_BIT_10%'!P54</f>
        <v>0.802572589193811</v>
      </c>
      <c r="U57" s="24" t="n">
        <f aca="false">'Tx_Empl_BIT_10%'!Q54</f>
        <v>10.7171584072698</v>
      </c>
      <c r="V57" s="24" t="n">
        <f aca="false">'Tx_Empl_BIT_10%'!R54</f>
        <v>47.8755325667354</v>
      </c>
      <c r="W57" s="24" t="n">
        <f aca="false">'Tx_Empl_BIT_10%'!S54</f>
        <v>78.0502979789781</v>
      </c>
      <c r="X57" s="24" t="n">
        <f aca="false">'Tx_Empl_BIT_10%'!T54</f>
        <v>83.4622922762453</v>
      </c>
      <c r="Y57" s="24" t="n">
        <f aca="false">'Tx_Empl_BIT_10%'!U54</f>
        <v>84.5127749468856</v>
      </c>
      <c r="Z57" s="24" t="n">
        <f aca="false">'Tx_Empl_BIT_10%'!V54</f>
        <v>85.7906209272225</v>
      </c>
      <c r="AA57" s="24" t="n">
        <f aca="false">'Tx_Empl_BIT_10%'!W54</f>
        <v>84.1530326277472</v>
      </c>
      <c r="AB57" s="24" t="n">
        <f aca="false">'Tx_Empl_BIT_10%'!X54</f>
        <v>81.773780001221</v>
      </c>
      <c r="AC57" s="24" t="n">
        <f aca="false">'Tx_Empl_BIT_10%'!Y54</f>
        <v>71.5955044469205</v>
      </c>
      <c r="AD57" s="24" t="n">
        <f aca="false">'Tx_Empl_BIT_10%'!Z54</f>
        <v>66.8468941013004</v>
      </c>
      <c r="AE57" s="24" t="n">
        <f aca="false">'Tx_Empl_BIT_10%'!AA54</f>
        <v>19.1601872702897</v>
      </c>
      <c r="AF57" s="25" t="n">
        <f aca="false">'Tx_Empl_BIT_10%'!AB54</f>
        <v>1.68787220575394</v>
      </c>
    </row>
    <row r="58" customFormat="false" ht="15" hidden="false" customHeight="false" outlineLevel="0" collapsed="false">
      <c r="A58" s="23" t="n">
        <v>2067</v>
      </c>
      <c r="B58" s="24" t="n">
        <f aca="false">'Tx_Empl_BIT_10%'!B55</f>
        <v>45.0156475746467</v>
      </c>
      <c r="C58" s="24" t="n">
        <f aca="false">'Tx_Empl_BIT_10%'!C55</f>
        <v>41.6104700617729</v>
      </c>
      <c r="D58" s="24" t="n">
        <f aca="false">'Tx_Empl_BIT_10%'!D55</f>
        <v>48.5857638893032</v>
      </c>
      <c r="E58" s="21" t="n">
        <f aca="false">100*SUM('Empl_BIT_10%'!E55:L55)/SUM(PopTot!E56:L56)</f>
        <v>61.9436568563949</v>
      </c>
      <c r="F58" s="24" t="n">
        <f aca="false">'Tx_Empl_BIT_10%'!AH55</f>
        <v>20.2300844791031</v>
      </c>
      <c r="G58" s="21" t="n">
        <f aca="false">100*SUM('Empl_BIT_10%'!Q55:X55)/SUM(PopTot!Q56:X56)</f>
        <v>69.2510355547832</v>
      </c>
      <c r="H58" s="24" t="n">
        <f aca="false">'Tx_Empl_BIT_10%'!AM55</f>
        <v>24.729213523943</v>
      </c>
      <c r="I58" s="24" t="n">
        <f aca="false">'Tx_Empl_BIT_10%'!E55</f>
        <v>6.58901085079901</v>
      </c>
      <c r="J58" s="24" t="n">
        <f aca="false">'Tx_Empl_BIT_10%'!F55</f>
        <v>42.0102367674757</v>
      </c>
      <c r="K58" s="24" t="n">
        <f aca="false">'Tx_Empl_BIT_10%'!G55</f>
        <v>68.4338946107974</v>
      </c>
      <c r="L58" s="24" t="n">
        <f aca="false">'Tx_Empl_BIT_10%'!H55</f>
        <v>69.6338811059938</v>
      </c>
      <c r="M58" s="24" t="n">
        <f aca="false">'Tx_Empl_BIT_10%'!I55</f>
        <v>73.494046005562</v>
      </c>
      <c r="N58" s="24" t="n">
        <f aca="false">'Tx_Empl_BIT_10%'!J55</f>
        <v>76.1806230717959</v>
      </c>
      <c r="O58" s="24" t="n">
        <f aca="false">'Tx_Empl_BIT_10%'!K55</f>
        <v>79.4791955536794</v>
      </c>
      <c r="P58" s="24" t="n">
        <f aca="false">'Tx_Empl_BIT_10%'!L55</f>
        <v>77.1607962329118</v>
      </c>
      <c r="Q58" s="24" t="n">
        <f aca="false">'Tx_Empl_BIT_10%'!M55</f>
        <v>71.1333730878521</v>
      </c>
      <c r="R58" s="24" t="n">
        <f aca="false">'Tx_Empl_BIT_10%'!N55</f>
        <v>58.3654546403979</v>
      </c>
      <c r="S58" s="24" t="n">
        <f aca="false">'Tx_Empl_BIT_10%'!O55</f>
        <v>12.2920220084978</v>
      </c>
      <c r="T58" s="24" t="n">
        <f aca="false">'Tx_Empl_BIT_10%'!P55</f>
        <v>0.802439435947812</v>
      </c>
      <c r="U58" s="24" t="n">
        <f aca="false">'Tx_Empl_BIT_10%'!Q55</f>
        <v>10.7162496830924</v>
      </c>
      <c r="V58" s="24" t="n">
        <f aca="false">'Tx_Empl_BIT_10%'!R55</f>
        <v>47.8569624847164</v>
      </c>
      <c r="W58" s="24" t="n">
        <f aca="false">'Tx_Empl_BIT_10%'!S55</f>
        <v>78.0030953375868</v>
      </c>
      <c r="X58" s="24" t="n">
        <f aca="false">'Tx_Empl_BIT_10%'!T55</f>
        <v>83.4496425244718</v>
      </c>
      <c r="Y58" s="24" t="n">
        <f aca="false">'Tx_Empl_BIT_10%'!U55</f>
        <v>84.5336400239096</v>
      </c>
      <c r="Z58" s="24" t="n">
        <f aca="false">'Tx_Empl_BIT_10%'!V55</f>
        <v>85.8261142945715</v>
      </c>
      <c r="AA58" s="24" t="n">
        <f aca="false">'Tx_Empl_BIT_10%'!W55</f>
        <v>84.1487692818927</v>
      </c>
      <c r="AB58" s="24" t="n">
        <f aca="false">'Tx_Empl_BIT_10%'!X55</f>
        <v>81.8659434885693</v>
      </c>
      <c r="AC58" s="24" t="n">
        <f aca="false">'Tx_Empl_BIT_10%'!Y55</f>
        <v>71.5666790410633</v>
      </c>
      <c r="AD58" s="24" t="n">
        <f aca="false">'Tx_Empl_BIT_10%'!Z55</f>
        <v>66.8204952762394</v>
      </c>
      <c r="AE58" s="24" t="n">
        <f aca="false">'Tx_Empl_BIT_10%'!AA55</f>
        <v>19.1463302246693</v>
      </c>
      <c r="AF58" s="25" t="n">
        <f aca="false">'Tx_Empl_BIT_10%'!AB55</f>
        <v>1.68762717481343</v>
      </c>
    </row>
    <row r="59" customFormat="false" ht="15" hidden="false" customHeight="false" outlineLevel="0" collapsed="false">
      <c r="A59" s="23" t="n">
        <v>2068</v>
      </c>
      <c r="B59" s="24" t="n">
        <f aca="false">'Tx_Empl_BIT_10%'!B56</f>
        <v>44.9667639021369</v>
      </c>
      <c r="C59" s="24" t="n">
        <f aca="false">'Tx_Empl_BIT_10%'!C56</f>
        <v>41.5761161721669</v>
      </c>
      <c r="D59" s="24" t="n">
        <f aca="false">'Tx_Empl_BIT_10%'!D56</f>
        <v>48.5190192554955</v>
      </c>
      <c r="E59" s="21" t="n">
        <f aca="false">100*SUM('Empl_BIT_10%'!E56:L56)/SUM(PopTot!E57:L57)</f>
        <v>61.9599627300308</v>
      </c>
      <c r="F59" s="24" t="n">
        <f aca="false">'Tx_Empl_BIT_10%'!AH56</f>
        <v>20.2239653283139</v>
      </c>
      <c r="G59" s="21" t="n">
        <f aca="false">100*SUM('Empl_BIT_10%'!Q56:X56)/SUM(PopTot!Q57:X57)</f>
        <v>69.2804364425539</v>
      </c>
      <c r="H59" s="24" t="n">
        <f aca="false">'Tx_Empl_BIT_10%'!AM56</f>
        <v>24.6824602815549</v>
      </c>
      <c r="I59" s="24" t="n">
        <f aca="false">'Tx_Empl_BIT_10%'!E56</f>
        <v>6.58702279925399</v>
      </c>
      <c r="J59" s="24" t="n">
        <f aca="false">'Tx_Empl_BIT_10%'!F56</f>
        <v>41.9942639283364</v>
      </c>
      <c r="K59" s="24" t="n">
        <f aca="false">'Tx_Empl_BIT_10%'!G56</f>
        <v>68.3899908916048</v>
      </c>
      <c r="L59" s="24" t="n">
        <f aca="false">'Tx_Empl_BIT_10%'!H56</f>
        <v>69.616788428103</v>
      </c>
      <c r="M59" s="24" t="n">
        <f aca="false">'Tx_Empl_BIT_10%'!I56</f>
        <v>73.5007271207634</v>
      </c>
      <c r="N59" s="24" t="n">
        <f aca="false">'Tx_Empl_BIT_10%'!J56</f>
        <v>76.2099709129688</v>
      </c>
      <c r="O59" s="24" t="n">
        <f aca="false">'Tx_Empl_BIT_10%'!K56</f>
        <v>79.4787056660867</v>
      </c>
      <c r="P59" s="24" t="n">
        <f aca="false">'Tx_Empl_BIT_10%'!L56</f>
        <v>77.131440532439</v>
      </c>
      <c r="Q59" s="24" t="n">
        <f aca="false">'Tx_Empl_BIT_10%'!M56</f>
        <v>71.0805067223994</v>
      </c>
      <c r="R59" s="24" t="n">
        <f aca="false">'Tx_Empl_BIT_10%'!N56</f>
        <v>58.595979320161</v>
      </c>
      <c r="S59" s="24" t="n">
        <f aca="false">'Tx_Empl_BIT_10%'!O56</f>
        <v>12.2621217500455</v>
      </c>
      <c r="T59" s="24" t="n">
        <f aca="false">'Tx_Empl_BIT_10%'!P56</f>
        <v>0.802807722607158</v>
      </c>
      <c r="U59" s="24" t="n">
        <f aca="false">'Tx_Empl_BIT_10%'!Q56</f>
        <v>10.7145738738488</v>
      </c>
      <c r="V59" s="24" t="n">
        <f aca="false">'Tx_Empl_BIT_10%'!R56</f>
        <v>47.8396103337757</v>
      </c>
      <c r="W59" s="24" t="n">
        <f aca="false">'Tx_Empl_BIT_10%'!S56</f>
        <v>77.9509384507834</v>
      </c>
      <c r="X59" s="24" t="n">
        <f aca="false">'Tx_Empl_BIT_10%'!T56</f>
        <v>83.4297775435017</v>
      </c>
      <c r="Y59" s="24" t="n">
        <f aca="false">'Tx_Empl_BIT_10%'!U56</f>
        <v>84.5441025945511</v>
      </c>
      <c r="Z59" s="24" t="n">
        <f aca="false">'Tx_Empl_BIT_10%'!V56</f>
        <v>85.8631655002393</v>
      </c>
      <c r="AA59" s="24" t="n">
        <f aca="false">'Tx_Empl_BIT_10%'!W56</f>
        <v>84.1480456188926</v>
      </c>
      <c r="AB59" s="24" t="n">
        <f aca="false">'Tx_Empl_BIT_10%'!X56</f>
        <v>81.8382184855841</v>
      </c>
      <c r="AC59" s="24" t="n">
        <f aca="false">'Tx_Empl_BIT_10%'!Y56</f>
        <v>71.479003691175</v>
      </c>
      <c r="AD59" s="24" t="n">
        <f aca="false">'Tx_Empl_BIT_10%'!Z56</f>
        <v>66.9098218285995</v>
      </c>
      <c r="AE59" s="24" t="n">
        <f aca="false">'Tx_Empl_BIT_10%'!AA56</f>
        <v>19.1031778022303</v>
      </c>
      <c r="AF59" s="25" t="n">
        <f aca="false">'Tx_Empl_BIT_10%'!AB56</f>
        <v>1.68827783878856</v>
      </c>
    </row>
    <row r="60" customFormat="false" ht="15" hidden="false" customHeight="false" outlineLevel="0" collapsed="false">
      <c r="A60" s="23" t="n">
        <v>2069</v>
      </c>
      <c r="B60" s="24" t="n">
        <f aca="false">'Tx_Empl_BIT_10%'!B57</f>
        <v>44.9080427896978</v>
      </c>
      <c r="C60" s="24" t="n">
        <f aca="false">'Tx_Empl_BIT_10%'!C57</f>
        <v>41.5312773784812</v>
      </c>
      <c r="D60" s="24" t="n">
        <f aca="false">'Tx_Empl_BIT_10%'!D57</f>
        <v>48.4431850961918</v>
      </c>
      <c r="E60" s="21" t="n">
        <f aca="false">100*SUM('Empl_BIT_10%'!E57:L57)/SUM(PopTot!E58:L58)</f>
        <v>61.9692790295836</v>
      </c>
      <c r="F60" s="24" t="n">
        <f aca="false">'Tx_Empl_BIT_10%'!AH57</f>
        <v>20.2064483821834</v>
      </c>
      <c r="G60" s="21" t="n">
        <f aca="false">100*SUM('Empl_BIT_10%'!Q57:X57)/SUM(PopTot!Q58:X58)</f>
        <v>69.3021347697937</v>
      </c>
      <c r="H60" s="24" t="n">
        <f aca="false">'Tx_Empl_BIT_10%'!AM57</f>
        <v>24.6271889536585</v>
      </c>
      <c r="I60" s="24" t="n">
        <f aca="false">'Tx_Empl_BIT_10%'!E57</f>
        <v>6.58451508801629</v>
      </c>
      <c r="J60" s="24" t="n">
        <f aca="false">'Tx_Empl_BIT_10%'!F57</f>
        <v>41.9795136106678</v>
      </c>
      <c r="K60" s="24" t="n">
        <f aca="false">'Tx_Empl_BIT_10%'!G57</f>
        <v>68.3446360613994</v>
      </c>
      <c r="L60" s="24" t="n">
        <f aca="false">'Tx_Empl_BIT_10%'!H57</f>
        <v>69.5932729936113</v>
      </c>
      <c r="M60" s="24" t="n">
        <f aca="false">'Tx_Empl_BIT_10%'!I57</f>
        <v>73.4994943576628</v>
      </c>
      <c r="N60" s="24" t="n">
        <f aca="false">'Tx_Empl_BIT_10%'!J57</f>
        <v>76.2369121011114</v>
      </c>
      <c r="O60" s="24" t="n">
        <f aca="false">'Tx_Empl_BIT_10%'!K57</f>
        <v>79.4840576746051</v>
      </c>
      <c r="P60" s="24" t="n">
        <f aca="false">'Tx_Empl_BIT_10%'!L57</f>
        <v>77.0674005708869</v>
      </c>
      <c r="Q60" s="24" t="n">
        <f aca="false">'Tx_Empl_BIT_10%'!M57</f>
        <v>71.1154465814038</v>
      </c>
      <c r="R60" s="24" t="n">
        <f aca="false">'Tx_Empl_BIT_10%'!N57</f>
        <v>58.6882440568963</v>
      </c>
      <c r="S60" s="24" t="n">
        <f aca="false">'Tx_Empl_BIT_10%'!O57</f>
        <v>12.266509163394</v>
      </c>
      <c r="T60" s="24" t="n">
        <f aca="false">'Tx_Empl_BIT_10%'!P57</f>
        <v>0.802849785159977</v>
      </c>
      <c r="U60" s="24" t="n">
        <f aca="false">'Tx_Empl_BIT_10%'!Q57</f>
        <v>10.7124565893205</v>
      </c>
      <c r="V60" s="24" t="n">
        <f aca="false">'Tx_Empl_BIT_10%'!R57</f>
        <v>47.8237779652132</v>
      </c>
      <c r="W60" s="24" t="n">
        <f aca="false">'Tx_Empl_BIT_10%'!S57</f>
        <v>77.8979623769849</v>
      </c>
      <c r="X60" s="24" t="n">
        <f aca="false">'Tx_Empl_BIT_10%'!T57</f>
        <v>83.4027261856653</v>
      </c>
      <c r="Y60" s="24" t="n">
        <f aca="false">'Tx_Empl_BIT_10%'!U57</f>
        <v>84.5456323973891</v>
      </c>
      <c r="Z60" s="24" t="n">
        <f aca="false">'Tx_Empl_BIT_10%'!V57</f>
        <v>85.8983209384781</v>
      </c>
      <c r="AA60" s="24" t="n">
        <f aca="false">'Tx_Empl_BIT_10%'!W57</f>
        <v>84.154394199002</v>
      </c>
      <c r="AB60" s="24" t="n">
        <f aca="false">'Tx_Empl_BIT_10%'!X57</f>
        <v>81.7677249566935</v>
      </c>
      <c r="AC60" s="24" t="n">
        <f aca="false">'Tx_Empl_BIT_10%'!Y57</f>
        <v>71.5037659866556</v>
      </c>
      <c r="AD60" s="24" t="n">
        <f aca="false">'Tx_Empl_BIT_10%'!Z57</f>
        <v>66.8464474825546</v>
      </c>
      <c r="AE60" s="24" t="n">
        <f aca="false">'Tx_Empl_BIT_10%'!AA57</f>
        <v>19.0946695153128</v>
      </c>
      <c r="AF60" s="25" t="n">
        <f aca="false">'Tx_Empl_BIT_10%'!AB57</f>
        <v>1.68862350321138</v>
      </c>
    </row>
    <row r="61" customFormat="false" ht="15.75" hidden="false" customHeight="false" outlineLevel="0" collapsed="false">
      <c r="A61" s="26" t="n">
        <v>2070</v>
      </c>
      <c r="B61" s="27" t="n">
        <f aca="false">'Tx_Empl_BIT_10%'!B58</f>
        <v>44.8359855644582</v>
      </c>
      <c r="C61" s="27" t="n">
        <f aca="false">'Tx_Empl_BIT_10%'!C58</f>
        <v>41.4740309082258</v>
      </c>
      <c r="D61" s="27" t="n">
        <f aca="false">'Tx_Empl_BIT_10%'!D58</f>
        <v>48.3531036241658</v>
      </c>
      <c r="E61" s="21" t="n">
        <f aca="false">100*SUM('Empl_BIT_10%'!E58:L58)/SUM(PopTot!E59:L59)</f>
        <v>62.0001709912109</v>
      </c>
      <c r="F61" s="27" t="n">
        <f aca="false">'Tx_Empl_BIT_10%'!AH58</f>
        <v>20.1484546253256</v>
      </c>
      <c r="G61" s="21" t="n">
        <f aca="false">100*SUM('Empl_BIT_10%'!Q58:X58)/SUM(PopTot!Q59:X59)</f>
        <v>69.3476708815783</v>
      </c>
      <c r="H61" s="27" t="n">
        <f aca="false">'Tx_Empl_BIT_10%'!AM58</f>
        <v>24.5228564976567</v>
      </c>
      <c r="I61" s="27" t="n">
        <f aca="false">'Tx_Empl_BIT_10%'!E58</f>
        <v>6.5822851191158</v>
      </c>
      <c r="J61" s="27" t="n">
        <f aca="false">'Tx_Empl_BIT_10%'!F58</f>
        <v>41.9680034979042</v>
      </c>
      <c r="K61" s="27" t="n">
        <f aca="false">'Tx_Empl_BIT_10%'!G58</f>
        <v>68.3015673435095</v>
      </c>
      <c r="L61" s="27" t="n">
        <f aca="false">'Tx_Empl_BIT_10%'!H58</f>
        <v>69.564242531824</v>
      </c>
      <c r="M61" s="27" t="n">
        <f aca="false">'Tx_Empl_BIT_10%'!I58</f>
        <v>73.4929547231919</v>
      </c>
      <c r="N61" s="27" t="n">
        <f aca="false">'Tx_Empl_BIT_10%'!J58</f>
        <v>76.2613294909956</v>
      </c>
      <c r="O61" s="27" t="n">
        <f aca="false">'Tx_Empl_BIT_10%'!K58</f>
        <v>79.4982154283181</v>
      </c>
      <c r="P61" s="27" t="n">
        <f aca="false">'Tx_Empl_BIT_10%'!L58</f>
        <v>77.1967832678177</v>
      </c>
      <c r="Q61" s="27" t="n">
        <f aca="false">'Tx_Empl_BIT_10%'!M58</f>
        <v>70.9032997201332</v>
      </c>
      <c r="R61" s="27" t="n">
        <f aca="false">'Tx_Empl_BIT_10%'!N58</f>
        <v>58.8398874751484</v>
      </c>
      <c r="S61" s="27" t="n">
        <f aca="false">'Tx_Empl_BIT_10%'!O58</f>
        <v>12.216284275556</v>
      </c>
      <c r="T61" s="27" t="n">
        <f aca="false">'Tx_Empl_BIT_10%'!P58</f>
        <v>0.803667819308623</v>
      </c>
      <c r="U61" s="27" t="n">
        <f aca="false">'Tx_Empl_BIT_10%'!Q58</f>
        <v>10.7107604472696</v>
      </c>
      <c r="V61" s="27" t="n">
        <f aca="false">'Tx_Empl_BIT_10%'!R58</f>
        <v>47.8117916232453</v>
      </c>
      <c r="W61" s="27" t="n">
        <f aca="false">'Tx_Empl_BIT_10%'!S58</f>
        <v>77.8479394122752</v>
      </c>
      <c r="X61" s="27" t="n">
        <f aca="false">'Tx_Empl_BIT_10%'!T58</f>
        <v>83.3683999414127</v>
      </c>
      <c r="Y61" s="27" t="n">
        <f aca="false">'Tx_Empl_BIT_10%'!U58</f>
        <v>84.5407726912599</v>
      </c>
      <c r="Z61" s="27" t="n">
        <f aca="false">'Tx_Empl_BIT_10%'!V58</f>
        <v>85.9305994832564</v>
      </c>
      <c r="AA61" s="27" t="n">
        <f aca="false">'Tx_Empl_BIT_10%'!W58</f>
        <v>84.1709103345367</v>
      </c>
      <c r="AB61" s="27" t="n">
        <f aca="false">'Tx_Empl_BIT_10%'!X58</f>
        <v>81.9104587395428</v>
      </c>
      <c r="AC61" s="27" t="n">
        <f aca="false">'Tx_Empl_BIT_10%'!Y58</f>
        <v>71.2942491136739</v>
      </c>
      <c r="AD61" s="27" t="n">
        <f aca="false">'Tx_Empl_BIT_10%'!Z58</f>
        <v>66.8281314926607</v>
      </c>
      <c r="AE61" s="27" t="n">
        <f aca="false">'Tx_Empl_BIT_10%'!AA58</f>
        <v>19.0258569921603</v>
      </c>
      <c r="AF61" s="28" t="n">
        <f aca="false">'Tx_Empl_BIT_10%'!AB58</f>
        <v>1.69034312097614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AN4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39" activeCellId="1" sqref="A1:N6 C39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29" t="s">
        <v>53</v>
      </c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C4" s="0" t="s">
        <v>55</v>
      </c>
      <c r="D4" s="0" t="s">
        <v>56</v>
      </c>
      <c r="E4" s="30" t="s">
        <v>26</v>
      </c>
      <c r="F4" s="30" t="s">
        <v>27</v>
      </c>
      <c r="G4" s="30" t="s">
        <v>28</v>
      </c>
      <c r="H4" s="30" t="s">
        <v>29</v>
      </c>
      <c r="I4" s="30" t="s">
        <v>30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38</v>
      </c>
      <c r="R4" s="30" t="s">
        <v>39</v>
      </c>
      <c r="S4" s="30" t="s">
        <v>40</v>
      </c>
      <c r="T4" s="30" t="s">
        <v>41</v>
      </c>
      <c r="U4" s="30" t="s">
        <v>42</v>
      </c>
      <c r="V4" s="30" t="s">
        <v>43</v>
      </c>
      <c r="W4" s="30" t="s">
        <v>44</v>
      </c>
      <c r="X4" s="30" t="s">
        <v>45</v>
      </c>
      <c r="Y4" s="30" t="s">
        <v>46</v>
      </c>
      <c r="Z4" s="30" t="s">
        <v>47</v>
      </c>
      <c r="AA4" s="30" t="s">
        <v>48</v>
      </c>
      <c r="AB4" s="30" t="s">
        <v>49</v>
      </c>
      <c r="AC4" s="30" t="s">
        <v>57</v>
      </c>
      <c r="AD4" s="30" t="s">
        <v>58</v>
      </c>
      <c r="AE4" s="30" t="s">
        <v>59</v>
      </c>
      <c r="AF4" s="30" t="s">
        <v>60</v>
      </c>
      <c r="AG4" s="30" t="s">
        <v>61</v>
      </c>
      <c r="AH4" s="30" t="s">
        <v>62</v>
      </c>
      <c r="AI4" s="30" t="s">
        <v>63</v>
      </c>
      <c r="AJ4" s="30" t="s">
        <v>64</v>
      </c>
      <c r="AK4" s="30" t="s">
        <v>65</v>
      </c>
      <c r="AL4" s="30" t="s">
        <v>66</v>
      </c>
      <c r="AM4" s="30" t="s">
        <v>67</v>
      </c>
      <c r="AN4" s="30" t="s">
        <v>68</v>
      </c>
    </row>
    <row r="5" customFormat="false" ht="15" hidden="false" customHeight="false" outlineLevel="0" collapsed="false">
      <c r="A5" s="0" t="s">
        <v>69</v>
      </c>
      <c r="B5" s="31" t="s">
        <v>70</v>
      </c>
      <c r="C5" s="31" t="s">
        <v>70</v>
      </c>
      <c r="D5" s="31" t="s">
        <v>70</v>
      </c>
      <c r="E5" s="32" t="s">
        <v>71</v>
      </c>
      <c r="F5" s="32" t="s">
        <v>72</v>
      </c>
      <c r="G5" s="32" t="s">
        <v>73</v>
      </c>
      <c r="H5" s="32" t="s">
        <v>74</v>
      </c>
      <c r="I5" s="32" t="s">
        <v>75</v>
      </c>
      <c r="J5" s="32" t="s">
        <v>76</v>
      </c>
      <c r="K5" s="32" t="s">
        <v>77</v>
      </c>
      <c r="L5" s="32" t="s">
        <v>78</v>
      </c>
      <c r="M5" s="32" t="s">
        <v>79</v>
      </c>
      <c r="N5" s="32" t="s">
        <v>80</v>
      </c>
      <c r="O5" s="32" t="s">
        <v>81</v>
      </c>
      <c r="P5" s="32" t="s">
        <v>82</v>
      </c>
      <c r="Q5" s="32" t="s">
        <v>71</v>
      </c>
      <c r="R5" s="32" t="s">
        <v>72</v>
      </c>
      <c r="S5" s="32" t="s">
        <v>73</v>
      </c>
      <c r="T5" s="32" t="s">
        <v>74</v>
      </c>
      <c r="U5" s="32" t="s">
        <v>75</v>
      </c>
      <c r="V5" s="32" t="s">
        <v>76</v>
      </c>
      <c r="W5" s="32" t="s">
        <v>77</v>
      </c>
      <c r="X5" s="32" t="s">
        <v>78</v>
      </c>
      <c r="Y5" s="32" t="s">
        <v>79</v>
      </c>
      <c r="Z5" s="32" t="s">
        <v>80</v>
      </c>
      <c r="AA5" s="32" t="s">
        <v>81</v>
      </c>
      <c r="AB5" s="32" t="s">
        <v>82</v>
      </c>
      <c r="AC5" s="32" t="s">
        <v>71</v>
      </c>
      <c r="AD5" s="32" t="s">
        <v>72</v>
      </c>
      <c r="AE5" s="32" t="s">
        <v>73</v>
      </c>
      <c r="AF5" s="32" t="s">
        <v>74</v>
      </c>
      <c r="AG5" s="32" t="s">
        <v>75</v>
      </c>
      <c r="AH5" s="32" t="s">
        <v>76</v>
      </c>
      <c r="AI5" s="32" t="s">
        <v>77</v>
      </c>
      <c r="AJ5" s="32" t="s">
        <v>78</v>
      </c>
      <c r="AK5" s="32" t="s">
        <v>79</v>
      </c>
      <c r="AL5" s="32" t="s">
        <v>80</v>
      </c>
      <c r="AM5" s="32" t="s">
        <v>81</v>
      </c>
      <c r="AN5" s="32" t="s">
        <v>82</v>
      </c>
    </row>
    <row r="6" customFormat="false" ht="15" hidden="false" customHeight="false" outlineLevel="0" collapsed="false">
      <c r="A6" s="0" t="n">
        <v>1975</v>
      </c>
      <c r="B6" s="0" t="n">
        <f aca="false">INDEX(t302_E!$A$4:$CE$24,MATCH(B$5,t302_E!$A$4:$A$24,0),MATCH(Ratio_dif_chôm!$A6,t302_E!$B$4:$CE$4,0)+1)</f>
        <v>3.3</v>
      </c>
      <c r="C6" s="0" t="n">
        <f aca="false">INDEX(t302_F!$A$4:$CE$24,MATCH(C$5,t302_F!$A$4:$A$24,0),MATCH(Ratio_dif_chôm!$A6,t302_F!$B$4:$CE$4,0)+1)</f>
        <v>4.5</v>
      </c>
      <c r="D6" s="0" t="n">
        <f aca="false">INDEX(t302_H!$A$4:$CE$24,MATCH(D$5,t302_H!$A$4:$A$24,0),MATCH(Ratio_dif_chôm!$A6,t302_H!$B$4:$CE$4,0)+1)</f>
        <v>2.5</v>
      </c>
      <c r="E6" s="0" t="n">
        <f aca="false">INDEX(t302_F!$A$4:$CE$24,MATCH(E$5,t302_F!$A$4:$A$24,0),MATCH(Ratio_dif_chôm!$A6,t302_F!$B$4:$CE$4,0)+1)</f>
        <v>12.8</v>
      </c>
      <c r="F6" s="0" t="n">
        <f aca="false">INDEX(t302_F!$A$4:$CE$24,MATCH(F$5,t302_F!$A$4:$A$24,0),MATCH(Ratio_dif_chôm!$A6,t302_F!$B$4:$CE$4,0)+1)</f>
        <v>6.1</v>
      </c>
      <c r="G6" s="0" t="n">
        <f aca="false">INDEX(t302_F!$A$4:$CE$24,MATCH(G$5,t302_F!$A$4:$A$24,0),MATCH(Ratio_dif_chôm!$A6,t302_F!$B$4:$CE$4,0)+1)</f>
        <v>3.9</v>
      </c>
      <c r="H6" s="0" t="n">
        <f aca="false">INDEX(t302_F!$A$4:$CE$24,MATCH(H$5,t302_F!$A$4:$A$24,0),MATCH(Ratio_dif_chôm!$A6,t302_F!$B$4:$CE$4,0)+1)</f>
        <v>4</v>
      </c>
      <c r="I6" s="0" t="n">
        <f aca="false">INDEX(t302_F!$A$4:$CE$24,MATCH(I$5,t302_F!$A$4:$A$24,0),MATCH(Ratio_dif_chôm!$A6,t302_F!$B$4:$CE$4,0)+1)</f>
        <v>3.6</v>
      </c>
      <c r="J6" s="0" t="n">
        <f aca="false">INDEX(t302_F!$A$4:$CE$24,MATCH(J$5,t302_F!$A$4:$A$24,0),MATCH(Ratio_dif_chôm!$A6,t302_F!$B$4:$CE$4,0)+1)</f>
        <v>3.8</v>
      </c>
      <c r="K6" s="0" t="n">
        <f aca="false">INDEX(t302_F!$A$4:$CE$24,MATCH(K$5,t302_F!$A$4:$A$24,0),MATCH(Ratio_dif_chôm!$A6,t302_F!$B$4:$CE$4,0)+1)</f>
        <v>2.8</v>
      </c>
      <c r="L6" s="0" t="n">
        <f aca="false">INDEX(t302_F!$A$4:$CE$24,MATCH(L$5,t302_F!$A$4:$A$24,0),MATCH(Ratio_dif_chôm!$A6,t302_F!$B$4:$CE$4,0)+1)</f>
        <v>2.3</v>
      </c>
      <c r="M6" s="0" t="n">
        <f aca="false">INDEX(t302_F!$A$4:$CE$24,MATCH(M$5,t302_F!$A$4:$A$24,0),MATCH(Ratio_dif_chôm!$A6,t302_F!$B$4:$CE$4,0)+1)</f>
        <v>3.6</v>
      </c>
      <c r="N6" s="0" t="n">
        <f aca="false">INDEX(t302_F!$A$4:$CE$24,MATCH(N$5,t302_F!$A$4:$A$24,0),MATCH(Ratio_dif_chôm!$A6,t302_F!$B$4:$CE$4,0)+1)</f>
        <v>1.4</v>
      </c>
      <c r="O6" s="0" t="n">
        <f aca="false">INDEX(t302_F!$A$4:$CE$24,MATCH(O$5,t302_F!$A$4:$A$24,0),MATCH(Ratio_dif_chôm!$A6,t302_F!$B$4:$CE$4,0)+1)</f>
        <v>1.6</v>
      </c>
      <c r="P6" s="0" t="n">
        <f aca="false">INDEX(t302_F!$A$4:$CE$24,MATCH(P$5,t302_F!$A$4:$A$24,0),MATCH(Ratio_dif_chôm!$A6,t302_F!$B$4:$CE$4,0)+1)</f>
        <v>0.6</v>
      </c>
      <c r="Q6" s="0" t="n">
        <f aca="false">INDEX(t302_H!$A$4:$CE$24,MATCH(Q$5,t302_F!$A$4:$A$24,0),MATCH(Ratio_dif_chôm!$A6,t302_F!$B$4:$CE$4,0)+1)</f>
        <v>7.5</v>
      </c>
      <c r="R6" s="0" t="n">
        <f aca="false">INDEX(t302_H!$A$4:$CE$24,MATCH(R$5,t302_F!$A$4:$A$24,0),MATCH(Ratio_dif_chôm!$A6,t302_F!$B$4:$CE$4,0)+1)</f>
        <v>4.4</v>
      </c>
      <c r="S6" s="0" t="n">
        <f aca="false">INDEX(t302_H!$A$4:$CE$24,MATCH(S$5,t302_F!$A$4:$A$24,0),MATCH(Ratio_dif_chôm!$A6,t302_F!$B$4:$CE$4,0)+1)</f>
        <v>1.8</v>
      </c>
      <c r="T6" s="0" t="n">
        <f aca="false">INDEX(t302_H!$A$4:$CE$24,MATCH(T$5,t302_F!$A$4:$A$24,0),MATCH(Ratio_dif_chôm!$A6,t302_F!$B$4:$CE$4,0)+1)</f>
        <v>2</v>
      </c>
      <c r="U6" s="0" t="n">
        <f aca="false">INDEX(t302_H!$A$4:$CE$24,MATCH(U$5,t302_F!$A$4:$A$24,0),MATCH(Ratio_dif_chôm!$A6,t302_F!$B$4:$CE$4,0)+1)</f>
        <v>1.4</v>
      </c>
      <c r="V6" s="0" t="n">
        <f aca="false">INDEX(t302_H!$A$4:$CE$24,MATCH(V$5,t302_F!$A$4:$A$24,0),MATCH(Ratio_dif_chôm!$A6,t302_F!$B$4:$CE$4,0)+1)</f>
        <v>1.9</v>
      </c>
      <c r="W6" s="0" t="n">
        <f aca="false">INDEX(t302_H!$A$4:$CE$24,MATCH(W$5,t302_F!$A$4:$A$24,0),MATCH(Ratio_dif_chôm!$A6,t302_F!$B$4:$CE$4,0)+1)</f>
        <v>1.8</v>
      </c>
      <c r="X6" s="0" t="n">
        <f aca="false">INDEX(t302_H!$A$4:$CE$24,MATCH(X$5,t302_F!$A$4:$A$24,0),MATCH(Ratio_dif_chôm!$A6,t302_F!$B$4:$CE$4,0)+1)</f>
        <v>1.6</v>
      </c>
      <c r="Y6" s="0" t="n">
        <f aca="false">INDEX(t302_H!$A$4:$CE$24,MATCH(Y$5,t302_F!$A$4:$A$24,0),MATCH(Ratio_dif_chôm!$A6,t302_F!$B$4:$CE$4,0)+1)</f>
        <v>2</v>
      </c>
      <c r="Z6" s="0" t="n">
        <f aca="false">INDEX(t302_H!$A$4:$CE$24,MATCH(Z$5,t302_F!$A$4:$A$24,0),MATCH(Ratio_dif_chôm!$A6,t302_F!$B$4:$CE$4,0)+1)</f>
        <v>2.7</v>
      </c>
      <c r="AA6" s="0" t="n">
        <f aca="false">INDEX(t302_H!$A$4:$CE$24,MATCH(AA$5,t302_F!$A$4:$A$24,0),MATCH(Ratio_dif_chôm!$A6,t302_F!$B$4:$CE$4,0)+1)</f>
        <v>1.5</v>
      </c>
      <c r="AB6" s="0" t="n">
        <f aca="false">INDEX(t302_H!$A$4:$CE$24,MATCH(AB$5,t302_F!$A$4:$A$24,0),MATCH(Ratio_dif_chôm!$A6,t302_F!$B$4:$CE$4,0)+1)</f>
        <v>0.2</v>
      </c>
      <c r="AC6" s="0" t="n">
        <f aca="false">INDEX(t302_H!$A$4:$CE$24,MATCH(AC$5,t302_E!$A$4:$A$24,0),MATCH(Ratio_dif_chôm!$A6,t302_E!$B$4:$CE$4,0)+1)</f>
        <v>7.5</v>
      </c>
      <c r="AD6" s="0" t="n">
        <f aca="false">INDEX(t302_H!$A$4:$CE$24,MATCH(AD$5,t302_E!$A$4:$A$24,0),MATCH(Ratio_dif_chôm!$A6,t302_E!$B$4:$CE$4,0)+1)</f>
        <v>4.4</v>
      </c>
      <c r="AE6" s="0" t="n">
        <f aca="false">INDEX(t302_H!$A$4:$CE$24,MATCH(AE$5,t302_E!$A$4:$A$24,0),MATCH(Ratio_dif_chôm!$A6,t302_E!$B$4:$CE$4,0)+1)</f>
        <v>1.8</v>
      </c>
      <c r="AF6" s="0" t="n">
        <f aca="false">INDEX(t302_H!$A$4:$CE$24,MATCH(AF$5,t302_E!$A$4:$A$24,0),MATCH(Ratio_dif_chôm!$A6,t302_E!$B$4:$CE$4,0)+1)</f>
        <v>2</v>
      </c>
      <c r="AG6" s="0" t="n">
        <f aca="false">INDEX(t302_H!$A$4:$CE$24,MATCH(AG$5,t302_E!$A$4:$A$24,0),MATCH(Ratio_dif_chôm!$A6,t302_E!$B$4:$CE$4,0)+1)</f>
        <v>1.4</v>
      </c>
      <c r="AH6" s="0" t="n">
        <f aca="false">INDEX(t302_H!$A$4:$CE$24,MATCH(AH$5,t302_E!$A$4:$A$24,0),MATCH(Ratio_dif_chôm!$A6,t302_E!$B$4:$CE$4,0)+1)</f>
        <v>1.9</v>
      </c>
      <c r="AI6" s="0" t="n">
        <f aca="false">INDEX(t302_H!$A$4:$CE$24,MATCH(AI$5,t302_E!$A$4:$A$24,0),MATCH(Ratio_dif_chôm!$A6,t302_E!$B$4:$CE$4,0)+1)</f>
        <v>1.8</v>
      </c>
      <c r="AJ6" s="0" t="n">
        <f aca="false">INDEX(t302_H!$A$4:$CE$24,MATCH(AJ$5,t302_E!$A$4:$A$24,0),MATCH(Ratio_dif_chôm!$A6,t302_E!$B$4:$CE$4,0)+1)</f>
        <v>1.6</v>
      </c>
      <c r="AK6" s="0" t="n">
        <f aca="false">INDEX(t302_H!$A$4:$CE$24,MATCH(AK$5,t302_E!$A$4:$A$24,0),MATCH(Ratio_dif_chôm!$A6,t302_E!$B$4:$CE$4,0)+1)</f>
        <v>2</v>
      </c>
      <c r="AL6" s="0" t="n">
        <f aca="false">INDEX(t302_H!$A$4:$CE$24,MATCH(AL$5,t302_E!$A$4:$A$24,0),MATCH(Ratio_dif_chôm!$A6,t302_E!$B$4:$CE$4,0)+1)</f>
        <v>2.7</v>
      </c>
      <c r="AM6" s="0" t="n">
        <f aca="false">INDEX(t302_H!$A$4:$CE$24,MATCH(AM$5,t302_E!$A$4:$A$24,0),MATCH(Ratio_dif_chôm!$A6,t302_E!$B$4:$CE$4,0)+1)</f>
        <v>1.5</v>
      </c>
      <c r="AN6" s="0" t="n">
        <f aca="false">INDEX(t302_H!$A$4:$CE$24,MATCH(AN$5,t302_E!$A$4:$A$24,0),MATCH(Ratio_dif_chôm!$A6,t302_E!$B$4:$CE$4,0)+1)</f>
        <v>0.2</v>
      </c>
    </row>
    <row r="7" customFormat="false" ht="15" hidden="false" customHeight="false" outlineLevel="0" collapsed="false">
      <c r="A7" s="0" t="n">
        <v>1976</v>
      </c>
      <c r="B7" s="0" t="n">
        <f aca="false">INDEX(t302_E!$A$4:$CE$24,MATCH(B$5,t302_E!$A$4:$A$24,0),MATCH(Ratio_dif_chôm!$A7,t302_E!$B$4:$CE$4,0)+1)</f>
        <v>3.6</v>
      </c>
      <c r="C7" s="0" t="n">
        <f aca="false">INDEX(t302_F!$A$4:$CE$24,MATCH(C$5,t302_F!$A$4:$A$24,0),MATCH(Ratio_dif_chôm!$A7,t302_F!$B$4:$CE$4,0)+1)</f>
        <v>5.2</v>
      </c>
      <c r="D7" s="0" t="n">
        <f aca="false">INDEX(t302_H!$A$4:$CE$24,MATCH(D$5,t302_H!$A$4:$A$24,0),MATCH(Ratio_dif_chôm!$A7,t302_H!$B$4:$CE$4,0)+1)</f>
        <v>2.6</v>
      </c>
      <c r="E7" s="0" t="n">
        <f aca="false">INDEX(t302_F!$A$4:$CE$24,MATCH(E$5,t302_F!$A$4:$A$24,0),MATCH(Ratio_dif_chôm!$A7,t302_F!$B$4:$CE$4,0)+1)</f>
        <v>15.3</v>
      </c>
      <c r="F7" s="0" t="n">
        <f aca="false">INDEX(t302_F!$A$4:$CE$24,MATCH(F$5,t302_F!$A$4:$A$24,0),MATCH(Ratio_dif_chôm!$A7,t302_F!$B$4:$CE$4,0)+1)</f>
        <v>7.5</v>
      </c>
      <c r="G7" s="0" t="n">
        <f aca="false">INDEX(t302_F!$A$4:$CE$24,MATCH(G$5,t302_F!$A$4:$A$24,0),MATCH(Ratio_dif_chôm!$A7,t302_F!$B$4:$CE$4,0)+1)</f>
        <v>5.3</v>
      </c>
      <c r="H7" s="0" t="n">
        <f aca="false">INDEX(t302_F!$A$4:$CE$24,MATCH(H$5,t302_F!$A$4:$A$24,0),MATCH(Ratio_dif_chôm!$A7,t302_F!$B$4:$CE$4,0)+1)</f>
        <v>4.5</v>
      </c>
      <c r="I7" s="0" t="n">
        <f aca="false">INDEX(t302_F!$A$4:$CE$24,MATCH(I$5,t302_F!$A$4:$A$24,0),MATCH(Ratio_dif_chôm!$A7,t302_F!$B$4:$CE$4,0)+1)</f>
        <v>3.2</v>
      </c>
      <c r="J7" s="0" t="n">
        <f aca="false">INDEX(t302_F!$A$4:$CE$24,MATCH(J$5,t302_F!$A$4:$A$24,0),MATCH(Ratio_dif_chôm!$A7,t302_F!$B$4:$CE$4,0)+1)</f>
        <v>3.6</v>
      </c>
      <c r="K7" s="0" t="n">
        <f aca="false">INDEX(t302_F!$A$4:$CE$24,MATCH(K$5,t302_F!$A$4:$A$24,0),MATCH(Ratio_dif_chôm!$A7,t302_F!$B$4:$CE$4,0)+1)</f>
        <v>3.2</v>
      </c>
      <c r="L7" s="0" t="n">
        <f aca="false">INDEX(t302_F!$A$4:$CE$24,MATCH(L$5,t302_F!$A$4:$A$24,0),MATCH(Ratio_dif_chôm!$A7,t302_F!$B$4:$CE$4,0)+1)</f>
        <v>2.2</v>
      </c>
      <c r="M7" s="0" t="n">
        <f aca="false">INDEX(t302_F!$A$4:$CE$24,MATCH(M$5,t302_F!$A$4:$A$24,0),MATCH(Ratio_dif_chôm!$A7,t302_F!$B$4:$CE$4,0)+1)</f>
        <v>4.6</v>
      </c>
      <c r="N7" s="0" t="n">
        <f aca="false">INDEX(t302_F!$A$4:$CE$24,MATCH(N$5,t302_F!$A$4:$A$24,0),MATCH(Ratio_dif_chôm!$A7,t302_F!$B$4:$CE$4,0)+1)</f>
        <v>2.6</v>
      </c>
      <c r="O7" s="0" t="n">
        <f aca="false">INDEX(t302_F!$A$4:$CE$24,MATCH(O$5,t302_F!$A$4:$A$24,0),MATCH(Ratio_dif_chôm!$A7,t302_F!$B$4:$CE$4,0)+1)</f>
        <v>0.2</v>
      </c>
      <c r="P7" s="0" t="n">
        <f aca="false">INDEX(t302_F!$A$4:$CE$24,MATCH(P$5,t302_F!$A$4:$A$24,0),MATCH(Ratio_dif_chôm!$A7,t302_F!$B$4:$CE$4,0)+1)</f>
        <v>1.4</v>
      </c>
      <c r="Q7" s="0" t="n">
        <f aca="false">INDEX(t302_H!$A$4:$CE$24,MATCH(Q$5,t302_F!$A$4:$A$24,0),MATCH(Ratio_dif_chôm!$A7,t302_F!$B$4:$CE$4,0)+1)</f>
        <v>8.3</v>
      </c>
      <c r="R7" s="0" t="n">
        <f aca="false">INDEX(t302_H!$A$4:$CE$24,MATCH(R$5,t302_F!$A$4:$A$24,0),MATCH(Ratio_dif_chôm!$A7,t302_F!$B$4:$CE$4,0)+1)</f>
        <v>4.4</v>
      </c>
      <c r="S7" s="0" t="n">
        <f aca="false">INDEX(t302_H!$A$4:$CE$24,MATCH(S$5,t302_F!$A$4:$A$24,0),MATCH(Ratio_dif_chôm!$A7,t302_F!$B$4:$CE$4,0)+1)</f>
        <v>1.9</v>
      </c>
      <c r="T7" s="0" t="n">
        <f aca="false">INDEX(t302_H!$A$4:$CE$24,MATCH(T$5,t302_F!$A$4:$A$24,0),MATCH(Ratio_dif_chôm!$A7,t302_F!$B$4:$CE$4,0)+1)</f>
        <v>2</v>
      </c>
      <c r="U7" s="0" t="n">
        <f aca="false">INDEX(t302_H!$A$4:$CE$24,MATCH(U$5,t302_F!$A$4:$A$24,0),MATCH(Ratio_dif_chôm!$A7,t302_F!$B$4:$CE$4,0)+1)</f>
        <v>1.5</v>
      </c>
      <c r="V7" s="0" t="n">
        <f aca="false">INDEX(t302_H!$A$4:$CE$24,MATCH(V$5,t302_F!$A$4:$A$24,0),MATCH(Ratio_dif_chôm!$A7,t302_F!$B$4:$CE$4,0)+1)</f>
        <v>1.8</v>
      </c>
      <c r="W7" s="0" t="n">
        <f aca="false">INDEX(t302_H!$A$4:$CE$24,MATCH(W$5,t302_F!$A$4:$A$24,0),MATCH(Ratio_dif_chôm!$A7,t302_F!$B$4:$CE$4,0)+1)</f>
        <v>1.9</v>
      </c>
      <c r="X7" s="0" t="n">
        <f aca="false">INDEX(t302_H!$A$4:$CE$24,MATCH(X$5,t302_F!$A$4:$A$24,0),MATCH(Ratio_dif_chôm!$A7,t302_F!$B$4:$CE$4,0)+1)</f>
        <v>1.9</v>
      </c>
      <c r="Y7" s="0" t="n">
        <f aca="false">INDEX(t302_H!$A$4:$CE$24,MATCH(Y$5,t302_F!$A$4:$A$24,0),MATCH(Ratio_dif_chôm!$A7,t302_F!$B$4:$CE$4,0)+1)</f>
        <v>2</v>
      </c>
      <c r="Z7" s="0" t="n">
        <f aca="false">INDEX(t302_H!$A$4:$CE$24,MATCH(Z$5,t302_F!$A$4:$A$24,0),MATCH(Ratio_dif_chôm!$A7,t302_F!$B$4:$CE$4,0)+1)</f>
        <v>3.6</v>
      </c>
      <c r="AA7" s="0" t="n">
        <f aca="false">INDEX(t302_H!$A$4:$CE$24,MATCH(AA$5,t302_F!$A$4:$A$24,0),MATCH(Ratio_dif_chôm!$A7,t302_F!$B$4:$CE$4,0)+1)</f>
        <v>1.3</v>
      </c>
      <c r="AB7" s="0" t="n">
        <f aca="false">INDEX(t302_H!$A$4:$CE$24,MATCH(AB$5,t302_F!$A$4:$A$24,0),MATCH(Ratio_dif_chôm!$A7,t302_F!$B$4:$CE$4,0)+1)</f>
        <v>0.2</v>
      </c>
      <c r="AC7" s="0" t="n">
        <f aca="false">INDEX(t302_H!$A$4:$CE$24,MATCH(AC$5,t302_E!$A$4:$A$24,0),MATCH(Ratio_dif_chôm!$A7,t302_E!$B$4:$CE$4,0)+1)</f>
        <v>8.3</v>
      </c>
      <c r="AD7" s="0" t="n">
        <f aca="false">INDEX(t302_H!$A$4:$CE$24,MATCH(AD$5,t302_E!$A$4:$A$24,0),MATCH(Ratio_dif_chôm!$A7,t302_E!$B$4:$CE$4,0)+1)</f>
        <v>4.4</v>
      </c>
      <c r="AE7" s="0" t="n">
        <f aca="false">INDEX(t302_H!$A$4:$CE$24,MATCH(AE$5,t302_E!$A$4:$A$24,0),MATCH(Ratio_dif_chôm!$A7,t302_E!$B$4:$CE$4,0)+1)</f>
        <v>1.9</v>
      </c>
      <c r="AF7" s="0" t="n">
        <f aca="false">INDEX(t302_H!$A$4:$CE$24,MATCH(AF$5,t302_E!$A$4:$A$24,0),MATCH(Ratio_dif_chôm!$A7,t302_E!$B$4:$CE$4,0)+1)</f>
        <v>2</v>
      </c>
      <c r="AG7" s="0" t="n">
        <f aca="false">INDEX(t302_H!$A$4:$CE$24,MATCH(AG$5,t302_E!$A$4:$A$24,0),MATCH(Ratio_dif_chôm!$A7,t302_E!$B$4:$CE$4,0)+1)</f>
        <v>1.5</v>
      </c>
      <c r="AH7" s="0" t="n">
        <f aca="false">INDEX(t302_H!$A$4:$CE$24,MATCH(AH$5,t302_E!$A$4:$A$24,0),MATCH(Ratio_dif_chôm!$A7,t302_E!$B$4:$CE$4,0)+1)</f>
        <v>1.8</v>
      </c>
      <c r="AI7" s="0" t="n">
        <f aca="false">INDEX(t302_H!$A$4:$CE$24,MATCH(AI$5,t302_E!$A$4:$A$24,0),MATCH(Ratio_dif_chôm!$A7,t302_E!$B$4:$CE$4,0)+1)</f>
        <v>1.9</v>
      </c>
      <c r="AJ7" s="0" t="n">
        <f aca="false">INDEX(t302_H!$A$4:$CE$24,MATCH(AJ$5,t302_E!$A$4:$A$24,0),MATCH(Ratio_dif_chôm!$A7,t302_E!$B$4:$CE$4,0)+1)</f>
        <v>1.9</v>
      </c>
      <c r="AK7" s="0" t="n">
        <f aca="false">INDEX(t302_H!$A$4:$CE$24,MATCH(AK$5,t302_E!$A$4:$A$24,0),MATCH(Ratio_dif_chôm!$A7,t302_E!$B$4:$CE$4,0)+1)</f>
        <v>2</v>
      </c>
      <c r="AL7" s="0" t="n">
        <f aca="false">INDEX(t302_H!$A$4:$CE$24,MATCH(AL$5,t302_E!$A$4:$A$24,0),MATCH(Ratio_dif_chôm!$A7,t302_E!$B$4:$CE$4,0)+1)</f>
        <v>3.6</v>
      </c>
      <c r="AM7" s="0" t="n">
        <f aca="false">INDEX(t302_H!$A$4:$CE$24,MATCH(AM$5,t302_E!$A$4:$A$24,0),MATCH(Ratio_dif_chôm!$A7,t302_E!$B$4:$CE$4,0)+1)</f>
        <v>1.3</v>
      </c>
      <c r="AN7" s="0" t="n">
        <f aca="false">INDEX(t302_H!$A$4:$CE$24,MATCH(AN$5,t302_E!$A$4:$A$24,0),MATCH(Ratio_dif_chôm!$A7,t302_E!$B$4:$CE$4,0)+1)</f>
        <v>0.2</v>
      </c>
    </row>
    <row r="8" customFormat="false" ht="15" hidden="false" customHeight="false" outlineLevel="0" collapsed="false">
      <c r="A8" s="0" t="n">
        <v>1977</v>
      </c>
      <c r="B8" s="0" t="n">
        <f aca="false">INDEX(t302_E!$A$4:$CE$24,MATCH(B$5,t302_E!$A$4:$A$24,0),MATCH(Ratio_dif_chôm!$A8,t302_E!$B$4:$CE$4,0)+1)</f>
        <v>4.1</v>
      </c>
      <c r="C8" s="0" t="n">
        <f aca="false">INDEX(t302_F!$A$4:$CE$24,MATCH(C$5,t302_F!$A$4:$A$24,0),MATCH(Ratio_dif_chôm!$A8,t302_F!$B$4:$CE$4,0)+1)</f>
        <v>5.7</v>
      </c>
      <c r="D8" s="0" t="n">
        <f aca="false">INDEX(t302_H!$A$4:$CE$24,MATCH(D$5,t302_H!$A$4:$A$24,0),MATCH(Ratio_dif_chôm!$A8,t302_H!$B$4:$CE$4,0)+1)</f>
        <v>3</v>
      </c>
      <c r="E8" s="0" t="n">
        <f aca="false">INDEX(t302_F!$A$4:$CE$24,MATCH(E$5,t302_F!$A$4:$A$24,0),MATCH(Ratio_dif_chôm!$A8,t302_F!$B$4:$CE$4,0)+1)</f>
        <v>17.5</v>
      </c>
      <c r="F8" s="0" t="n">
        <f aca="false">INDEX(t302_F!$A$4:$CE$24,MATCH(F$5,t302_F!$A$4:$A$24,0),MATCH(Ratio_dif_chôm!$A8,t302_F!$B$4:$CE$4,0)+1)</f>
        <v>8.4</v>
      </c>
      <c r="G8" s="0" t="n">
        <f aca="false">INDEX(t302_F!$A$4:$CE$24,MATCH(G$5,t302_F!$A$4:$A$24,0),MATCH(Ratio_dif_chôm!$A8,t302_F!$B$4:$CE$4,0)+1)</f>
        <v>5</v>
      </c>
      <c r="H8" s="0" t="n">
        <f aca="false">INDEX(t302_F!$A$4:$CE$24,MATCH(H$5,t302_F!$A$4:$A$24,0),MATCH(Ratio_dif_chôm!$A8,t302_F!$B$4:$CE$4,0)+1)</f>
        <v>4.8</v>
      </c>
      <c r="I8" s="0" t="n">
        <f aca="false">INDEX(t302_F!$A$4:$CE$24,MATCH(I$5,t302_F!$A$4:$A$24,0),MATCH(Ratio_dif_chôm!$A8,t302_F!$B$4:$CE$4,0)+1)</f>
        <v>4</v>
      </c>
      <c r="J8" s="0" t="n">
        <f aca="false">INDEX(t302_F!$A$4:$CE$24,MATCH(J$5,t302_F!$A$4:$A$24,0),MATCH(Ratio_dif_chôm!$A8,t302_F!$B$4:$CE$4,0)+1)</f>
        <v>4.1</v>
      </c>
      <c r="K8" s="0" t="n">
        <f aca="false">INDEX(t302_F!$A$4:$CE$24,MATCH(K$5,t302_F!$A$4:$A$24,0),MATCH(Ratio_dif_chôm!$A8,t302_F!$B$4:$CE$4,0)+1)</f>
        <v>3.9</v>
      </c>
      <c r="L8" s="0" t="n">
        <f aca="false">INDEX(t302_F!$A$4:$CE$24,MATCH(L$5,t302_F!$A$4:$A$24,0),MATCH(Ratio_dif_chôm!$A8,t302_F!$B$4:$CE$4,0)+1)</f>
        <v>2.5</v>
      </c>
      <c r="M8" s="0" t="n">
        <f aca="false">INDEX(t302_F!$A$4:$CE$24,MATCH(M$5,t302_F!$A$4:$A$24,0),MATCH(Ratio_dif_chôm!$A8,t302_F!$B$4:$CE$4,0)+1)</f>
        <v>5.1</v>
      </c>
      <c r="N8" s="0" t="n">
        <f aca="false">INDEX(t302_F!$A$4:$CE$24,MATCH(N$5,t302_F!$A$4:$A$24,0),MATCH(Ratio_dif_chôm!$A8,t302_F!$B$4:$CE$4,0)+1)</f>
        <v>2.7</v>
      </c>
      <c r="O8" s="0" t="n">
        <f aca="false">INDEX(t302_F!$A$4:$CE$24,MATCH(O$5,t302_F!$A$4:$A$24,0),MATCH(Ratio_dif_chôm!$A8,t302_F!$B$4:$CE$4,0)+1)</f>
        <v>0.9</v>
      </c>
      <c r="P8" s="0" t="n">
        <f aca="false">INDEX(t302_F!$A$4:$CE$24,MATCH(P$5,t302_F!$A$4:$A$24,0),MATCH(Ratio_dif_chôm!$A8,t302_F!$B$4:$CE$4,0)+1)</f>
        <v>0.6</v>
      </c>
      <c r="Q8" s="0" t="n">
        <f aca="false">INDEX(t302_H!$A$4:$CE$24,MATCH(Q$5,t302_F!$A$4:$A$24,0),MATCH(Ratio_dif_chôm!$A8,t302_F!$B$4:$CE$4,0)+1)</f>
        <v>10.5</v>
      </c>
      <c r="R8" s="0" t="n">
        <f aca="false">INDEX(t302_H!$A$4:$CE$24,MATCH(R$5,t302_F!$A$4:$A$24,0),MATCH(Ratio_dif_chôm!$A8,t302_F!$B$4:$CE$4,0)+1)</f>
        <v>5.2</v>
      </c>
      <c r="S8" s="0" t="n">
        <f aca="false">INDEX(t302_H!$A$4:$CE$24,MATCH(S$5,t302_F!$A$4:$A$24,0),MATCH(Ratio_dif_chôm!$A8,t302_F!$B$4:$CE$4,0)+1)</f>
        <v>2.2</v>
      </c>
      <c r="T8" s="0" t="n">
        <f aca="false">INDEX(t302_H!$A$4:$CE$24,MATCH(T$5,t302_F!$A$4:$A$24,0),MATCH(Ratio_dif_chôm!$A8,t302_F!$B$4:$CE$4,0)+1)</f>
        <v>1.9</v>
      </c>
      <c r="U8" s="0" t="n">
        <f aca="false">INDEX(t302_H!$A$4:$CE$24,MATCH(U$5,t302_F!$A$4:$A$24,0),MATCH(Ratio_dif_chôm!$A8,t302_F!$B$4:$CE$4,0)+1)</f>
        <v>1.5</v>
      </c>
      <c r="V8" s="0" t="n">
        <f aca="false">INDEX(t302_H!$A$4:$CE$24,MATCH(V$5,t302_F!$A$4:$A$24,0),MATCH(Ratio_dif_chôm!$A8,t302_F!$B$4:$CE$4,0)+1)</f>
        <v>2.3</v>
      </c>
      <c r="W8" s="0" t="n">
        <f aca="false">INDEX(t302_H!$A$4:$CE$24,MATCH(W$5,t302_F!$A$4:$A$24,0),MATCH(Ratio_dif_chôm!$A8,t302_F!$B$4:$CE$4,0)+1)</f>
        <v>2</v>
      </c>
      <c r="X8" s="0" t="n">
        <f aca="false">INDEX(t302_H!$A$4:$CE$24,MATCH(X$5,t302_F!$A$4:$A$24,0),MATCH(Ratio_dif_chôm!$A8,t302_F!$B$4:$CE$4,0)+1)</f>
        <v>2.3</v>
      </c>
      <c r="Y8" s="0" t="n">
        <f aca="false">INDEX(t302_H!$A$4:$CE$24,MATCH(Y$5,t302_F!$A$4:$A$24,0),MATCH(Ratio_dif_chôm!$A8,t302_F!$B$4:$CE$4,0)+1)</f>
        <v>2.1</v>
      </c>
      <c r="Z8" s="0" t="n">
        <f aca="false">INDEX(t302_H!$A$4:$CE$24,MATCH(Z$5,t302_F!$A$4:$A$24,0),MATCH(Ratio_dif_chôm!$A8,t302_F!$B$4:$CE$4,0)+1)</f>
        <v>4.3</v>
      </c>
      <c r="AA8" s="0" t="n">
        <f aca="false">INDEX(t302_H!$A$4:$CE$24,MATCH(AA$5,t302_F!$A$4:$A$24,0),MATCH(Ratio_dif_chôm!$A8,t302_F!$B$4:$CE$4,0)+1)</f>
        <v>1</v>
      </c>
      <c r="AB8" s="0" t="n">
        <f aca="false">INDEX(t302_H!$A$4:$CE$24,MATCH(AB$5,t302_F!$A$4:$A$24,0),MATCH(Ratio_dif_chôm!$A8,t302_F!$B$4:$CE$4,0)+1)</f>
        <v>0.5</v>
      </c>
      <c r="AC8" s="0" t="n">
        <f aca="false">INDEX(t302_H!$A$4:$CE$24,MATCH(AC$5,t302_E!$A$4:$A$24,0),MATCH(Ratio_dif_chôm!$A8,t302_E!$B$4:$CE$4,0)+1)</f>
        <v>10.5</v>
      </c>
      <c r="AD8" s="0" t="n">
        <f aca="false">INDEX(t302_H!$A$4:$CE$24,MATCH(AD$5,t302_E!$A$4:$A$24,0),MATCH(Ratio_dif_chôm!$A8,t302_E!$B$4:$CE$4,0)+1)</f>
        <v>5.2</v>
      </c>
      <c r="AE8" s="0" t="n">
        <f aca="false">INDEX(t302_H!$A$4:$CE$24,MATCH(AE$5,t302_E!$A$4:$A$24,0),MATCH(Ratio_dif_chôm!$A8,t302_E!$B$4:$CE$4,0)+1)</f>
        <v>2.2</v>
      </c>
      <c r="AF8" s="0" t="n">
        <f aca="false">INDEX(t302_H!$A$4:$CE$24,MATCH(AF$5,t302_E!$A$4:$A$24,0),MATCH(Ratio_dif_chôm!$A8,t302_E!$B$4:$CE$4,0)+1)</f>
        <v>1.9</v>
      </c>
      <c r="AG8" s="0" t="n">
        <f aca="false">INDEX(t302_H!$A$4:$CE$24,MATCH(AG$5,t302_E!$A$4:$A$24,0),MATCH(Ratio_dif_chôm!$A8,t302_E!$B$4:$CE$4,0)+1)</f>
        <v>1.5</v>
      </c>
      <c r="AH8" s="0" t="n">
        <f aca="false">INDEX(t302_H!$A$4:$CE$24,MATCH(AH$5,t302_E!$A$4:$A$24,0),MATCH(Ratio_dif_chôm!$A8,t302_E!$B$4:$CE$4,0)+1)</f>
        <v>2.3</v>
      </c>
      <c r="AI8" s="0" t="n">
        <f aca="false">INDEX(t302_H!$A$4:$CE$24,MATCH(AI$5,t302_E!$A$4:$A$24,0),MATCH(Ratio_dif_chôm!$A8,t302_E!$B$4:$CE$4,0)+1)</f>
        <v>2</v>
      </c>
      <c r="AJ8" s="0" t="n">
        <f aca="false">INDEX(t302_H!$A$4:$CE$24,MATCH(AJ$5,t302_E!$A$4:$A$24,0),MATCH(Ratio_dif_chôm!$A8,t302_E!$B$4:$CE$4,0)+1)</f>
        <v>2.3</v>
      </c>
      <c r="AK8" s="0" t="n">
        <f aca="false">INDEX(t302_H!$A$4:$CE$24,MATCH(AK$5,t302_E!$A$4:$A$24,0),MATCH(Ratio_dif_chôm!$A8,t302_E!$B$4:$CE$4,0)+1)</f>
        <v>2.1</v>
      </c>
      <c r="AL8" s="0" t="n">
        <f aca="false">INDEX(t302_H!$A$4:$CE$24,MATCH(AL$5,t302_E!$A$4:$A$24,0),MATCH(Ratio_dif_chôm!$A8,t302_E!$B$4:$CE$4,0)+1)</f>
        <v>4.3</v>
      </c>
      <c r="AM8" s="0" t="n">
        <f aca="false">INDEX(t302_H!$A$4:$CE$24,MATCH(AM$5,t302_E!$A$4:$A$24,0),MATCH(Ratio_dif_chôm!$A8,t302_E!$B$4:$CE$4,0)+1)</f>
        <v>1</v>
      </c>
      <c r="AN8" s="0" t="n">
        <f aca="false">INDEX(t302_H!$A$4:$CE$24,MATCH(AN$5,t302_E!$A$4:$A$24,0),MATCH(Ratio_dif_chôm!$A8,t302_E!$B$4:$CE$4,0)+1)</f>
        <v>0.5</v>
      </c>
    </row>
    <row r="9" customFormat="false" ht="15" hidden="false" customHeight="false" outlineLevel="0" collapsed="false">
      <c r="A9" s="0" t="n">
        <v>1978</v>
      </c>
      <c r="B9" s="0" t="n">
        <f aca="false">INDEX(t302_E!$A$4:$CE$24,MATCH(B$5,t302_E!$A$4:$A$24,0),MATCH(Ratio_dif_chôm!$A9,t302_E!$B$4:$CE$4,0)+1)</f>
        <v>4.3</v>
      </c>
      <c r="C9" s="0" t="n">
        <f aca="false">INDEX(t302_F!$A$4:$CE$24,MATCH(C$5,t302_F!$A$4:$A$24,0),MATCH(Ratio_dif_chôm!$A9,t302_F!$B$4:$CE$4,0)+1)</f>
        <v>5.8</v>
      </c>
      <c r="D9" s="0" t="n">
        <f aca="false">INDEX(t302_H!$A$4:$CE$24,MATCH(D$5,t302_H!$A$4:$A$24,0),MATCH(Ratio_dif_chôm!$A9,t302_H!$B$4:$CE$4,0)+1)</f>
        <v>3.2</v>
      </c>
      <c r="E9" s="0" t="n">
        <f aca="false">INDEX(t302_F!$A$4:$CE$24,MATCH(E$5,t302_F!$A$4:$A$24,0),MATCH(Ratio_dif_chôm!$A9,t302_F!$B$4:$CE$4,0)+1)</f>
        <v>19.3</v>
      </c>
      <c r="F9" s="0" t="n">
        <f aca="false">INDEX(t302_F!$A$4:$CE$24,MATCH(F$5,t302_F!$A$4:$A$24,0),MATCH(Ratio_dif_chôm!$A9,t302_F!$B$4:$CE$4,0)+1)</f>
        <v>9.1</v>
      </c>
      <c r="G9" s="0" t="n">
        <f aca="false">INDEX(t302_F!$A$4:$CE$24,MATCH(G$5,t302_F!$A$4:$A$24,0),MATCH(Ratio_dif_chôm!$A9,t302_F!$B$4:$CE$4,0)+1)</f>
        <v>4.6</v>
      </c>
      <c r="H9" s="0" t="n">
        <f aca="false">INDEX(t302_F!$A$4:$CE$24,MATCH(H$5,t302_F!$A$4:$A$24,0),MATCH(Ratio_dif_chôm!$A9,t302_F!$B$4:$CE$4,0)+1)</f>
        <v>5</v>
      </c>
      <c r="I9" s="0" t="n">
        <f aca="false">INDEX(t302_F!$A$4:$CE$24,MATCH(I$5,t302_F!$A$4:$A$24,0),MATCH(Ratio_dif_chôm!$A9,t302_F!$B$4:$CE$4,0)+1)</f>
        <v>4.2</v>
      </c>
      <c r="J9" s="0" t="n">
        <f aca="false">INDEX(t302_F!$A$4:$CE$24,MATCH(J$5,t302_F!$A$4:$A$24,0),MATCH(Ratio_dif_chôm!$A9,t302_F!$B$4:$CE$4,0)+1)</f>
        <v>4.3</v>
      </c>
      <c r="K9" s="0" t="n">
        <f aca="false">INDEX(t302_F!$A$4:$CE$24,MATCH(K$5,t302_F!$A$4:$A$24,0),MATCH(Ratio_dif_chôm!$A9,t302_F!$B$4:$CE$4,0)+1)</f>
        <v>3.9</v>
      </c>
      <c r="L9" s="0" t="n">
        <f aca="false">INDEX(t302_F!$A$4:$CE$24,MATCH(L$5,t302_F!$A$4:$A$24,0),MATCH(Ratio_dif_chôm!$A9,t302_F!$B$4:$CE$4,0)+1)</f>
        <v>2.5</v>
      </c>
      <c r="M9" s="0" t="n">
        <f aca="false">INDEX(t302_F!$A$4:$CE$24,MATCH(M$5,t302_F!$A$4:$A$24,0),MATCH(Ratio_dif_chôm!$A9,t302_F!$B$4:$CE$4,0)+1)</f>
        <v>4.2</v>
      </c>
      <c r="N9" s="0" t="n">
        <f aca="false">INDEX(t302_F!$A$4:$CE$24,MATCH(N$5,t302_F!$A$4:$A$24,0),MATCH(Ratio_dif_chôm!$A9,t302_F!$B$4:$CE$4,0)+1)</f>
        <v>3</v>
      </c>
      <c r="O9" s="0" t="n">
        <f aca="false">INDEX(t302_F!$A$4:$CE$24,MATCH(O$5,t302_F!$A$4:$A$24,0),MATCH(Ratio_dif_chôm!$A9,t302_F!$B$4:$CE$4,0)+1)</f>
        <v>0.9</v>
      </c>
      <c r="P9" s="0" t="n">
        <f aca="false">INDEX(t302_F!$A$4:$CE$24,MATCH(P$5,t302_F!$A$4:$A$24,0),MATCH(Ratio_dif_chôm!$A9,t302_F!$B$4:$CE$4,0)+1)</f>
        <v>0</v>
      </c>
      <c r="Q9" s="0" t="n">
        <f aca="false">INDEX(t302_H!$A$4:$CE$24,MATCH(Q$5,t302_F!$A$4:$A$24,0),MATCH(Ratio_dif_chôm!$A9,t302_F!$B$4:$CE$4,0)+1)</f>
        <v>10.7</v>
      </c>
      <c r="R9" s="0" t="n">
        <f aca="false">INDEX(t302_H!$A$4:$CE$24,MATCH(R$5,t302_F!$A$4:$A$24,0),MATCH(Ratio_dif_chôm!$A9,t302_F!$B$4:$CE$4,0)+1)</f>
        <v>5.5</v>
      </c>
      <c r="S9" s="0" t="n">
        <f aca="false">INDEX(t302_H!$A$4:$CE$24,MATCH(S$5,t302_F!$A$4:$A$24,0),MATCH(Ratio_dif_chôm!$A9,t302_F!$B$4:$CE$4,0)+1)</f>
        <v>2.7</v>
      </c>
      <c r="T9" s="0" t="n">
        <f aca="false">INDEX(t302_H!$A$4:$CE$24,MATCH(T$5,t302_F!$A$4:$A$24,0),MATCH(Ratio_dif_chôm!$A9,t302_F!$B$4:$CE$4,0)+1)</f>
        <v>2.1</v>
      </c>
      <c r="U9" s="0" t="n">
        <f aca="false">INDEX(t302_H!$A$4:$CE$24,MATCH(U$5,t302_F!$A$4:$A$24,0),MATCH(Ratio_dif_chôm!$A9,t302_F!$B$4:$CE$4,0)+1)</f>
        <v>2.1</v>
      </c>
      <c r="V9" s="0" t="n">
        <f aca="false">INDEX(t302_H!$A$4:$CE$24,MATCH(V$5,t302_F!$A$4:$A$24,0),MATCH(Ratio_dif_chôm!$A9,t302_F!$B$4:$CE$4,0)+1)</f>
        <v>2.2</v>
      </c>
      <c r="W9" s="0" t="n">
        <f aca="false">INDEX(t302_H!$A$4:$CE$24,MATCH(W$5,t302_F!$A$4:$A$24,0),MATCH(Ratio_dif_chôm!$A9,t302_F!$B$4:$CE$4,0)+1)</f>
        <v>2.2</v>
      </c>
      <c r="X9" s="0" t="n">
        <f aca="false">INDEX(t302_H!$A$4:$CE$24,MATCH(X$5,t302_F!$A$4:$A$24,0),MATCH(Ratio_dif_chôm!$A9,t302_F!$B$4:$CE$4,0)+1)</f>
        <v>2.4</v>
      </c>
      <c r="Y9" s="0" t="n">
        <f aca="false">INDEX(t302_H!$A$4:$CE$24,MATCH(Y$5,t302_F!$A$4:$A$24,0),MATCH(Ratio_dif_chôm!$A9,t302_F!$B$4:$CE$4,0)+1)</f>
        <v>3.1</v>
      </c>
      <c r="Z9" s="0" t="n">
        <f aca="false">INDEX(t302_H!$A$4:$CE$24,MATCH(Z$5,t302_F!$A$4:$A$24,0),MATCH(Ratio_dif_chôm!$A9,t302_F!$B$4:$CE$4,0)+1)</f>
        <v>3.7</v>
      </c>
      <c r="AA9" s="0" t="n">
        <f aca="false">INDEX(t302_H!$A$4:$CE$24,MATCH(AA$5,t302_F!$A$4:$A$24,0),MATCH(Ratio_dif_chôm!$A9,t302_F!$B$4:$CE$4,0)+1)</f>
        <v>1.1</v>
      </c>
      <c r="AB9" s="0" t="n">
        <f aca="false">INDEX(t302_H!$A$4:$CE$24,MATCH(AB$5,t302_F!$A$4:$A$24,0),MATCH(Ratio_dif_chôm!$A9,t302_F!$B$4:$CE$4,0)+1)</f>
        <v>0.3</v>
      </c>
      <c r="AC9" s="0" t="n">
        <f aca="false">INDEX(t302_H!$A$4:$CE$24,MATCH(AC$5,t302_E!$A$4:$A$24,0),MATCH(Ratio_dif_chôm!$A9,t302_E!$B$4:$CE$4,0)+1)</f>
        <v>10.7</v>
      </c>
      <c r="AD9" s="0" t="n">
        <f aca="false">INDEX(t302_H!$A$4:$CE$24,MATCH(AD$5,t302_E!$A$4:$A$24,0),MATCH(Ratio_dif_chôm!$A9,t302_E!$B$4:$CE$4,0)+1)</f>
        <v>5.5</v>
      </c>
      <c r="AE9" s="0" t="n">
        <f aca="false">INDEX(t302_H!$A$4:$CE$24,MATCH(AE$5,t302_E!$A$4:$A$24,0),MATCH(Ratio_dif_chôm!$A9,t302_E!$B$4:$CE$4,0)+1)</f>
        <v>2.7</v>
      </c>
      <c r="AF9" s="0" t="n">
        <f aca="false">INDEX(t302_H!$A$4:$CE$24,MATCH(AF$5,t302_E!$A$4:$A$24,0),MATCH(Ratio_dif_chôm!$A9,t302_E!$B$4:$CE$4,0)+1)</f>
        <v>2.1</v>
      </c>
      <c r="AG9" s="0" t="n">
        <f aca="false">INDEX(t302_H!$A$4:$CE$24,MATCH(AG$5,t302_E!$A$4:$A$24,0),MATCH(Ratio_dif_chôm!$A9,t302_E!$B$4:$CE$4,0)+1)</f>
        <v>2.1</v>
      </c>
      <c r="AH9" s="0" t="n">
        <f aca="false">INDEX(t302_H!$A$4:$CE$24,MATCH(AH$5,t302_E!$A$4:$A$24,0),MATCH(Ratio_dif_chôm!$A9,t302_E!$B$4:$CE$4,0)+1)</f>
        <v>2.2</v>
      </c>
      <c r="AI9" s="0" t="n">
        <f aca="false">INDEX(t302_H!$A$4:$CE$24,MATCH(AI$5,t302_E!$A$4:$A$24,0),MATCH(Ratio_dif_chôm!$A9,t302_E!$B$4:$CE$4,0)+1)</f>
        <v>2.2</v>
      </c>
      <c r="AJ9" s="0" t="n">
        <f aca="false">INDEX(t302_H!$A$4:$CE$24,MATCH(AJ$5,t302_E!$A$4:$A$24,0),MATCH(Ratio_dif_chôm!$A9,t302_E!$B$4:$CE$4,0)+1)</f>
        <v>2.4</v>
      </c>
      <c r="AK9" s="0" t="n">
        <f aca="false">INDEX(t302_H!$A$4:$CE$24,MATCH(AK$5,t302_E!$A$4:$A$24,0),MATCH(Ratio_dif_chôm!$A9,t302_E!$B$4:$CE$4,0)+1)</f>
        <v>3.1</v>
      </c>
      <c r="AL9" s="0" t="n">
        <f aca="false">INDEX(t302_H!$A$4:$CE$24,MATCH(AL$5,t302_E!$A$4:$A$24,0),MATCH(Ratio_dif_chôm!$A9,t302_E!$B$4:$CE$4,0)+1)</f>
        <v>3.7</v>
      </c>
      <c r="AM9" s="0" t="n">
        <f aca="false">INDEX(t302_H!$A$4:$CE$24,MATCH(AM$5,t302_E!$A$4:$A$24,0),MATCH(Ratio_dif_chôm!$A9,t302_E!$B$4:$CE$4,0)+1)</f>
        <v>1.1</v>
      </c>
      <c r="AN9" s="0" t="n">
        <f aca="false">INDEX(t302_H!$A$4:$CE$24,MATCH(AN$5,t302_E!$A$4:$A$24,0),MATCH(Ratio_dif_chôm!$A9,t302_E!$B$4:$CE$4,0)+1)</f>
        <v>0.3</v>
      </c>
    </row>
    <row r="10" customFormat="false" ht="15" hidden="false" customHeight="false" outlineLevel="0" collapsed="false">
      <c r="A10" s="0" t="n">
        <v>1979</v>
      </c>
      <c r="B10" s="0" t="n">
        <f aca="false">INDEX(t302_E!$A$4:$CE$24,MATCH(B$5,t302_E!$A$4:$A$24,0),MATCH(Ratio_dif_chôm!$A10,t302_E!$B$4:$CE$4,0)+1)</f>
        <v>4.8</v>
      </c>
      <c r="C10" s="0" t="n">
        <f aca="false">INDEX(t302_F!$A$4:$CE$24,MATCH(C$5,t302_F!$A$4:$A$24,0),MATCH(Ratio_dif_chôm!$A10,t302_F!$B$4:$CE$4,0)+1)</f>
        <v>6.6</v>
      </c>
      <c r="D10" s="0" t="n">
        <f aca="false">INDEX(t302_H!$A$4:$CE$24,MATCH(D$5,t302_H!$A$4:$A$24,0),MATCH(Ratio_dif_chôm!$A10,t302_H!$B$4:$CE$4,0)+1)</f>
        <v>3.6</v>
      </c>
      <c r="E10" s="0" t="n">
        <f aca="false">INDEX(t302_F!$A$4:$CE$24,MATCH(E$5,t302_F!$A$4:$A$24,0),MATCH(Ratio_dif_chôm!$A10,t302_F!$B$4:$CE$4,0)+1)</f>
        <v>22.9</v>
      </c>
      <c r="F10" s="0" t="n">
        <f aca="false">INDEX(t302_F!$A$4:$CE$24,MATCH(F$5,t302_F!$A$4:$A$24,0),MATCH(Ratio_dif_chôm!$A10,t302_F!$B$4:$CE$4,0)+1)</f>
        <v>10.1</v>
      </c>
      <c r="G10" s="0" t="n">
        <f aca="false">INDEX(t302_F!$A$4:$CE$24,MATCH(G$5,t302_F!$A$4:$A$24,0),MATCH(Ratio_dif_chôm!$A10,t302_F!$B$4:$CE$4,0)+1)</f>
        <v>5.2</v>
      </c>
      <c r="H10" s="0" t="n">
        <f aca="false">INDEX(t302_F!$A$4:$CE$24,MATCH(H$5,t302_F!$A$4:$A$24,0),MATCH(Ratio_dif_chôm!$A10,t302_F!$B$4:$CE$4,0)+1)</f>
        <v>5.2</v>
      </c>
      <c r="I10" s="0" t="n">
        <f aca="false">INDEX(t302_F!$A$4:$CE$24,MATCH(I$5,t302_F!$A$4:$A$24,0),MATCH(Ratio_dif_chôm!$A10,t302_F!$B$4:$CE$4,0)+1)</f>
        <v>4.7</v>
      </c>
      <c r="J10" s="0" t="n">
        <f aca="false">INDEX(t302_F!$A$4:$CE$24,MATCH(J$5,t302_F!$A$4:$A$24,0),MATCH(Ratio_dif_chôm!$A10,t302_F!$B$4:$CE$4,0)+1)</f>
        <v>4.4</v>
      </c>
      <c r="K10" s="0" t="n">
        <f aca="false">INDEX(t302_F!$A$4:$CE$24,MATCH(K$5,t302_F!$A$4:$A$24,0),MATCH(Ratio_dif_chôm!$A10,t302_F!$B$4:$CE$4,0)+1)</f>
        <v>3.9</v>
      </c>
      <c r="L10" s="0" t="n">
        <f aca="false">INDEX(t302_F!$A$4:$CE$24,MATCH(L$5,t302_F!$A$4:$A$24,0),MATCH(Ratio_dif_chôm!$A10,t302_F!$B$4:$CE$4,0)+1)</f>
        <v>3.2</v>
      </c>
      <c r="M10" s="0" t="n">
        <f aca="false">INDEX(t302_F!$A$4:$CE$24,MATCH(M$5,t302_F!$A$4:$A$24,0),MATCH(Ratio_dif_chôm!$A10,t302_F!$B$4:$CE$4,0)+1)</f>
        <v>5.4</v>
      </c>
      <c r="N10" s="0" t="n">
        <f aca="false">INDEX(t302_F!$A$4:$CE$24,MATCH(N$5,t302_F!$A$4:$A$24,0),MATCH(Ratio_dif_chôm!$A10,t302_F!$B$4:$CE$4,0)+1)</f>
        <v>2.7</v>
      </c>
      <c r="O10" s="0" t="n">
        <f aca="false">INDEX(t302_F!$A$4:$CE$24,MATCH(O$5,t302_F!$A$4:$A$24,0),MATCH(Ratio_dif_chôm!$A10,t302_F!$B$4:$CE$4,0)+1)</f>
        <v>1.5</v>
      </c>
      <c r="P10" s="0" t="n">
        <f aca="false">INDEX(t302_F!$A$4:$CE$24,MATCH(P$5,t302_F!$A$4:$A$24,0),MATCH(Ratio_dif_chôm!$A10,t302_F!$B$4:$CE$4,0)+1)</f>
        <v>0.7</v>
      </c>
      <c r="Q10" s="0" t="n">
        <f aca="false">INDEX(t302_H!$A$4:$CE$24,MATCH(Q$5,t302_F!$A$4:$A$24,0),MATCH(Ratio_dif_chôm!$A10,t302_F!$B$4:$CE$4,0)+1)</f>
        <v>11.2</v>
      </c>
      <c r="R10" s="0" t="n">
        <f aca="false">INDEX(t302_H!$A$4:$CE$24,MATCH(R$5,t302_F!$A$4:$A$24,0),MATCH(Ratio_dif_chôm!$A10,t302_F!$B$4:$CE$4,0)+1)</f>
        <v>6.3</v>
      </c>
      <c r="S10" s="0" t="n">
        <f aca="false">INDEX(t302_H!$A$4:$CE$24,MATCH(S$5,t302_F!$A$4:$A$24,0),MATCH(Ratio_dif_chôm!$A10,t302_F!$B$4:$CE$4,0)+1)</f>
        <v>2.7</v>
      </c>
      <c r="T10" s="0" t="n">
        <f aca="false">INDEX(t302_H!$A$4:$CE$24,MATCH(T$5,t302_F!$A$4:$A$24,0),MATCH(Ratio_dif_chôm!$A10,t302_F!$B$4:$CE$4,0)+1)</f>
        <v>2.5</v>
      </c>
      <c r="U10" s="0" t="n">
        <f aca="false">INDEX(t302_H!$A$4:$CE$24,MATCH(U$5,t302_F!$A$4:$A$24,0),MATCH(Ratio_dif_chôm!$A10,t302_F!$B$4:$CE$4,0)+1)</f>
        <v>2.1</v>
      </c>
      <c r="V10" s="0" t="n">
        <f aca="false">INDEX(t302_H!$A$4:$CE$24,MATCH(V$5,t302_F!$A$4:$A$24,0),MATCH(Ratio_dif_chôm!$A10,t302_F!$B$4:$CE$4,0)+1)</f>
        <v>2.7</v>
      </c>
      <c r="W10" s="0" t="n">
        <f aca="false">INDEX(t302_H!$A$4:$CE$24,MATCH(W$5,t302_F!$A$4:$A$24,0),MATCH(Ratio_dif_chôm!$A10,t302_F!$B$4:$CE$4,0)+1)</f>
        <v>2.9</v>
      </c>
      <c r="X10" s="0" t="n">
        <f aca="false">INDEX(t302_H!$A$4:$CE$24,MATCH(X$5,t302_F!$A$4:$A$24,0),MATCH(Ratio_dif_chôm!$A10,t302_F!$B$4:$CE$4,0)+1)</f>
        <v>3.1</v>
      </c>
      <c r="Y10" s="0" t="n">
        <f aca="false">INDEX(t302_H!$A$4:$CE$24,MATCH(Y$5,t302_F!$A$4:$A$24,0),MATCH(Ratio_dif_chôm!$A10,t302_F!$B$4:$CE$4,0)+1)</f>
        <v>3</v>
      </c>
      <c r="Z10" s="0" t="n">
        <f aca="false">INDEX(t302_H!$A$4:$CE$24,MATCH(Z$5,t302_F!$A$4:$A$24,0),MATCH(Ratio_dif_chôm!$A10,t302_F!$B$4:$CE$4,0)+1)</f>
        <v>3.1</v>
      </c>
      <c r="AA10" s="0" t="n">
        <f aca="false">INDEX(t302_H!$A$4:$CE$24,MATCH(AA$5,t302_F!$A$4:$A$24,0),MATCH(Ratio_dif_chôm!$A10,t302_F!$B$4:$CE$4,0)+1)</f>
        <v>0.9</v>
      </c>
      <c r="AB10" s="0" t="n">
        <f aca="false">INDEX(t302_H!$A$4:$CE$24,MATCH(AB$5,t302_F!$A$4:$A$24,0),MATCH(Ratio_dif_chôm!$A10,t302_F!$B$4:$CE$4,0)+1)</f>
        <v>0.7</v>
      </c>
      <c r="AC10" s="0" t="n">
        <f aca="false">INDEX(t302_H!$A$4:$CE$24,MATCH(AC$5,t302_E!$A$4:$A$24,0),MATCH(Ratio_dif_chôm!$A10,t302_E!$B$4:$CE$4,0)+1)</f>
        <v>11.2</v>
      </c>
      <c r="AD10" s="0" t="n">
        <f aca="false">INDEX(t302_H!$A$4:$CE$24,MATCH(AD$5,t302_E!$A$4:$A$24,0),MATCH(Ratio_dif_chôm!$A10,t302_E!$B$4:$CE$4,0)+1)</f>
        <v>6.3</v>
      </c>
      <c r="AE10" s="0" t="n">
        <f aca="false">INDEX(t302_H!$A$4:$CE$24,MATCH(AE$5,t302_E!$A$4:$A$24,0),MATCH(Ratio_dif_chôm!$A10,t302_E!$B$4:$CE$4,0)+1)</f>
        <v>2.7</v>
      </c>
      <c r="AF10" s="0" t="n">
        <f aca="false">INDEX(t302_H!$A$4:$CE$24,MATCH(AF$5,t302_E!$A$4:$A$24,0),MATCH(Ratio_dif_chôm!$A10,t302_E!$B$4:$CE$4,0)+1)</f>
        <v>2.5</v>
      </c>
      <c r="AG10" s="0" t="n">
        <f aca="false">INDEX(t302_H!$A$4:$CE$24,MATCH(AG$5,t302_E!$A$4:$A$24,0),MATCH(Ratio_dif_chôm!$A10,t302_E!$B$4:$CE$4,0)+1)</f>
        <v>2.1</v>
      </c>
      <c r="AH10" s="0" t="n">
        <f aca="false">INDEX(t302_H!$A$4:$CE$24,MATCH(AH$5,t302_E!$A$4:$A$24,0),MATCH(Ratio_dif_chôm!$A10,t302_E!$B$4:$CE$4,0)+1)</f>
        <v>2.7</v>
      </c>
      <c r="AI10" s="0" t="n">
        <f aca="false">INDEX(t302_H!$A$4:$CE$24,MATCH(AI$5,t302_E!$A$4:$A$24,0),MATCH(Ratio_dif_chôm!$A10,t302_E!$B$4:$CE$4,0)+1)</f>
        <v>2.9</v>
      </c>
      <c r="AJ10" s="0" t="n">
        <f aca="false">INDEX(t302_H!$A$4:$CE$24,MATCH(AJ$5,t302_E!$A$4:$A$24,0),MATCH(Ratio_dif_chôm!$A10,t302_E!$B$4:$CE$4,0)+1)</f>
        <v>3.1</v>
      </c>
      <c r="AK10" s="0" t="n">
        <f aca="false">INDEX(t302_H!$A$4:$CE$24,MATCH(AK$5,t302_E!$A$4:$A$24,0),MATCH(Ratio_dif_chôm!$A10,t302_E!$B$4:$CE$4,0)+1)</f>
        <v>3</v>
      </c>
      <c r="AL10" s="0" t="n">
        <f aca="false">INDEX(t302_H!$A$4:$CE$24,MATCH(AL$5,t302_E!$A$4:$A$24,0),MATCH(Ratio_dif_chôm!$A10,t302_E!$B$4:$CE$4,0)+1)</f>
        <v>3.1</v>
      </c>
      <c r="AM10" s="0" t="n">
        <f aca="false">INDEX(t302_H!$A$4:$CE$24,MATCH(AM$5,t302_E!$A$4:$A$24,0),MATCH(Ratio_dif_chôm!$A10,t302_E!$B$4:$CE$4,0)+1)</f>
        <v>0.9</v>
      </c>
      <c r="AN10" s="0" t="n">
        <f aca="false">INDEX(t302_H!$A$4:$CE$24,MATCH(AN$5,t302_E!$A$4:$A$24,0),MATCH(Ratio_dif_chôm!$A10,t302_E!$B$4:$CE$4,0)+1)</f>
        <v>0.7</v>
      </c>
    </row>
    <row r="11" customFormat="false" ht="15" hidden="false" customHeight="false" outlineLevel="0" collapsed="false">
      <c r="A11" s="0" t="n">
        <v>1980</v>
      </c>
      <c r="B11" s="0" t="n">
        <f aca="false">INDEX(t302_E!$A$4:$CE$24,MATCH(B$5,t302_E!$A$4:$A$24,0),MATCH(Ratio_dif_chôm!$A11,t302_E!$B$4:$CE$4,0)+1)</f>
        <v>5.1</v>
      </c>
      <c r="C11" s="0" t="n">
        <f aca="false">INDEX(t302_F!$A$4:$CE$24,MATCH(C$5,t302_F!$A$4:$A$24,0),MATCH(Ratio_dif_chôm!$A11,t302_F!$B$4:$CE$4,0)+1)</f>
        <v>7.3</v>
      </c>
      <c r="D11" s="0" t="n">
        <f aca="false">INDEX(t302_H!$A$4:$CE$24,MATCH(D$5,t302_H!$A$4:$A$24,0),MATCH(Ratio_dif_chôm!$A11,t302_H!$B$4:$CE$4,0)+1)</f>
        <v>3.6</v>
      </c>
      <c r="E11" s="0" t="n">
        <f aca="false">INDEX(t302_F!$A$4:$CE$24,MATCH(E$5,t302_F!$A$4:$A$24,0),MATCH(Ratio_dif_chôm!$A11,t302_F!$B$4:$CE$4,0)+1)</f>
        <v>27.3</v>
      </c>
      <c r="F11" s="0" t="n">
        <f aca="false">INDEX(t302_F!$A$4:$CE$24,MATCH(F$5,t302_F!$A$4:$A$24,0),MATCH(Ratio_dif_chôm!$A11,t302_F!$B$4:$CE$4,0)+1)</f>
        <v>11.5</v>
      </c>
      <c r="G11" s="0" t="n">
        <f aca="false">INDEX(t302_F!$A$4:$CE$24,MATCH(G$5,t302_F!$A$4:$A$24,0),MATCH(Ratio_dif_chôm!$A11,t302_F!$B$4:$CE$4,0)+1)</f>
        <v>6.2</v>
      </c>
      <c r="H11" s="0" t="n">
        <f aca="false">INDEX(t302_F!$A$4:$CE$24,MATCH(H$5,t302_F!$A$4:$A$24,0),MATCH(Ratio_dif_chôm!$A11,t302_F!$B$4:$CE$4,0)+1)</f>
        <v>5.5</v>
      </c>
      <c r="I11" s="0" t="n">
        <f aca="false">INDEX(t302_F!$A$4:$CE$24,MATCH(I$5,t302_F!$A$4:$A$24,0),MATCH(Ratio_dif_chôm!$A11,t302_F!$B$4:$CE$4,0)+1)</f>
        <v>4.5</v>
      </c>
      <c r="J11" s="0" t="n">
        <f aca="false">INDEX(t302_F!$A$4:$CE$24,MATCH(J$5,t302_F!$A$4:$A$24,0),MATCH(Ratio_dif_chôm!$A11,t302_F!$B$4:$CE$4,0)+1)</f>
        <v>5.2</v>
      </c>
      <c r="K11" s="0" t="n">
        <f aca="false">INDEX(t302_F!$A$4:$CE$24,MATCH(K$5,t302_F!$A$4:$A$24,0),MATCH(Ratio_dif_chôm!$A11,t302_F!$B$4:$CE$4,0)+1)</f>
        <v>3.6</v>
      </c>
      <c r="L11" s="0" t="n">
        <f aca="false">INDEX(t302_F!$A$4:$CE$24,MATCH(L$5,t302_F!$A$4:$A$24,0),MATCH(Ratio_dif_chôm!$A11,t302_F!$B$4:$CE$4,0)+1)</f>
        <v>3.8</v>
      </c>
      <c r="M11" s="0" t="n">
        <f aca="false">INDEX(t302_F!$A$4:$CE$24,MATCH(M$5,t302_F!$A$4:$A$24,0),MATCH(Ratio_dif_chôm!$A11,t302_F!$B$4:$CE$4,0)+1)</f>
        <v>6.7</v>
      </c>
      <c r="N11" s="0" t="n">
        <f aca="false">INDEX(t302_F!$A$4:$CE$24,MATCH(N$5,t302_F!$A$4:$A$24,0),MATCH(Ratio_dif_chôm!$A11,t302_F!$B$4:$CE$4,0)+1)</f>
        <v>2.9</v>
      </c>
      <c r="O11" s="0" t="n">
        <f aca="false">INDEX(t302_F!$A$4:$CE$24,MATCH(O$5,t302_F!$A$4:$A$24,0),MATCH(Ratio_dif_chôm!$A11,t302_F!$B$4:$CE$4,0)+1)</f>
        <v>0.3</v>
      </c>
      <c r="P11" s="0" t="n">
        <f aca="false">INDEX(t302_F!$A$4:$CE$24,MATCH(P$5,t302_F!$A$4:$A$24,0),MATCH(Ratio_dif_chôm!$A11,t302_F!$B$4:$CE$4,0)+1)</f>
        <v>0</v>
      </c>
      <c r="Q11" s="0" t="n">
        <f aca="false">INDEX(t302_H!$A$4:$CE$24,MATCH(Q$5,t302_F!$A$4:$A$24,0),MATCH(Ratio_dif_chôm!$A11,t302_F!$B$4:$CE$4,0)+1)</f>
        <v>12.3</v>
      </c>
      <c r="R11" s="0" t="n">
        <f aca="false">INDEX(t302_H!$A$4:$CE$24,MATCH(R$5,t302_F!$A$4:$A$24,0),MATCH(Ratio_dif_chôm!$A11,t302_F!$B$4:$CE$4,0)+1)</f>
        <v>6.3</v>
      </c>
      <c r="S11" s="0" t="n">
        <f aca="false">INDEX(t302_H!$A$4:$CE$24,MATCH(S$5,t302_F!$A$4:$A$24,0),MATCH(Ratio_dif_chôm!$A11,t302_F!$B$4:$CE$4,0)+1)</f>
        <v>3.2</v>
      </c>
      <c r="T11" s="0" t="n">
        <f aca="false">INDEX(t302_H!$A$4:$CE$24,MATCH(T$5,t302_F!$A$4:$A$24,0),MATCH(Ratio_dif_chôm!$A11,t302_F!$B$4:$CE$4,0)+1)</f>
        <v>2.4</v>
      </c>
      <c r="U11" s="0" t="n">
        <f aca="false">INDEX(t302_H!$A$4:$CE$24,MATCH(U$5,t302_F!$A$4:$A$24,0),MATCH(Ratio_dif_chôm!$A11,t302_F!$B$4:$CE$4,0)+1)</f>
        <v>2.1</v>
      </c>
      <c r="V11" s="0" t="n">
        <f aca="false">INDEX(t302_H!$A$4:$CE$24,MATCH(V$5,t302_F!$A$4:$A$24,0),MATCH(Ratio_dif_chôm!$A11,t302_F!$B$4:$CE$4,0)+1)</f>
        <v>2.1</v>
      </c>
      <c r="W11" s="0" t="n">
        <f aca="false">INDEX(t302_H!$A$4:$CE$24,MATCH(W$5,t302_F!$A$4:$A$24,0),MATCH(Ratio_dif_chôm!$A11,t302_F!$B$4:$CE$4,0)+1)</f>
        <v>2.4</v>
      </c>
      <c r="X11" s="0" t="n">
        <f aca="false">INDEX(t302_H!$A$4:$CE$24,MATCH(X$5,t302_F!$A$4:$A$24,0),MATCH(Ratio_dif_chôm!$A11,t302_F!$B$4:$CE$4,0)+1)</f>
        <v>2.7</v>
      </c>
      <c r="Y11" s="0" t="n">
        <f aca="false">INDEX(t302_H!$A$4:$CE$24,MATCH(Y$5,t302_F!$A$4:$A$24,0),MATCH(Ratio_dif_chôm!$A11,t302_F!$B$4:$CE$4,0)+1)</f>
        <v>3.4</v>
      </c>
      <c r="Z11" s="0" t="n">
        <f aca="false">INDEX(t302_H!$A$4:$CE$24,MATCH(Z$5,t302_F!$A$4:$A$24,0),MATCH(Ratio_dif_chôm!$A11,t302_F!$B$4:$CE$4,0)+1)</f>
        <v>4.3</v>
      </c>
      <c r="AA11" s="0" t="n">
        <f aca="false">INDEX(t302_H!$A$4:$CE$24,MATCH(AA$5,t302_F!$A$4:$A$24,0),MATCH(Ratio_dif_chôm!$A11,t302_F!$B$4:$CE$4,0)+1)</f>
        <v>0.4</v>
      </c>
      <c r="AB11" s="0" t="n">
        <f aca="false">INDEX(t302_H!$A$4:$CE$24,MATCH(AB$5,t302_F!$A$4:$A$24,0),MATCH(Ratio_dif_chôm!$A11,t302_F!$B$4:$CE$4,0)+1)</f>
        <v>0.3</v>
      </c>
      <c r="AC11" s="0" t="n">
        <f aca="false">INDEX(t302_H!$A$4:$CE$24,MATCH(AC$5,t302_E!$A$4:$A$24,0),MATCH(Ratio_dif_chôm!$A11,t302_E!$B$4:$CE$4,0)+1)</f>
        <v>12.3</v>
      </c>
      <c r="AD11" s="0" t="n">
        <f aca="false">INDEX(t302_H!$A$4:$CE$24,MATCH(AD$5,t302_E!$A$4:$A$24,0),MATCH(Ratio_dif_chôm!$A11,t302_E!$B$4:$CE$4,0)+1)</f>
        <v>6.3</v>
      </c>
      <c r="AE11" s="0" t="n">
        <f aca="false">INDEX(t302_H!$A$4:$CE$24,MATCH(AE$5,t302_E!$A$4:$A$24,0),MATCH(Ratio_dif_chôm!$A11,t302_E!$B$4:$CE$4,0)+1)</f>
        <v>3.2</v>
      </c>
      <c r="AF11" s="0" t="n">
        <f aca="false">INDEX(t302_H!$A$4:$CE$24,MATCH(AF$5,t302_E!$A$4:$A$24,0),MATCH(Ratio_dif_chôm!$A11,t302_E!$B$4:$CE$4,0)+1)</f>
        <v>2.4</v>
      </c>
      <c r="AG11" s="0" t="n">
        <f aca="false">INDEX(t302_H!$A$4:$CE$24,MATCH(AG$5,t302_E!$A$4:$A$24,0),MATCH(Ratio_dif_chôm!$A11,t302_E!$B$4:$CE$4,0)+1)</f>
        <v>2.1</v>
      </c>
      <c r="AH11" s="0" t="n">
        <f aca="false">INDEX(t302_H!$A$4:$CE$24,MATCH(AH$5,t302_E!$A$4:$A$24,0),MATCH(Ratio_dif_chôm!$A11,t302_E!$B$4:$CE$4,0)+1)</f>
        <v>2.1</v>
      </c>
      <c r="AI11" s="0" t="n">
        <f aca="false">INDEX(t302_H!$A$4:$CE$24,MATCH(AI$5,t302_E!$A$4:$A$24,0),MATCH(Ratio_dif_chôm!$A11,t302_E!$B$4:$CE$4,0)+1)</f>
        <v>2.4</v>
      </c>
      <c r="AJ11" s="0" t="n">
        <f aca="false">INDEX(t302_H!$A$4:$CE$24,MATCH(AJ$5,t302_E!$A$4:$A$24,0),MATCH(Ratio_dif_chôm!$A11,t302_E!$B$4:$CE$4,0)+1)</f>
        <v>2.7</v>
      </c>
      <c r="AK11" s="0" t="n">
        <f aca="false">INDEX(t302_H!$A$4:$CE$24,MATCH(AK$5,t302_E!$A$4:$A$24,0),MATCH(Ratio_dif_chôm!$A11,t302_E!$B$4:$CE$4,0)+1)</f>
        <v>3.4</v>
      </c>
      <c r="AL11" s="0" t="n">
        <f aca="false">INDEX(t302_H!$A$4:$CE$24,MATCH(AL$5,t302_E!$A$4:$A$24,0),MATCH(Ratio_dif_chôm!$A11,t302_E!$B$4:$CE$4,0)+1)</f>
        <v>4.3</v>
      </c>
      <c r="AM11" s="0" t="n">
        <f aca="false">INDEX(t302_H!$A$4:$CE$24,MATCH(AM$5,t302_E!$A$4:$A$24,0),MATCH(Ratio_dif_chôm!$A11,t302_E!$B$4:$CE$4,0)+1)</f>
        <v>0.4</v>
      </c>
      <c r="AN11" s="0" t="n">
        <f aca="false">INDEX(t302_H!$A$4:$CE$24,MATCH(AN$5,t302_E!$A$4:$A$24,0),MATCH(Ratio_dif_chôm!$A11,t302_E!$B$4:$CE$4,0)+1)</f>
        <v>0.3</v>
      </c>
    </row>
    <row r="12" customFormat="false" ht="15" hidden="false" customHeight="false" outlineLevel="0" collapsed="false">
      <c r="A12" s="0" t="n">
        <v>1981</v>
      </c>
      <c r="B12" s="0" t="n">
        <f aca="false">INDEX(t302_E!$A$4:$CE$24,MATCH(B$5,t302_E!$A$4:$A$24,0),MATCH(Ratio_dif_chôm!$A12,t302_E!$B$4:$CE$4,0)+1)</f>
        <v>6</v>
      </c>
      <c r="C12" s="0" t="n">
        <f aca="false">INDEX(t302_F!$A$4:$CE$24,MATCH(C$5,t302_F!$A$4:$A$24,0),MATCH(Ratio_dif_chôm!$A12,t302_F!$B$4:$CE$4,0)+1)</f>
        <v>8.2</v>
      </c>
      <c r="D12" s="0" t="n">
        <f aca="false">INDEX(t302_H!$A$4:$CE$24,MATCH(D$5,t302_H!$A$4:$A$24,0),MATCH(Ratio_dif_chôm!$A12,t302_H!$B$4:$CE$4,0)+1)</f>
        <v>4.5</v>
      </c>
      <c r="E12" s="0" t="n">
        <f aca="false">INDEX(t302_F!$A$4:$CE$24,MATCH(E$5,t302_F!$A$4:$A$24,0),MATCH(Ratio_dif_chôm!$A12,t302_F!$B$4:$CE$4,0)+1)</f>
        <v>30.6</v>
      </c>
      <c r="F12" s="0" t="n">
        <f aca="false">INDEX(t302_F!$A$4:$CE$24,MATCH(F$5,t302_F!$A$4:$A$24,0),MATCH(Ratio_dif_chôm!$A12,t302_F!$B$4:$CE$4,0)+1)</f>
        <v>13.5</v>
      </c>
      <c r="G12" s="0" t="n">
        <f aca="false">INDEX(t302_F!$A$4:$CE$24,MATCH(G$5,t302_F!$A$4:$A$24,0),MATCH(Ratio_dif_chôm!$A12,t302_F!$B$4:$CE$4,0)+1)</f>
        <v>7</v>
      </c>
      <c r="H12" s="0" t="n">
        <f aca="false">INDEX(t302_F!$A$4:$CE$24,MATCH(H$5,t302_F!$A$4:$A$24,0),MATCH(Ratio_dif_chôm!$A12,t302_F!$B$4:$CE$4,0)+1)</f>
        <v>6.2</v>
      </c>
      <c r="I12" s="0" t="n">
        <f aca="false">INDEX(t302_F!$A$4:$CE$24,MATCH(I$5,t302_F!$A$4:$A$24,0),MATCH(Ratio_dif_chôm!$A12,t302_F!$B$4:$CE$4,0)+1)</f>
        <v>5.1</v>
      </c>
      <c r="J12" s="0" t="n">
        <f aca="false">INDEX(t302_F!$A$4:$CE$24,MATCH(J$5,t302_F!$A$4:$A$24,0),MATCH(Ratio_dif_chôm!$A12,t302_F!$B$4:$CE$4,0)+1)</f>
        <v>5.9</v>
      </c>
      <c r="K12" s="0" t="n">
        <f aca="false">INDEX(t302_F!$A$4:$CE$24,MATCH(K$5,t302_F!$A$4:$A$24,0),MATCH(Ratio_dif_chôm!$A12,t302_F!$B$4:$CE$4,0)+1)</f>
        <v>4.7</v>
      </c>
      <c r="L12" s="0" t="n">
        <f aca="false">INDEX(t302_F!$A$4:$CE$24,MATCH(L$5,t302_F!$A$4:$A$24,0),MATCH(Ratio_dif_chôm!$A12,t302_F!$B$4:$CE$4,0)+1)</f>
        <v>3.7</v>
      </c>
      <c r="M12" s="0" t="n">
        <f aca="false">INDEX(t302_F!$A$4:$CE$24,MATCH(M$5,t302_F!$A$4:$A$24,0),MATCH(Ratio_dif_chôm!$A12,t302_F!$B$4:$CE$4,0)+1)</f>
        <v>7.1</v>
      </c>
      <c r="N12" s="0" t="n">
        <f aca="false">INDEX(t302_F!$A$4:$CE$24,MATCH(N$5,t302_F!$A$4:$A$24,0),MATCH(Ratio_dif_chôm!$A12,t302_F!$B$4:$CE$4,0)+1)</f>
        <v>3.1</v>
      </c>
      <c r="O12" s="0" t="n">
        <f aca="false">INDEX(t302_F!$A$4:$CE$24,MATCH(O$5,t302_F!$A$4:$A$24,0),MATCH(Ratio_dif_chôm!$A12,t302_F!$B$4:$CE$4,0)+1)</f>
        <v>0.5</v>
      </c>
      <c r="P12" s="0" t="n">
        <f aca="false">INDEX(t302_F!$A$4:$CE$24,MATCH(P$5,t302_F!$A$4:$A$24,0),MATCH(Ratio_dif_chôm!$A12,t302_F!$B$4:$CE$4,0)+1)</f>
        <v>0.5</v>
      </c>
      <c r="Q12" s="0" t="n">
        <f aca="false">INDEX(t302_H!$A$4:$CE$24,MATCH(Q$5,t302_F!$A$4:$A$24,0),MATCH(Ratio_dif_chôm!$A12,t302_F!$B$4:$CE$4,0)+1)</f>
        <v>15.9</v>
      </c>
      <c r="R12" s="0" t="n">
        <f aca="false">INDEX(t302_H!$A$4:$CE$24,MATCH(R$5,t302_F!$A$4:$A$24,0),MATCH(Ratio_dif_chôm!$A12,t302_F!$B$4:$CE$4,0)+1)</f>
        <v>8.1</v>
      </c>
      <c r="S12" s="0" t="n">
        <f aca="false">INDEX(t302_H!$A$4:$CE$24,MATCH(S$5,t302_F!$A$4:$A$24,0),MATCH(Ratio_dif_chôm!$A12,t302_F!$B$4:$CE$4,0)+1)</f>
        <v>4.6</v>
      </c>
      <c r="T12" s="0" t="n">
        <f aca="false">INDEX(t302_H!$A$4:$CE$24,MATCH(T$5,t302_F!$A$4:$A$24,0),MATCH(Ratio_dif_chôm!$A12,t302_F!$B$4:$CE$4,0)+1)</f>
        <v>3.2</v>
      </c>
      <c r="U12" s="0" t="n">
        <f aca="false">INDEX(t302_H!$A$4:$CE$24,MATCH(U$5,t302_F!$A$4:$A$24,0),MATCH(Ratio_dif_chôm!$A12,t302_F!$B$4:$CE$4,0)+1)</f>
        <v>2.4</v>
      </c>
      <c r="V12" s="0" t="n">
        <f aca="false">INDEX(t302_H!$A$4:$CE$24,MATCH(V$5,t302_F!$A$4:$A$24,0),MATCH(Ratio_dif_chôm!$A12,t302_F!$B$4:$CE$4,0)+1)</f>
        <v>2.9</v>
      </c>
      <c r="W12" s="0" t="n">
        <f aca="false">INDEX(t302_H!$A$4:$CE$24,MATCH(W$5,t302_F!$A$4:$A$24,0),MATCH(Ratio_dif_chôm!$A12,t302_F!$B$4:$CE$4,0)+1)</f>
        <v>2.5</v>
      </c>
      <c r="X12" s="0" t="n">
        <f aca="false">INDEX(t302_H!$A$4:$CE$24,MATCH(X$5,t302_F!$A$4:$A$24,0),MATCH(Ratio_dif_chôm!$A12,t302_F!$B$4:$CE$4,0)+1)</f>
        <v>3.4</v>
      </c>
      <c r="Y12" s="0" t="n">
        <f aca="false">INDEX(t302_H!$A$4:$CE$24,MATCH(Y$5,t302_F!$A$4:$A$24,0),MATCH(Ratio_dif_chôm!$A12,t302_F!$B$4:$CE$4,0)+1)</f>
        <v>4</v>
      </c>
      <c r="Z12" s="0" t="n">
        <f aca="false">INDEX(t302_H!$A$4:$CE$24,MATCH(Z$5,t302_F!$A$4:$A$24,0),MATCH(Ratio_dif_chôm!$A12,t302_F!$B$4:$CE$4,0)+1)</f>
        <v>3.5</v>
      </c>
      <c r="AA12" s="0" t="n">
        <f aca="false">INDEX(t302_H!$A$4:$CE$24,MATCH(AA$5,t302_F!$A$4:$A$24,0),MATCH(Ratio_dif_chôm!$A12,t302_F!$B$4:$CE$4,0)+1)</f>
        <v>0.5</v>
      </c>
      <c r="AB12" s="0" t="n">
        <f aca="false">INDEX(t302_H!$A$4:$CE$24,MATCH(AB$5,t302_F!$A$4:$A$24,0),MATCH(Ratio_dif_chôm!$A12,t302_F!$B$4:$CE$4,0)+1)</f>
        <v>0.6</v>
      </c>
      <c r="AC12" s="0" t="n">
        <f aca="false">INDEX(t302_H!$A$4:$CE$24,MATCH(AC$5,t302_E!$A$4:$A$24,0),MATCH(Ratio_dif_chôm!$A12,t302_E!$B$4:$CE$4,0)+1)</f>
        <v>15.9</v>
      </c>
      <c r="AD12" s="0" t="n">
        <f aca="false">INDEX(t302_H!$A$4:$CE$24,MATCH(AD$5,t302_E!$A$4:$A$24,0),MATCH(Ratio_dif_chôm!$A12,t302_E!$B$4:$CE$4,0)+1)</f>
        <v>8.1</v>
      </c>
      <c r="AE12" s="0" t="n">
        <f aca="false">INDEX(t302_H!$A$4:$CE$24,MATCH(AE$5,t302_E!$A$4:$A$24,0),MATCH(Ratio_dif_chôm!$A12,t302_E!$B$4:$CE$4,0)+1)</f>
        <v>4.6</v>
      </c>
      <c r="AF12" s="0" t="n">
        <f aca="false">INDEX(t302_H!$A$4:$CE$24,MATCH(AF$5,t302_E!$A$4:$A$24,0),MATCH(Ratio_dif_chôm!$A12,t302_E!$B$4:$CE$4,0)+1)</f>
        <v>3.2</v>
      </c>
      <c r="AG12" s="0" t="n">
        <f aca="false">INDEX(t302_H!$A$4:$CE$24,MATCH(AG$5,t302_E!$A$4:$A$24,0),MATCH(Ratio_dif_chôm!$A12,t302_E!$B$4:$CE$4,0)+1)</f>
        <v>2.4</v>
      </c>
      <c r="AH12" s="0" t="n">
        <f aca="false">INDEX(t302_H!$A$4:$CE$24,MATCH(AH$5,t302_E!$A$4:$A$24,0),MATCH(Ratio_dif_chôm!$A12,t302_E!$B$4:$CE$4,0)+1)</f>
        <v>2.9</v>
      </c>
      <c r="AI12" s="0" t="n">
        <f aca="false">INDEX(t302_H!$A$4:$CE$24,MATCH(AI$5,t302_E!$A$4:$A$24,0),MATCH(Ratio_dif_chôm!$A12,t302_E!$B$4:$CE$4,0)+1)</f>
        <v>2.5</v>
      </c>
      <c r="AJ12" s="0" t="n">
        <f aca="false">INDEX(t302_H!$A$4:$CE$24,MATCH(AJ$5,t302_E!$A$4:$A$24,0),MATCH(Ratio_dif_chôm!$A12,t302_E!$B$4:$CE$4,0)+1)</f>
        <v>3.4</v>
      </c>
      <c r="AK12" s="0" t="n">
        <f aca="false">INDEX(t302_H!$A$4:$CE$24,MATCH(AK$5,t302_E!$A$4:$A$24,0),MATCH(Ratio_dif_chôm!$A12,t302_E!$B$4:$CE$4,0)+1)</f>
        <v>4</v>
      </c>
      <c r="AL12" s="0" t="n">
        <f aca="false">INDEX(t302_H!$A$4:$CE$24,MATCH(AL$5,t302_E!$A$4:$A$24,0),MATCH(Ratio_dif_chôm!$A12,t302_E!$B$4:$CE$4,0)+1)</f>
        <v>3.5</v>
      </c>
      <c r="AM12" s="0" t="n">
        <f aca="false">INDEX(t302_H!$A$4:$CE$24,MATCH(AM$5,t302_E!$A$4:$A$24,0),MATCH(Ratio_dif_chôm!$A12,t302_E!$B$4:$CE$4,0)+1)</f>
        <v>0.5</v>
      </c>
      <c r="AN12" s="0" t="n">
        <f aca="false">INDEX(t302_H!$A$4:$CE$24,MATCH(AN$5,t302_E!$A$4:$A$24,0),MATCH(Ratio_dif_chôm!$A12,t302_E!$B$4:$CE$4,0)+1)</f>
        <v>0.6</v>
      </c>
    </row>
    <row r="13" customFormat="false" ht="15" hidden="false" customHeight="false" outlineLevel="0" collapsed="false">
      <c r="A13" s="0" t="n">
        <v>1982</v>
      </c>
      <c r="B13" s="0" t="n">
        <f aca="false">INDEX(t302_E!$A$4:$CE$24,MATCH(B$5,t302_E!$A$4:$A$24,0),MATCH(Ratio_dif_chôm!$A13,t302_E!$B$4:$CE$4,0)+1)</f>
        <v>6.6</v>
      </c>
      <c r="C13" s="0" t="n">
        <f aca="false">INDEX(t302_F!$A$4:$CE$24,MATCH(C$5,t302_F!$A$4:$A$24,0),MATCH(Ratio_dif_chôm!$A13,t302_F!$B$4:$CE$4,0)+1)</f>
        <v>8.6</v>
      </c>
      <c r="D13" s="0" t="n">
        <f aca="false">INDEX(t302_H!$A$4:$CE$24,MATCH(D$5,t302_H!$A$4:$A$24,0),MATCH(Ratio_dif_chôm!$A13,t302_H!$B$4:$CE$4,0)+1)</f>
        <v>5.1</v>
      </c>
      <c r="E13" s="0" t="n">
        <f aca="false">INDEX(t302_F!$A$4:$CE$24,MATCH(E$5,t302_F!$A$4:$A$24,0),MATCH(Ratio_dif_chôm!$A13,t302_F!$B$4:$CE$4,0)+1)</f>
        <v>32.9</v>
      </c>
      <c r="F13" s="0" t="n">
        <f aca="false">INDEX(t302_F!$A$4:$CE$24,MATCH(F$5,t302_F!$A$4:$A$24,0),MATCH(Ratio_dif_chôm!$A13,t302_F!$B$4:$CE$4,0)+1)</f>
        <v>14.1</v>
      </c>
      <c r="G13" s="0" t="n">
        <f aca="false">INDEX(t302_F!$A$4:$CE$24,MATCH(G$5,t302_F!$A$4:$A$24,0),MATCH(Ratio_dif_chôm!$A13,t302_F!$B$4:$CE$4,0)+1)</f>
        <v>8.3</v>
      </c>
      <c r="H13" s="0" t="n">
        <f aca="false">INDEX(t302_F!$A$4:$CE$24,MATCH(H$5,t302_F!$A$4:$A$24,0),MATCH(Ratio_dif_chôm!$A13,t302_F!$B$4:$CE$4,0)+1)</f>
        <v>6.4</v>
      </c>
      <c r="I13" s="0" t="n">
        <f aca="false">INDEX(t302_F!$A$4:$CE$24,MATCH(I$5,t302_F!$A$4:$A$24,0),MATCH(Ratio_dif_chôm!$A13,t302_F!$B$4:$CE$4,0)+1)</f>
        <v>5.6</v>
      </c>
      <c r="J13" s="0" t="n">
        <f aca="false">INDEX(t302_F!$A$4:$CE$24,MATCH(J$5,t302_F!$A$4:$A$24,0),MATCH(Ratio_dif_chôm!$A13,t302_F!$B$4:$CE$4,0)+1)</f>
        <v>4.7</v>
      </c>
      <c r="K13" s="0" t="n">
        <f aca="false">INDEX(t302_F!$A$4:$CE$24,MATCH(K$5,t302_F!$A$4:$A$24,0),MATCH(Ratio_dif_chôm!$A13,t302_F!$B$4:$CE$4,0)+1)</f>
        <v>5.5</v>
      </c>
      <c r="L13" s="0" t="n">
        <f aca="false">INDEX(t302_F!$A$4:$CE$24,MATCH(L$5,t302_F!$A$4:$A$24,0),MATCH(Ratio_dif_chôm!$A13,t302_F!$B$4:$CE$4,0)+1)</f>
        <v>4.1</v>
      </c>
      <c r="M13" s="0" t="n">
        <f aca="false">INDEX(t302_F!$A$4:$CE$24,MATCH(M$5,t302_F!$A$4:$A$24,0),MATCH(Ratio_dif_chôm!$A13,t302_F!$B$4:$CE$4,0)+1)</f>
        <v>7.5</v>
      </c>
      <c r="N13" s="0" t="n">
        <f aca="false">INDEX(t302_F!$A$4:$CE$24,MATCH(N$5,t302_F!$A$4:$A$24,0),MATCH(Ratio_dif_chôm!$A13,t302_F!$B$4:$CE$4,0)+1)</f>
        <v>2.4</v>
      </c>
      <c r="O13" s="0" t="n">
        <f aca="false">INDEX(t302_F!$A$4:$CE$24,MATCH(O$5,t302_F!$A$4:$A$24,0),MATCH(Ratio_dif_chôm!$A13,t302_F!$B$4:$CE$4,0)+1)</f>
        <v>0</v>
      </c>
      <c r="P13" s="0" t="n">
        <f aca="false">INDEX(t302_F!$A$4:$CE$24,MATCH(P$5,t302_F!$A$4:$A$24,0),MATCH(Ratio_dif_chôm!$A13,t302_F!$B$4:$CE$4,0)+1)</f>
        <v>0.8</v>
      </c>
      <c r="Q13" s="0" t="n">
        <f aca="false">INDEX(t302_H!$A$4:$CE$24,MATCH(Q$5,t302_F!$A$4:$A$24,0),MATCH(Ratio_dif_chôm!$A13,t302_F!$B$4:$CE$4,0)+1)</f>
        <v>17.2</v>
      </c>
      <c r="R13" s="0" t="n">
        <f aca="false">INDEX(t302_H!$A$4:$CE$24,MATCH(R$5,t302_F!$A$4:$A$24,0),MATCH(Ratio_dif_chôm!$A13,t302_F!$B$4:$CE$4,0)+1)</f>
        <v>9.7</v>
      </c>
      <c r="S13" s="0" t="n">
        <f aca="false">INDEX(t302_H!$A$4:$CE$24,MATCH(S$5,t302_F!$A$4:$A$24,0),MATCH(Ratio_dif_chôm!$A13,t302_F!$B$4:$CE$4,0)+1)</f>
        <v>5</v>
      </c>
      <c r="T13" s="0" t="n">
        <f aca="false">INDEX(t302_H!$A$4:$CE$24,MATCH(T$5,t302_F!$A$4:$A$24,0),MATCH(Ratio_dif_chôm!$A13,t302_F!$B$4:$CE$4,0)+1)</f>
        <v>4</v>
      </c>
      <c r="U13" s="0" t="n">
        <f aca="false">INDEX(t302_H!$A$4:$CE$24,MATCH(U$5,t302_F!$A$4:$A$24,0),MATCH(Ratio_dif_chôm!$A13,t302_F!$B$4:$CE$4,0)+1)</f>
        <v>2.5</v>
      </c>
      <c r="V13" s="0" t="n">
        <f aca="false">INDEX(t302_H!$A$4:$CE$24,MATCH(V$5,t302_F!$A$4:$A$24,0),MATCH(Ratio_dif_chôm!$A13,t302_F!$B$4:$CE$4,0)+1)</f>
        <v>3.2</v>
      </c>
      <c r="W13" s="0" t="n">
        <f aca="false">INDEX(t302_H!$A$4:$CE$24,MATCH(W$5,t302_F!$A$4:$A$24,0),MATCH(Ratio_dif_chôm!$A13,t302_F!$B$4:$CE$4,0)+1)</f>
        <v>2.9</v>
      </c>
      <c r="X13" s="0" t="n">
        <f aca="false">INDEX(t302_H!$A$4:$CE$24,MATCH(X$5,t302_F!$A$4:$A$24,0),MATCH(Ratio_dif_chôm!$A13,t302_F!$B$4:$CE$4,0)+1)</f>
        <v>4</v>
      </c>
      <c r="Y13" s="0" t="n">
        <f aca="false">INDEX(t302_H!$A$4:$CE$24,MATCH(Y$5,t302_F!$A$4:$A$24,0),MATCH(Ratio_dif_chôm!$A13,t302_F!$B$4:$CE$4,0)+1)</f>
        <v>4.5</v>
      </c>
      <c r="Z13" s="0" t="n">
        <f aca="false">INDEX(t302_H!$A$4:$CE$24,MATCH(Z$5,t302_F!$A$4:$A$24,0),MATCH(Ratio_dif_chôm!$A13,t302_F!$B$4:$CE$4,0)+1)</f>
        <v>2.2</v>
      </c>
      <c r="AA13" s="0" t="n">
        <f aca="false">INDEX(t302_H!$A$4:$CE$24,MATCH(AA$5,t302_F!$A$4:$A$24,0),MATCH(Ratio_dif_chôm!$A13,t302_F!$B$4:$CE$4,0)+1)</f>
        <v>0</v>
      </c>
      <c r="AB13" s="0" t="n">
        <f aca="false">INDEX(t302_H!$A$4:$CE$24,MATCH(AB$5,t302_F!$A$4:$A$24,0),MATCH(Ratio_dif_chôm!$A13,t302_F!$B$4:$CE$4,0)+1)</f>
        <v>0</v>
      </c>
      <c r="AC13" s="0" t="n">
        <f aca="false">INDEX(t302_H!$A$4:$CE$24,MATCH(AC$5,t302_E!$A$4:$A$24,0),MATCH(Ratio_dif_chôm!$A13,t302_E!$B$4:$CE$4,0)+1)</f>
        <v>17.2</v>
      </c>
      <c r="AD13" s="0" t="n">
        <f aca="false">INDEX(t302_H!$A$4:$CE$24,MATCH(AD$5,t302_E!$A$4:$A$24,0),MATCH(Ratio_dif_chôm!$A13,t302_E!$B$4:$CE$4,0)+1)</f>
        <v>9.7</v>
      </c>
      <c r="AE13" s="0" t="n">
        <f aca="false">INDEX(t302_H!$A$4:$CE$24,MATCH(AE$5,t302_E!$A$4:$A$24,0),MATCH(Ratio_dif_chôm!$A13,t302_E!$B$4:$CE$4,0)+1)</f>
        <v>5</v>
      </c>
      <c r="AF13" s="0" t="n">
        <f aca="false">INDEX(t302_H!$A$4:$CE$24,MATCH(AF$5,t302_E!$A$4:$A$24,0),MATCH(Ratio_dif_chôm!$A13,t302_E!$B$4:$CE$4,0)+1)</f>
        <v>4</v>
      </c>
      <c r="AG13" s="0" t="n">
        <f aca="false">INDEX(t302_H!$A$4:$CE$24,MATCH(AG$5,t302_E!$A$4:$A$24,0),MATCH(Ratio_dif_chôm!$A13,t302_E!$B$4:$CE$4,0)+1)</f>
        <v>2.5</v>
      </c>
      <c r="AH13" s="0" t="n">
        <f aca="false">INDEX(t302_H!$A$4:$CE$24,MATCH(AH$5,t302_E!$A$4:$A$24,0),MATCH(Ratio_dif_chôm!$A13,t302_E!$B$4:$CE$4,0)+1)</f>
        <v>3.2</v>
      </c>
      <c r="AI13" s="0" t="n">
        <f aca="false">INDEX(t302_H!$A$4:$CE$24,MATCH(AI$5,t302_E!$A$4:$A$24,0),MATCH(Ratio_dif_chôm!$A13,t302_E!$B$4:$CE$4,0)+1)</f>
        <v>2.9</v>
      </c>
      <c r="AJ13" s="0" t="n">
        <f aca="false">INDEX(t302_H!$A$4:$CE$24,MATCH(AJ$5,t302_E!$A$4:$A$24,0),MATCH(Ratio_dif_chôm!$A13,t302_E!$B$4:$CE$4,0)+1)</f>
        <v>4</v>
      </c>
      <c r="AK13" s="0" t="n">
        <f aca="false">INDEX(t302_H!$A$4:$CE$24,MATCH(AK$5,t302_E!$A$4:$A$24,0),MATCH(Ratio_dif_chôm!$A13,t302_E!$B$4:$CE$4,0)+1)</f>
        <v>4.5</v>
      </c>
      <c r="AL13" s="0" t="n">
        <f aca="false">INDEX(t302_H!$A$4:$CE$24,MATCH(AL$5,t302_E!$A$4:$A$24,0),MATCH(Ratio_dif_chôm!$A13,t302_E!$B$4:$CE$4,0)+1)</f>
        <v>2.2</v>
      </c>
      <c r="AM13" s="0" t="n">
        <f aca="false">INDEX(t302_H!$A$4:$CE$24,MATCH(AM$5,t302_E!$A$4:$A$24,0),MATCH(Ratio_dif_chôm!$A13,t302_E!$B$4:$CE$4,0)+1)</f>
        <v>0</v>
      </c>
      <c r="AN13" s="0" t="n">
        <f aca="false">INDEX(t302_H!$A$4:$CE$24,MATCH(AN$5,t302_E!$A$4:$A$24,0),MATCH(Ratio_dif_chôm!$A13,t302_E!$B$4:$CE$4,0)+1)</f>
        <v>0</v>
      </c>
    </row>
    <row r="14" customFormat="false" ht="15" hidden="false" customHeight="false" outlineLevel="0" collapsed="false">
      <c r="A14" s="0" t="n">
        <v>1983</v>
      </c>
      <c r="B14" s="0" t="n">
        <f aca="false">INDEX(t302_E!$A$4:$CE$24,MATCH(B$5,t302_E!$A$4:$A$24,0),MATCH(Ratio_dif_chôm!$A14,t302_E!$B$4:$CE$4,0)+1)</f>
        <v>6.9</v>
      </c>
      <c r="C14" s="0" t="n">
        <f aca="false">INDEX(t302_F!$A$4:$CE$24,MATCH(C$5,t302_F!$A$4:$A$24,0),MATCH(Ratio_dif_chôm!$A14,t302_F!$B$4:$CE$4,0)+1)</f>
        <v>8.8</v>
      </c>
      <c r="D14" s="0" t="n">
        <f aca="false">INDEX(t302_H!$A$4:$CE$24,MATCH(D$5,t302_H!$A$4:$A$24,0),MATCH(Ratio_dif_chôm!$A14,t302_H!$B$4:$CE$4,0)+1)</f>
        <v>5.5</v>
      </c>
      <c r="E14" s="0" t="n">
        <f aca="false">INDEX(t302_F!$A$4:$CE$24,MATCH(E$5,t302_F!$A$4:$A$24,0),MATCH(Ratio_dif_chôm!$A14,t302_F!$B$4:$CE$4,0)+1)</f>
        <v>31.6</v>
      </c>
      <c r="F14" s="0" t="n">
        <f aca="false">INDEX(t302_F!$A$4:$CE$24,MATCH(F$5,t302_F!$A$4:$A$24,0),MATCH(Ratio_dif_chôm!$A14,t302_F!$B$4:$CE$4,0)+1)</f>
        <v>15.7</v>
      </c>
      <c r="G14" s="0" t="n">
        <f aca="false">INDEX(t302_F!$A$4:$CE$24,MATCH(G$5,t302_F!$A$4:$A$24,0),MATCH(Ratio_dif_chôm!$A14,t302_F!$B$4:$CE$4,0)+1)</f>
        <v>8.2</v>
      </c>
      <c r="H14" s="0" t="n">
        <f aca="false">INDEX(t302_F!$A$4:$CE$24,MATCH(H$5,t302_F!$A$4:$A$24,0),MATCH(Ratio_dif_chôm!$A14,t302_F!$B$4:$CE$4,0)+1)</f>
        <v>6.1</v>
      </c>
      <c r="I14" s="0" t="n">
        <f aca="false">INDEX(t302_F!$A$4:$CE$24,MATCH(I$5,t302_F!$A$4:$A$24,0),MATCH(Ratio_dif_chôm!$A14,t302_F!$B$4:$CE$4,0)+1)</f>
        <v>5.7</v>
      </c>
      <c r="J14" s="0" t="n">
        <f aca="false">INDEX(t302_F!$A$4:$CE$24,MATCH(J$5,t302_F!$A$4:$A$24,0),MATCH(Ratio_dif_chôm!$A14,t302_F!$B$4:$CE$4,0)+1)</f>
        <v>5.8</v>
      </c>
      <c r="K14" s="0" t="n">
        <f aca="false">INDEX(t302_F!$A$4:$CE$24,MATCH(K$5,t302_F!$A$4:$A$24,0),MATCH(Ratio_dif_chôm!$A14,t302_F!$B$4:$CE$4,0)+1)</f>
        <v>5.5</v>
      </c>
      <c r="L14" s="0" t="n">
        <f aca="false">INDEX(t302_F!$A$4:$CE$24,MATCH(L$5,t302_F!$A$4:$A$24,0),MATCH(Ratio_dif_chôm!$A14,t302_F!$B$4:$CE$4,0)+1)</f>
        <v>4.1</v>
      </c>
      <c r="M14" s="0" t="n">
        <f aca="false">INDEX(t302_F!$A$4:$CE$24,MATCH(M$5,t302_F!$A$4:$A$24,0),MATCH(Ratio_dif_chôm!$A14,t302_F!$B$4:$CE$4,0)+1)</f>
        <v>8</v>
      </c>
      <c r="N14" s="0" t="n">
        <f aca="false">INDEX(t302_F!$A$4:$CE$24,MATCH(N$5,t302_F!$A$4:$A$24,0),MATCH(Ratio_dif_chôm!$A14,t302_F!$B$4:$CE$4,0)+1)</f>
        <v>2.3</v>
      </c>
      <c r="O14" s="0" t="n">
        <f aca="false">INDEX(t302_F!$A$4:$CE$24,MATCH(O$5,t302_F!$A$4:$A$24,0),MATCH(Ratio_dif_chôm!$A14,t302_F!$B$4:$CE$4,0)+1)</f>
        <v>1.6</v>
      </c>
      <c r="P14" s="0" t="n">
        <f aca="false">INDEX(t302_F!$A$4:$CE$24,MATCH(P$5,t302_F!$A$4:$A$24,0),MATCH(Ratio_dif_chôm!$A14,t302_F!$B$4:$CE$4,0)+1)</f>
        <v>1.5</v>
      </c>
      <c r="Q14" s="0" t="n">
        <f aca="false">INDEX(t302_H!$A$4:$CE$24,MATCH(Q$5,t302_F!$A$4:$A$24,0),MATCH(Ratio_dif_chôm!$A14,t302_F!$B$4:$CE$4,0)+1)</f>
        <v>19.5</v>
      </c>
      <c r="R14" s="0" t="n">
        <f aca="false">INDEX(t302_H!$A$4:$CE$24,MATCH(R$5,t302_F!$A$4:$A$24,0),MATCH(Ratio_dif_chôm!$A14,t302_F!$B$4:$CE$4,0)+1)</f>
        <v>10.8</v>
      </c>
      <c r="S14" s="0" t="n">
        <f aca="false">INDEX(t302_H!$A$4:$CE$24,MATCH(S$5,t302_F!$A$4:$A$24,0),MATCH(Ratio_dif_chôm!$A14,t302_F!$B$4:$CE$4,0)+1)</f>
        <v>5.5</v>
      </c>
      <c r="T14" s="0" t="n">
        <f aca="false">INDEX(t302_H!$A$4:$CE$24,MATCH(T$5,t302_F!$A$4:$A$24,0),MATCH(Ratio_dif_chôm!$A14,t302_F!$B$4:$CE$4,0)+1)</f>
        <v>3.9</v>
      </c>
      <c r="U14" s="0" t="n">
        <f aca="false">INDEX(t302_H!$A$4:$CE$24,MATCH(U$5,t302_F!$A$4:$A$24,0),MATCH(Ratio_dif_chôm!$A14,t302_F!$B$4:$CE$4,0)+1)</f>
        <v>2.9</v>
      </c>
      <c r="V14" s="0" t="n">
        <f aca="false">INDEX(t302_H!$A$4:$CE$24,MATCH(V$5,t302_F!$A$4:$A$24,0),MATCH(Ratio_dif_chôm!$A14,t302_F!$B$4:$CE$4,0)+1)</f>
        <v>3.6</v>
      </c>
      <c r="W14" s="0" t="n">
        <f aca="false">INDEX(t302_H!$A$4:$CE$24,MATCH(W$5,t302_F!$A$4:$A$24,0),MATCH(Ratio_dif_chôm!$A14,t302_F!$B$4:$CE$4,0)+1)</f>
        <v>2.9</v>
      </c>
      <c r="X14" s="0" t="n">
        <f aca="false">INDEX(t302_H!$A$4:$CE$24,MATCH(X$5,t302_F!$A$4:$A$24,0),MATCH(Ratio_dif_chôm!$A14,t302_F!$B$4:$CE$4,0)+1)</f>
        <v>3.8</v>
      </c>
      <c r="Y14" s="0" t="n">
        <f aca="false">INDEX(t302_H!$A$4:$CE$24,MATCH(Y$5,t302_F!$A$4:$A$24,0),MATCH(Ratio_dif_chôm!$A14,t302_F!$B$4:$CE$4,0)+1)</f>
        <v>4.9</v>
      </c>
      <c r="Z14" s="0" t="n">
        <f aca="false">INDEX(t302_H!$A$4:$CE$24,MATCH(Z$5,t302_F!$A$4:$A$24,0),MATCH(Ratio_dif_chôm!$A14,t302_F!$B$4:$CE$4,0)+1)</f>
        <v>2.5</v>
      </c>
      <c r="AA14" s="0" t="n">
        <f aca="false">INDEX(t302_H!$A$4:$CE$24,MATCH(AA$5,t302_F!$A$4:$A$24,0),MATCH(Ratio_dif_chôm!$A14,t302_F!$B$4:$CE$4,0)+1)</f>
        <v>1.1</v>
      </c>
      <c r="AB14" s="0" t="n">
        <f aca="false">INDEX(t302_H!$A$4:$CE$24,MATCH(AB$5,t302_F!$A$4:$A$24,0),MATCH(Ratio_dif_chôm!$A14,t302_F!$B$4:$CE$4,0)+1)</f>
        <v>0.4</v>
      </c>
      <c r="AC14" s="0" t="n">
        <f aca="false">INDEX(t302_H!$A$4:$CE$24,MATCH(AC$5,t302_E!$A$4:$A$24,0),MATCH(Ratio_dif_chôm!$A14,t302_E!$B$4:$CE$4,0)+1)</f>
        <v>19.5</v>
      </c>
      <c r="AD14" s="0" t="n">
        <f aca="false">INDEX(t302_H!$A$4:$CE$24,MATCH(AD$5,t302_E!$A$4:$A$24,0),MATCH(Ratio_dif_chôm!$A14,t302_E!$B$4:$CE$4,0)+1)</f>
        <v>10.8</v>
      </c>
      <c r="AE14" s="0" t="n">
        <f aca="false">INDEX(t302_H!$A$4:$CE$24,MATCH(AE$5,t302_E!$A$4:$A$24,0),MATCH(Ratio_dif_chôm!$A14,t302_E!$B$4:$CE$4,0)+1)</f>
        <v>5.5</v>
      </c>
      <c r="AF14" s="0" t="n">
        <f aca="false">INDEX(t302_H!$A$4:$CE$24,MATCH(AF$5,t302_E!$A$4:$A$24,0),MATCH(Ratio_dif_chôm!$A14,t302_E!$B$4:$CE$4,0)+1)</f>
        <v>3.9</v>
      </c>
      <c r="AG14" s="0" t="n">
        <f aca="false">INDEX(t302_H!$A$4:$CE$24,MATCH(AG$5,t302_E!$A$4:$A$24,0),MATCH(Ratio_dif_chôm!$A14,t302_E!$B$4:$CE$4,0)+1)</f>
        <v>2.9</v>
      </c>
      <c r="AH14" s="0" t="n">
        <f aca="false">INDEX(t302_H!$A$4:$CE$24,MATCH(AH$5,t302_E!$A$4:$A$24,0),MATCH(Ratio_dif_chôm!$A14,t302_E!$B$4:$CE$4,0)+1)</f>
        <v>3.6</v>
      </c>
      <c r="AI14" s="0" t="n">
        <f aca="false">INDEX(t302_H!$A$4:$CE$24,MATCH(AI$5,t302_E!$A$4:$A$24,0),MATCH(Ratio_dif_chôm!$A14,t302_E!$B$4:$CE$4,0)+1)</f>
        <v>2.9</v>
      </c>
      <c r="AJ14" s="0" t="n">
        <f aca="false">INDEX(t302_H!$A$4:$CE$24,MATCH(AJ$5,t302_E!$A$4:$A$24,0),MATCH(Ratio_dif_chôm!$A14,t302_E!$B$4:$CE$4,0)+1)</f>
        <v>3.8</v>
      </c>
      <c r="AK14" s="0" t="n">
        <f aca="false">INDEX(t302_H!$A$4:$CE$24,MATCH(AK$5,t302_E!$A$4:$A$24,0),MATCH(Ratio_dif_chôm!$A14,t302_E!$B$4:$CE$4,0)+1)</f>
        <v>4.9</v>
      </c>
      <c r="AL14" s="0" t="n">
        <f aca="false">INDEX(t302_H!$A$4:$CE$24,MATCH(AL$5,t302_E!$A$4:$A$24,0),MATCH(Ratio_dif_chôm!$A14,t302_E!$B$4:$CE$4,0)+1)</f>
        <v>2.5</v>
      </c>
      <c r="AM14" s="0" t="n">
        <f aca="false">INDEX(t302_H!$A$4:$CE$24,MATCH(AM$5,t302_E!$A$4:$A$24,0),MATCH(Ratio_dif_chôm!$A14,t302_E!$B$4:$CE$4,0)+1)</f>
        <v>1.1</v>
      </c>
      <c r="AN14" s="0" t="n">
        <f aca="false">INDEX(t302_H!$A$4:$CE$24,MATCH(AN$5,t302_E!$A$4:$A$24,0),MATCH(Ratio_dif_chôm!$A14,t302_E!$B$4:$CE$4,0)+1)</f>
        <v>0.4</v>
      </c>
    </row>
    <row r="15" customFormat="false" ht="15" hidden="false" customHeight="false" outlineLevel="0" collapsed="false">
      <c r="A15" s="0" t="n">
        <v>1984</v>
      </c>
      <c r="B15" s="0" t="n">
        <f aca="false">INDEX(t302_E!$A$4:$CE$24,MATCH(B$5,t302_E!$A$4:$A$24,0),MATCH(Ratio_dif_chôm!$A15,t302_E!$B$4:$CE$4,0)+1)</f>
        <v>8</v>
      </c>
      <c r="C15" s="0" t="n">
        <f aca="false">INDEX(t302_F!$A$4:$CE$24,MATCH(C$5,t302_F!$A$4:$A$24,0),MATCH(Ratio_dif_chôm!$A15,t302_F!$B$4:$CE$4,0)+1)</f>
        <v>9.9</v>
      </c>
      <c r="D15" s="0" t="n">
        <f aca="false">INDEX(t302_H!$A$4:$CE$24,MATCH(D$5,t302_H!$A$4:$A$24,0),MATCH(Ratio_dif_chôm!$A15,t302_H!$B$4:$CE$4,0)+1)</f>
        <v>6.7</v>
      </c>
      <c r="E15" s="0" t="n">
        <f aca="false">INDEX(t302_F!$A$4:$CE$24,MATCH(E$5,t302_F!$A$4:$A$24,0),MATCH(Ratio_dif_chôm!$A15,t302_F!$B$4:$CE$4,0)+1)</f>
        <v>37.7</v>
      </c>
      <c r="F15" s="0" t="n">
        <f aca="false">INDEX(t302_F!$A$4:$CE$24,MATCH(F$5,t302_F!$A$4:$A$24,0),MATCH(Ratio_dif_chôm!$A15,t302_F!$B$4:$CE$4,0)+1)</f>
        <v>18.4</v>
      </c>
      <c r="G15" s="0" t="n">
        <f aca="false">INDEX(t302_F!$A$4:$CE$24,MATCH(G$5,t302_F!$A$4:$A$24,0),MATCH(Ratio_dif_chôm!$A15,t302_F!$B$4:$CE$4,0)+1)</f>
        <v>8.9</v>
      </c>
      <c r="H15" s="0" t="n">
        <f aca="false">INDEX(t302_F!$A$4:$CE$24,MATCH(H$5,t302_F!$A$4:$A$24,0),MATCH(Ratio_dif_chôm!$A15,t302_F!$B$4:$CE$4,0)+1)</f>
        <v>7.4</v>
      </c>
      <c r="I15" s="0" t="n">
        <f aca="false">INDEX(t302_F!$A$4:$CE$24,MATCH(I$5,t302_F!$A$4:$A$24,0),MATCH(Ratio_dif_chôm!$A15,t302_F!$B$4:$CE$4,0)+1)</f>
        <v>6.9</v>
      </c>
      <c r="J15" s="0" t="n">
        <f aca="false">INDEX(t302_F!$A$4:$CE$24,MATCH(J$5,t302_F!$A$4:$A$24,0),MATCH(Ratio_dif_chôm!$A15,t302_F!$B$4:$CE$4,0)+1)</f>
        <v>6.4</v>
      </c>
      <c r="K15" s="0" t="n">
        <f aca="false">INDEX(t302_F!$A$4:$CE$24,MATCH(K$5,t302_F!$A$4:$A$24,0),MATCH(Ratio_dif_chôm!$A15,t302_F!$B$4:$CE$4,0)+1)</f>
        <v>5</v>
      </c>
      <c r="L15" s="0" t="n">
        <f aca="false">INDEX(t302_F!$A$4:$CE$24,MATCH(L$5,t302_F!$A$4:$A$24,0),MATCH(Ratio_dif_chôm!$A15,t302_F!$B$4:$CE$4,0)+1)</f>
        <v>4.7</v>
      </c>
      <c r="M15" s="0" t="n">
        <f aca="false">INDEX(t302_F!$A$4:$CE$24,MATCH(M$5,t302_F!$A$4:$A$24,0),MATCH(Ratio_dif_chôm!$A15,t302_F!$B$4:$CE$4,0)+1)</f>
        <v>8.2</v>
      </c>
      <c r="N15" s="0" t="n">
        <f aca="false">INDEX(t302_F!$A$4:$CE$24,MATCH(N$5,t302_F!$A$4:$A$24,0),MATCH(Ratio_dif_chôm!$A15,t302_F!$B$4:$CE$4,0)+1)</f>
        <v>2.7</v>
      </c>
      <c r="O15" s="0" t="n">
        <f aca="false">INDEX(t302_F!$A$4:$CE$24,MATCH(O$5,t302_F!$A$4:$A$24,0),MATCH(Ratio_dif_chôm!$A15,t302_F!$B$4:$CE$4,0)+1)</f>
        <v>0</v>
      </c>
      <c r="P15" s="0" t="n">
        <f aca="false">INDEX(t302_F!$A$4:$CE$24,MATCH(P$5,t302_F!$A$4:$A$24,0),MATCH(Ratio_dif_chôm!$A15,t302_F!$B$4:$CE$4,0)+1)</f>
        <v>0.6</v>
      </c>
      <c r="Q15" s="0" t="n">
        <f aca="false">INDEX(t302_H!$A$4:$CE$24,MATCH(Q$5,t302_F!$A$4:$A$24,0),MATCH(Ratio_dif_chôm!$A15,t302_F!$B$4:$CE$4,0)+1)</f>
        <v>23.6</v>
      </c>
      <c r="R15" s="0" t="n">
        <f aca="false">INDEX(t302_H!$A$4:$CE$24,MATCH(R$5,t302_F!$A$4:$A$24,0),MATCH(Ratio_dif_chôm!$A15,t302_F!$B$4:$CE$4,0)+1)</f>
        <v>14.5</v>
      </c>
      <c r="S15" s="0" t="n">
        <f aca="false">INDEX(t302_H!$A$4:$CE$24,MATCH(S$5,t302_F!$A$4:$A$24,0),MATCH(Ratio_dif_chôm!$A15,t302_F!$B$4:$CE$4,0)+1)</f>
        <v>6.3</v>
      </c>
      <c r="T15" s="0" t="n">
        <f aca="false">INDEX(t302_H!$A$4:$CE$24,MATCH(T$5,t302_F!$A$4:$A$24,0),MATCH(Ratio_dif_chôm!$A15,t302_F!$B$4:$CE$4,0)+1)</f>
        <v>4.9</v>
      </c>
      <c r="U15" s="0" t="n">
        <f aca="false">INDEX(t302_H!$A$4:$CE$24,MATCH(U$5,t302_F!$A$4:$A$24,0),MATCH(Ratio_dif_chôm!$A15,t302_F!$B$4:$CE$4,0)+1)</f>
        <v>3.7</v>
      </c>
      <c r="V15" s="0" t="n">
        <f aca="false">INDEX(t302_H!$A$4:$CE$24,MATCH(V$5,t302_F!$A$4:$A$24,0),MATCH(Ratio_dif_chôm!$A15,t302_F!$B$4:$CE$4,0)+1)</f>
        <v>4.3</v>
      </c>
      <c r="W15" s="0" t="n">
        <f aca="false">INDEX(t302_H!$A$4:$CE$24,MATCH(W$5,t302_F!$A$4:$A$24,0),MATCH(Ratio_dif_chôm!$A15,t302_F!$B$4:$CE$4,0)+1)</f>
        <v>3.9</v>
      </c>
      <c r="X15" s="0" t="n">
        <f aca="false">INDEX(t302_H!$A$4:$CE$24,MATCH(X$5,t302_F!$A$4:$A$24,0),MATCH(Ratio_dif_chôm!$A15,t302_F!$B$4:$CE$4,0)+1)</f>
        <v>4.3</v>
      </c>
      <c r="Y15" s="0" t="n">
        <f aca="false">INDEX(t302_H!$A$4:$CE$24,MATCH(Y$5,t302_F!$A$4:$A$24,0),MATCH(Ratio_dif_chôm!$A15,t302_F!$B$4:$CE$4,0)+1)</f>
        <v>5.4</v>
      </c>
      <c r="Z15" s="0" t="n">
        <f aca="false">INDEX(t302_H!$A$4:$CE$24,MATCH(Z$5,t302_F!$A$4:$A$24,0),MATCH(Ratio_dif_chôm!$A15,t302_F!$B$4:$CE$4,0)+1)</f>
        <v>2.3</v>
      </c>
      <c r="AA15" s="0" t="n">
        <f aca="false">INDEX(t302_H!$A$4:$CE$24,MATCH(AA$5,t302_F!$A$4:$A$24,0),MATCH(Ratio_dif_chôm!$A15,t302_F!$B$4:$CE$4,0)+1)</f>
        <v>0.5</v>
      </c>
      <c r="AB15" s="0" t="n">
        <f aca="false">INDEX(t302_H!$A$4:$CE$24,MATCH(AB$5,t302_F!$A$4:$A$24,0),MATCH(Ratio_dif_chôm!$A15,t302_F!$B$4:$CE$4,0)+1)</f>
        <v>0.8</v>
      </c>
      <c r="AC15" s="0" t="n">
        <f aca="false">INDEX(t302_H!$A$4:$CE$24,MATCH(AC$5,t302_E!$A$4:$A$24,0),MATCH(Ratio_dif_chôm!$A15,t302_E!$B$4:$CE$4,0)+1)</f>
        <v>23.6</v>
      </c>
      <c r="AD15" s="0" t="n">
        <f aca="false">INDEX(t302_H!$A$4:$CE$24,MATCH(AD$5,t302_E!$A$4:$A$24,0),MATCH(Ratio_dif_chôm!$A15,t302_E!$B$4:$CE$4,0)+1)</f>
        <v>14.5</v>
      </c>
      <c r="AE15" s="0" t="n">
        <f aca="false">INDEX(t302_H!$A$4:$CE$24,MATCH(AE$5,t302_E!$A$4:$A$24,0),MATCH(Ratio_dif_chôm!$A15,t302_E!$B$4:$CE$4,0)+1)</f>
        <v>6.3</v>
      </c>
      <c r="AF15" s="0" t="n">
        <f aca="false">INDEX(t302_H!$A$4:$CE$24,MATCH(AF$5,t302_E!$A$4:$A$24,0),MATCH(Ratio_dif_chôm!$A15,t302_E!$B$4:$CE$4,0)+1)</f>
        <v>4.9</v>
      </c>
      <c r="AG15" s="0" t="n">
        <f aca="false">INDEX(t302_H!$A$4:$CE$24,MATCH(AG$5,t302_E!$A$4:$A$24,0),MATCH(Ratio_dif_chôm!$A15,t302_E!$B$4:$CE$4,0)+1)</f>
        <v>3.7</v>
      </c>
      <c r="AH15" s="0" t="n">
        <f aca="false">INDEX(t302_H!$A$4:$CE$24,MATCH(AH$5,t302_E!$A$4:$A$24,0),MATCH(Ratio_dif_chôm!$A15,t302_E!$B$4:$CE$4,0)+1)</f>
        <v>4.3</v>
      </c>
      <c r="AI15" s="0" t="n">
        <f aca="false">INDEX(t302_H!$A$4:$CE$24,MATCH(AI$5,t302_E!$A$4:$A$24,0),MATCH(Ratio_dif_chôm!$A15,t302_E!$B$4:$CE$4,0)+1)</f>
        <v>3.9</v>
      </c>
      <c r="AJ15" s="0" t="n">
        <f aca="false">INDEX(t302_H!$A$4:$CE$24,MATCH(AJ$5,t302_E!$A$4:$A$24,0),MATCH(Ratio_dif_chôm!$A15,t302_E!$B$4:$CE$4,0)+1)</f>
        <v>4.3</v>
      </c>
      <c r="AK15" s="0" t="n">
        <f aca="false">INDEX(t302_H!$A$4:$CE$24,MATCH(AK$5,t302_E!$A$4:$A$24,0),MATCH(Ratio_dif_chôm!$A15,t302_E!$B$4:$CE$4,0)+1)</f>
        <v>5.4</v>
      </c>
      <c r="AL15" s="0" t="n">
        <f aca="false">INDEX(t302_H!$A$4:$CE$24,MATCH(AL$5,t302_E!$A$4:$A$24,0),MATCH(Ratio_dif_chôm!$A15,t302_E!$B$4:$CE$4,0)+1)</f>
        <v>2.3</v>
      </c>
      <c r="AM15" s="0" t="n">
        <f aca="false">INDEX(t302_H!$A$4:$CE$24,MATCH(AM$5,t302_E!$A$4:$A$24,0),MATCH(Ratio_dif_chôm!$A15,t302_E!$B$4:$CE$4,0)+1)</f>
        <v>0.5</v>
      </c>
      <c r="AN15" s="0" t="n">
        <f aca="false">INDEX(t302_H!$A$4:$CE$24,MATCH(AN$5,t302_E!$A$4:$A$24,0),MATCH(Ratio_dif_chôm!$A15,t302_E!$B$4:$CE$4,0)+1)</f>
        <v>0.8</v>
      </c>
    </row>
    <row r="16" customFormat="false" ht="15" hidden="false" customHeight="false" outlineLevel="0" collapsed="false">
      <c r="A16" s="0" t="n">
        <v>1985</v>
      </c>
      <c r="B16" s="0" t="n">
        <f aca="false">INDEX(t302_E!$A$4:$CE$24,MATCH(B$5,t302_E!$A$4:$A$24,0),MATCH(Ratio_dif_chôm!$A16,t302_E!$B$4:$CE$4,0)+1)</f>
        <v>8.5</v>
      </c>
      <c r="C16" s="0" t="n">
        <f aca="false">INDEX(t302_F!$A$4:$CE$24,MATCH(C$5,t302_F!$A$4:$A$24,0),MATCH(Ratio_dif_chôm!$A16,t302_F!$B$4:$CE$4,0)+1)</f>
        <v>10.2</v>
      </c>
      <c r="D16" s="0" t="n">
        <f aca="false">INDEX(t302_H!$A$4:$CE$24,MATCH(D$5,t302_H!$A$4:$A$24,0),MATCH(Ratio_dif_chôm!$A16,t302_H!$B$4:$CE$4,0)+1)</f>
        <v>7.3</v>
      </c>
      <c r="E16" s="0" t="n">
        <f aca="false">INDEX(t302_F!$A$4:$CE$24,MATCH(E$5,t302_F!$A$4:$A$24,0),MATCH(Ratio_dif_chôm!$A16,t302_F!$B$4:$CE$4,0)+1)</f>
        <v>36.5</v>
      </c>
      <c r="F16" s="0" t="n">
        <f aca="false">INDEX(t302_F!$A$4:$CE$24,MATCH(F$5,t302_F!$A$4:$A$24,0),MATCH(Ratio_dif_chôm!$A16,t302_F!$B$4:$CE$4,0)+1)</f>
        <v>18.3</v>
      </c>
      <c r="G16" s="0" t="n">
        <f aca="false">INDEX(t302_F!$A$4:$CE$24,MATCH(G$5,t302_F!$A$4:$A$24,0),MATCH(Ratio_dif_chôm!$A16,t302_F!$B$4:$CE$4,0)+1)</f>
        <v>10.2</v>
      </c>
      <c r="H16" s="0" t="n">
        <f aca="false">INDEX(t302_F!$A$4:$CE$24,MATCH(H$5,t302_F!$A$4:$A$24,0),MATCH(Ratio_dif_chôm!$A16,t302_F!$B$4:$CE$4,0)+1)</f>
        <v>8.1</v>
      </c>
      <c r="I16" s="0" t="n">
        <f aca="false">INDEX(t302_F!$A$4:$CE$24,MATCH(I$5,t302_F!$A$4:$A$24,0),MATCH(Ratio_dif_chôm!$A16,t302_F!$B$4:$CE$4,0)+1)</f>
        <v>7.6</v>
      </c>
      <c r="J16" s="0" t="n">
        <f aca="false">INDEX(t302_F!$A$4:$CE$24,MATCH(J$5,t302_F!$A$4:$A$24,0),MATCH(Ratio_dif_chôm!$A16,t302_F!$B$4:$CE$4,0)+1)</f>
        <v>7</v>
      </c>
      <c r="K16" s="0" t="n">
        <f aca="false">INDEX(t302_F!$A$4:$CE$24,MATCH(K$5,t302_F!$A$4:$A$24,0),MATCH(Ratio_dif_chôm!$A16,t302_F!$B$4:$CE$4,0)+1)</f>
        <v>4.8</v>
      </c>
      <c r="L16" s="0" t="n">
        <f aca="false">INDEX(t302_F!$A$4:$CE$24,MATCH(L$5,t302_F!$A$4:$A$24,0),MATCH(Ratio_dif_chôm!$A16,t302_F!$B$4:$CE$4,0)+1)</f>
        <v>5</v>
      </c>
      <c r="M16" s="0" t="n">
        <f aca="false">INDEX(t302_F!$A$4:$CE$24,MATCH(M$5,t302_F!$A$4:$A$24,0),MATCH(Ratio_dif_chôm!$A16,t302_F!$B$4:$CE$4,0)+1)</f>
        <v>8.2</v>
      </c>
      <c r="N16" s="0" t="n">
        <f aca="false">INDEX(t302_F!$A$4:$CE$24,MATCH(N$5,t302_F!$A$4:$A$24,0),MATCH(Ratio_dif_chôm!$A16,t302_F!$B$4:$CE$4,0)+1)</f>
        <v>3.5</v>
      </c>
      <c r="O16" s="0" t="n">
        <f aca="false">INDEX(t302_F!$A$4:$CE$24,MATCH(O$5,t302_F!$A$4:$A$24,0),MATCH(Ratio_dif_chôm!$A16,t302_F!$B$4:$CE$4,0)+1)</f>
        <v>0.8</v>
      </c>
      <c r="P16" s="0" t="n">
        <f aca="false">INDEX(t302_F!$A$4:$CE$24,MATCH(P$5,t302_F!$A$4:$A$24,0),MATCH(Ratio_dif_chôm!$A16,t302_F!$B$4:$CE$4,0)+1)</f>
        <v>0</v>
      </c>
      <c r="Q16" s="0" t="n">
        <f aca="false">INDEX(t302_H!$A$4:$CE$24,MATCH(Q$5,t302_F!$A$4:$A$24,0),MATCH(Ratio_dif_chôm!$A16,t302_F!$B$4:$CE$4,0)+1)</f>
        <v>23.8</v>
      </c>
      <c r="R16" s="0" t="n">
        <f aca="false">INDEX(t302_H!$A$4:$CE$24,MATCH(R$5,t302_F!$A$4:$A$24,0),MATCH(Ratio_dif_chôm!$A16,t302_F!$B$4:$CE$4,0)+1)</f>
        <v>15.5</v>
      </c>
      <c r="S16" s="0" t="n">
        <f aca="false">INDEX(t302_H!$A$4:$CE$24,MATCH(S$5,t302_F!$A$4:$A$24,0),MATCH(Ratio_dif_chôm!$A16,t302_F!$B$4:$CE$4,0)+1)</f>
        <v>7.2</v>
      </c>
      <c r="T16" s="0" t="n">
        <f aca="false">INDEX(t302_H!$A$4:$CE$24,MATCH(T$5,t302_F!$A$4:$A$24,0),MATCH(Ratio_dif_chôm!$A16,t302_F!$B$4:$CE$4,0)+1)</f>
        <v>5.8</v>
      </c>
      <c r="U16" s="0" t="n">
        <f aca="false">INDEX(t302_H!$A$4:$CE$24,MATCH(U$5,t302_F!$A$4:$A$24,0),MATCH(Ratio_dif_chôm!$A16,t302_F!$B$4:$CE$4,0)+1)</f>
        <v>3.6</v>
      </c>
      <c r="V16" s="0" t="n">
        <f aca="false">INDEX(t302_H!$A$4:$CE$24,MATCH(V$5,t302_F!$A$4:$A$24,0),MATCH(Ratio_dif_chôm!$A16,t302_F!$B$4:$CE$4,0)+1)</f>
        <v>5.2</v>
      </c>
      <c r="W16" s="0" t="n">
        <f aca="false">INDEX(t302_H!$A$4:$CE$24,MATCH(W$5,t302_F!$A$4:$A$24,0),MATCH(Ratio_dif_chôm!$A16,t302_F!$B$4:$CE$4,0)+1)</f>
        <v>4.4</v>
      </c>
      <c r="X16" s="0" t="n">
        <f aca="false">INDEX(t302_H!$A$4:$CE$24,MATCH(X$5,t302_F!$A$4:$A$24,0),MATCH(Ratio_dif_chôm!$A16,t302_F!$B$4:$CE$4,0)+1)</f>
        <v>5.3</v>
      </c>
      <c r="Y16" s="0" t="n">
        <f aca="false">INDEX(t302_H!$A$4:$CE$24,MATCH(Y$5,t302_F!$A$4:$A$24,0),MATCH(Ratio_dif_chôm!$A16,t302_F!$B$4:$CE$4,0)+1)</f>
        <v>5.8</v>
      </c>
      <c r="Z16" s="0" t="n">
        <f aca="false">INDEX(t302_H!$A$4:$CE$24,MATCH(Z$5,t302_F!$A$4:$A$24,0),MATCH(Ratio_dif_chôm!$A16,t302_F!$B$4:$CE$4,0)+1)</f>
        <v>1.9</v>
      </c>
      <c r="AA16" s="0" t="n">
        <f aca="false">INDEX(t302_H!$A$4:$CE$24,MATCH(AA$5,t302_F!$A$4:$A$24,0),MATCH(Ratio_dif_chôm!$A16,t302_F!$B$4:$CE$4,0)+1)</f>
        <v>0.5</v>
      </c>
      <c r="AB16" s="0" t="n">
        <f aca="false">INDEX(t302_H!$A$4:$CE$24,MATCH(AB$5,t302_F!$A$4:$A$24,0),MATCH(Ratio_dif_chôm!$A16,t302_F!$B$4:$CE$4,0)+1)</f>
        <v>0.4</v>
      </c>
      <c r="AC16" s="0" t="n">
        <f aca="false">INDEX(t302_H!$A$4:$CE$24,MATCH(AC$5,t302_E!$A$4:$A$24,0),MATCH(Ratio_dif_chôm!$A16,t302_E!$B$4:$CE$4,0)+1)</f>
        <v>23.8</v>
      </c>
      <c r="AD16" s="0" t="n">
        <f aca="false">INDEX(t302_H!$A$4:$CE$24,MATCH(AD$5,t302_E!$A$4:$A$24,0),MATCH(Ratio_dif_chôm!$A16,t302_E!$B$4:$CE$4,0)+1)</f>
        <v>15.5</v>
      </c>
      <c r="AE16" s="0" t="n">
        <f aca="false">INDEX(t302_H!$A$4:$CE$24,MATCH(AE$5,t302_E!$A$4:$A$24,0),MATCH(Ratio_dif_chôm!$A16,t302_E!$B$4:$CE$4,0)+1)</f>
        <v>7.2</v>
      </c>
      <c r="AF16" s="0" t="n">
        <f aca="false">INDEX(t302_H!$A$4:$CE$24,MATCH(AF$5,t302_E!$A$4:$A$24,0),MATCH(Ratio_dif_chôm!$A16,t302_E!$B$4:$CE$4,0)+1)</f>
        <v>5.8</v>
      </c>
      <c r="AG16" s="0" t="n">
        <f aca="false">INDEX(t302_H!$A$4:$CE$24,MATCH(AG$5,t302_E!$A$4:$A$24,0),MATCH(Ratio_dif_chôm!$A16,t302_E!$B$4:$CE$4,0)+1)</f>
        <v>3.6</v>
      </c>
      <c r="AH16" s="0" t="n">
        <f aca="false">INDEX(t302_H!$A$4:$CE$24,MATCH(AH$5,t302_E!$A$4:$A$24,0),MATCH(Ratio_dif_chôm!$A16,t302_E!$B$4:$CE$4,0)+1)</f>
        <v>5.2</v>
      </c>
      <c r="AI16" s="0" t="n">
        <f aca="false">INDEX(t302_H!$A$4:$CE$24,MATCH(AI$5,t302_E!$A$4:$A$24,0),MATCH(Ratio_dif_chôm!$A16,t302_E!$B$4:$CE$4,0)+1)</f>
        <v>4.4</v>
      </c>
      <c r="AJ16" s="0" t="n">
        <f aca="false">INDEX(t302_H!$A$4:$CE$24,MATCH(AJ$5,t302_E!$A$4:$A$24,0),MATCH(Ratio_dif_chôm!$A16,t302_E!$B$4:$CE$4,0)+1)</f>
        <v>5.3</v>
      </c>
      <c r="AK16" s="0" t="n">
        <f aca="false">INDEX(t302_H!$A$4:$CE$24,MATCH(AK$5,t302_E!$A$4:$A$24,0),MATCH(Ratio_dif_chôm!$A16,t302_E!$B$4:$CE$4,0)+1)</f>
        <v>5.8</v>
      </c>
      <c r="AL16" s="0" t="n">
        <f aca="false">INDEX(t302_H!$A$4:$CE$24,MATCH(AL$5,t302_E!$A$4:$A$24,0),MATCH(Ratio_dif_chôm!$A16,t302_E!$B$4:$CE$4,0)+1)</f>
        <v>1.9</v>
      </c>
      <c r="AM16" s="0" t="n">
        <f aca="false">INDEX(t302_H!$A$4:$CE$24,MATCH(AM$5,t302_E!$A$4:$A$24,0),MATCH(Ratio_dif_chôm!$A16,t302_E!$B$4:$CE$4,0)+1)</f>
        <v>0.5</v>
      </c>
      <c r="AN16" s="0" t="n">
        <f aca="false">INDEX(t302_H!$A$4:$CE$24,MATCH(AN$5,t302_E!$A$4:$A$24,0),MATCH(Ratio_dif_chôm!$A16,t302_E!$B$4:$CE$4,0)+1)</f>
        <v>0.4</v>
      </c>
    </row>
    <row r="17" customFormat="false" ht="15" hidden="false" customHeight="false" outlineLevel="0" collapsed="false">
      <c r="A17" s="0" t="n">
        <v>1986</v>
      </c>
      <c r="B17" s="0" t="n">
        <f aca="false">INDEX(t302_E!$A$4:$CE$24,MATCH(B$5,t302_E!$A$4:$A$24,0),MATCH(Ratio_dif_chôm!$A17,t302_E!$B$4:$CE$4,0)+1)</f>
        <v>8.6</v>
      </c>
      <c r="C17" s="0" t="n">
        <f aca="false">INDEX(t302_F!$A$4:$CE$24,MATCH(C$5,t302_F!$A$4:$A$24,0),MATCH(Ratio_dif_chôm!$A17,t302_F!$B$4:$CE$4,0)+1)</f>
        <v>10.2</v>
      </c>
      <c r="D17" s="0" t="n">
        <f aca="false">INDEX(t302_H!$A$4:$CE$24,MATCH(D$5,t302_H!$A$4:$A$24,0),MATCH(Ratio_dif_chôm!$A17,t302_H!$B$4:$CE$4,0)+1)</f>
        <v>7.3</v>
      </c>
      <c r="E17" s="0" t="n">
        <f aca="false">INDEX(t302_F!$A$4:$CE$24,MATCH(E$5,t302_F!$A$4:$A$24,0),MATCH(Ratio_dif_chôm!$A17,t302_F!$B$4:$CE$4,0)+1)</f>
        <v>31.9</v>
      </c>
      <c r="F17" s="0" t="n">
        <f aca="false">INDEX(t302_F!$A$4:$CE$24,MATCH(F$5,t302_F!$A$4:$A$24,0),MATCH(Ratio_dif_chôm!$A17,t302_F!$B$4:$CE$4,0)+1)</f>
        <v>18.5</v>
      </c>
      <c r="G17" s="0" t="n">
        <f aca="false">INDEX(t302_F!$A$4:$CE$24,MATCH(G$5,t302_F!$A$4:$A$24,0),MATCH(Ratio_dif_chôm!$A17,t302_F!$B$4:$CE$4,0)+1)</f>
        <v>10.6</v>
      </c>
      <c r="H17" s="0" t="n">
        <f aca="false">INDEX(t302_F!$A$4:$CE$24,MATCH(H$5,t302_F!$A$4:$A$24,0),MATCH(Ratio_dif_chôm!$A17,t302_F!$B$4:$CE$4,0)+1)</f>
        <v>9.2</v>
      </c>
      <c r="I17" s="0" t="n">
        <f aca="false">INDEX(t302_F!$A$4:$CE$24,MATCH(I$5,t302_F!$A$4:$A$24,0),MATCH(Ratio_dif_chôm!$A17,t302_F!$B$4:$CE$4,0)+1)</f>
        <v>7.3</v>
      </c>
      <c r="J17" s="0" t="n">
        <f aca="false">INDEX(t302_F!$A$4:$CE$24,MATCH(J$5,t302_F!$A$4:$A$24,0),MATCH(Ratio_dif_chôm!$A17,t302_F!$B$4:$CE$4,0)+1)</f>
        <v>6.5</v>
      </c>
      <c r="K17" s="0" t="n">
        <f aca="false">INDEX(t302_F!$A$4:$CE$24,MATCH(K$5,t302_F!$A$4:$A$24,0),MATCH(Ratio_dif_chôm!$A17,t302_F!$B$4:$CE$4,0)+1)</f>
        <v>6.8</v>
      </c>
      <c r="L17" s="0" t="n">
        <f aca="false">INDEX(t302_F!$A$4:$CE$24,MATCH(L$5,t302_F!$A$4:$A$24,0),MATCH(Ratio_dif_chôm!$A17,t302_F!$B$4:$CE$4,0)+1)</f>
        <v>4.7</v>
      </c>
      <c r="M17" s="0" t="n">
        <f aca="false">INDEX(t302_F!$A$4:$CE$24,MATCH(M$5,t302_F!$A$4:$A$24,0),MATCH(Ratio_dif_chôm!$A17,t302_F!$B$4:$CE$4,0)+1)</f>
        <v>8.4</v>
      </c>
      <c r="N17" s="0" t="n">
        <f aca="false">INDEX(t302_F!$A$4:$CE$24,MATCH(N$5,t302_F!$A$4:$A$24,0),MATCH(Ratio_dif_chôm!$A17,t302_F!$B$4:$CE$4,0)+1)</f>
        <v>2.4</v>
      </c>
      <c r="O17" s="0" t="n">
        <f aca="false">INDEX(t302_F!$A$4:$CE$24,MATCH(O$5,t302_F!$A$4:$A$24,0),MATCH(Ratio_dif_chôm!$A17,t302_F!$B$4:$CE$4,0)+1)</f>
        <v>1</v>
      </c>
      <c r="P17" s="0" t="n">
        <f aca="false">INDEX(t302_F!$A$4:$CE$24,MATCH(P$5,t302_F!$A$4:$A$24,0),MATCH(Ratio_dif_chôm!$A17,t302_F!$B$4:$CE$4,0)+1)</f>
        <v>1.3</v>
      </c>
      <c r="Q17" s="0" t="n">
        <f aca="false">INDEX(t302_H!$A$4:$CE$24,MATCH(Q$5,t302_F!$A$4:$A$24,0),MATCH(Ratio_dif_chôm!$A17,t302_F!$B$4:$CE$4,0)+1)</f>
        <v>20.8</v>
      </c>
      <c r="R17" s="0" t="n">
        <f aca="false">INDEX(t302_H!$A$4:$CE$24,MATCH(R$5,t302_F!$A$4:$A$24,0),MATCH(Ratio_dif_chôm!$A17,t302_F!$B$4:$CE$4,0)+1)</f>
        <v>14.9</v>
      </c>
      <c r="S17" s="0" t="n">
        <f aca="false">INDEX(t302_H!$A$4:$CE$24,MATCH(S$5,t302_F!$A$4:$A$24,0),MATCH(Ratio_dif_chôm!$A17,t302_F!$B$4:$CE$4,0)+1)</f>
        <v>7.8</v>
      </c>
      <c r="T17" s="0" t="n">
        <f aca="false">INDEX(t302_H!$A$4:$CE$24,MATCH(T$5,t302_F!$A$4:$A$24,0),MATCH(Ratio_dif_chôm!$A17,t302_F!$B$4:$CE$4,0)+1)</f>
        <v>6.1</v>
      </c>
      <c r="U17" s="0" t="n">
        <f aca="false">INDEX(t302_H!$A$4:$CE$24,MATCH(U$5,t302_F!$A$4:$A$24,0),MATCH(Ratio_dif_chôm!$A17,t302_F!$B$4:$CE$4,0)+1)</f>
        <v>4.3</v>
      </c>
      <c r="V17" s="0" t="n">
        <f aca="false">INDEX(t302_H!$A$4:$CE$24,MATCH(V$5,t302_F!$A$4:$A$24,0),MATCH(Ratio_dif_chôm!$A17,t302_F!$B$4:$CE$4,0)+1)</f>
        <v>5</v>
      </c>
      <c r="W17" s="0" t="n">
        <f aca="false">INDEX(t302_H!$A$4:$CE$24,MATCH(W$5,t302_F!$A$4:$A$24,0),MATCH(Ratio_dif_chôm!$A17,t302_F!$B$4:$CE$4,0)+1)</f>
        <v>4.3</v>
      </c>
      <c r="X17" s="0" t="n">
        <f aca="false">INDEX(t302_H!$A$4:$CE$24,MATCH(X$5,t302_F!$A$4:$A$24,0),MATCH(Ratio_dif_chôm!$A17,t302_F!$B$4:$CE$4,0)+1)</f>
        <v>5.7</v>
      </c>
      <c r="Y17" s="0" t="n">
        <f aca="false">INDEX(t302_H!$A$4:$CE$24,MATCH(Y$5,t302_F!$A$4:$A$24,0),MATCH(Ratio_dif_chôm!$A17,t302_F!$B$4:$CE$4,0)+1)</f>
        <v>6.3</v>
      </c>
      <c r="Z17" s="0" t="n">
        <f aca="false">INDEX(t302_H!$A$4:$CE$24,MATCH(Z$5,t302_F!$A$4:$A$24,0),MATCH(Ratio_dif_chôm!$A17,t302_F!$B$4:$CE$4,0)+1)</f>
        <v>1.7</v>
      </c>
      <c r="AA17" s="0" t="n">
        <f aca="false">INDEX(t302_H!$A$4:$CE$24,MATCH(AA$5,t302_F!$A$4:$A$24,0),MATCH(Ratio_dif_chôm!$A17,t302_F!$B$4:$CE$4,0)+1)</f>
        <v>1.2</v>
      </c>
      <c r="AB17" s="0" t="n">
        <f aca="false">INDEX(t302_H!$A$4:$CE$24,MATCH(AB$5,t302_F!$A$4:$A$24,0),MATCH(Ratio_dif_chôm!$A17,t302_F!$B$4:$CE$4,0)+1)</f>
        <v>0</v>
      </c>
      <c r="AC17" s="0" t="n">
        <f aca="false">INDEX(t302_H!$A$4:$CE$24,MATCH(AC$5,t302_E!$A$4:$A$24,0),MATCH(Ratio_dif_chôm!$A17,t302_E!$B$4:$CE$4,0)+1)</f>
        <v>20.8</v>
      </c>
      <c r="AD17" s="0" t="n">
        <f aca="false">INDEX(t302_H!$A$4:$CE$24,MATCH(AD$5,t302_E!$A$4:$A$24,0),MATCH(Ratio_dif_chôm!$A17,t302_E!$B$4:$CE$4,0)+1)</f>
        <v>14.9</v>
      </c>
      <c r="AE17" s="0" t="n">
        <f aca="false">INDEX(t302_H!$A$4:$CE$24,MATCH(AE$5,t302_E!$A$4:$A$24,0),MATCH(Ratio_dif_chôm!$A17,t302_E!$B$4:$CE$4,0)+1)</f>
        <v>7.8</v>
      </c>
      <c r="AF17" s="0" t="n">
        <f aca="false">INDEX(t302_H!$A$4:$CE$24,MATCH(AF$5,t302_E!$A$4:$A$24,0),MATCH(Ratio_dif_chôm!$A17,t302_E!$B$4:$CE$4,0)+1)</f>
        <v>6.1</v>
      </c>
      <c r="AG17" s="0" t="n">
        <f aca="false">INDEX(t302_H!$A$4:$CE$24,MATCH(AG$5,t302_E!$A$4:$A$24,0),MATCH(Ratio_dif_chôm!$A17,t302_E!$B$4:$CE$4,0)+1)</f>
        <v>4.3</v>
      </c>
      <c r="AH17" s="0" t="n">
        <f aca="false">INDEX(t302_H!$A$4:$CE$24,MATCH(AH$5,t302_E!$A$4:$A$24,0),MATCH(Ratio_dif_chôm!$A17,t302_E!$B$4:$CE$4,0)+1)</f>
        <v>5</v>
      </c>
      <c r="AI17" s="0" t="n">
        <f aca="false">INDEX(t302_H!$A$4:$CE$24,MATCH(AI$5,t302_E!$A$4:$A$24,0),MATCH(Ratio_dif_chôm!$A17,t302_E!$B$4:$CE$4,0)+1)</f>
        <v>4.3</v>
      </c>
      <c r="AJ17" s="0" t="n">
        <f aca="false">INDEX(t302_H!$A$4:$CE$24,MATCH(AJ$5,t302_E!$A$4:$A$24,0),MATCH(Ratio_dif_chôm!$A17,t302_E!$B$4:$CE$4,0)+1)</f>
        <v>5.7</v>
      </c>
      <c r="AK17" s="0" t="n">
        <f aca="false">INDEX(t302_H!$A$4:$CE$24,MATCH(AK$5,t302_E!$A$4:$A$24,0),MATCH(Ratio_dif_chôm!$A17,t302_E!$B$4:$CE$4,0)+1)</f>
        <v>6.3</v>
      </c>
      <c r="AL17" s="0" t="n">
        <f aca="false">INDEX(t302_H!$A$4:$CE$24,MATCH(AL$5,t302_E!$A$4:$A$24,0),MATCH(Ratio_dif_chôm!$A17,t302_E!$B$4:$CE$4,0)+1)</f>
        <v>1.7</v>
      </c>
      <c r="AM17" s="0" t="n">
        <f aca="false">INDEX(t302_H!$A$4:$CE$24,MATCH(AM$5,t302_E!$A$4:$A$24,0),MATCH(Ratio_dif_chôm!$A17,t302_E!$B$4:$CE$4,0)+1)</f>
        <v>1.2</v>
      </c>
      <c r="AN17" s="0" t="n">
        <f aca="false">INDEX(t302_H!$A$4:$CE$24,MATCH(AN$5,t302_E!$A$4:$A$24,0),MATCH(Ratio_dif_chôm!$A17,t302_E!$B$4:$CE$4,0)+1)</f>
        <v>0</v>
      </c>
    </row>
    <row r="18" customFormat="false" ht="15" hidden="false" customHeight="false" outlineLevel="0" collapsed="false">
      <c r="A18" s="0" t="n">
        <v>1987</v>
      </c>
      <c r="B18" s="0" t="n">
        <f aca="false">INDEX(t302_E!$A$4:$CE$24,MATCH(B$5,t302_E!$A$4:$A$24,0),MATCH(Ratio_dif_chôm!$A18,t302_E!$B$4:$CE$4,0)+1)</f>
        <v>8.7</v>
      </c>
      <c r="C18" s="0" t="n">
        <f aca="false">INDEX(t302_F!$A$4:$CE$24,MATCH(C$5,t302_F!$A$4:$A$24,0),MATCH(Ratio_dif_chôm!$A18,t302_F!$B$4:$CE$4,0)+1)</f>
        <v>10.7</v>
      </c>
      <c r="D18" s="0" t="n">
        <f aca="false">INDEX(t302_H!$A$4:$CE$24,MATCH(D$5,t302_H!$A$4:$A$24,0),MATCH(Ratio_dif_chôm!$A18,t302_H!$B$4:$CE$4,0)+1)</f>
        <v>7.2</v>
      </c>
      <c r="E18" s="0" t="n">
        <f aca="false">INDEX(t302_F!$A$4:$CE$24,MATCH(E$5,t302_F!$A$4:$A$24,0),MATCH(Ratio_dif_chôm!$A18,t302_F!$B$4:$CE$4,0)+1)</f>
        <v>29.2</v>
      </c>
      <c r="F18" s="0" t="n">
        <f aca="false">INDEX(t302_F!$A$4:$CE$24,MATCH(F$5,t302_F!$A$4:$A$24,0),MATCH(Ratio_dif_chôm!$A18,t302_F!$B$4:$CE$4,0)+1)</f>
        <v>18.6</v>
      </c>
      <c r="G18" s="0" t="n">
        <f aca="false">INDEX(t302_F!$A$4:$CE$24,MATCH(G$5,t302_F!$A$4:$A$24,0),MATCH(Ratio_dif_chôm!$A18,t302_F!$B$4:$CE$4,0)+1)</f>
        <v>11.6</v>
      </c>
      <c r="H18" s="0" t="n">
        <f aca="false">INDEX(t302_F!$A$4:$CE$24,MATCH(H$5,t302_F!$A$4:$A$24,0),MATCH(Ratio_dif_chôm!$A18,t302_F!$B$4:$CE$4,0)+1)</f>
        <v>9.9</v>
      </c>
      <c r="I18" s="0" t="n">
        <f aca="false">INDEX(t302_F!$A$4:$CE$24,MATCH(I$5,t302_F!$A$4:$A$24,0),MATCH(Ratio_dif_chôm!$A18,t302_F!$B$4:$CE$4,0)+1)</f>
        <v>8.2</v>
      </c>
      <c r="J18" s="0" t="n">
        <f aca="false">INDEX(t302_F!$A$4:$CE$24,MATCH(J$5,t302_F!$A$4:$A$24,0),MATCH(Ratio_dif_chôm!$A18,t302_F!$B$4:$CE$4,0)+1)</f>
        <v>7</v>
      </c>
      <c r="K18" s="0" t="n">
        <f aca="false">INDEX(t302_F!$A$4:$CE$24,MATCH(K$5,t302_F!$A$4:$A$24,0),MATCH(Ratio_dif_chôm!$A18,t302_F!$B$4:$CE$4,0)+1)</f>
        <v>7.6</v>
      </c>
      <c r="L18" s="0" t="n">
        <f aca="false">INDEX(t302_F!$A$4:$CE$24,MATCH(L$5,t302_F!$A$4:$A$24,0),MATCH(Ratio_dif_chôm!$A18,t302_F!$B$4:$CE$4,0)+1)</f>
        <v>5.6</v>
      </c>
      <c r="M18" s="0" t="n">
        <f aca="false">INDEX(t302_F!$A$4:$CE$24,MATCH(M$5,t302_F!$A$4:$A$24,0),MATCH(Ratio_dif_chôm!$A18,t302_F!$B$4:$CE$4,0)+1)</f>
        <v>9.1</v>
      </c>
      <c r="N18" s="0" t="n">
        <f aca="false">INDEX(t302_F!$A$4:$CE$24,MATCH(N$5,t302_F!$A$4:$A$24,0),MATCH(Ratio_dif_chôm!$A18,t302_F!$B$4:$CE$4,0)+1)</f>
        <v>3.2</v>
      </c>
      <c r="O18" s="0" t="n">
        <f aca="false">INDEX(t302_F!$A$4:$CE$24,MATCH(O$5,t302_F!$A$4:$A$24,0),MATCH(Ratio_dif_chôm!$A18,t302_F!$B$4:$CE$4,0)+1)</f>
        <v>2.3</v>
      </c>
      <c r="P18" s="0" t="n">
        <f aca="false">INDEX(t302_F!$A$4:$CE$24,MATCH(P$5,t302_F!$A$4:$A$24,0),MATCH(Ratio_dif_chôm!$A18,t302_F!$B$4:$CE$4,0)+1)</f>
        <v>1</v>
      </c>
      <c r="Q18" s="0" t="n">
        <f aca="false">INDEX(t302_H!$A$4:$CE$24,MATCH(Q$5,t302_F!$A$4:$A$24,0),MATCH(Ratio_dif_chôm!$A18,t302_F!$B$4:$CE$4,0)+1)</f>
        <v>19</v>
      </c>
      <c r="R18" s="0" t="n">
        <f aca="false">INDEX(t302_H!$A$4:$CE$24,MATCH(R$5,t302_F!$A$4:$A$24,0),MATCH(Ratio_dif_chôm!$A18,t302_F!$B$4:$CE$4,0)+1)</f>
        <v>14</v>
      </c>
      <c r="S18" s="0" t="n">
        <f aca="false">INDEX(t302_H!$A$4:$CE$24,MATCH(S$5,t302_F!$A$4:$A$24,0),MATCH(Ratio_dif_chôm!$A18,t302_F!$B$4:$CE$4,0)+1)</f>
        <v>7.4</v>
      </c>
      <c r="T18" s="0" t="n">
        <f aca="false">INDEX(t302_H!$A$4:$CE$24,MATCH(T$5,t302_F!$A$4:$A$24,0),MATCH(Ratio_dif_chôm!$A18,t302_F!$B$4:$CE$4,0)+1)</f>
        <v>6.2</v>
      </c>
      <c r="U18" s="0" t="n">
        <f aca="false">INDEX(t302_H!$A$4:$CE$24,MATCH(U$5,t302_F!$A$4:$A$24,0),MATCH(Ratio_dif_chôm!$A18,t302_F!$B$4:$CE$4,0)+1)</f>
        <v>4.7</v>
      </c>
      <c r="V18" s="0" t="n">
        <f aca="false">INDEX(t302_H!$A$4:$CE$24,MATCH(V$5,t302_F!$A$4:$A$24,0),MATCH(Ratio_dif_chôm!$A18,t302_F!$B$4:$CE$4,0)+1)</f>
        <v>5.1</v>
      </c>
      <c r="W18" s="0" t="n">
        <f aca="false">INDEX(t302_H!$A$4:$CE$24,MATCH(W$5,t302_F!$A$4:$A$24,0),MATCH(Ratio_dif_chôm!$A18,t302_F!$B$4:$CE$4,0)+1)</f>
        <v>4.8</v>
      </c>
      <c r="X18" s="0" t="n">
        <f aca="false">INDEX(t302_H!$A$4:$CE$24,MATCH(X$5,t302_F!$A$4:$A$24,0),MATCH(Ratio_dif_chôm!$A18,t302_F!$B$4:$CE$4,0)+1)</f>
        <v>5.7</v>
      </c>
      <c r="Y18" s="0" t="n">
        <f aca="false">INDEX(t302_H!$A$4:$CE$24,MATCH(Y$5,t302_F!$A$4:$A$24,0),MATCH(Ratio_dif_chôm!$A18,t302_F!$B$4:$CE$4,0)+1)</f>
        <v>6.5</v>
      </c>
      <c r="Z18" s="0" t="n">
        <f aca="false">INDEX(t302_H!$A$4:$CE$24,MATCH(Z$5,t302_F!$A$4:$A$24,0),MATCH(Ratio_dif_chôm!$A18,t302_F!$B$4:$CE$4,0)+1)</f>
        <v>2.1</v>
      </c>
      <c r="AA18" s="0" t="n">
        <f aca="false">INDEX(t302_H!$A$4:$CE$24,MATCH(AA$5,t302_F!$A$4:$A$24,0),MATCH(Ratio_dif_chôm!$A18,t302_F!$B$4:$CE$4,0)+1)</f>
        <v>0.4</v>
      </c>
      <c r="AB18" s="0" t="n">
        <f aca="false">INDEX(t302_H!$A$4:$CE$24,MATCH(AB$5,t302_F!$A$4:$A$24,0),MATCH(Ratio_dif_chôm!$A18,t302_F!$B$4:$CE$4,0)+1)</f>
        <v>0.6</v>
      </c>
      <c r="AC18" s="0" t="n">
        <f aca="false">INDEX(t302_H!$A$4:$CE$24,MATCH(AC$5,t302_E!$A$4:$A$24,0),MATCH(Ratio_dif_chôm!$A18,t302_E!$B$4:$CE$4,0)+1)</f>
        <v>19</v>
      </c>
      <c r="AD18" s="0" t="n">
        <f aca="false">INDEX(t302_H!$A$4:$CE$24,MATCH(AD$5,t302_E!$A$4:$A$24,0),MATCH(Ratio_dif_chôm!$A18,t302_E!$B$4:$CE$4,0)+1)</f>
        <v>14</v>
      </c>
      <c r="AE18" s="0" t="n">
        <f aca="false">INDEX(t302_H!$A$4:$CE$24,MATCH(AE$5,t302_E!$A$4:$A$24,0),MATCH(Ratio_dif_chôm!$A18,t302_E!$B$4:$CE$4,0)+1)</f>
        <v>7.4</v>
      </c>
      <c r="AF18" s="0" t="n">
        <f aca="false">INDEX(t302_H!$A$4:$CE$24,MATCH(AF$5,t302_E!$A$4:$A$24,0),MATCH(Ratio_dif_chôm!$A18,t302_E!$B$4:$CE$4,0)+1)</f>
        <v>6.2</v>
      </c>
      <c r="AG18" s="0" t="n">
        <f aca="false">INDEX(t302_H!$A$4:$CE$24,MATCH(AG$5,t302_E!$A$4:$A$24,0),MATCH(Ratio_dif_chôm!$A18,t302_E!$B$4:$CE$4,0)+1)</f>
        <v>4.7</v>
      </c>
      <c r="AH18" s="0" t="n">
        <f aca="false">INDEX(t302_H!$A$4:$CE$24,MATCH(AH$5,t302_E!$A$4:$A$24,0),MATCH(Ratio_dif_chôm!$A18,t302_E!$B$4:$CE$4,0)+1)</f>
        <v>5.1</v>
      </c>
      <c r="AI18" s="0" t="n">
        <f aca="false">INDEX(t302_H!$A$4:$CE$24,MATCH(AI$5,t302_E!$A$4:$A$24,0),MATCH(Ratio_dif_chôm!$A18,t302_E!$B$4:$CE$4,0)+1)</f>
        <v>4.8</v>
      </c>
      <c r="AJ18" s="0" t="n">
        <f aca="false">INDEX(t302_H!$A$4:$CE$24,MATCH(AJ$5,t302_E!$A$4:$A$24,0),MATCH(Ratio_dif_chôm!$A18,t302_E!$B$4:$CE$4,0)+1)</f>
        <v>5.7</v>
      </c>
      <c r="AK18" s="0" t="n">
        <f aca="false">INDEX(t302_H!$A$4:$CE$24,MATCH(AK$5,t302_E!$A$4:$A$24,0),MATCH(Ratio_dif_chôm!$A18,t302_E!$B$4:$CE$4,0)+1)</f>
        <v>6.5</v>
      </c>
      <c r="AL18" s="0" t="n">
        <f aca="false">INDEX(t302_H!$A$4:$CE$24,MATCH(AL$5,t302_E!$A$4:$A$24,0),MATCH(Ratio_dif_chôm!$A18,t302_E!$B$4:$CE$4,0)+1)</f>
        <v>2.1</v>
      </c>
      <c r="AM18" s="0" t="n">
        <f aca="false">INDEX(t302_H!$A$4:$CE$24,MATCH(AM$5,t302_E!$A$4:$A$24,0),MATCH(Ratio_dif_chôm!$A18,t302_E!$B$4:$CE$4,0)+1)</f>
        <v>0.4</v>
      </c>
      <c r="AN18" s="0" t="n">
        <f aca="false">INDEX(t302_H!$A$4:$CE$24,MATCH(AN$5,t302_E!$A$4:$A$24,0),MATCH(Ratio_dif_chôm!$A18,t302_E!$B$4:$CE$4,0)+1)</f>
        <v>0.6</v>
      </c>
    </row>
    <row r="19" customFormat="false" ht="15" hidden="false" customHeight="false" outlineLevel="0" collapsed="false">
      <c r="A19" s="0" t="n">
        <v>1988</v>
      </c>
      <c r="B19" s="0" t="n">
        <f aca="false">INDEX(t302_E!$A$4:$CE$24,MATCH(B$5,t302_E!$A$4:$A$24,0),MATCH(Ratio_dif_chôm!$A19,t302_E!$B$4:$CE$4,0)+1)</f>
        <v>8.4</v>
      </c>
      <c r="C19" s="0" t="n">
        <f aca="false">INDEX(t302_F!$A$4:$CE$24,MATCH(C$5,t302_F!$A$4:$A$24,0),MATCH(Ratio_dif_chôm!$A19,t302_F!$B$4:$CE$4,0)+1)</f>
        <v>10.5</v>
      </c>
      <c r="D19" s="0" t="n">
        <f aca="false">INDEX(t302_H!$A$4:$CE$24,MATCH(D$5,t302_H!$A$4:$A$24,0),MATCH(Ratio_dif_chôm!$A19,t302_H!$B$4:$CE$4,0)+1)</f>
        <v>6.8</v>
      </c>
      <c r="E19" s="0" t="n">
        <f aca="false">INDEX(t302_F!$A$4:$CE$24,MATCH(E$5,t302_F!$A$4:$A$24,0),MATCH(Ratio_dif_chôm!$A19,t302_F!$B$4:$CE$4,0)+1)</f>
        <v>24.5</v>
      </c>
      <c r="F19" s="0" t="n">
        <f aca="false">INDEX(t302_F!$A$4:$CE$24,MATCH(F$5,t302_F!$A$4:$A$24,0),MATCH(Ratio_dif_chôm!$A19,t302_F!$B$4:$CE$4,0)+1)</f>
        <v>18.6</v>
      </c>
      <c r="G19" s="0" t="n">
        <f aca="false">INDEX(t302_F!$A$4:$CE$24,MATCH(G$5,t302_F!$A$4:$A$24,0),MATCH(Ratio_dif_chôm!$A19,t302_F!$B$4:$CE$4,0)+1)</f>
        <v>11</v>
      </c>
      <c r="H19" s="0" t="n">
        <f aca="false">INDEX(t302_F!$A$4:$CE$24,MATCH(H$5,t302_F!$A$4:$A$24,0),MATCH(Ratio_dif_chôm!$A19,t302_F!$B$4:$CE$4,0)+1)</f>
        <v>9.9</v>
      </c>
      <c r="I19" s="0" t="n">
        <f aca="false">INDEX(t302_F!$A$4:$CE$24,MATCH(I$5,t302_F!$A$4:$A$24,0),MATCH(Ratio_dif_chôm!$A19,t302_F!$B$4:$CE$4,0)+1)</f>
        <v>9.2</v>
      </c>
      <c r="J19" s="0" t="n">
        <f aca="false">INDEX(t302_F!$A$4:$CE$24,MATCH(J$5,t302_F!$A$4:$A$24,0),MATCH(Ratio_dif_chôm!$A19,t302_F!$B$4:$CE$4,0)+1)</f>
        <v>7.6</v>
      </c>
      <c r="K19" s="0" t="n">
        <f aca="false">INDEX(t302_F!$A$4:$CE$24,MATCH(K$5,t302_F!$A$4:$A$24,0),MATCH(Ratio_dif_chôm!$A19,t302_F!$B$4:$CE$4,0)+1)</f>
        <v>7.3</v>
      </c>
      <c r="L19" s="0" t="n">
        <f aca="false">INDEX(t302_F!$A$4:$CE$24,MATCH(L$5,t302_F!$A$4:$A$24,0),MATCH(Ratio_dif_chôm!$A19,t302_F!$B$4:$CE$4,0)+1)</f>
        <v>5.5</v>
      </c>
      <c r="M19" s="0" t="n">
        <f aca="false">INDEX(t302_F!$A$4:$CE$24,MATCH(M$5,t302_F!$A$4:$A$24,0),MATCH(Ratio_dif_chôm!$A19,t302_F!$B$4:$CE$4,0)+1)</f>
        <v>9.6</v>
      </c>
      <c r="N19" s="0" t="n">
        <f aca="false">INDEX(t302_F!$A$4:$CE$24,MATCH(N$5,t302_F!$A$4:$A$24,0),MATCH(Ratio_dif_chôm!$A19,t302_F!$B$4:$CE$4,0)+1)</f>
        <v>2.3</v>
      </c>
      <c r="O19" s="0" t="n">
        <f aca="false">INDEX(t302_F!$A$4:$CE$24,MATCH(O$5,t302_F!$A$4:$A$24,0),MATCH(Ratio_dif_chôm!$A19,t302_F!$B$4:$CE$4,0)+1)</f>
        <v>0.8</v>
      </c>
      <c r="P19" s="0" t="n">
        <f aca="false">INDEX(t302_F!$A$4:$CE$24,MATCH(P$5,t302_F!$A$4:$A$24,0),MATCH(Ratio_dif_chôm!$A19,t302_F!$B$4:$CE$4,0)+1)</f>
        <v>2.8</v>
      </c>
      <c r="Q19" s="0" t="n">
        <f aca="false">INDEX(t302_H!$A$4:$CE$24,MATCH(Q$5,t302_F!$A$4:$A$24,0),MATCH(Ratio_dif_chôm!$A19,t302_F!$B$4:$CE$4,0)+1)</f>
        <v>17.2</v>
      </c>
      <c r="R19" s="0" t="n">
        <f aca="false">INDEX(t302_H!$A$4:$CE$24,MATCH(R$5,t302_F!$A$4:$A$24,0),MATCH(Ratio_dif_chôm!$A19,t302_F!$B$4:$CE$4,0)+1)</f>
        <v>13.3</v>
      </c>
      <c r="S19" s="0" t="n">
        <f aca="false">INDEX(t302_H!$A$4:$CE$24,MATCH(S$5,t302_F!$A$4:$A$24,0),MATCH(Ratio_dif_chôm!$A19,t302_F!$B$4:$CE$4,0)+1)</f>
        <v>7</v>
      </c>
      <c r="T19" s="0" t="n">
        <f aca="false">INDEX(t302_H!$A$4:$CE$24,MATCH(T$5,t302_F!$A$4:$A$24,0),MATCH(Ratio_dif_chôm!$A19,t302_F!$B$4:$CE$4,0)+1)</f>
        <v>5.7</v>
      </c>
      <c r="U19" s="0" t="n">
        <f aca="false">INDEX(t302_H!$A$4:$CE$24,MATCH(U$5,t302_F!$A$4:$A$24,0),MATCH(Ratio_dif_chôm!$A19,t302_F!$B$4:$CE$4,0)+1)</f>
        <v>4.8</v>
      </c>
      <c r="V19" s="0" t="n">
        <f aca="false">INDEX(t302_H!$A$4:$CE$24,MATCH(V$5,t302_F!$A$4:$A$24,0),MATCH(Ratio_dif_chôm!$A19,t302_F!$B$4:$CE$4,0)+1)</f>
        <v>4.9</v>
      </c>
      <c r="W19" s="0" t="n">
        <f aca="false">INDEX(t302_H!$A$4:$CE$24,MATCH(W$5,t302_F!$A$4:$A$24,0),MATCH(Ratio_dif_chôm!$A19,t302_F!$B$4:$CE$4,0)+1)</f>
        <v>4.9</v>
      </c>
      <c r="X19" s="0" t="n">
        <f aca="false">INDEX(t302_H!$A$4:$CE$24,MATCH(X$5,t302_F!$A$4:$A$24,0),MATCH(Ratio_dif_chôm!$A19,t302_F!$B$4:$CE$4,0)+1)</f>
        <v>5.6</v>
      </c>
      <c r="Y19" s="0" t="n">
        <f aca="false">INDEX(t302_H!$A$4:$CE$24,MATCH(Y$5,t302_F!$A$4:$A$24,0),MATCH(Ratio_dif_chôm!$A19,t302_F!$B$4:$CE$4,0)+1)</f>
        <v>6</v>
      </c>
      <c r="Z19" s="0" t="n">
        <f aca="false">INDEX(t302_H!$A$4:$CE$24,MATCH(Z$5,t302_F!$A$4:$A$24,0),MATCH(Ratio_dif_chôm!$A19,t302_F!$B$4:$CE$4,0)+1)</f>
        <v>1.9</v>
      </c>
      <c r="AA19" s="0" t="n">
        <f aca="false">INDEX(t302_H!$A$4:$CE$24,MATCH(AA$5,t302_F!$A$4:$A$24,0),MATCH(Ratio_dif_chôm!$A19,t302_F!$B$4:$CE$4,0)+1)</f>
        <v>1.1</v>
      </c>
      <c r="AB19" s="0" t="n">
        <f aca="false">INDEX(t302_H!$A$4:$CE$24,MATCH(AB$5,t302_F!$A$4:$A$24,0),MATCH(Ratio_dif_chôm!$A19,t302_F!$B$4:$CE$4,0)+1)</f>
        <v>0.6</v>
      </c>
      <c r="AC19" s="0" t="n">
        <f aca="false">INDEX(t302_H!$A$4:$CE$24,MATCH(AC$5,t302_E!$A$4:$A$24,0),MATCH(Ratio_dif_chôm!$A19,t302_E!$B$4:$CE$4,0)+1)</f>
        <v>17.2</v>
      </c>
      <c r="AD19" s="0" t="n">
        <f aca="false">INDEX(t302_H!$A$4:$CE$24,MATCH(AD$5,t302_E!$A$4:$A$24,0),MATCH(Ratio_dif_chôm!$A19,t302_E!$B$4:$CE$4,0)+1)</f>
        <v>13.3</v>
      </c>
      <c r="AE19" s="0" t="n">
        <f aca="false">INDEX(t302_H!$A$4:$CE$24,MATCH(AE$5,t302_E!$A$4:$A$24,0),MATCH(Ratio_dif_chôm!$A19,t302_E!$B$4:$CE$4,0)+1)</f>
        <v>7</v>
      </c>
      <c r="AF19" s="0" t="n">
        <f aca="false">INDEX(t302_H!$A$4:$CE$24,MATCH(AF$5,t302_E!$A$4:$A$24,0),MATCH(Ratio_dif_chôm!$A19,t302_E!$B$4:$CE$4,0)+1)</f>
        <v>5.7</v>
      </c>
      <c r="AG19" s="0" t="n">
        <f aca="false">INDEX(t302_H!$A$4:$CE$24,MATCH(AG$5,t302_E!$A$4:$A$24,0),MATCH(Ratio_dif_chôm!$A19,t302_E!$B$4:$CE$4,0)+1)</f>
        <v>4.8</v>
      </c>
      <c r="AH19" s="0" t="n">
        <f aca="false">INDEX(t302_H!$A$4:$CE$24,MATCH(AH$5,t302_E!$A$4:$A$24,0),MATCH(Ratio_dif_chôm!$A19,t302_E!$B$4:$CE$4,0)+1)</f>
        <v>4.9</v>
      </c>
      <c r="AI19" s="0" t="n">
        <f aca="false">INDEX(t302_H!$A$4:$CE$24,MATCH(AI$5,t302_E!$A$4:$A$24,0),MATCH(Ratio_dif_chôm!$A19,t302_E!$B$4:$CE$4,0)+1)</f>
        <v>4.9</v>
      </c>
      <c r="AJ19" s="0" t="n">
        <f aca="false">INDEX(t302_H!$A$4:$CE$24,MATCH(AJ$5,t302_E!$A$4:$A$24,0),MATCH(Ratio_dif_chôm!$A19,t302_E!$B$4:$CE$4,0)+1)</f>
        <v>5.6</v>
      </c>
      <c r="AK19" s="0" t="n">
        <f aca="false">INDEX(t302_H!$A$4:$CE$24,MATCH(AK$5,t302_E!$A$4:$A$24,0),MATCH(Ratio_dif_chôm!$A19,t302_E!$B$4:$CE$4,0)+1)</f>
        <v>6</v>
      </c>
      <c r="AL19" s="0" t="n">
        <f aca="false">INDEX(t302_H!$A$4:$CE$24,MATCH(AL$5,t302_E!$A$4:$A$24,0),MATCH(Ratio_dif_chôm!$A19,t302_E!$B$4:$CE$4,0)+1)</f>
        <v>1.9</v>
      </c>
      <c r="AM19" s="0" t="n">
        <f aca="false">INDEX(t302_H!$A$4:$CE$24,MATCH(AM$5,t302_E!$A$4:$A$24,0),MATCH(Ratio_dif_chôm!$A19,t302_E!$B$4:$CE$4,0)+1)</f>
        <v>1.1</v>
      </c>
      <c r="AN19" s="0" t="n">
        <f aca="false">INDEX(t302_H!$A$4:$CE$24,MATCH(AN$5,t302_E!$A$4:$A$24,0),MATCH(Ratio_dif_chôm!$A19,t302_E!$B$4:$CE$4,0)+1)</f>
        <v>0.6</v>
      </c>
    </row>
    <row r="20" customFormat="false" ht="15" hidden="false" customHeight="false" outlineLevel="0" collapsed="false">
      <c r="A20" s="0" t="n">
        <v>1989</v>
      </c>
      <c r="B20" s="0" t="n">
        <f aca="false">INDEX(t302_E!$A$4:$CE$24,MATCH(B$5,t302_E!$A$4:$A$24,0),MATCH(Ratio_dif_chôm!$A20,t302_E!$B$4:$CE$4,0)+1)</f>
        <v>7.8</v>
      </c>
      <c r="C20" s="0" t="n">
        <f aca="false">INDEX(t302_F!$A$4:$CE$24,MATCH(C$5,t302_F!$A$4:$A$24,0),MATCH(Ratio_dif_chôm!$A20,t302_F!$B$4:$CE$4,0)+1)</f>
        <v>10.1</v>
      </c>
      <c r="D20" s="0" t="n">
        <f aca="false">INDEX(t302_H!$A$4:$CE$24,MATCH(D$5,t302_H!$A$4:$A$24,0),MATCH(Ratio_dif_chôm!$A20,t302_H!$B$4:$CE$4,0)+1)</f>
        <v>6.1</v>
      </c>
      <c r="E20" s="0" t="n">
        <f aca="false">INDEX(t302_F!$A$4:$CE$24,MATCH(E$5,t302_F!$A$4:$A$24,0),MATCH(Ratio_dif_chôm!$A20,t302_F!$B$4:$CE$4,0)+1)</f>
        <v>20.7</v>
      </c>
      <c r="F20" s="0" t="n">
        <f aca="false">INDEX(t302_F!$A$4:$CE$24,MATCH(F$5,t302_F!$A$4:$A$24,0),MATCH(Ratio_dif_chôm!$A20,t302_F!$B$4:$CE$4,0)+1)</f>
        <v>17.6</v>
      </c>
      <c r="G20" s="0" t="n">
        <f aca="false">INDEX(t302_F!$A$4:$CE$24,MATCH(G$5,t302_F!$A$4:$A$24,0),MATCH(Ratio_dif_chôm!$A20,t302_F!$B$4:$CE$4,0)+1)</f>
        <v>11.9</v>
      </c>
      <c r="H20" s="0" t="n">
        <f aca="false">INDEX(t302_F!$A$4:$CE$24,MATCH(H$5,t302_F!$A$4:$A$24,0),MATCH(Ratio_dif_chôm!$A20,t302_F!$B$4:$CE$4,0)+1)</f>
        <v>9.1</v>
      </c>
      <c r="I20" s="0" t="n">
        <f aca="false">INDEX(t302_F!$A$4:$CE$24,MATCH(I$5,t302_F!$A$4:$A$24,0),MATCH(Ratio_dif_chôm!$A20,t302_F!$B$4:$CE$4,0)+1)</f>
        <v>8.3</v>
      </c>
      <c r="J20" s="0" t="n">
        <f aca="false">INDEX(t302_F!$A$4:$CE$24,MATCH(J$5,t302_F!$A$4:$A$24,0),MATCH(Ratio_dif_chôm!$A20,t302_F!$B$4:$CE$4,0)+1)</f>
        <v>8.1</v>
      </c>
      <c r="K20" s="0" t="n">
        <f aca="false">INDEX(t302_F!$A$4:$CE$24,MATCH(K$5,t302_F!$A$4:$A$24,0),MATCH(Ratio_dif_chôm!$A20,t302_F!$B$4:$CE$4,0)+1)</f>
        <v>7.1</v>
      </c>
      <c r="L20" s="0" t="n">
        <f aca="false">INDEX(t302_F!$A$4:$CE$24,MATCH(L$5,t302_F!$A$4:$A$24,0),MATCH(Ratio_dif_chôm!$A20,t302_F!$B$4:$CE$4,0)+1)</f>
        <v>5.9</v>
      </c>
      <c r="M20" s="0" t="n">
        <f aca="false">INDEX(t302_F!$A$4:$CE$24,MATCH(M$5,t302_F!$A$4:$A$24,0),MATCH(Ratio_dif_chôm!$A20,t302_F!$B$4:$CE$4,0)+1)</f>
        <v>8</v>
      </c>
      <c r="N20" s="0" t="n">
        <f aca="false">INDEX(t302_F!$A$4:$CE$24,MATCH(N$5,t302_F!$A$4:$A$24,0),MATCH(Ratio_dif_chôm!$A20,t302_F!$B$4:$CE$4,0)+1)</f>
        <v>3.1</v>
      </c>
      <c r="O20" s="0" t="n">
        <f aca="false">INDEX(t302_F!$A$4:$CE$24,MATCH(O$5,t302_F!$A$4:$A$24,0),MATCH(Ratio_dif_chôm!$A20,t302_F!$B$4:$CE$4,0)+1)</f>
        <v>1.6</v>
      </c>
      <c r="P20" s="0" t="n">
        <f aca="false">INDEX(t302_F!$A$4:$CE$24,MATCH(P$5,t302_F!$A$4:$A$24,0),MATCH(Ratio_dif_chôm!$A20,t302_F!$B$4:$CE$4,0)+1)</f>
        <v>1.1</v>
      </c>
      <c r="Q20" s="0" t="n">
        <f aca="false">INDEX(t302_H!$A$4:$CE$24,MATCH(Q$5,t302_F!$A$4:$A$24,0),MATCH(Ratio_dif_chôm!$A20,t302_F!$B$4:$CE$4,0)+1)</f>
        <v>13.2</v>
      </c>
      <c r="R20" s="0" t="n">
        <f aca="false">INDEX(t302_H!$A$4:$CE$24,MATCH(R$5,t302_F!$A$4:$A$24,0),MATCH(Ratio_dif_chôm!$A20,t302_F!$B$4:$CE$4,0)+1)</f>
        <v>12.2</v>
      </c>
      <c r="S20" s="0" t="n">
        <f aca="false">INDEX(t302_H!$A$4:$CE$24,MATCH(S$5,t302_F!$A$4:$A$24,0),MATCH(Ratio_dif_chôm!$A20,t302_F!$B$4:$CE$4,0)+1)</f>
        <v>6.3</v>
      </c>
      <c r="T20" s="0" t="n">
        <f aca="false">INDEX(t302_H!$A$4:$CE$24,MATCH(T$5,t302_F!$A$4:$A$24,0),MATCH(Ratio_dif_chôm!$A20,t302_F!$B$4:$CE$4,0)+1)</f>
        <v>5.5</v>
      </c>
      <c r="U20" s="0" t="n">
        <f aca="false">INDEX(t302_H!$A$4:$CE$24,MATCH(U$5,t302_F!$A$4:$A$24,0),MATCH(Ratio_dif_chôm!$A20,t302_F!$B$4:$CE$4,0)+1)</f>
        <v>4.2</v>
      </c>
      <c r="V20" s="0" t="n">
        <f aca="false">INDEX(t302_H!$A$4:$CE$24,MATCH(V$5,t302_F!$A$4:$A$24,0),MATCH(Ratio_dif_chôm!$A20,t302_F!$B$4:$CE$4,0)+1)</f>
        <v>5</v>
      </c>
      <c r="W20" s="0" t="n">
        <f aca="false">INDEX(t302_H!$A$4:$CE$24,MATCH(W$5,t302_F!$A$4:$A$24,0),MATCH(Ratio_dif_chôm!$A20,t302_F!$B$4:$CE$4,0)+1)</f>
        <v>4.1</v>
      </c>
      <c r="X20" s="0" t="n">
        <f aca="false">INDEX(t302_H!$A$4:$CE$24,MATCH(X$5,t302_F!$A$4:$A$24,0),MATCH(Ratio_dif_chôm!$A20,t302_F!$B$4:$CE$4,0)+1)</f>
        <v>5.1</v>
      </c>
      <c r="Y20" s="0" t="n">
        <f aca="false">INDEX(t302_H!$A$4:$CE$24,MATCH(Y$5,t302_F!$A$4:$A$24,0),MATCH(Ratio_dif_chôm!$A20,t302_F!$B$4:$CE$4,0)+1)</f>
        <v>5.4</v>
      </c>
      <c r="Z20" s="0" t="n">
        <f aca="false">INDEX(t302_H!$A$4:$CE$24,MATCH(Z$5,t302_F!$A$4:$A$24,0),MATCH(Ratio_dif_chôm!$A20,t302_F!$B$4:$CE$4,0)+1)</f>
        <v>1.5</v>
      </c>
      <c r="AA20" s="0" t="n">
        <f aca="false">INDEX(t302_H!$A$4:$CE$24,MATCH(AA$5,t302_F!$A$4:$A$24,0),MATCH(Ratio_dif_chôm!$A20,t302_F!$B$4:$CE$4,0)+1)</f>
        <v>1.1</v>
      </c>
      <c r="AB20" s="0" t="n">
        <f aca="false">INDEX(t302_H!$A$4:$CE$24,MATCH(AB$5,t302_F!$A$4:$A$24,0),MATCH(Ratio_dif_chôm!$A20,t302_F!$B$4:$CE$4,0)+1)</f>
        <v>2</v>
      </c>
      <c r="AC20" s="0" t="n">
        <f aca="false">INDEX(t302_H!$A$4:$CE$24,MATCH(AC$5,t302_E!$A$4:$A$24,0),MATCH(Ratio_dif_chôm!$A20,t302_E!$B$4:$CE$4,0)+1)</f>
        <v>13.2</v>
      </c>
      <c r="AD20" s="0" t="n">
        <f aca="false">INDEX(t302_H!$A$4:$CE$24,MATCH(AD$5,t302_E!$A$4:$A$24,0),MATCH(Ratio_dif_chôm!$A20,t302_E!$B$4:$CE$4,0)+1)</f>
        <v>12.2</v>
      </c>
      <c r="AE20" s="0" t="n">
        <f aca="false">INDEX(t302_H!$A$4:$CE$24,MATCH(AE$5,t302_E!$A$4:$A$24,0),MATCH(Ratio_dif_chôm!$A20,t302_E!$B$4:$CE$4,0)+1)</f>
        <v>6.3</v>
      </c>
      <c r="AF20" s="0" t="n">
        <f aca="false">INDEX(t302_H!$A$4:$CE$24,MATCH(AF$5,t302_E!$A$4:$A$24,0),MATCH(Ratio_dif_chôm!$A20,t302_E!$B$4:$CE$4,0)+1)</f>
        <v>5.5</v>
      </c>
      <c r="AG20" s="0" t="n">
        <f aca="false">INDEX(t302_H!$A$4:$CE$24,MATCH(AG$5,t302_E!$A$4:$A$24,0),MATCH(Ratio_dif_chôm!$A20,t302_E!$B$4:$CE$4,0)+1)</f>
        <v>4.2</v>
      </c>
      <c r="AH20" s="0" t="n">
        <f aca="false">INDEX(t302_H!$A$4:$CE$24,MATCH(AH$5,t302_E!$A$4:$A$24,0),MATCH(Ratio_dif_chôm!$A20,t302_E!$B$4:$CE$4,0)+1)</f>
        <v>5</v>
      </c>
      <c r="AI20" s="0" t="n">
        <f aca="false">INDEX(t302_H!$A$4:$CE$24,MATCH(AI$5,t302_E!$A$4:$A$24,0),MATCH(Ratio_dif_chôm!$A20,t302_E!$B$4:$CE$4,0)+1)</f>
        <v>4.1</v>
      </c>
      <c r="AJ20" s="0" t="n">
        <f aca="false">INDEX(t302_H!$A$4:$CE$24,MATCH(AJ$5,t302_E!$A$4:$A$24,0),MATCH(Ratio_dif_chôm!$A20,t302_E!$B$4:$CE$4,0)+1)</f>
        <v>5.1</v>
      </c>
      <c r="AK20" s="0" t="n">
        <f aca="false">INDEX(t302_H!$A$4:$CE$24,MATCH(AK$5,t302_E!$A$4:$A$24,0),MATCH(Ratio_dif_chôm!$A20,t302_E!$B$4:$CE$4,0)+1)</f>
        <v>5.4</v>
      </c>
      <c r="AL20" s="0" t="n">
        <f aca="false">INDEX(t302_H!$A$4:$CE$24,MATCH(AL$5,t302_E!$A$4:$A$24,0),MATCH(Ratio_dif_chôm!$A20,t302_E!$B$4:$CE$4,0)+1)</f>
        <v>1.5</v>
      </c>
      <c r="AM20" s="0" t="n">
        <f aca="false">INDEX(t302_H!$A$4:$CE$24,MATCH(AM$5,t302_E!$A$4:$A$24,0),MATCH(Ratio_dif_chôm!$A20,t302_E!$B$4:$CE$4,0)+1)</f>
        <v>1.1</v>
      </c>
      <c r="AN20" s="0" t="n">
        <f aca="false">INDEX(t302_H!$A$4:$CE$24,MATCH(AN$5,t302_E!$A$4:$A$24,0),MATCH(Ratio_dif_chôm!$A20,t302_E!$B$4:$CE$4,0)+1)</f>
        <v>2</v>
      </c>
    </row>
    <row r="21" customFormat="false" ht="15" hidden="false" customHeight="false" outlineLevel="0" collapsed="false">
      <c r="A21" s="0" t="n">
        <v>1990</v>
      </c>
      <c r="B21" s="0" t="n">
        <f aca="false">INDEX(t302_E!$A$4:$CE$24,MATCH(B$5,t302_E!$A$4:$A$24,0),MATCH(Ratio_dif_chôm!$A21,t302_E!$B$4:$CE$4,0)+1)</f>
        <v>7.6</v>
      </c>
      <c r="C21" s="0" t="n">
        <f aca="false">INDEX(t302_F!$A$4:$CE$24,MATCH(C$5,t302_F!$A$4:$A$24,0),MATCH(Ratio_dif_chôm!$A21,t302_F!$B$4:$CE$4,0)+1)</f>
        <v>9.7</v>
      </c>
      <c r="D21" s="0" t="n">
        <f aca="false">INDEX(t302_H!$A$4:$CE$24,MATCH(D$5,t302_H!$A$4:$A$24,0),MATCH(Ratio_dif_chôm!$A21,t302_H!$B$4:$CE$4,0)+1)</f>
        <v>6</v>
      </c>
      <c r="E21" s="0" t="n">
        <f aca="false">INDEX(t302_F!$A$4:$CE$24,MATCH(E$5,t302_F!$A$4:$A$24,0),MATCH(Ratio_dif_chôm!$A21,t302_F!$B$4:$CE$4,0)+1)</f>
        <v>22.6</v>
      </c>
      <c r="F21" s="0" t="n">
        <f aca="false">INDEX(t302_F!$A$4:$CE$24,MATCH(F$5,t302_F!$A$4:$A$24,0),MATCH(Ratio_dif_chôm!$A21,t302_F!$B$4:$CE$4,0)+1)</f>
        <v>16.6</v>
      </c>
      <c r="G21" s="0" t="n">
        <f aca="false">INDEX(t302_F!$A$4:$CE$24,MATCH(G$5,t302_F!$A$4:$A$24,0),MATCH(Ratio_dif_chôm!$A21,t302_F!$B$4:$CE$4,0)+1)</f>
        <v>10.9</v>
      </c>
      <c r="H21" s="0" t="n">
        <f aca="false">INDEX(t302_F!$A$4:$CE$24,MATCH(H$5,t302_F!$A$4:$A$24,0),MATCH(Ratio_dif_chôm!$A21,t302_F!$B$4:$CE$4,0)+1)</f>
        <v>9.2</v>
      </c>
      <c r="I21" s="0" t="n">
        <f aca="false">INDEX(t302_F!$A$4:$CE$24,MATCH(I$5,t302_F!$A$4:$A$24,0),MATCH(Ratio_dif_chôm!$A21,t302_F!$B$4:$CE$4,0)+1)</f>
        <v>8.2</v>
      </c>
      <c r="J21" s="0" t="n">
        <f aca="false">INDEX(t302_F!$A$4:$CE$24,MATCH(J$5,t302_F!$A$4:$A$24,0),MATCH(Ratio_dif_chôm!$A21,t302_F!$B$4:$CE$4,0)+1)</f>
        <v>7.4</v>
      </c>
      <c r="K21" s="0" t="n">
        <f aca="false">INDEX(t302_F!$A$4:$CE$24,MATCH(K$5,t302_F!$A$4:$A$24,0),MATCH(Ratio_dif_chôm!$A21,t302_F!$B$4:$CE$4,0)+1)</f>
        <v>7.3</v>
      </c>
      <c r="L21" s="0" t="n">
        <f aca="false">INDEX(t302_F!$A$4:$CE$24,MATCH(L$5,t302_F!$A$4:$A$24,0),MATCH(Ratio_dif_chôm!$A21,t302_F!$B$4:$CE$4,0)+1)</f>
        <v>5.7</v>
      </c>
      <c r="M21" s="0" t="n">
        <f aca="false">INDEX(t302_F!$A$4:$CE$24,MATCH(M$5,t302_F!$A$4:$A$24,0),MATCH(Ratio_dif_chôm!$A21,t302_F!$B$4:$CE$4,0)+1)</f>
        <v>8.1</v>
      </c>
      <c r="N21" s="0" t="n">
        <f aca="false">INDEX(t302_F!$A$4:$CE$24,MATCH(N$5,t302_F!$A$4:$A$24,0),MATCH(Ratio_dif_chôm!$A21,t302_F!$B$4:$CE$4,0)+1)</f>
        <v>2.3</v>
      </c>
      <c r="O21" s="0" t="n">
        <f aca="false">INDEX(t302_F!$A$4:$CE$24,MATCH(O$5,t302_F!$A$4:$A$24,0),MATCH(Ratio_dif_chôm!$A21,t302_F!$B$4:$CE$4,0)+1)</f>
        <v>0.6</v>
      </c>
      <c r="P21" s="0" t="n">
        <f aca="false">INDEX(t302_F!$A$4:$CE$24,MATCH(P$5,t302_F!$A$4:$A$24,0),MATCH(Ratio_dif_chôm!$A21,t302_F!$B$4:$CE$4,0)+1)</f>
        <v>0</v>
      </c>
      <c r="Q21" s="0" t="n">
        <f aca="false">INDEX(t302_H!$A$4:$CE$24,MATCH(Q$5,t302_F!$A$4:$A$24,0),MATCH(Ratio_dif_chôm!$A21,t302_F!$B$4:$CE$4,0)+1)</f>
        <v>13.7</v>
      </c>
      <c r="R21" s="0" t="n">
        <f aca="false">INDEX(t302_H!$A$4:$CE$24,MATCH(R$5,t302_F!$A$4:$A$24,0),MATCH(Ratio_dif_chôm!$A21,t302_F!$B$4:$CE$4,0)+1)</f>
        <v>12.8</v>
      </c>
      <c r="S21" s="0" t="n">
        <f aca="false">INDEX(t302_H!$A$4:$CE$24,MATCH(S$5,t302_F!$A$4:$A$24,0),MATCH(Ratio_dif_chôm!$A21,t302_F!$B$4:$CE$4,0)+1)</f>
        <v>6.8</v>
      </c>
      <c r="T21" s="0" t="n">
        <f aca="false">INDEX(t302_H!$A$4:$CE$24,MATCH(T$5,t302_F!$A$4:$A$24,0),MATCH(Ratio_dif_chôm!$A21,t302_F!$B$4:$CE$4,0)+1)</f>
        <v>5.3</v>
      </c>
      <c r="U21" s="0" t="n">
        <f aca="false">INDEX(t302_H!$A$4:$CE$24,MATCH(U$5,t302_F!$A$4:$A$24,0),MATCH(Ratio_dif_chôm!$A21,t302_F!$B$4:$CE$4,0)+1)</f>
        <v>4</v>
      </c>
      <c r="V21" s="0" t="n">
        <f aca="false">INDEX(t302_H!$A$4:$CE$24,MATCH(V$5,t302_F!$A$4:$A$24,0),MATCH(Ratio_dif_chôm!$A21,t302_F!$B$4:$CE$4,0)+1)</f>
        <v>4.6</v>
      </c>
      <c r="W21" s="0" t="n">
        <f aca="false">INDEX(t302_H!$A$4:$CE$24,MATCH(W$5,t302_F!$A$4:$A$24,0),MATCH(Ratio_dif_chôm!$A21,t302_F!$B$4:$CE$4,0)+1)</f>
        <v>3.8</v>
      </c>
      <c r="X21" s="0" t="n">
        <f aca="false">INDEX(t302_H!$A$4:$CE$24,MATCH(X$5,t302_F!$A$4:$A$24,0),MATCH(Ratio_dif_chôm!$A21,t302_F!$B$4:$CE$4,0)+1)</f>
        <v>4.7</v>
      </c>
      <c r="Y21" s="0" t="n">
        <f aca="false">INDEX(t302_H!$A$4:$CE$24,MATCH(Y$5,t302_F!$A$4:$A$24,0),MATCH(Ratio_dif_chôm!$A21,t302_F!$B$4:$CE$4,0)+1)</f>
        <v>4.7</v>
      </c>
      <c r="Z21" s="0" t="n">
        <f aca="false">INDEX(t302_H!$A$4:$CE$24,MATCH(Z$5,t302_F!$A$4:$A$24,0),MATCH(Ratio_dif_chôm!$A21,t302_F!$B$4:$CE$4,0)+1)</f>
        <v>2</v>
      </c>
      <c r="AA21" s="0" t="n">
        <f aca="false">INDEX(t302_H!$A$4:$CE$24,MATCH(AA$5,t302_F!$A$4:$A$24,0),MATCH(Ratio_dif_chôm!$A21,t302_F!$B$4:$CE$4,0)+1)</f>
        <v>0.3</v>
      </c>
      <c r="AB21" s="0" t="n">
        <f aca="false">INDEX(t302_H!$A$4:$CE$24,MATCH(AB$5,t302_F!$A$4:$A$24,0),MATCH(Ratio_dif_chôm!$A21,t302_F!$B$4:$CE$4,0)+1)</f>
        <v>0</v>
      </c>
      <c r="AC21" s="0" t="n">
        <f aca="false">INDEX(t302_H!$A$4:$CE$24,MATCH(AC$5,t302_E!$A$4:$A$24,0),MATCH(Ratio_dif_chôm!$A21,t302_E!$B$4:$CE$4,0)+1)</f>
        <v>13.7</v>
      </c>
      <c r="AD21" s="0" t="n">
        <f aca="false">INDEX(t302_H!$A$4:$CE$24,MATCH(AD$5,t302_E!$A$4:$A$24,0),MATCH(Ratio_dif_chôm!$A21,t302_E!$B$4:$CE$4,0)+1)</f>
        <v>12.8</v>
      </c>
      <c r="AE21" s="0" t="n">
        <f aca="false">INDEX(t302_H!$A$4:$CE$24,MATCH(AE$5,t302_E!$A$4:$A$24,0),MATCH(Ratio_dif_chôm!$A21,t302_E!$B$4:$CE$4,0)+1)</f>
        <v>6.8</v>
      </c>
      <c r="AF21" s="0" t="n">
        <f aca="false">INDEX(t302_H!$A$4:$CE$24,MATCH(AF$5,t302_E!$A$4:$A$24,0),MATCH(Ratio_dif_chôm!$A21,t302_E!$B$4:$CE$4,0)+1)</f>
        <v>5.3</v>
      </c>
      <c r="AG21" s="0" t="n">
        <f aca="false">INDEX(t302_H!$A$4:$CE$24,MATCH(AG$5,t302_E!$A$4:$A$24,0),MATCH(Ratio_dif_chôm!$A21,t302_E!$B$4:$CE$4,0)+1)</f>
        <v>4</v>
      </c>
      <c r="AH21" s="0" t="n">
        <f aca="false">INDEX(t302_H!$A$4:$CE$24,MATCH(AH$5,t302_E!$A$4:$A$24,0),MATCH(Ratio_dif_chôm!$A21,t302_E!$B$4:$CE$4,0)+1)</f>
        <v>4.6</v>
      </c>
      <c r="AI21" s="0" t="n">
        <f aca="false">INDEX(t302_H!$A$4:$CE$24,MATCH(AI$5,t302_E!$A$4:$A$24,0),MATCH(Ratio_dif_chôm!$A21,t302_E!$B$4:$CE$4,0)+1)</f>
        <v>3.8</v>
      </c>
      <c r="AJ21" s="0" t="n">
        <f aca="false">INDEX(t302_H!$A$4:$CE$24,MATCH(AJ$5,t302_E!$A$4:$A$24,0),MATCH(Ratio_dif_chôm!$A21,t302_E!$B$4:$CE$4,0)+1)</f>
        <v>4.7</v>
      </c>
      <c r="AK21" s="0" t="n">
        <f aca="false">INDEX(t302_H!$A$4:$CE$24,MATCH(AK$5,t302_E!$A$4:$A$24,0),MATCH(Ratio_dif_chôm!$A21,t302_E!$B$4:$CE$4,0)+1)</f>
        <v>4.7</v>
      </c>
      <c r="AL21" s="0" t="n">
        <f aca="false">INDEX(t302_H!$A$4:$CE$24,MATCH(AL$5,t302_E!$A$4:$A$24,0),MATCH(Ratio_dif_chôm!$A21,t302_E!$B$4:$CE$4,0)+1)</f>
        <v>2</v>
      </c>
      <c r="AM21" s="0" t="n">
        <f aca="false">INDEX(t302_H!$A$4:$CE$24,MATCH(AM$5,t302_E!$A$4:$A$24,0),MATCH(Ratio_dif_chôm!$A21,t302_E!$B$4:$CE$4,0)+1)</f>
        <v>0.3</v>
      </c>
      <c r="AN21" s="0" t="n">
        <f aca="false">INDEX(t302_H!$A$4:$CE$24,MATCH(AN$5,t302_E!$A$4:$A$24,0),MATCH(Ratio_dif_chôm!$A21,t302_E!$B$4:$CE$4,0)+1)</f>
        <v>0</v>
      </c>
    </row>
    <row r="22" customFormat="false" ht="15" hidden="false" customHeight="false" outlineLevel="0" collapsed="false">
      <c r="A22" s="0" t="n">
        <v>1991</v>
      </c>
      <c r="B22" s="0" t="n">
        <f aca="false">INDEX(t302_E!$A$4:$CE$24,MATCH(B$5,t302_E!$A$4:$A$24,0),MATCH(Ratio_dif_chôm!$A22,t302_E!$B$4:$CE$4,0)+1)</f>
        <v>7.8</v>
      </c>
      <c r="C22" s="0" t="n">
        <f aca="false">INDEX(t302_F!$A$4:$CE$24,MATCH(C$5,t302_F!$A$4:$A$24,0),MATCH(Ratio_dif_chôm!$A22,t302_F!$B$4:$CE$4,0)+1)</f>
        <v>9.8</v>
      </c>
      <c r="D22" s="0" t="n">
        <f aca="false">INDEX(t302_H!$A$4:$CE$24,MATCH(D$5,t302_H!$A$4:$A$24,0),MATCH(Ratio_dif_chôm!$A22,t302_H!$B$4:$CE$4,0)+1)</f>
        <v>6.2</v>
      </c>
      <c r="E22" s="0" t="n">
        <f aca="false">INDEX(t302_F!$A$4:$CE$24,MATCH(E$5,t302_F!$A$4:$A$24,0),MATCH(Ratio_dif_chôm!$A22,t302_F!$B$4:$CE$4,0)+1)</f>
        <v>27.1</v>
      </c>
      <c r="F22" s="0" t="n">
        <f aca="false">INDEX(t302_F!$A$4:$CE$24,MATCH(F$5,t302_F!$A$4:$A$24,0),MATCH(Ratio_dif_chôm!$A22,t302_F!$B$4:$CE$4,0)+1)</f>
        <v>17.1</v>
      </c>
      <c r="G22" s="0" t="n">
        <f aca="false">INDEX(t302_F!$A$4:$CE$24,MATCH(G$5,t302_F!$A$4:$A$24,0),MATCH(Ratio_dif_chôm!$A22,t302_F!$B$4:$CE$4,0)+1)</f>
        <v>10.6</v>
      </c>
      <c r="H22" s="0" t="n">
        <f aca="false">INDEX(t302_F!$A$4:$CE$24,MATCH(H$5,t302_F!$A$4:$A$24,0),MATCH(Ratio_dif_chôm!$A22,t302_F!$B$4:$CE$4,0)+1)</f>
        <v>9.5</v>
      </c>
      <c r="I22" s="0" t="n">
        <f aca="false">INDEX(t302_F!$A$4:$CE$24,MATCH(I$5,t302_F!$A$4:$A$24,0),MATCH(Ratio_dif_chôm!$A22,t302_F!$B$4:$CE$4,0)+1)</f>
        <v>7.9</v>
      </c>
      <c r="J22" s="0" t="n">
        <f aca="false">INDEX(t302_F!$A$4:$CE$24,MATCH(J$5,t302_F!$A$4:$A$24,0),MATCH(Ratio_dif_chôm!$A22,t302_F!$B$4:$CE$4,0)+1)</f>
        <v>7.4</v>
      </c>
      <c r="K22" s="0" t="n">
        <f aca="false">INDEX(t302_F!$A$4:$CE$24,MATCH(K$5,t302_F!$A$4:$A$24,0),MATCH(Ratio_dif_chôm!$A22,t302_F!$B$4:$CE$4,0)+1)</f>
        <v>8</v>
      </c>
      <c r="L22" s="0" t="n">
        <f aca="false">INDEX(t302_F!$A$4:$CE$24,MATCH(L$5,t302_F!$A$4:$A$24,0),MATCH(Ratio_dif_chôm!$A22,t302_F!$B$4:$CE$4,0)+1)</f>
        <v>5.7</v>
      </c>
      <c r="M22" s="0" t="n">
        <f aca="false">INDEX(t302_F!$A$4:$CE$24,MATCH(M$5,t302_F!$A$4:$A$24,0),MATCH(Ratio_dif_chôm!$A22,t302_F!$B$4:$CE$4,0)+1)</f>
        <v>9.2</v>
      </c>
      <c r="N22" s="0" t="n">
        <f aca="false">INDEX(t302_F!$A$4:$CE$24,MATCH(N$5,t302_F!$A$4:$A$24,0),MATCH(Ratio_dif_chôm!$A22,t302_F!$B$4:$CE$4,0)+1)</f>
        <v>2.2</v>
      </c>
      <c r="O22" s="0" t="n">
        <f aca="false">INDEX(t302_F!$A$4:$CE$24,MATCH(O$5,t302_F!$A$4:$A$24,0),MATCH(Ratio_dif_chôm!$A22,t302_F!$B$4:$CE$4,0)+1)</f>
        <v>2.9</v>
      </c>
      <c r="P22" s="0" t="n">
        <f aca="false">INDEX(t302_F!$A$4:$CE$24,MATCH(P$5,t302_F!$A$4:$A$24,0),MATCH(Ratio_dif_chôm!$A22,t302_F!$B$4:$CE$4,0)+1)</f>
        <v>1.2</v>
      </c>
      <c r="Q22" s="0" t="n">
        <f aca="false">INDEX(t302_H!$A$4:$CE$24,MATCH(Q$5,t302_F!$A$4:$A$24,0),MATCH(Ratio_dif_chôm!$A22,t302_F!$B$4:$CE$4,0)+1)</f>
        <v>14.1</v>
      </c>
      <c r="R22" s="0" t="n">
        <f aca="false">INDEX(t302_H!$A$4:$CE$24,MATCH(R$5,t302_F!$A$4:$A$24,0),MATCH(Ratio_dif_chôm!$A22,t302_F!$B$4:$CE$4,0)+1)</f>
        <v>13.1</v>
      </c>
      <c r="S22" s="0" t="n">
        <f aca="false">INDEX(t302_H!$A$4:$CE$24,MATCH(S$5,t302_F!$A$4:$A$24,0),MATCH(Ratio_dif_chôm!$A22,t302_F!$B$4:$CE$4,0)+1)</f>
        <v>7</v>
      </c>
      <c r="T22" s="0" t="n">
        <f aca="false">INDEX(t302_H!$A$4:$CE$24,MATCH(T$5,t302_F!$A$4:$A$24,0),MATCH(Ratio_dif_chôm!$A22,t302_F!$B$4:$CE$4,0)+1)</f>
        <v>6.1</v>
      </c>
      <c r="U22" s="0" t="n">
        <f aca="false">INDEX(t302_H!$A$4:$CE$24,MATCH(U$5,t302_F!$A$4:$A$24,0),MATCH(Ratio_dif_chôm!$A22,t302_F!$B$4:$CE$4,0)+1)</f>
        <v>4.4</v>
      </c>
      <c r="V22" s="0" t="n">
        <f aca="false">INDEX(t302_H!$A$4:$CE$24,MATCH(V$5,t302_F!$A$4:$A$24,0),MATCH(Ratio_dif_chôm!$A22,t302_F!$B$4:$CE$4,0)+1)</f>
        <v>4.4</v>
      </c>
      <c r="W22" s="0" t="n">
        <f aca="false">INDEX(t302_H!$A$4:$CE$24,MATCH(W$5,t302_F!$A$4:$A$24,0),MATCH(Ratio_dif_chôm!$A22,t302_F!$B$4:$CE$4,0)+1)</f>
        <v>4.2</v>
      </c>
      <c r="X22" s="0" t="n">
        <f aca="false">INDEX(t302_H!$A$4:$CE$24,MATCH(X$5,t302_F!$A$4:$A$24,0),MATCH(Ratio_dif_chôm!$A22,t302_F!$B$4:$CE$4,0)+1)</f>
        <v>5.4</v>
      </c>
      <c r="Y22" s="0" t="n">
        <f aca="false">INDEX(t302_H!$A$4:$CE$24,MATCH(Y$5,t302_F!$A$4:$A$24,0),MATCH(Ratio_dif_chôm!$A22,t302_F!$B$4:$CE$4,0)+1)</f>
        <v>4.7</v>
      </c>
      <c r="Z22" s="0" t="n">
        <f aca="false">INDEX(t302_H!$A$4:$CE$24,MATCH(Z$5,t302_F!$A$4:$A$24,0),MATCH(Ratio_dif_chôm!$A22,t302_F!$B$4:$CE$4,0)+1)</f>
        <v>1.4</v>
      </c>
      <c r="AA22" s="0" t="n">
        <f aca="false">INDEX(t302_H!$A$4:$CE$24,MATCH(AA$5,t302_F!$A$4:$A$24,0),MATCH(Ratio_dif_chôm!$A22,t302_F!$B$4:$CE$4,0)+1)</f>
        <v>1.1</v>
      </c>
      <c r="AB22" s="0" t="n">
        <f aca="false">INDEX(t302_H!$A$4:$CE$24,MATCH(AB$5,t302_F!$A$4:$A$24,0),MATCH(Ratio_dif_chôm!$A22,t302_F!$B$4:$CE$4,0)+1)</f>
        <v>0</v>
      </c>
      <c r="AC22" s="0" t="n">
        <f aca="false">INDEX(t302_H!$A$4:$CE$24,MATCH(AC$5,t302_E!$A$4:$A$24,0),MATCH(Ratio_dif_chôm!$A22,t302_E!$B$4:$CE$4,0)+1)</f>
        <v>14.1</v>
      </c>
      <c r="AD22" s="0" t="n">
        <f aca="false">INDEX(t302_H!$A$4:$CE$24,MATCH(AD$5,t302_E!$A$4:$A$24,0),MATCH(Ratio_dif_chôm!$A22,t302_E!$B$4:$CE$4,0)+1)</f>
        <v>13.1</v>
      </c>
      <c r="AE22" s="0" t="n">
        <f aca="false">INDEX(t302_H!$A$4:$CE$24,MATCH(AE$5,t302_E!$A$4:$A$24,0),MATCH(Ratio_dif_chôm!$A22,t302_E!$B$4:$CE$4,0)+1)</f>
        <v>7</v>
      </c>
      <c r="AF22" s="0" t="n">
        <f aca="false">INDEX(t302_H!$A$4:$CE$24,MATCH(AF$5,t302_E!$A$4:$A$24,0),MATCH(Ratio_dif_chôm!$A22,t302_E!$B$4:$CE$4,0)+1)</f>
        <v>6.1</v>
      </c>
      <c r="AG22" s="0" t="n">
        <f aca="false">INDEX(t302_H!$A$4:$CE$24,MATCH(AG$5,t302_E!$A$4:$A$24,0),MATCH(Ratio_dif_chôm!$A22,t302_E!$B$4:$CE$4,0)+1)</f>
        <v>4.4</v>
      </c>
      <c r="AH22" s="0" t="n">
        <f aca="false">INDEX(t302_H!$A$4:$CE$24,MATCH(AH$5,t302_E!$A$4:$A$24,0),MATCH(Ratio_dif_chôm!$A22,t302_E!$B$4:$CE$4,0)+1)</f>
        <v>4.4</v>
      </c>
      <c r="AI22" s="0" t="n">
        <f aca="false">INDEX(t302_H!$A$4:$CE$24,MATCH(AI$5,t302_E!$A$4:$A$24,0),MATCH(Ratio_dif_chôm!$A22,t302_E!$B$4:$CE$4,0)+1)</f>
        <v>4.2</v>
      </c>
      <c r="AJ22" s="0" t="n">
        <f aca="false">INDEX(t302_H!$A$4:$CE$24,MATCH(AJ$5,t302_E!$A$4:$A$24,0),MATCH(Ratio_dif_chôm!$A22,t302_E!$B$4:$CE$4,0)+1)</f>
        <v>5.4</v>
      </c>
      <c r="AK22" s="0" t="n">
        <f aca="false">INDEX(t302_H!$A$4:$CE$24,MATCH(AK$5,t302_E!$A$4:$A$24,0),MATCH(Ratio_dif_chôm!$A22,t302_E!$B$4:$CE$4,0)+1)</f>
        <v>4.7</v>
      </c>
      <c r="AL22" s="0" t="n">
        <f aca="false">INDEX(t302_H!$A$4:$CE$24,MATCH(AL$5,t302_E!$A$4:$A$24,0),MATCH(Ratio_dif_chôm!$A22,t302_E!$B$4:$CE$4,0)+1)</f>
        <v>1.4</v>
      </c>
      <c r="AM22" s="0" t="n">
        <f aca="false">INDEX(t302_H!$A$4:$CE$24,MATCH(AM$5,t302_E!$A$4:$A$24,0),MATCH(Ratio_dif_chôm!$A22,t302_E!$B$4:$CE$4,0)+1)</f>
        <v>1.1</v>
      </c>
      <c r="AN22" s="0" t="n">
        <f aca="false">INDEX(t302_H!$A$4:$CE$24,MATCH(AN$5,t302_E!$A$4:$A$24,0),MATCH(Ratio_dif_chôm!$A22,t302_E!$B$4:$CE$4,0)+1)</f>
        <v>0</v>
      </c>
    </row>
    <row r="23" customFormat="false" ht="15" hidden="false" customHeight="false" outlineLevel="0" collapsed="false">
      <c r="A23" s="0" t="n">
        <v>1992</v>
      </c>
      <c r="B23" s="0" t="n">
        <f aca="false">INDEX(t302_E!$A$4:$CE$24,MATCH(B$5,t302_E!$A$4:$A$24,0),MATCH(Ratio_dif_chôm!$A23,t302_E!$B$4:$CE$4,0)+1)</f>
        <v>8.6</v>
      </c>
      <c r="C23" s="0" t="n">
        <f aca="false">INDEX(t302_F!$A$4:$CE$24,MATCH(C$5,t302_F!$A$4:$A$24,0),MATCH(Ratio_dif_chôm!$A23,t302_F!$B$4:$CE$4,0)+1)</f>
        <v>10.6</v>
      </c>
      <c r="D23" s="0" t="n">
        <f aca="false">INDEX(t302_H!$A$4:$CE$24,MATCH(D$5,t302_H!$A$4:$A$24,0),MATCH(Ratio_dif_chôm!$A23,t302_H!$B$4:$CE$4,0)+1)</f>
        <v>7.1</v>
      </c>
      <c r="E23" s="0" t="n">
        <f aca="false">INDEX(t302_F!$A$4:$CE$24,MATCH(E$5,t302_F!$A$4:$A$24,0),MATCH(Ratio_dif_chôm!$A23,t302_F!$B$4:$CE$4,0)+1)</f>
        <v>26.3</v>
      </c>
      <c r="F23" s="0" t="n">
        <f aca="false">INDEX(t302_F!$A$4:$CE$24,MATCH(F$5,t302_F!$A$4:$A$24,0),MATCH(Ratio_dif_chôm!$A23,t302_F!$B$4:$CE$4,0)+1)</f>
        <v>19.3</v>
      </c>
      <c r="G23" s="0" t="n">
        <f aca="false">INDEX(t302_F!$A$4:$CE$24,MATCH(G$5,t302_F!$A$4:$A$24,0),MATCH(Ratio_dif_chôm!$A23,t302_F!$B$4:$CE$4,0)+1)</f>
        <v>11.8</v>
      </c>
      <c r="H23" s="0" t="n">
        <f aca="false">INDEX(t302_F!$A$4:$CE$24,MATCH(H$5,t302_F!$A$4:$A$24,0),MATCH(Ratio_dif_chôm!$A23,t302_F!$B$4:$CE$4,0)+1)</f>
        <v>10.8</v>
      </c>
      <c r="I23" s="0" t="n">
        <f aca="false">INDEX(t302_F!$A$4:$CE$24,MATCH(I$5,t302_F!$A$4:$A$24,0),MATCH(Ratio_dif_chôm!$A23,t302_F!$B$4:$CE$4,0)+1)</f>
        <v>9.3</v>
      </c>
      <c r="J23" s="0" t="n">
        <f aca="false">INDEX(t302_F!$A$4:$CE$24,MATCH(J$5,t302_F!$A$4:$A$24,0),MATCH(Ratio_dif_chôm!$A23,t302_F!$B$4:$CE$4,0)+1)</f>
        <v>7.7</v>
      </c>
      <c r="K23" s="0" t="n">
        <f aca="false">INDEX(t302_F!$A$4:$CE$24,MATCH(K$5,t302_F!$A$4:$A$24,0),MATCH(Ratio_dif_chôm!$A23,t302_F!$B$4:$CE$4,0)+1)</f>
        <v>7.7</v>
      </c>
      <c r="L23" s="0" t="n">
        <f aca="false">INDEX(t302_F!$A$4:$CE$24,MATCH(L$5,t302_F!$A$4:$A$24,0),MATCH(Ratio_dif_chôm!$A23,t302_F!$B$4:$CE$4,0)+1)</f>
        <v>6.3</v>
      </c>
      <c r="M23" s="0" t="n">
        <f aca="false">INDEX(t302_F!$A$4:$CE$24,MATCH(M$5,t302_F!$A$4:$A$24,0),MATCH(Ratio_dif_chôm!$A23,t302_F!$B$4:$CE$4,0)+1)</f>
        <v>9</v>
      </c>
      <c r="N23" s="0" t="n">
        <f aca="false">INDEX(t302_F!$A$4:$CE$24,MATCH(N$5,t302_F!$A$4:$A$24,0),MATCH(Ratio_dif_chôm!$A23,t302_F!$B$4:$CE$4,0)+1)</f>
        <v>2.6</v>
      </c>
      <c r="O23" s="0" t="n">
        <f aca="false">INDEX(t302_F!$A$4:$CE$24,MATCH(O$5,t302_F!$A$4:$A$24,0),MATCH(Ratio_dif_chôm!$A23,t302_F!$B$4:$CE$4,0)+1)</f>
        <v>0.9</v>
      </c>
      <c r="P23" s="0" t="n">
        <f aca="false">INDEX(t302_F!$A$4:$CE$24,MATCH(P$5,t302_F!$A$4:$A$24,0),MATCH(Ratio_dif_chôm!$A23,t302_F!$B$4:$CE$4,0)+1)</f>
        <v>1.3</v>
      </c>
      <c r="Q23" s="0" t="n">
        <f aca="false">INDEX(t302_H!$A$4:$CE$24,MATCH(Q$5,t302_F!$A$4:$A$24,0),MATCH(Ratio_dif_chôm!$A23,t302_F!$B$4:$CE$4,0)+1)</f>
        <v>18.2</v>
      </c>
      <c r="R23" s="0" t="n">
        <f aca="false">INDEX(t302_H!$A$4:$CE$24,MATCH(R$5,t302_F!$A$4:$A$24,0),MATCH(Ratio_dif_chôm!$A23,t302_F!$B$4:$CE$4,0)+1)</f>
        <v>14</v>
      </c>
      <c r="S23" s="0" t="n">
        <f aca="false">INDEX(t302_H!$A$4:$CE$24,MATCH(S$5,t302_F!$A$4:$A$24,0),MATCH(Ratio_dif_chôm!$A23,t302_F!$B$4:$CE$4,0)+1)</f>
        <v>8.2</v>
      </c>
      <c r="T23" s="0" t="n">
        <f aca="false">INDEX(t302_H!$A$4:$CE$24,MATCH(T$5,t302_F!$A$4:$A$24,0),MATCH(Ratio_dif_chôm!$A23,t302_F!$B$4:$CE$4,0)+1)</f>
        <v>7</v>
      </c>
      <c r="U23" s="0" t="n">
        <f aca="false">INDEX(t302_H!$A$4:$CE$24,MATCH(U$5,t302_F!$A$4:$A$24,0),MATCH(Ratio_dif_chôm!$A23,t302_F!$B$4:$CE$4,0)+1)</f>
        <v>5.2</v>
      </c>
      <c r="V23" s="0" t="n">
        <f aca="false">INDEX(t302_H!$A$4:$CE$24,MATCH(V$5,t302_F!$A$4:$A$24,0),MATCH(Ratio_dif_chôm!$A23,t302_F!$B$4:$CE$4,0)+1)</f>
        <v>4.9</v>
      </c>
      <c r="W23" s="0" t="n">
        <f aca="false">INDEX(t302_H!$A$4:$CE$24,MATCH(W$5,t302_F!$A$4:$A$24,0),MATCH(Ratio_dif_chôm!$A23,t302_F!$B$4:$CE$4,0)+1)</f>
        <v>5.2</v>
      </c>
      <c r="X23" s="0" t="n">
        <f aca="false">INDEX(t302_H!$A$4:$CE$24,MATCH(X$5,t302_F!$A$4:$A$24,0),MATCH(Ratio_dif_chôm!$A23,t302_F!$B$4:$CE$4,0)+1)</f>
        <v>6.1</v>
      </c>
      <c r="Y23" s="0" t="n">
        <f aca="false">INDEX(t302_H!$A$4:$CE$24,MATCH(Y$5,t302_F!$A$4:$A$24,0),MATCH(Ratio_dif_chôm!$A23,t302_F!$B$4:$CE$4,0)+1)</f>
        <v>5.5</v>
      </c>
      <c r="Z23" s="0" t="n">
        <f aca="false">INDEX(t302_H!$A$4:$CE$24,MATCH(Z$5,t302_F!$A$4:$A$24,0),MATCH(Ratio_dif_chôm!$A23,t302_F!$B$4:$CE$4,0)+1)</f>
        <v>2.6</v>
      </c>
      <c r="AA23" s="0" t="n">
        <f aca="false">INDEX(t302_H!$A$4:$CE$24,MATCH(AA$5,t302_F!$A$4:$A$24,0),MATCH(Ratio_dif_chôm!$A23,t302_F!$B$4:$CE$4,0)+1)</f>
        <v>1.2</v>
      </c>
      <c r="AB23" s="0" t="n">
        <f aca="false">INDEX(t302_H!$A$4:$CE$24,MATCH(AB$5,t302_F!$A$4:$A$24,0),MATCH(Ratio_dif_chôm!$A23,t302_F!$B$4:$CE$4,0)+1)</f>
        <v>0</v>
      </c>
      <c r="AC23" s="0" t="n">
        <f aca="false">INDEX(t302_H!$A$4:$CE$24,MATCH(AC$5,t302_E!$A$4:$A$24,0),MATCH(Ratio_dif_chôm!$A23,t302_E!$B$4:$CE$4,0)+1)</f>
        <v>18.2</v>
      </c>
      <c r="AD23" s="0" t="n">
        <f aca="false">INDEX(t302_H!$A$4:$CE$24,MATCH(AD$5,t302_E!$A$4:$A$24,0),MATCH(Ratio_dif_chôm!$A23,t302_E!$B$4:$CE$4,0)+1)</f>
        <v>14</v>
      </c>
      <c r="AE23" s="0" t="n">
        <f aca="false">INDEX(t302_H!$A$4:$CE$24,MATCH(AE$5,t302_E!$A$4:$A$24,0),MATCH(Ratio_dif_chôm!$A23,t302_E!$B$4:$CE$4,0)+1)</f>
        <v>8.2</v>
      </c>
      <c r="AF23" s="0" t="n">
        <f aca="false">INDEX(t302_H!$A$4:$CE$24,MATCH(AF$5,t302_E!$A$4:$A$24,0),MATCH(Ratio_dif_chôm!$A23,t302_E!$B$4:$CE$4,0)+1)</f>
        <v>7</v>
      </c>
      <c r="AG23" s="0" t="n">
        <f aca="false">INDEX(t302_H!$A$4:$CE$24,MATCH(AG$5,t302_E!$A$4:$A$24,0),MATCH(Ratio_dif_chôm!$A23,t302_E!$B$4:$CE$4,0)+1)</f>
        <v>5.2</v>
      </c>
      <c r="AH23" s="0" t="n">
        <f aca="false">INDEX(t302_H!$A$4:$CE$24,MATCH(AH$5,t302_E!$A$4:$A$24,0),MATCH(Ratio_dif_chôm!$A23,t302_E!$B$4:$CE$4,0)+1)</f>
        <v>4.9</v>
      </c>
      <c r="AI23" s="0" t="n">
        <f aca="false">INDEX(t302_H!$A$4:$CE$24,MATCH(AI$5,t302_E!$A$4:$A$24,0),MATCH(Ratio_dif_chôm!$A23,t302_E!$B$4:$CE$4,0)+1)</f>
        <v>5.2</v>
      </c>
      <c r="AJ23" s="0" t="n">
        <f aca="false">INDEX(t302_H!$A$4:$CE$24,MATCH(AJ$5,t302_E!$A$4:$A$24,0),MATCH(Ratio_dif_chôm!$A23,t302_E!$B$4:$CE$4,0)+1)</f>
        <v>6.1</v>
      </c>
      <c r="AK23" s="0" t="n">
        <f aca="false">INDEX(t302_H!$A$4:$CE$24,MATCH(AK$5,t302_E!$A$4:$A$24,0),MATCH(Ratio_dif_chôm!$A23,t302_E!$B$4:$CE$4,0)+1)</f>
        <v>5.5</v>
      </c>
      <c r="AL23" s="0" t="n">
        <f aca="false">INDEX(t302_H!$A$4:$CE$24,MATCH(AL$5,t302_E!$A$4:$A$24,0),MATCH(Ratio_dif_chôm!$A23,t302_E!$B$4:$CE$4,0)+1)</f>
        <v>2.6</v>
      </c>
      <c r="AM23" s="0" t="n">
        <f aca="false">INDEX(t302_H!$A$4:$CE$24,MATCH(AM$5,t302_E!$A$4:$A$24,0),MATCH(Ratio_dif_chôm!$A23,t302_E!$B$4:$CE$4,0)+1)</f>
        <v>1.2</v>
      </c>
      <c r="AN23" s="0" t="n">
        <f aca="false">INDEX(t302_H!$A$4:$CE$24,MATCH(AN$5,t302_E!$A$4:$A$24,0),MATCH(Ratio_dif_chôm!$A23,t302_E!$B$4:$CE$4,0)+1)</f>
        <v>0</v>
      </c>
    </row>
    <row r="24" customFormat="false" ht="15" hidden="false" customHeight="false" outlineLevel="0" collapsed="false">
      <c r="A24" s="0" t="n">
        <v>1993</v>
      </c>
      <c r="B24" s="0" t="n">
        <f aca="false">INDEX(t302_E!$A$4:$CE$24,MATCH(B$5,t302_E!$A$4:$A$24,0),MATCH(Ratio_dif_chôm!$A24,t302_E!$B$4:$CE$4,0)+1)</f>
        <v>9.6</v>
      </c>
      <c r="C24" s="0" t="n">
        <f aca="false">INDEX(t302_F!$A$4:$CE$24,MATCH(C$5,t302_F!$A$4:$A$24,0),MATCH(Ratio_dif_chôm!$A24,t302_F!$B$4:$CE$4,0)+1)</f>
        <v>11.1</v>
      </c>
      <c r="D24" s="0" t="n">
        <f aca="false">INDEX(t302_H!$A$4:$CE$24,MATCH(D$5,t302_H!$A$4:$A$24,0),MATCH(Ratio_dif_chôm!$A24,t302_H!$B$4:$CE$4,0)+1)</f>
        <v>8.5</v>
      </c>
      <c r="E24" s="0" t="n">
        <f aca="false">INDEX(t302_F!$A$4:$CE$24,MATCH(E$5,t302_F!$A$4:$A$24,0),MATCH(Ratio_dif_chôm!$A24,t302_F!$B$4:$CE$4,0)+1)</f>
        <v>30.1</v>
      </c>
      <c r="F24" s="0" t="n">
        <f aca="false">INDEX(t302_F!$A$4:$CE$24,MATCH(F$5,t302_F!$A$4:$A$24,0),MATCH(Ratio_dif_chôm!$A24,t302_F!$B$4:$CE$4,0)+1)</f>
        <v>21.2</v>
      </c>
      <c r="G24" s="0" t="n">
        <f aca="false">INDEX(t302_F!$A$4:$CE$24,MATCH(G$5,t302_F!$A$4:$A$24,0),MATCH(Ratio_dif_chôm!$A24,t302_F!$B$4:$CE$4,0)+1)</f>
        <v>13.1</v>
      </c>
      <c r="H24" s="0" t="n">
        <f aca="false">INDEX(t302_F!$A$4:$CE$24,MATCH(H$5,t302_F!$A$4:$A$24,0),MATCH(Ratio_dif_chôm!$A24,t302_F!$B$4:$CE$4,0)+1)</f>
        <v>12</v>
      </c>
      <c r="I24" s="0" t="n">
        <f aca="false">INDEX(t302_F!$A$4:$CE$24,MATCH(I$5,t302_F!$A$4:$A$24,0),MATCH(Ratio_dif_chôm!$A24,t302_F!$B$4:$CE$4,0)+1)</f>
        <v>9</v>
      </c>
      <c r="J24" s="0" t="n">
        <f aca="false">INDEX(t302_F!$A$4:$CE$24,MATCH(J$5,t302_F!$A$4:$A$24,0),MATCH(Ratio_dif_chôm!$A24,t302_F!$B$4:$CE$4,0)+1)</f>
        <v>8.5</v>
      </c>
      <c r="K24" s="0" t="n">
        <f aca="false">INDEX(t302_F!$A$4:$CE$24,MATCH(K$5,t302_F!$A$4:$A$24,0),MATCH(Ratio_dif_chôm!$A24,t302_F!$B$4:$CE$4,0)+1)</f>
        <v>7.8</v>
      </c>
      <c r="L24" s="0" t="n">
        <f aca="false">INDEX(t302_F!$A$4:$CE$24,MATCH(L$5,t302_F!$A$4:$A$24,0),MATCH(Ratio_dif_chôm!$A24,t302_F!$B$4:$CE$4,0)+1)</f>
        <v>5.9</v>
      </c>
      <c r="M24" s="0" t="n">
        <f aca="false">INDEX(t302_F!$A$4:$CE$24,MATCH(M$5,t302_F!$A$4:$A$24,0),MATCH(Ratio_dif_chôm!$A24,t302_F!$B$4:$CE$4,0)+1)</f>
        <v>8.2</v>
      </c>
      <c r="N24" s="0" t="n">
        <f aca="false">INDEX(t302_F!$A$4:$CE$24,MATCH(N$5,t302_F!$A$4:$A$24,0),MATCH(Ratio_dif_chôm!$A24,t302_F!$B$4:$CE$4,0)+1)</f>
        <v>2.6</v>
      </c>
      <c r="O24" s="0" t="n">
        <f aca="false">INDEX(t302_F!$A$4:$CE$24,MATCH(O$5,t302_F!$A$4:$A$24,0),MATCH(Ratio_dif_chôm!$A24,t302_F!$B$4:$CE$4,0)+1)</f>
        <v>0.8</v>
      </c>
      <c r="P24" s="0" t="n">
        <f aca="false">INDEX(t302_F!$A$4:$CE$24,MATCH(P$5,t302_F!$A$4:$A$24,0),MATCH(Ratio_dif_chôm!$A24,t302_F!$B$4:$CE$4,0)+1)</f>
        <v>0.9</v>
      </c>
      <c r="Q24" s="0" t="n">
        <f aca="false">INDEX(t302_H!$A$4:$CE$24,MATCH(Q$5,t302_F!$A$4:$A$24,0),MATCH(Ratio_dif_chôm!$A24,t302_F!$B$4:$CE$4,0)+1)</f>
        <v>18.8</v>
      </c>
      <c r="R24" s="0" t="n">
        <f aca="false">INDEX(t302_H!$A$4:$CE$24,MATCH(R$5,t302_F!$A$4:$A$24,0),MATCH(Ratio_dif_chôm!$A24,t302_F!$B$4:$CE$4,0)+1)</f>
        <v>18.3</v>
      </c>
      <c r="S24" s="0" t="n">
        <f aca="false">INDEX(t302_H!$A$4:$CE$24,MATCH(S$5,t302_F!$A$4:$A$24,0),MATCH(Ratio_dif_chôm!$A24,t302_F!$B$4:$CE$4,0)+1)</f>
        <v>10</v>
      </c>
      <c r="T24" s="0" t="n">
        <f aca="false">INDEX(t302_H!$A$4:$CE$24,MATCH(T$5,t302_F!$A$4:$A$24,0),MATCH(Ratio_dif_chôm!$A24,t302_F!$B$4:$CE$4,0)+1)</f>
        <v>8.1</v>
      </c>
      <c r="U24" s="0" t="n">
        <f aca="false">INDEX(t302_H!$A$4:$CE$24,MATCH(U$5,t302_F!$A$4:$A$24,0),MATCH(Ratio_dif_chôm!$A24,t302_F!$B$4:$CE$4,0)+1)</f>
        <v>6.5</v>
      </c>
      <c r="V24" s="0" t="n">
        <f aca="false">INDEX(t302_H!$A$4:$CE$24,MATCH(V$5,t302_F!$A$4:$A$24,0),MATCH(Ratio_dif_chôm!$A24,t302_F!$B$4:$CE$4,0)+1)</f>
        <v>6.4</v>
      </c>
      <c r="W24" s="0" t="n">
        <f aca="false">INDEX(t302_H!$A$4:$CE$24,MATCH(W$5,t302_F!$A$4:$A$24,0),MATCH(Ratio_dif_chôm!$A24,t302_F!$B$4:$CE$4,0)+1)</f>
        <v>5.9</v>
      </c>
      <c r="X24" s="0" t="n">
        <f aca="false">INDEX(t302_H!$A$4:$CE$24,MATCH(X$5,t302_F!$A$4:$A$24,0),MATCH(Ratio_dif_chôm!$A24,t302_F!$B$4:$CE$4,0)+1)</f>
        <v>6.3</v>
      </c>
      <c r="Y24" s="0" t="n">
        <f aca="false">INDEX(t302_H!$A$4:$CE$24,MATCH(Y$5,t302_F!$A$4:$A$24,0),MATCH(Ratio_dif_chôm!$A24,t302_F!$B$4:$CE$4,0)+1)</f>
        <v>5.9</v>
      </c>
      <c r="Z24" s="0" t="n">
        <f aca="false">INDEX(t302_H!$A$4:$CE$24,MATCH(Z$5,t302_F!$A$4:$A$24,0),MATCH(Ratio_dif_chôm!$A24,t302_F!$B$4:$CE$4,0)+1)</f>
        <v>1.3</v>
      </c>
      <c r="AA24" s="0" t="n">
        <f aca="false">INDEX(t302_H!$A$4:$CE$24,MATCH(AA$5,t302_F!$A$4:$A$24,0),MATCH(Ratio_dif_chôm!$A24,t302_F!$B$4:$CE$4,0)+1)</f>
        <v>0</v>
      </c>
      <c r="AB24" s="0" t="n">
        <f aca="false">INDEX(t302_H!$A$4:$CE$24,MATCH(AB$5,t302_F!$A$4:$A$24,0),MATCH(Ratio_dif_chôm!$A24,t302_F!$B$4:$CE$4,0)+1)</f>
        <v>0</v>
      </c>
      <c r="AC24" s="0" t="n">
        <f aca="false">INDEX(t302_H!$A$4:$CE$24,MATCH(AC$5,t302_E!$A$4:$A$24,0),MATCH(Ratio_dif_chôm!$A24,t302_E!$B$4:$CE$4,0)+1)</f>
        <v>18.8</v>
      </c>
      <c r="AD24" s="0" t="n">
        <f aca="false">INDEX(t302_H!$A$4:$CE$24,MATCH(AD$5,t302_E!$A$4:$A$24,0),MATCH(Ratio_dif_chôm!$A24,t302_E!$B$4:$CE$4,0)+1)</f>
        <v>18.3</v>
      </c>
      <c r="AE24" s="0" t="n">
        <f aca="false">INDEX(t302_H!$A$4:$CE$24,MATCH(AE$5,t302_E!$A$4:$A$24,0),MATCH(Ratio_dif_chôm!$A24,t302_E!$B$4:$CE$4,0)+1)</f>
        <v>10</v>
      </c>
      <c r="AF24" s="0" t="n">
        <f aca="false">INDEX(t302_H!$A$4:$CE$24,MATCH(AF$5,t302_E!$A$4:$A$24,0),MATCH(Ratio_dif_chôm!$A24,t302_E!$B$4:$CE$4,0)+1)</f>
        <v>8.1</v>
      </c>
      <c r="AG24" s="0" t="n">
        <f aca="false">INDEX(t302_H!$A$4:$CE$24,MATCH(AG$5,t302_E!$A$4:$A$24,0),MATCH(Ratio_dif_chôm!$A24,t302_E!$B$4:$CE$4,0)+1)</f>
        <v>6.5</v>
      </c>
      <c r="AH24" s="0" t="n">
        <f aca="false">INDEX(t302_H!$A$4:$CE$24,MATCH(AH$5,t302_E!$A$4:$A$24,0),MATCH(Ratio_dif_chôm!$A24,t302_E!$B$4:$CE$4,0)+1)</f>
        <v>6.4</v>
      </c>
      <c r="AI24" s="0" t="n">
        <f aca="false">INDEX(t302_H!$A$4:$CE$24,MATCH(AI$5,t302_E!$A$4:$A$24,0),MATCH(Ratio_dif_chôm!$A24,t302_E!$B$4:$CE$4,0)+1)</f>
        <v>5.9</v>
      </c>
      <c r="AJ24" s="0" t="n">
        <f aca="false">INDEX(t302_H!$A$4:$CE$24,MATCH(AJ$5,t302_E!$A$4:$A$24,0),MATCH(Ratio_dif_chôm!$A24,t302_E!$B$4:$CE$4,0)+1)</f>
        <v>6.3</v>
      </c>
      <c r="AK24" s="0" t="n">
        <f aca="false">INDEX(t302_H!$A$4:$CE$24,MATCH(AK$5,t302_E!$A$4:$A$24,0),MATCH(Ratio_dif_chôm!$A24,t302_E!$B$4:$CE$4,0)+1)</f>
        <v>5.9</v>
      </c>
      <c r="AL24" s="0" t="n">
        <f aca="false">INDEX(t302_H!$A$4:$CE$24,MATCH(AL$5,t302_E!$A$4:$A$24,0),MATCH(Ratio_dif_chôm!$A24,t302_E!$B$4:$CE$4,0)+1)</f>
        <v>1.3</v>
      </c>
      <c r="AM24" s="0" t="n">
        <f aca="false">INDEX(t302_H!$A$4:$CE$24,MATCH(AM$5,t302_E!$A$4:$A$24,0),MATCH(Ratio_dif_chôm!$A24,t302_E!$B$4:$CE$4,0)+1)</f>
        <v>0</v>
      </c>
      <c r="AN24" s="0" t="n">
        <f aca="false">INDEX(t302_H!$A$4:$CE$24,MATCH(AN$5,t302_E!$A$4:$A$24,0),MATCH(Ratio_dif_chôm!$A24,t302_E!$B$4:$CE$4,0)+1)</f>
        <v>0</v>
      </c>
    </row>
    <row r="25" customFormat="false" ht="15" hidden="false" customHeight="false" outlineLevel="0" collapsed="false">
      <c r="A25" s="0" t="n">
        <v>1994</v>
      </c>
      <c r="B25" s="0" t="n">
        <f aca="false">INDEX(t302_E!$A$4:$CE$24,MATCH(B$5,t302_E!$A$4:$A$24,0),MATCH(Ratio_dif_chôm!$A25,t302_E!$B$4:$CE$4,0)+1)</f>
        <v>10.2</v>
      </c>
      <c r="C25" s="0" t="n">
        <f aca="false">INDEX(t302_F!$A$4:$CE$24,MATCH(C$5,t302_F!$A$4:$A$24,0),MATCH(Ratio_dif_chôm!$A25,t302_F!$B$4:$CE$4,0)+1)</f>
        <v>11.7</v>
      </c>
      <c r="D25" s="0" t="n">
        <f aca="false">INDEX(t302_H!$A$4:$CE$24,MATCH(D$5,t302_H!$A$4:$A$24,0),MATCH(Ratio_dif_chôm!$A25,t302_H!$B$4:$CE$4,0)+1)</f>
        <v>9</v>
      </c>
      <c r="E25" s="0" t="n">
        <f aca="false">INDEX(t302_F!$A$4:$CE$24,MATCH(E$5,t302_F!$A$4:$A$24,0),MATCH(Ratio_dif_chôm!$A25,t302_F!$B$4:$CE$4,0)+1)</f>
        <v>32.1</v>
      </c>
      <c r="F25" s="0" t="n">
        <f aca="false">INDEX(t302_F!$A$4:$CE$24,MATCH(F$5,t302_F!$A$4:$A$24,0),MATCH(Ratio_dif_chôm!$A25,t302_F!$B$4:$CE$4,0)+1)</f>
        <v>23.5</v>
      </c>
      <c r="G25" s="0" t="n">
        <f aca="false">INDEX(t302_F!$A$4:$CE$24,MATCH(G$5,t302_F!$A$4:$A$24,0),MATCH(Ratio_dif_chôm!$A25,t302_F!$B$4:$CE$4,0)+1)</f>
        <v>13.3</v>
      </c>
      <c r="H25" s="0" t="n">
        <f aca="false">INDEX(t302_F!$A$4:$CE$24,MATCH(H$5,t302_F!$A$4:$A$24,0),MATCH(Ratio_dif_chôm!$A25,t302_F!$B$4:$CE$4,0)+1)</f>
        <v>12.4</v>
      </c>
      <c r="I25" s="0" t="n">
        <f aca="false">INDEX(t302_F!$A$4:$CE$24,MATCH(I$5,t302_F!$A$4:$A$24,0),MATCH(Ratio_dif_chôm!$A25,t302_F!$B$4:$CE$4,0)+1)</f>
        <v>10.1</v>
      </c>
      <c r="J25" s="0" t="n">
        <f aca="false">INDEX(t302_F!$A$4:$CE$24,MATCH(J$5,t302_F!$A$4:$A$24,0),MATCH(Ratio_dif_chôm!$A25,t302_F!$B$4:$CE$4,0)+1)</f>
        <v>9.9</v>
      </c>
      <c r="K25" s="0" t="n">
        <f aca="false">INDEX(t302_F!$A$4:$CE$24,MATCH(K$5,t302_F!$A$4:$A$24,0),MATCH(Ratio_dif_chôm!$A25,t302_F!$B$4:$CE$4,0)+1)</f>
        <v>8.2</v>
      </c>
      <c r="L25" s="0" t="n">
        <f aca="false">INDEX(t302_F!$A$4:$CE$24,MATCH(L$5,t302_F!$A$4:$A$24,0),MATCH(Ratio_dif_chôm!$A25,t302_F!$B$4:$CE$4,0)+1)</f>
        <v>6.5</v>
      </c>
      <c r="M25" s="0" t="n">
        <f aca="false">INDEX(t302_F!$A$4:$CE$24,MATCH(M$5,t302_F!$A$4:$A$24,0),MATCH(Ratio_dif_chôm!$A25,t302_F!$B$4:$CE$4,0)+1)</f>
        <v>7.2</v>
      </c>
      <c r="N25" s="0" t="n">
        <f aca="false">INDEX(t302_F!$A$4:$CE$24,MATCH(N$5,t302_F!$A$4:$A$24,0),MATCH(Ratio_dif_chôm!$A25,t302_F!$B$4:$CE$4,0)+1)</f>
        <v>1.6</v>
      </c>
      <c r="O25" s="0" t="n">
        <f aca="false">INDEX(t302_F!$A$4:$CE$24,MATCH(O$5,t302_F!$A$4:$A$24,0),MATCH(Ratio_dif_chôm!$A25,t302_F!$B$4:$CE$4,0)+1)</f>
        <v>0</v>
      </c>
      <c r="P25" s="0" t="n">
        <f aca="false">INDEX(t302_F!$A$4:$CE$24,MATCH(P$5,t302_F!$A$4:$A$24,0),MATCH(Ratio_dif_chôm!$A25,t302_F!$B$4:$CE$4,0)+1)</f>
        <v>0</v>
      </c>
      <c r="Q25" s="0" t="n">
        <f aca="false">INDEX(t302_H!$A$4:$CE$24,MATCH(Q$5,t302_F!$A$4:$A$24,0),MATCH(Ratio_dif_chôm!$A25,t302_F!$B$4:$CE$4,0)+1)</f>
        <v>23.4</v>
      </c>
      <c r="R25" s="0" t="n">
        <f aca="false">INDEX(t302_H!$A$4:$CE$24,MATCH(R$5,t302_F!$A$4:$A$24,0),MATCH(Ratio_dif_chôm!$A25,t302_F!$B$4:$CE$4,0)+1)</f>
        <v>19</v>
      </c>
      <c r="S25" s="0" t="n">
        <f aca="false">INDEX(t302_H!$A$4:$CE$24,MATCH(S$5,t302_F!$A$4:$A$24,0),MATCH(Ratio_dif_chôm!$A25,t302_F!$B$4:$CE$4,0)+1)</f>
        <v>10.7</v>
      </c>
      <c r="T25" s="0" t="n">
        <f aca="false">INDEX(t302_H!$A$4:$CE$24,MATCH(T$5,t302_F!$A$4:$A$24,0),MATCH(Ratio_dif_chôm!$A25,t302_F!$B$4:$CE$4,0)+1)</f>
        <v>8.4</v>
      </c>
      <c r="U25" s="0" t="n">
        <f aca="false">INDEX(t302_H!$A$4:$CE$24,MATCH(U$5,t302_F!$A$4:$A$24,0),MATCH(Ratio_dif_chôm!$A25,t302_F!$B$4:$CE$4,0)+1)</f>
        <v>6.6</v>
      </c>
      <c r="V25" s="0" t="n">
        <f aca="false">INDEX(t302_H!$A$4:$CE$24,MATCH(V$5,t302_F!$A$4:$A$24,0),MATCH(Ratio_dif_chôm!$A25,t302_F!$B$4:$CE$4,0)+1)</f>
        <v>7.6</v>
      </c>
      <c r="W25" s="0" t="n">
        <f aca="false">INDEX(t302_H!$A$4:$CE$24,MATCH(W$5,t302_F!$A$4:$A$24,0),MATCH(Ratio_dif_chôm!$A25,t302_F!$B$4:$CE$4,0)+1)</f>
        <v>7</v>
      </c>
      <c r="X25" s="0" t="n">
        <f aca="false">INDEX(t302_H!$A$4:$CE$24,MATCH(X$5,t302_F!$A$4:$A$24,0),MATCH(Ratio_dif_chôm!$A25,t302_F!$B$4:$CE$4,0)+1)</f>
        <v>7.1</v>
      </c>
      <c r="Y25" s="0" t="n">
        <f aca="false">INDEX(t302_H!$A$4:$CE$24,MATCH(Y$5,t302_F!$A$4:$A$24,0),MATCH(Ratio_dif_chôm!$A25,t302_F!$B$4:$CE$4,0)+1)</f>
        <v>5.3</v>
      </c>
      <c r="Z25" s="0" t="n">
        <f aca="false">INDEX(t302_H!$A$4:$CE$24,MATCH(Z$5,t302_F!$A$4:$A$24,0),MATCH(Ratio_dif_chôm!$A25,t302_F!$B$4:$CE$4,0)+1)</f>
        <v>2.7</v>
      </c>
      <c r="AA25" s="0" t="n">
        <f aca="false">INDEX(t302_H!$A$4:$CE$24,MATCH(AA$5,t302_F!$A$4:$A$24,0),MATCH(Ratio_dif_chôm!$A25,t302_F!$B$4:$CE$4,0)+1)</f>
        <v>0</v>
      </c>
      <c r="AB25" s="0" t="n">
        <f aca="false">INDEX(t302_H!$A$4:$CE$24,MATCH(AB$5,t302_F!$A$4:$A$24,0),MATCH(Ratio_dif_chôm!$A25,t302_F!$B$4:$CE$4,0)+1)</f>
        <v>0</v>
      </c>
      <c r="AC25" s="0" t="n">
        <f aca="false">INDEX(t302_H!$A$4:$CE$24,MATCH(AC$5,t302_E!$A$4:$A$24,0),MATCH(Ratio_dif_chôm!$A25,t302_E!$B$4:$CE$4,0)+1)</f>
        <v>23.4</v>
      </c>
      <c r="AD25" s="0" t="n">
        <f aca="false">INDEX(t302_H!$A$4:$CE$24,MATCH(AD$5,t302_E!$A$4:$A$24,0),MATCH(Ratio_dif_chôm!$A25,t302_E!$B$4:$CE$4,0)+1)</f>
        <v>19</v>
      </c>
      <c r="AE25" s="0" t="n">
        <f aca="false">INDEX(t302_H!$A$4:$CE$24,MATCH(AE$5,t302_E!$A$4:$A$24,0),MATCH(Ratio_dif_chôm!$A25,t302_E!$B$4:$CE$4,0)+1)</f>
        <v>10.7</v>
      </c>
      <c r="AF25" s="0" t="n">
        <f aca="false">INDEX(t302_H!$A$4:$CE$24,MATCH(AF$5,t302_E!$A$4:$A$24,0),MATCH(Ratio_dif_chôm!$A25,t302_E!$B$4:$CE$4,0)+1)</f>
        <v>8.4</v>
      </c>
      <c r="AG25" s="0" t="n">
        <f aca="false">INDEX(t302_H!$A$4:$CE$24,MATCH(AG$5,t302_E!$A$4:$A$24,0),MATCH(Ratio_dif_chôm!$A25,t302_E!$B$4:$CE$4,0)+1)</f>
        <v>6.6</v>
      </c>
      <c r="AH25" s="0" t="n">
        <f aca="false">INDEX(t302_H!$A$4:$CE$24,MATCH(AH$5,t302_E!$A$4:$A$24,0),MATCH(Ratio_dif_chôm!$A25,t302_E!$B$4:$CE$4,0)+1)</f>
        <v>7.6</v>
      </c>
      <c r="AI25" s="0" t="n">
        <f aca="false">INDEX(t302_H!$A$4:$CE$24,MATCH(AI$5,t302_E!$A$4:$A$24,0),MATCH(Ratio_dif_chôm!$A25,t302_E!$B$4:$CE$4,0)+1)</f>
        <v>7</v>
      </c>
      <c r="AJ25" s="0" t="n">
        <f aca="false">INDEX(t302_H!$A$4:$CE$24,MATCH(AJ$5,t302_E!$A$4:$A$24,0),MATCH(Ratio_dif_chôm!$A25,t302_E!$B$4:$CE$4,0)+1)</f>
        <v>7.1</v>
      </c>
      <c r="AK25" s="0" t="n">
        <f aca="false">INDEX(t302_H!$A$4:$CE$24,MATCH(AK$5,t302_E!$A$4:$A$24,0),MATCH(Ratio_dif_chôm!$A25,t302_E!$B$4:$CE$4,0)+1)</f>
        <v>5.3</v>
      </c>
      <c r="AL25" s="0" t="n">
        <f aca="false">INDEX(t302_H!$A$4:$CE$24,MATCH(AL$5,t302_E!$A$4:$A$24,0),MATCH(Ratio_dif_chôm!$A25,t302_E!$B$4:$CE$4,0)+1)</f>
        <v>2.7</v>
      </c>
      <c r="AM25" s="0" t="n">
        <f aca="false">INDEX(t302_H!$A$4:$CE$24,MATCH(AM$5,t302_E!$A$4:$A$24,0),MATCH(Ratio_dif_chôm!$A25,t302_E!$B$4:$CE$4,0)+1)</f>
        <v>0</v>
      </c>
      <c r="AN25" s="0" t="n">
        <f aca="false">INDEX(t302_H!$A$4:$CE$24,MATCH(AN$5,t302_E!$A$4:$A$24,0),MATCH(Ratio_dif_chôm!$A25,t302_E!$B$4:$CE$4,0)+1)</f>
        <v>0</v>
      </c>
    </row>
    <row r="26" customFormat="false" ht="15" hidden="false" customHeight="false" outlineLevel="0" collapsed="false">
      <c r="A26" s="0" t="n">
        <v>1995</v>
      </c>
      <c r="B26" s="0" t="n">
        <f aca="false">INDEX(t302_E!$A$4:$CE$24,MATCH(B$5,t302_E!$A$4:$A$24,0),MATCH(Ratio_dif_chôm!$A26,t302_E!$B$4:$CE$4,0)+1)</f>
        <v>9.6</v>
      </c>
      <c r="C26" s="0" t="n">
        <f aca="false">INDEX(t302_F!$A$4:$CE$24,MATCH(C$5,t302_F!$A$4:$A$24,0),MATCH(Ratio_dif_chôm!$A26,t302_F!$B$4:$CE$4,0)+1)</f>
        <v>11.2</v>
      </c>
      <c r="D26" s="0" t="n">
        <f aca="false">INDEX(t302_H!$A$4:$CE$24,MATCH(D$5,t302_H!$A$4:$A$24,0),MATCH(Ratio_dif_chôm!$A26,t302_H!$B$4:$CE$4,0)+1)</f>
        <v>8.3</v>
      </c>
      <c r="E26" s="0" t="n">
        <f aca="false">INDEX(t302_F!$A$4:$CE$24,MATCH(E$5,t302_F!$A$4:$A$24,0),MATCH(Ratio_dif_chôm!$A26,t302_F!$B$4:$CE$4,0)+1)</f>
        <v>30.9</v>
      </c>
      <c r="F26" s="0" t="n">
        <f aca="false">INDEX(t302_F!$A$4:$CE$24,MATCH(F$5,t302_F!$A$4:$A$24,0),MATCH(Ratio_dif_chôm!$A26,t302_F!$B$4:$CE$4,0)+1)</f>
        <v>22.5</v>
      </c>
      <c r="G26" s="0" t="n">
        <f aca="false">INDEX(t302_F!$A$4:$CE$24,MATCH(G$5,t302_F!$A$4:$A$24,0),MATCH(Ratio_dif_chôm!$A26,t302_F!$B$4:$CE$4,0)+1)</f>
        <v>13.4</v>
      </c>
      <c r="H26" s="0" t="n">
        <f aca="false">INDEX(t302_F!$A$4:$CE$24,MATCH(H$5,t302_F!$A$4:$A$24,0),MATCH(Ratio_dif_chôm!$A26,t302_F!$B$4:$CE$4,0)+1)</f>
        <v>11.8</v>
      </c>
      <c r="I26" s="0" t="n">
        <f aca="false">INDEX(t302_F!$A$4:$CE$24,MATCH(I$5,t302_F!$A$4:$A$24,0),MATCH(Ratio_dif_chôm!$A26,t302_F!$B$4:$CE$4,0)+1)</f>
        <v>9.3</v>
      </c>
      <c r="J26" s="0" t="n">
        <f aca="false">INDEX(t302_F!$A$4:$CE$24,MATCH(J$5,t302_F!$A$4:$A$24,0),MATCH(Ratio_dif_chôm!$A26,t302_F!$B$4:$CE$4,0)+1)</f>
        <v>9.5</v>
      </c>
      <c r="K26" s="0" t="n">
        <f aca="false">INDEX(t302_F!$A$4:$CE$24,MATCH(K$5,t302_F!$A$4:$A$24,0),MATCH(Ratio_dif_chôm!$A26,t302_F!$B$4:$CE$4,0)+1)</f>
        <v>8</v>
      </c>
      <c r="L26" s="0" t="n">
        <f aca="false">INDEX(t302_F!$A$4:$CE$24,MATCH(L$5,t302_F!$A$4:$A$24,0),MATCH(Ratio_dif_chôm!$A26,t302_F!$B$4:$CE$4,0)+1)</f>
        <v>6.6</v>
      </c>
      <c r="M26" s="0" t="n">
        <f aca="false">INDEX(t302_F!$A$4:$CE$24,MATCH(M$5,t302_F!$A$4:$A$24,0),MATCH(Ratio_dif_chôm!$A26,t302_F!$B$4:$CE$4,0)+1)</f>
        <v>6.9</v>
      </c>
      <c r="N26" s="0" t="n">
        <f aca="false">INDEX(t302_F!$A$4:$CE$24,MATCH(N$5,t302_F!$A$4:$A$24,0),MATCH(Ratio_dif_chôm!$A26,t302_F!$B$4:$CE$4,0)+1)</f>
        <v>1.1</v>
      </c>
      <c r="O26" s="0" t="n">
        <f aca="false">INDEX(t302_F!$A$4:$CE$24,MATCH(O$5,t302_F!$A$4:$A$24,0),MATCH(Ratio_dif_chôm!$A26,t302_F!$B$4:$CE$4,0)+1)</f>
        <v>0.9</v>
      </c>
      <c r="P26" s="0" t="n">
        <f aca="false">INDEX(t302_F!$A$4:$CE$24,MATCH(P$5,t302_F!$A$4:$A$24,0),MATCH(Ratio_dif_chôm!$A26,t302_F!$B$4:$CE$4,0)+1)</f>
        <v>2.1</v>
      </c>
      <c r="Q26" s="0" t="n">
        <f aca="false">INDEX(t302_H!$A$4:$CE$24,MATCH(Q$5,t302_F!$A$4:$A$24,0),MATCH(Ratio_dif_chôm!$A26,t302_F!$B$4:$CE$4,0)+1)</f>
        <v>17.2</v>
      </c>
      <c r="R26" s="0" t="n">
        <f aca="false">INDEX(t302_H!$A$4:$CE$24,MATCH(R$5,t302_F!$A$4:$A$24,0),MATCH(Ratio_dif_chôm!$A26,t302_F!$B$4:$CE$4,0)+1)</f>
        <v>17.1</v>
      </c>
      <c r="S26" s="0" t="n">
        <f aca="false">INDEX(t302_H!$A$4:$CE$24,MATCH(S$5,t302_F!$A$4:$A$24,0),MATCH(Ratio_dif_chôm!$A26,t302_F!$B$4:$CE$4,0)+1)</f>
        <v>10.2</v>
      </c>
      <c r="T26" s="0" t="n">
        <f aca="false">INDEX(t302_H!$A$4:$CE$24,MATCH(T$5,t302_F!$A$4:$A$24,0),MATCH(Ratio_dif_chôm!$A26,t302_F!$B$4:$CE$4,0)+1)</f>
        <v>7.2</v>
      </c>
      <c r="U26" s="0" t="n">
        <f aca="false">INDEX(t302_H!$A$4:$CE$24,MATCH(U$5,t302_F!$A$4:$A$24,0),MATCH(Ratio_dif_chôm!$A26,t302_F!$B$4:$CE$4,0)+1)</f>
        <v>6.2</v>
      </c>
      <c r="V26" s="0" t="n">
        <f aca="false">INDEX(t302_H!$A$4:$CE$24,MATCH(V$5,t302_F!$A$4:$A$24,0),MATCH(Ratio_dif_chôm!$A26,t302_F!$B$4:$CE$4,0)+1)</f>
        <v>7.7</v>
      </c>
      <c r="W26" s="0" t="n">
        <f aca="false">INDEX(t302_H!$A$4:$CE$24,MATCH(W$5,t302_F!$A$4:$A$24,0),MATCH(Ratio_dif_chôm!$A26,t302_F!$B$4:$CE$4,0)+1)</f>
        <v>6.5</v>
      </c>
      <c r="X26" s="0" t="n">
        <f aca="false">INDEX(t302_H!$A$4:$CE$24,MATCH(X$5,t302_F!$A$4:$A$24,0),MATCH(Ratio_dif_chôm!$A26,t302_F!$B$4:$CE$4,0)+1)</f>
        <v>6.9</v>
      </c>
      <c r="Y26" s="0" t="n">
        <f aca="false">INDEX(t302_H!$A$4:$CE$24,MATCH(Y$5,t302_F!$A$4:$A$24,0),MATCH(Ratio_dif_chôm!$A26,t302_F!$B$4:$CE$4,0)+1)</f>
        <v>5.3</v>
      </c>
      <c r="Z26" s="0" t="n">
        <f aca="false">INDEX(t302_H!$A$4:$CE$24,MATCH(Z$5,t302_F!$A$4:$A$24,0),MATCH(Ratio_dif_chôm!$A26,t302_F!$B$4:$CE$4,0)+1)</f>
        <v>2.1</v>
      </c>
      <c r="AA26" s="0" t="n">
        <f aca="false">INDEX(t302_H!$A$4:$CE$24,MATCH(AA$5,t302_F!$A$4:$A$24,0),MATCH(Ratio_dif_chôm!$A26,t302_F!$B$4:$CE$4,0)+1)</f>
        <v>2</v>
      </c>
      <c r="AB26" s="0" t="n">
        <f aca="false">INDEX(t302_H!$A$4:$CE$24,MATCH(AB$5,t302_F!$A$4:$A$24,0),MATCH(Ratio_dif_chôm!$A26,t302_F!$B$4:$CE$4,0)+1)</f>
        <v>0.8</v>
      </c>
      <c r="AC26" s="0" t="n">
        <f aca="false">INDEX(t302_H!$A$4:$CE$24,MATCH(AC$5,t302_E!$A$4:$A$24,0),MATCH(Ratio_dif_chôm!$A26,t302_E!$B$4:$CE$4,0)+1)</f>
        <v>17.2</v>
      </c>
      <c r="AD26" s="0" t="n">
        <f aca="false">INDEX(t302_H!$A$4:$CE$24,MATCH(AD$5,t302_E!$A$4:$A$24,0),MATCH(Ratio_dif_chôm!$A26,t302_E!$B$4:$CE$4,0)+1)</f>
        <v>17.1</v>
      </c>
      <c r="AE26" s="0" t="n">
        <f aca="false">INDEX(t302_H!$A$4:$CE$24,MATCH(AE$5,t302_E!$A$4:$A$24,0),MATCH(Ratio_dif_chôm!$A26,t302_E!$B$4:$CE$4,0)+1)</f>
        <v>10.2</v>
      </c>
      <c r="AF26" s="0" t="n">
        <f aca="false">INDEX(t302_H!$A$4:$CE$24,MATCH(AF$5,t302_E!$A$4:$A$24,0),MATCH(Ratio_dif_chôm!$A26,t302_E!$B$4:$CE$4,0)+1)</f>
        <v>7.2</v>
      </c>
      <c r="AG26" s="0" t="n">
        <f aca="false">INDEX(t302_H!$A$4:$CE$24,MATCH(AG$5,t302_E!$A$4:$A$24,0),MATCH(Ratio_dif_chôm!$A26,t302_E!$B$4:$CE$4,0)+1)</f>
        <v>6.2</v>
      </c>
      <c r="AH26" s="0" t="n">
        <f aca="false">INDEX(t302_H!$A$4:$CE$24,MATCH(AH$5,t302_E!$A$4:$A$24,0),MATCH(Ratio_dif_chôm!$A26,t302_E!$B$4:$CE$4,0)+1)</f>
        <v>7.7</v>
      </c>
      <c r="AI26" s="0" t="n">
        <f aca="false">INDEX(t302_H!$A$4:$CE$24,MATCH(AI$5,t302_E!$A$4:$A$24,0),MATCH(Ratio_dif_chôm!$A26,t302_E!$B$4:$CE$4,0)+1)</f>
        <v>6.5</v>
      </c>
      <c r="AJ26" s="0" t="n">
        <f aca="false">INDEX(t302_H!$A$4:$CE$24,MATCH(AJ$5,t302_E!$A$4:$A$24,0),MATCH(Ratio_dif_chôm!$A26,t302_E!$B$4:$CE$4,0)+1)</f>
        <v>6.9</v>
      </c>
      <c r="AK26" s="0" t="n">
        <f aca="false">INDEX(t302_H!$A$4:$CE$24,MATCH(AK$5,t302_E!$A$4:$A$24,0),MATCH(Ratio_dif_chôm!$A26,t302_E!$B$4:$CE$4,0)+1)</f>
        <v>5.3</v>
      </c>
      <c r="AL26" s="0" t="n">
        <f aca="false">INDEX(t302_H!$A$4:$CE$24,MATCH(AL$5,t302_E!$A$4:$A$24,0),MATCH(Ratio_dif_chôm!$A26,t302_E!$B$4:$CE$4,0)+1)</f>
        <v>2.1</v>
      </c>
      <c r="AM26" s="0" t="n">
        <f aca="false">INDEX(t302_H!$A$4:$CE$24,MATCH(AM$5,t302_E!$A$4:$A$24,0),MATCH(Ratio_dif_chôm!$A26,t302_E!$B$4:$CE$4,0)+1)</f>
        <v>2</v>
      </c>
      <c r="AN26" s="0" t="n">
        <f aca="false">INDEX(t302_H!$A$4:$CE$24,MATCH(AN$5,t302_E!$A$4:$A$24,0),MATCH(Ratio_dif_chôm!$A26,t302_E!$B$4:$CE$4,0)+1)</f>
        <v>0.8</v>
      </c>
    </row>
    <row r="27" customFormat="false" ht="15" hidden="false" customHeight="false" outlineLevel="0" collapsed="false">
      <c r="A27" s="0" t="n">
        <v>1996</v>
      </c>
      <c r="B27" s="0" t="n">
        <f aca="false">INDEX(t302_E!$A$4:$CE$24,MATCH(B$5,t302_E!$A$4:$A$24,0),MATCH(Ratio_dif_chôm!$A27,t302_E!$B$4:$CE$4,0)+1)</f>
        <v>10.1</v>
      </c>
      <c r="C27" s="0" t="n">
        <f aca="false">INDEX(t302_F!$A$4:$CE$24,MATCH(C$5,t302_F!$A$4:$A$24,0),MATCH(Ratio_dif_chôm!$A27,t302_F!$B$4:$CE$4,0)+1)</f>
        <v>11.6</v>
      </c>
      <c r="D27" s="0" t="n">
        <f aca="false">INDEX(t302_H!$A$4:$CE$24,MATCH(D$5,t302_H!$A$4:$A$24,0),MATCH(Ratio_dif_chôm!$A27,t302_H!$B$4:$CE$4,0)+1)</f>
        <v>9</v>
      </c>
      <c r="E27" s="0" t="n">
        <f aca="false">INDEX(t302_F!$A$4:$CE$24,MATCH(E$5,t302_F!$A$4:$A$24,0),MATCH(Ratio_dif_chôm!$A27,t302_F!$B$4:$CE$4,0)+1)</f>
        <v>31.8</v>
      </c>
      <c r="F27" s="0" t="n">
        <f aca="false">INDEX(t302_F!$A$4:$CE$24,MATCH(F$5,t302_F!$A$4:$A$24,0),MATCH(Ratio_dif_chôm!$A27,t302_F!$B$4:$CE$4,0)+1)</f>
        <v>23.1</v>
      </c>
      <c r="G27" s="0" t="n">
        <f aca="false">INDEX(t302_F!$A$4:$CE$24,MATCH(G$5,t302_F!$A$4:$A$24,0),MATCH(Ratio_dif_chôm!$A27,t302_F!$B$4:$CE$4,0)+1)</f>
        <v>14.2</v>
      </c>
      <c r="H27" s="0" t="n">
        <f aca="false">INDEX(t302_F!$A$4:$CE$24,MATCH(H$5,t302_F!$A$4:$A$24,0),MATCH(Ratio_dif_chôm!$A27,t302_F!$B$4:$CE$4,0)+1)</f>
        <v>12.1</v>
      </c>
      <c r="I27" s="0" t="n">
        <f aca="false">INDEX(t302_F!$A$4:$CE$24,MATCH(I$5,t302_F!$A$4:$A$24,0),MATCH(Ratio_dif_chôm!$A27,t302_F!$B$4:$CE$4,0)+1)</f>
        <v>10.1</v>
      </c>
      <c r="J27" s="0" t="n">
        <f aca="false">INDEX(t302_F!$A$4:$CE$24,MATCH(J$5,t302_F!$A$4:$A$24,0),MATCH(Ratio_dif_chôm!$A27,t302_F!$B$4:$CE$4,0)+1)</f>
        <v>9.6</v>
      </c>
      <c r="K27" s="0" t="n">
        <f aca="false">INDEX(t302_F!$A$4:$CE$24,MATCH(K$5,t302_F!$A$4:$A$24,0),MATCH(Ratio_dif_chôm!$A27,t302_F!$B$4:$CE$4,0)+1)</f>
        <v>8.1</v>
      </c>
      <c r="L27" s="0" t="n">
        <f aca="false">INDEX(t302_F!$A$4:$CE$24,MATCH(L$5,t302_F!$A$4:$A$24,0),MATCH(Ratio_dif_chôm!$A27,t302_F!$B$4:$CE$4,0)+1)</f>
        <v>5.9</v>
      </c>
      <c r="M27" s="0" t="n">
        <f aca="false">INDEX(t302_F!$A$4:$CE$24,MATCH(M$5,t302_F!$A$4:$A$24,0),MATCH(Ratio_dif_chôm!$A27,t302_F!$B$4:$CE$4,0)+1)</f>
        <v>9.2</v>
      </c>
      <c r="N27" s="0" t="n">
        <f aca="false">INDEX(t302_F!$A$4:$CE$24,MATCH(N$5,t302_F!$A$4:$A$24,0),MATCH(Ratio_dif_chôm!$A27,t302_F!$B$4:$CE$4,0)+1)</f>
        <v>2.4</v>
      </c>
      <c r="O27" s="0" t="n">
        <f aca="false">INDEX(t302_F!$A$4:$CE$24,MATCH(O$5,t302_F!$A$4:$A$24,0),MATCH(Ratio_dif_chôm!$A27,t302_F!$B$4:$CE$4,0)+1)</f>
        <v>2.7</v>
      </c>
      <c r="P27" s="0" t="n">
        <f aca="false">INDEX(t302_F!$A$4:$CE$24,MATCH(P$5,t302_F!$A$4:$A$24,0),MATCH(Ratio_dif_chôm!$A27,t302_F!$B$4:$CE$4,0)+1)</f>
        <v>1.5</v>
      </c>
      <c r="Q27" s="0" t="n">
        <f aca="false">INDEX(t302_H!$A$4:$CE$24,MATCH(Q$5,t302_F!$A$4:$A$24,0),MATCH(Ratio_dif_chôm!$A27,t302_F!$B$4:$CE$4,0)+1)</f>
        <v>21.3</v>
      </c>
      <c r="R27" s="0" t="n">
        <f aca="false">INDEX(t302_H!$A$4:$CE$24,MATCH(R$5,t302_F!$A$4:$A$24,0),MATCH(Ratio_dif_chôm!$A27,t302_F!$B$4:$CE$4,0)+1)</f>
        <v>18.5</v>
      </c>
      <c r="S27" s="0" t="n">
        <f aca="false">INDEX(t302_H!$A$4:$CE$24,MATCH(S$5,t302_F!$A$4:$A$24,0),MATCH(Ratio_dif_chôm!$A27,t302_F!$B$4:$CE$4,0)+1)</f>
        <v>10.9</v>
      </c>
      <c r="T27" s="0" t="n">
        <f aca="false">INDEX(t302_H!$A$4:$CE$24,MATCH(T$5,t302_F!$A$4:$A$24,0),MATCH(Ratio_dif_chôm!$A27,t302_F!$B$4:$CE$4,0)+1)</f>
        <v>8.6</v>
      </c>
      <c r="U27" s="0" t="n">
        <f aca="false">INDEX(t302_H!$A$4:$CE$24,MATCH(U$5,t302_F!$A$4:$A$24,0),MATCH(Ratio_dif_chôm!$A27,t302_F!$B$4:$CE$4,0)+1)</f>
        <v>6.3</v>
      </c>
      <c r="V27" s="0" t="n">
        <f aca="false">INDEX(t302_H!$A$4:$CE$24,MATCH(V$5,t302_F!$A$4:$A$24,0),MATCH(Ratio_dif_chôm!$A27,t302_F!$B$4:$CE$4,0)+1)</f>
        <v>7.7</v>
      </c>
      <c r="W27" s="0" t="n">
        <f aca="false">INDEX(t302_H!$A$4:$CE$24,MATCH(W$5,t302_F!$A$4:$A$24,0),MATCH(Ratio_dif_chôm!$A27,t302_F!$B$4:$CE$4,0)+1)</f>
        <v>6.7</v>
      </c>
      <c r="X27" s="0" t="n">
        <f aca="false">INDEX(t302_H!$A$4:$CE$24,MATCH(X$5,t302_F!$A$4:$A$24,0),MATCH(Ratio_dif_chôm!$A27,t302_F!$B$4:$CE$4,0)+1)</f>
        <v>7</v>
      </c>
      <c r="Y27" s="0" t="n">
        <f aca="false">INDEX(t302_H!$A$4:$CE$24,MATCH(Y$5,t302_F!$A$4:$A$24,0),MATCH(Ratio_dif_chôm!$A27,t302_F!$B$4:$CE$4,0)+1)</f>
        <v>6.4</v>
      </c>
      <c r="Z27" s="0" t="n">
        <f aca="false">INDEX(t302_H!$A$4:$CE$24,MATCH(Z$5,t302_F!$A$4:$A$24,0),MATCH(Ratio_dif_chôm!$A27,t302_F!$B$4:$CE$4,0)+1)</f>
        <v>2.1</v>
      </c>
      <c r="AA27" s="0" t="n">
        <f aca="false">INDEX(t302_H!$A$4:$CE$24,MATCH(AA$5,t302_F!$A$4:$A$24,0),MATCH(Ratio_dif_chôm!$A27,t302_F!$B$4:$CE$4,0)+1)</f>
        <v>0.6</v>
      </c>
      <c r="AB27" s="0" t="n">
        <f aca="false">INDEX(t302_H!$A$4:$CE$24,MATCH(AB$5,t302_F!$A$4:$A$24,0),MATCH(Ratio_dif_chôm!$A27,t302_F!$B$4:$CE$4,0)+1)</f>
        <v>0.7</v>
      </c>
      <c r="AC27" s="0" t="n">
        <f aca="false">INDEX(t302_H!$A$4:$CE$24,MATCH(AC$5,t302_E!$A$4:$A$24,0),MATCH(Ratio_dif_chôm!$A27,t302_E!$B$4:$CE$4,0)+1)</f>
        <v>21.3</v>
      </c>
      <c r="AD27" s="0" t="n">
        <f aca="false">INDEX(t302_H!$A$4:$CE$24,MATCH(AD$5,t302_E!$A$4:$A$24,0),MATCH(Ratio_dif_chôm!$A27,t302_E!$B$4:$CE$4,0)+1)</f>
        <v>18.5</v>
      </c>
      <c r="AE27" s="0" t="n">
        <f aca="false">INDEX(t302_H!$A$4:$CE$24,MATCH(AE$5,t302_E!$A$4:$A$24,0),MATCH(Ratio_dif_chôm!$A27,t302_E!$B$4:$CE$4,0)+1)</f>
        <v>10.9</v>
      </c>
      <c r="AF27" s="0" t="n">
        <f aca="false">INDEX(t302_H!$A$4:$CE$24,MATCH(AF$5,t302_E!$A$4:$A$24,0),MATCH(Ratio_dif_chôm!$A27,t302_E!$B$4:$CE$4,0)+1)</f>
        <v>8.6</v>
      </c>
      <c r="AG27" s="0" t="n">
        <f aca="false">INDEX(t302_H!$A$4:$CE$24,MATCH(AG$5,t302_E!$A$4:$A$24,0),MATCH(Ratio_dif_chôm!$A27,t302_E!$B$4:$CE$4,0)+1)</f>
        <v>6.3</v>
      </c>
      <c r="AH27" s="0" t="n">
        <f aca="false">INDEX(t302_H!$A$4:$CE$24,MATCH(AH$5,t302_E!$A$4:$A$24,0),MATCH(Ratio_dif_chôm!$A27,t302_E!$B$4:$CE$4,0)+1)</f>
        <v>7.7</v>
      </c>
      <c r="AI27" s="0" t="n">
        <f aca="false">INDEX(t302_H!$A$4:$CE$24,MATCH(AI$5,t302_E!$A$4:$A$24,0),MATCH(Ratio_dif_chôm!$A27,t302_E!$B$4:$CE$4,0)+1)</f>
        <v>6.7</v>
      </c>
      <c r="AJ27" s="0" t="n">
        <f aca="false">INDEX(t302_H!$A$4:$CE$24,MATCH(AJ$5,t302_E!$A$4:$A$24,0),MATCH(Ratio_dif_chôm!$A27,t302_E!$B$4:$CE$4,0)+1)</f>
        <v>7</v>
      </c>
      <c r="AK27" s="0" t="n">
        <f aca="false">INDEX(t302_H!$A$4:$CE$24,MATCH(AK$5,t302_E!$A$4:$A$24,0),MATCH(Ratio_dif_chôm!$A27,t302_E!$B$4:$CE$4,0)+1)</f>
        <v>6.4</v>
      </c>
      <c r="AL27" s="0" t="n">
        <f aca="false">INDEX(t302_H!$A$4:$CE$24,MATCH(AL$5,t302_E!$A$4:$A$24,0),MATCH(Ratio_dif_chôm!$A27,t302_E!$B$4:$CE$4,0)+1)</f>
        <v>2.1</v>
      </c>
      <c r="AM27" s="0" t="n">
        <f aca="false">INDEX(t302_H!$A$4:$CE$24,MATCH(AM$5,t302_E!$A$4:$A$24,0),MATCH(Ratio_dif_chôm!$A27,t302_E!$B$4:$CE$4,0)+1)</f>
        <v>0.6</v>
      </c>
      <c r="AN27" s="0" t="n">
        <f aca="false">INDEX(t302_H!$A$4:$CE$24,MATCH(AN$5,t302_E!$A$4:$A$24,0),MATCH(Ratio_dif_chôm!$A27,t302_E!$B$4:$CE$4,0)+1)</f>
        <v>0.7</v>
      </c>
    </row>
    <row r="28" customFormat="false" ht="15" hidden="false" customHeight="false" outlineLevel="0" collapsed="false">
      <c r="A28" s="0" t="n">
        <v>1997</v>
      </c>
      <c r="B28" s="0" t="n">
        <f aca="false">INDEX(t302_E!$A$4:$CE$24,MATCH(B$5,t302_E!$A$4:$A$24,0),MATCH(Ratio_dif_chôm!$A28,t302_E!$B$4:$CE$4,0)+1)</f>
        <v>10.3</v>
      </c>
      <c r="C28" s="0" t="n">
        <f aca="false">INDEX(t302_F!$A$4:$CE$24,MATCH(C$5,t302_F!$A$4:$A$24,0),MATCH(Ratio_dif_chôm!$A28,t302_F!$B$4:$CE$4,0)+1)</f>
        <v>11.6</v>
      </c>
      <c r="D28" s="0" t="n">
        <f aca="false">INDEX(t302_H!$A$4:$CE$24,MATCH(D$5,t302_H!$A$4:$A$24,0),MATCH(Ratio_dif_chôm!$A28,t302_H!$B$4:$CE$4,0)+1)</f>
        <v>9.2</v>
      </c>
      <c r="E28" s="0" t="n">
        <f aca="false">INDEX(t302_F!$A$4:$CE$24,MATCH(E$5,t302_F!$A$4:$A$24,0),MATCH(Ratio_dif_chôm!$A28,t302_F!$B$4:$CE$4,0)+1)</f>
        <v>30.3</v>
      </c>
      <c r="F28" s="0" t="n">
        <f aca="false">INDEX(t302_F!$A$4:$CE$24,MATCH(F$5,t302_F!$A$4:$A$24,0),MATCH(Ratio_dif_chôm!$A28,t302_F!$B$4:$CE$4,0)+1)</f>
        <v>23.5</v>
      </c>
      <c r="G28" s="0" t="n">
        <f aca="false">INDEX(t302_F!$A$4:$CE$24,MATCH(G$5,t302_F!$A$4:$A$24,0),MATCH(Ratio_dif_chôm!$A28,t302_F!$B$4:$CE$4,0)+1)</f>
        <v>13.1</v>
      </c>
      <c r="H28" s="0" t="n">
        <f aca="false">INDEX(t302_F!$A$4:$CE$24,MATCH(H$5,t302_F!$A$4:$A$24,0),MATCH(Ratio_dif_chôm!$A28,t302_F!$B$4:$CE$4,0)+1)</f>
        <v>12.1</v>
      </c>
      <c r="I28" s="0" t="n">
        <f aca="false">INDEX(t302_F!$A$4:$CE$24,MATCH(I$5,t302_F!$A$4:$A$24,0),MATCH(Ratio_dif_chôm!$A28,t302_F!$B$4:$CE$4,0)+1)</f>
        <v>10.8</v>
      </c>
      <c r="J28" s="0" t="n">
        <f aca="false">INDEX(t302_F!$A$4:$CE$24,MATCH(J$5,t302_F!$A$4:$A$24,0),MATCH(Ratio_dif_chôm!$A28,t302_F!$B$4:$CE$4,0)+1)</f>
        <v>9.6</v>
      </c>
      <c r="K28" s="0" t="n">
        <f aca="false">INDEX(t302_F!$A$4:$CE$24,MATCH(K$5,t302_F!$A$4:$A$24,0),MATCH(Ratio_dif_chôm!$A28,t302_F!$B$4:$CE$4,0)+1)</f>
        <v>8.7</v>
      </c>
      <c r="L28" s="0" t="n">
        <f aca="false">INDEX(t302_F!$A$4:$CE$24,MATCH(L$5,t302_F!$A$4:$A$24,0),MATCH(Ratio_dif_chôm!$A28,t302_F!$B$4:$CE$4,0)+1)</f>
        <v>6.7</v>
      </c>
      <c r="M28" s="0" t="n">
        <f aca="false">INDEX(t302_F!$A$4:$CE$24,MATCH(M$5,t302_F!$A$4:$A$24,0),MATCH(Ratio_dif_chôm!$A28,t302_F!$B$4:$CE$4,0)+1)</f>
        <v>8.9</v>
      </c>
      <c r="N28" s="0" t="n">
        <f aca="false">INDEX(t302_F!$A$4:$CE$24,MATCH(N$5,t302_F!$A$4:$A$24,0),MATCH(Ratio_dif_chôm!$A28,t302_F!$B$4:$CE$4,0)+1)</f>
        <v>1.6</v>
      </c>
      <c r="O28" s="0" t="n">
        <f aca="false">INDEX(t302_F!$A$4:$CE$24,MATCH(O$5,t302_F!$A$4:$A$24,0),MATCH(Ratio_dif_chôm!$A28,t302_F!$B$4:$CE$4,0)+1)</f>
        <v>0.4</v>
      </c>
      <c r="P28" s="0" t="n">
        <f aca="false">INDEX(t302_F!$A$4:$CE$24,MATCH(P$5,t302_F!$A$4:$A$24,0),MATCH(Ratio_dif_chôm!$A28,t302_F!$B$4:$CE$4,0)+1)</f>
        <v>4.7</v>
      </c>
      <c r="Q28" s="0" t="n">
        <f aca="false">INDEX(t302_H!$A$4:$CE$24,MATCH(Q$5,t302_F!$A$4:$A$24,0),MATCH(Ratio_dif_chôm!$A28,t302_F!$B$4:$CE$4,0)+1)</f>
        <v>22.7</v>
      </c>
      <c r="R28" s="0" t="n">
        <f aca="false">INDEX(t302_H!$A$4:$CE$24,MATCH(R$5,t302_F!$A$4:$A$24,0),MATCH(Ratio_dif_chôm!$A28,t302_F!$B$4:$CE$4,0)+1)</f>
        <v>19.1</v>
      </c>
      <c r="S28" s="0" t="n">
        <f aca="false">INDEX(t302_H!$A$4:$CE$24,MATCH(S$5,t302_F!$A$4:$A$24,0),MATCH(Ratio_dif_chôm!$A28,t302_F!$B$4:$CE$4,0)+1)</f>
        <v>11.7</v>
      </c>
      <c r="T28" s="0" t="n">
        <f aca="false">INDEX(t302_H!$A$4:$CE$24,MATCH(T$5,t302_F!$A$4:$A$24,0),MATCH(Ratio_dif_chôm!$A28,t302_F!$B$4:$CE$4,0)+1)</f>
        <v>9.4</v>
      </c>
      <c r="U28" s="0" t="n">
        <f aca="false">INDEX(t302_H!$A$4:$CE$24,MATCH(U$5,t302_F!$A$4:$A$24,0),MATCH(Ratio_dif_chôm!$A28,t302_F!$B$4:$CE$4,0)+1)</f>
        <v>6.5</v>
      </c>
      <c r="V28" s="0" t="n">
        <f aca="false">INDEX(t302_H!$A$4:$CE$24,MATCH(V$5,t302_F!$A$4:$A$24,0),MATCH(Ratio_dif_chôm!$A28,t302_F!$B$4:$CE$4,0)+1)</f>
        <v>7.7</v>
      </c>
      <c r="W28" s="0" t="n">
        <f aca="false">INDEX(t302_H!$A$4:$CE$24,MATCH(W$5,t302_F!$A$4:$A$24,0),MATCH(Ratio_dif_chôm!$A28,t302_F!$B$4:$CE$4,0)+1)</f>
        <v>6.6</v>
      </c>
      <c r="X28" s="0" t="n">
        <f aca="false">INDEX(t302_H!$A$4:$CE$24,MATCH(X$5,t302_F!$A$4:$A$24,0),MATCH(Ratio_dif_chôm!$A28,t302_F!$B$4:$CE$4,0)+1)</f>
        <v>7.4</v>
      </c>
      <c r="Y28" s="0" t="n">
        <f aca="false">INDEX(t302_H!$A$4:$CE$24,MATCH(Y$5,t302_F!$A$4:$A$24,0),MATCH(Ratio_dif_chôm!$A28,t302_F!$B$4:$CE$4,0)+1)</f>
        <v>6.1</v>
      </c>
      <c r="Z28" s="0" t="n">
        <f aca="false">INDEX(t302_H!$A$4:$CE$24,MATCH(Z$5,t302_F!$A$4:$A$24,0),MATCH(Ratio_dif_chôm!$A28,t302_F!$B$4:$CE$4,0)+1)</f>
        <v>2.8</v>
      </c>
      <c r="AA28" s="0" t="n">
        <f aca="false">INDEX(t302_H!$A$4:$CE$24,MATCH(AA$5,t302_F!$A$4:$A$24,0),MATCH(Ratio_dif_chôm!$A28,t302_F!$B$4:$CE$4,0)+1)</f>
        <v>0</v>
      </c>
      <c r="AB28" s="0" t="n">
        <f aca="false">INDEX(t302_H!$A$4:$CE$24,MATCH(AB$5,t302_F!$A$4:$A$24,0),MATCH(Ratio_dif_chôm!$A28,t302_F!$B$4:$CE$4,0)+1)</f>
        <v>0</v>
      </c>
      <c r="AC28" s="0" t="n">
        <f aca="false">INDEX(t302_H!$A$4:$CE$24,MATCH(AC$5,t302_E!$A$4:$A$24,0),MATCH(Ratio_dif_chôm!$A28,t302_E!$B$4:$CE$4,0)+1)</f>
        <v>22.7</v>
      </c>
      <c r="AD28" s="0" t="n">
        <f aca="false">INDEX(t302_H!$A$4:$CE$24,MATCH(AD$5,t302_E!$A$4:$A$24,0),MATCH(Ratio_dif_chôm!$A28,t302_E!$B$4:$CE$4,0)+1)</f>
        <v>19.1</v>
      </c>
      <c r="AE28" s="0" t="n">
        <f aca="false">INDEX(t302_H!$A$4:$CE$24,MATCH(AE$5,t302_E!$A$4:$A$24,0),MATCH(Ratio_dif_chôm!$A28,t302_E!$B$4:$CE$4,0)+1)</f>
        <v>11.7</v>
      </c>
      <c r="AF28" s="0" t="n">
        <f aca="false">INDEX(t302_H!$A$4:$CE$24,MATCH(AF$5,t302_E!$A$4:$A$24,0),MATCH(Ratio_dif_chôm!$A28,t302_E!$B$4:$CE$4,0)+1)</f>
        <v>9.4</v>
      </c>
      <c r="AG28" s="0" t="n">
        <f aca="false">INDEX(t302_H!$A$4:$CE$24,MATCH(AG$5,t302_E!$A$4:$A$24,0),MATCH(Ratio_dif_chôm!$A28,t302_E!$B$4:$CE$4,0)+1)</f>
        <v>6.5</v>
      </c>
      <c r="AH28" s="0" t="n">
        <f aca="false">INDEX(t302_H!$A$4:$CE$24,MATCH(AH$5,t302_E!$A$4:$A$24,0),MATCH(Ratio_dif_chôm!$A28,t302_E!$B$4:$CE$4,0)+1)</f>
        <v>7.7</v>
      </c>
      <c r="AI28" s="0" t="n">
        <f aca="false">INDEX(t302_H!$A$4:$CE$24,MATCH(AI$5,t302_E!$A$4:$A$24,0),MATCH(Ratio_dif_chôm!$A28,t302_E!$B$4:$CE$4,0)+1)</f>
        <v>6.6</v>
      </c>
      <c r="AJ28" s="0" t="n">
        <f aca="false">INDEX(t302_H!$A$4:$CE$24,MATCH(AJ$5,t302_E!$A$4:$A$24,0),MATCH(Ratio_dif_chôm!$A28,t302_E!$B$4:$CE$4,0)+1)</f>
        <v>7.4</v>
      </c>
      <c r="AK28" s="0" t="n">
        <f aca="false">INDEX(t302_H!$A$4:$CE$24,MATCH(AK$5,t302_E!$A$4:$A$24,0),MATCH(Ratio_dif_chôm!$A28,t302_E!$B$4:$CE$4,0)+1)</f>
        <v>6.1</v>
      </c>
      <c r="AL28" s="0" t="n">
        <f aca="false">INDEX(t302_H!$A$4:$CE$24,MATCH(AL$5,t302_E!$A$4:$A$24,0),MATCH(Ratio_dif_chôm!$A28,t302_E!$B$4:$CE$4,0)+1)</f>
        <v>2.8</v>
      </c>
      <c r="AM28" s="0" t="n">
        <f aca="false">INDEX(t302_H!$A$4:$CE$24,MATCH(AM$5,t302_E!$A$4:$A$24,0),MATCH(Ratio_dif_chôm!$A28,t302_E!$B$4:$CE$4,0)+1)</f>
        <v>0</v>
      </c>
      <c r="AN28" s="0" t="n">
        <f aca="false">INDEX(t302_H!$A$4:$CE$24,MATCH(AN$5,t302_E!$A$4:$A$24,0),MATCH(Ratio_dif_chôm!$A28,t302_E!$B$4:$CE$4,0)+1)</f>
        <v>0</v>
      </c>
    </row>
    <row r="29" customFormat="false" ht="15" hidden="false" customHeight="false" outlineLevel="0" collapsed="false">
      <c r="A29" s="0" t="n">
        <v>1998</v>
      </c>
      <c r="B29" s="0" t="n">
        <f aca="false">INDEX(t302_E!$A$4:$CE$24,MATCH(B$5,t302_E!$A$4:$A$24,0),MATCH(Ratio_dif_chôm!$A29,t302_E!$B$4:$CE$4,0)+1)</f>
        <v>9.9</v>
      </c>
      <c r="C29" s="0" t="n">
        <f aca="false">INDEX(t302_F!$A$4:$CE$24,MATCH(C$5,t302_F!$A$4:$A$24,0),MATCH(Ratio_dif_chôm!$A29,t302_F!$B$4:$CE$4,0)+1)</f>
        <v>11.2</v>
      </c>
      <c r="D29" s="0" t="n">
        <f aca="false">INDEX(t302_H!$A$4:$CE$24,MATCH(D$5,t302_H!$A$4:$A$24,0),MATCH(Ratio_dif_chôm!$A29,t302_H!$B$4:$CE$4,0)+1)</f>
        <v>8.7</v>
      </c>
      <c r="E29" s="0" t="n">
        <f aca="false">INDEX(t302_F!$A$4:$CE$24,MATCH(E$5,t302_F!$A$4:$A$24,0),MATCH(Ratio_dif_chôm!$A29,t302_F!$B$4:$CE$4,0)+1)</f>
        <v>26.9</v>
      </c>
      <c r="F29" s="0" t="n">
        <f aca="false">INDEX(t302_F!$A$4:$CE$24,MATCH(F$5,t302_F!$A$4:$A$24,0),MATCH(Ratio_dif_chôm!$A29,t302_F!$B$4:$CE$4,0)+1)</f>
        <v>21.6</v>
      </c>
      <c r="G29" s="0" t="n">
        <f aca="false">INDEX(t302_F!$A$4:$CE$24,MATCH(G$5,t302_F!$A$4:$A$24,0),MATCH(Ratio_dif_chôm!$A29,t302_F!$B$4:$CE$4,0)+1)</f>
        <v>13.4</v>
      </c>
      <c r="H29" s="0" t="n">
        <f aca="false">INDEX(t302_F!$A$4:$CE$24,MATCH(H$5,t302_F!$A$4:$A$24,0),MATCH(Ratio_dif_chôm!$A29,t302_F!$B$4:$CE$4,0)+1)</f>
        <v>12.2</v>
      </c>
      <c r="I29" s="0" t="n">
        <f aca="false">INDEX(t302_F!$A$4:$CE$24,MATCH(I$5,t302_F!$A$4:$A$24,0),MATCH(Ratio_dif_chôm!$A29,t302_F!$B$4:$CE$4,0)+1)</f>
        <v>10.5</v>
      </c>
      <c r="J29" s="0" t="n">
        <f aca="false">INDEX(t302_F!$A$4:$CE$24,MATCH(J$5,t302_F!$A$4:$A$24,0),MATCH(Ratio_dif_chôm!$A29,t302_F!$B$4:$CE$4,0)+1)</f>
        <v>9.1</v>
      </c>
      <c r="K29" s="0" t="n">
        <f aca="false">INDEX(t302_F!$A$4:$CE$24,MATCH(K$5,t302_F!$A$4:$A$24,0),MATCH(Ratio_dif_chôm!$A29,t302_F!$B$4:$CE$4,0)+1)</f>
        <v>8.6</v>
      </c>
      <c r="L29" s="0" t="n">
        <f aca="false">INDEX(t302_F!$A$4:$CE$24,MATCH(L$5,t302_F!$A$4:$A$24,0),MATCH(Ratio_dif_chôm!$A29,t302_F!$B$4:$CE$4,0)+1)</f>
        <v>6.3</v>
      </c>
      <c r="M29" s="0" t="n">
        <f aca="false">INDEX(t302_F!$A$4:$CE$24,MATCH(M$5,t302_F!$A$4:$A$24,0),MATCH(Ratio_dif_chôm!$A29,t302_F!$B$4:$CE$4,0)+1)</f>
        <v>9.7</v>
      </c>
      <c r="N29" s="0" t="n">
        <f aca="false">INDEX(t302_F!$A$4:$CE$24,MATCH(N$5,t302_F!$A$4:$A$24,0),MATCH(Ratio_dif_chôm!$A29,t302_F!$B$4:$CE$4,0)+1)</f>
        <v>2.4</v>
      </c>
      <c r="O29" s="0" t="n">
        <f aca="false">INDEX(t302_F!$A$4:$CE$24,MATCH(O$5,t302_F!$A$4:$A$24,0),MATCH(Ratio_dif_chôm!$A29,t302_F!$B$4:$CE$4,0)+1)</f>
        <v>1</v>
      </c>
      <c r="P29" s="0" t="n">
        <f aca="false">INDEX(t302_F!$A$4:$CE$24,MATCH(P$5,t302_F!$A$4:$A$24,0),MATCH(Ratio_dif_chôm!$A29,t302_F!$B$4:$CE$4,0)+1)</f>
        <v>1.9</v>
      </c>
      <c r="Q29" s="0" t="n">
        <f aca="false">INDEX(t302_H!$A$4:$CE$24,MATCH(Q$5,t302_F!$A$4:$A$24,0),MATCH(Ratio_dif_chôm!$A29,t302_F!$B$4:$CE$4,0)+1)</f>
        <v>20.4</v>
      </c>
      <c r="R29" s="0" t="n">
        <f aca="false">INDEX(t302_H!$A$4:$CE$24,MATCH(R$5,t302_F!$A$4:$A$24,0),MATCH(Ratio_dif_chôm!$A29,t302_F!$B$4:$CE$4,0)+1)</f>
        <v>18.5</v>
      </c>
      <c r="S29" s="0" t="n">
        <f aca="false">INDEX(t302_H!$A$4:$CE$24,MATCH(S$5,t302_F!$A$4:$A$24,0),MATCH(Ratio_dif_chôm!$A29,t302_F!$B$4:$CE$4,0)+1)</f>
        <v>10.8</v>
      </c>
      <c r="T29" s="0" t="n">
        <f aca="false">INDEX(t302_H!$A$4:$CE$24,MATCH(T$5,t302_F!$A$4:$A$24,0),MATCH(Ratio_dif_chôm!$A29,t302_F!$B$4:$CE$4,0)+1)</f>
        <v>8.5</v>
      </c>
      <c r="U29" s="0" t="n">
        <f aca="false">INDEX(t302_H!$A$4:$CE$24,MATCH(U$5,t302_F!$A$4:$A$24,0),MATCH(Ratio_dif_chôm!$A29,t302_F!$B$4:$CE$4,0)+1)</f>
        <v>6.5</v>
      </c>
      <c r="V29" s="0" t="n">
        <f aca="false">INDEX(t302_H!$A$4:$CE$24,MATCH(V$5,t302_F!$A$4:$A$24,0),MATCH(Ratio_dif_chôm!$A29,t302_F!$B$4:$CE$4,0)+1)</f>
        <v>7.1</v>
      </c>
      <c r="W29" s="0" t="n">
        <f aca="false">INDEX(t302_H!$A$4:$CE$24,MATCH(W$5,t302_F!$A$4:$A$24,0),MATCH(Ratio_dif_chôm!$A29,t302_F!$B$4:$CE$4,0)+1)</f>
        <v>6</v>
      </c>
      <c r="X29" s="0" t="n">
        <f aca="false">INDEX(t302_H!$A$4:$CE$24,MATCH(X$5,t302_F!$A$4:$A$24,0),MATCH(Ratio_dif_chôm!$A29,t302_F!$B$4:$CE$4,0)+1)</f>
        <v>7.5</v>
      </c>
      <c r="Y29" s="0" t="n">
        <f aca="false">INDEX(t302_H!$A$4:$CE$24,MATCH(Y$5,t302_F!$A$4:$A$24,0),MATCH(Ratio_dif_chôm!$A29,t302_F!$B$4:$CE$4,0)+1)</f>
        <v>5.9</v>
      </c>
      <c r="Z29" s="0" t="n">
        <f aca="false">INDEX(t302_H!$A$4:$CE$24,MATCH(Z$5,t302_F!$A$4:$A$24,0),MATCH(Ratio_dif_chôm!$A29,t302_F!$B$4:$CE$4,0)+1)</f>
        <v>3.9</v>
      </c>
      <c r="AA29" s="0" t="n">
        <f aca="false">INDEX(t302_H!$A$4:$CE$24,MATCH(AA$5,t302_F!$A$4:$A$24,0),MATCH(Ratio_dif_chôm!$A29,t302_F!$B$4:$CE$4,0)+1)</f>
        <v>1.2</v>
      </c>
      <c r="AB29" s="0" t="n">
        <f aca="false">INDEX(t302_H!$A$4:$CE$24,MATCH(AB$5,t302_F!$A$4:$A$24,0),MATCH(Ratio_dif_chôm!$A29,t302_F!$B$4:$CE$4,0)+1)</f>
        <v>0</v>
      </c>
      <c r="AC29" s="0" t="n">
        <f aca="false">INDEX(t302_H!$A$4:$CE$24,MATCH(AC$5,t302_E!$A$4:$A$24,0),MATCH(Ratio_dif_chôm!$A29,t302_E!$B$4:$CE$4,0)+1)</f>
        <v>20.4</v>
      </c>
      <c r="AD29" s="0" t="n">
        <f aca="false">INDEX(t302_H!$A$4:$CE$24,MATCH(AD$5,t302_E!$A$4:$A$24,0),MATCH(Ratio_dif_chôm!$A29,t302_E!$B$4:$CE$4,0)+1)</f>
        <v>18.5</v>
      </c>
      <c r="AE29" s="0" t="n">
        <f aca="false">INDEX(t302_H!$A$4:$CE$24,MATCH(AE$5,t302_E!$A$4:$A$24,0),MATCH(Ratio_dif_chôm!$A29,t302_E!$B$4:$CE$4,0)+1)</f>
        <v>10.8</v>
      </c>
      <c r="AF29" s="0" t="n">
        <f aca="false">INDEX(t302_H!$A$4:$CE$24,MATCH(AF$5,t302_E!$A$4:$A$24,0),MATCH(Ratio_dif_chôm!$A29,t302_E!$B$4:$CE$4,0)+1)</f>
        <v>8.5</v>
      </c>
      <c r="AG29" s="0" t="n">
        <f aca="false">INDEX(t302_H!$A$4:$CE$24,MATCH(AG$5,t302_E!$A$4:$A$24,0),MATCH(Ratio_dif_chôm!$A29,t302_E!$B$4:$CE$4,0)+1)</f>
        <v>6.5</v>
      </c>
      <c r="AH29" s="0" t="n">
        <f aca="false">INDEX(t302_H!$A$4:$CE$24,MATCH(AH$5,t302_E!$A$4:$A$24,0),MATCH(Ratio_dif_chôm!$A29,t302_E!$B$4:$CE$4,0)+1)</f>
        <v>7.1</v>
      </c>
      <c r="AI29" s="0" t="n">
        <f aca="false">INDEX(t302_H!$A$4:$CE$24,MATCH(AI$5,t302_E!$A$4:$A$24,0),MATCH(Ratio_dif_chôm!$A29,t302_E!$B$4:$CE$4,0)+1)</f>
        <v>6</v>
      </c>
      <c r="AJ29" s="0" t="n">
        <f aca="false">INDEX(t302_H!$A$4:$CE$24,MATCH(AJ$5,t302_E!$A$4:$A$24,0),MATCH(Ratio_dif_chôm!$A29,t302_E!$B$4:$CE$4,0)+1)</f>
        <v>7.5</v>
      </c>
      <c r="AK29" s="0" t="n">
        <f aca="false">INDEX(t302_H!$A$4:$CE$24,MATCH(AK$5,t302_E!$A$4:$A$24,0),MATCH(Ratio_dif_chôm!$A29,t302_E!$B$4:$CE$4,0)+1)</f>
        <v>5.9</v>
      </c>
      <c r="AL29" s="0" t="n">
        <f aca="false">INDEX(t302_H!$A$4:$CE$24,MATCH(AL$5,t302_E!$A$4:$A$24,0),MATCH(Ratio_dif_chôm!$A29,t302_E!$B$4:$CE$4,0)+1)</f>
        <v>3.9</v>
      </c>
      <c r="AM29" s="0" t="n">
        <f aca="false">INDEX(t302_H!$A$4:$CE$24,MATCH(AM$5,t302_E!$A$4:$A$24,0),MATCH(Ratio_dif_chôm!$A29,t302_E!$B$4:$CE$4,0)+1)</f>
        <v>1.2</v>
      </c>
      <c r="AN29" s="0" t="n">
        <f aca="false">INDEX(t302_H!$A$4:$CE$24,MATCH(AN$5,t302_E!$A$4:$A$24,0),MATCH(Ratio_dif_chôm!$A29,t302_E!$B$4:$CE$4,0)+1)</f>
        <v>0</v>
      </c>
    </row>
    <row r="30" customFormat="false" ht="15" hidden="false" customHeight="false" outlineLevel="0" collapsed="false">
      <c r="A30" s="0" t="n">
        <v>1999</v>
      </c>
      <c r="B30" s="0" t="n">
        <f aca="false">INDEX(t302_E!$A$4:$CE$24,MATCH(B$5,t302_E!$A$4:$A$24,0),MATCH(Ratio_dif_chôm!$A30,t302_E!$B$4:$CE$4,0)+1)</f>
        <v>9.6</v>
      </c>
      <c r="C30" s="0" t="n">
        <f aca="false">INDEX(t302_F!$A$4:$CE$24,MATCH(C$5,t302_F!$A$4:$A$24,0),MATCH(Ratio_dif_chôm!$A30,t302_F!$B$4:$CE$4,0)+1)</f>
        <v>10.8</v>
      </c>
      <c r="D30" s="0" t="n">
        <f aca="false">INDEX(t302_H!$A$4:$CE$24,MATCH(D$5,t302_H!$A$4:$A$24,0),MATCH(Ratio_dif_chôm!$A30,t302_H!$B$4:$CE$4,0)+1)</f>
        <v>8.5</v>
      </c>
      <c r="E30" s="0" t="n">
        <f aca="false">INDEX(t302_F!$A$4:$CE$24,MATCH(E$5,t302_F!$A$4:$A$24,0),MATCH(Ratio_dif_chôm!$A30,t302_F!$B$4:$CE$4,0)+1)</f>
        <v>27.6</v>
      </c>
      <c r="F30" s="0" t="n">
        <f aca="false">INDEX(t302_F!$A$4:$CE$24,MATCH(F$5,t302_F!$A$4:$A$24,0),MATCH(Ratio_dif_chôm!$A30,t302_F!$B$4:$CE$4,0)+1)</f>
        <v>20.5</v>
      </c>
      <c r="G30" s="0" t="n">
        <f aca="false">INDEX(t302_F!$A$4:$CE$24,MATCH(G$5,t302_F!$A$4:$A$24,0),MATCH(Ratio_dif_chôm!$A30,t302_F!$B$4:$CE$4,0)+1)</f>
        <v>12.7</v>
      </c>
      <c r="H30" s="0" t="n">
        <f aca="false">INDEX(t302_F!$A$4:$CE$24,MATCH(H$5,t302_F!$A$4:$A$24,0),MATCH(Ratio_dif_chôm!$A30,t302_F!$B$4:$CE$4,0)+1)</f>
        <v>11.8</v>
      </c>
      <c r="I30" s="0" t="n">
        <f aca="false">INDEX(t302_F!$A$4:$CE$24,MATCH(I$5,t302_F!$A$4:$A$24,0),MATCH(Ratio_dif_chôm!$A30,t302_F!$B$4:$CE$4,0)+1)</f>
        <v>10</v>
      </c>
      <c r="J30" s="0" t="n">
        <f aca="false">INDEX(t302_F!$A$4:$CE$24,MATCH(J$5,t302_F!$A$4:$A$24,0),MATCH(Ratio_dif_chôm!$A30,t302_F!$B$4:$CE$4,0)+1)</f>
        <v>9.2</v>
      </c>
      <c r="K30" s="0" t="n">
        <f aca="false">INDEX(t302_F!$A$4:$CE$24,MATCH(K$5,t302_F!$A$4:$A$24,0),MATCH(Ratio_dif_chôm!$A30,t302_F!$B$4:$CE$4,0)+1)</f>
        <v>8.6</v>
      </c>
      <c r="L30" s="0" t="n">
        <f aca="false">INDEX(t302_F!$A$4:$CE$24,MATCH(L$5,t302_F!$A$4:$A$24,0),MATCH(Ratio_dif_chôm!$A30,t302_F!$B$4:$CE$4,0)+1)</f>
        <v>6.5</v>
      </c>
      <c r="M30" s="0" t="n">
        <f aca="false">INDEX(t302_F!$A$4:$CE$24,MATCH(M$5,t302_F!$A$4:$A$24,0),MATCH(Ratio_dif_chôm!$A30,t302_F!$B$4:$CE$4,0)+1)</f>
        <v>8.9</v>
      </c>
      <c r="N30" s="0" t="n">
        <f aca="false">INDEX(t302_F!$A$4:$CE$24,MATCH(N$5,t302_F!$A$4:$A$24,0),MATCH(Ratio_dif_chôm!$A30,t302_F!$B$4:$CE$4,0)+1)</f>
        <v>1.8</v>
      </c>
      <c r="O30" s="0" t="n">
        <f aca="false">INDEX(t302_F!$A$4:$CE$24,MATCH(O$5,t302_F!$A$4:$A$24,0),MATCH(Ratio_dif_chôm!$A30,t302_F!$B$4:$CE$4,0)+1)</f>
        <v>0</v>
      </c>
      <c r="P30" s="0" t="n">
        <f aca="false">INDEX(t302_F!$A$4:$CE$24,MATCH(P$5,t302_F!$A$4:$A$24,0),MATCH(Ratio_dif_chôm!$A30,t302_F!$B$4:$CE$4,0)+1)</f>
        <v>0</v>
      </c>
      <c r="Q30" s="0" t="n">
        <f aca="false">INDEX(t302_H!$A$4:$CE$24,MATCH(Q$5,t302_F!$A$4:$A$24,0),MATCH(Ratio_dif_chôm!$A30,t302_F!$B$4:$CE$4,0)+1)</f>
        <v>22.3</v>
      </c>
      <c r="R30" s="0" t="n">
        <f aca="false">INDEX(t302_H!$A$4:$CE$24,MATCH(R$5,t302_F!$A$4:$A$24,0),MATCH(Ratio_dif_chôm!$A30,t302_F!$B$4:$CE$4,0)+1)</f>
        <v>18.3</v>
      </c>
      <c r="S30" s="0" t="n">
        <f aca="false">INDEX(t302_H!$A$4:$CE$24,MATCH(S$5,t302_F!$A$4:$A$24,0),MATCH(Ratio_dif_chôm!$A30,t302_F!$B$4:$CE$4,0)+1)</f>
        <v>9.7</v>
      </c>
      <c r="T30" s="0" t="n">
        <f aca="false">INDEX(t302_H!$A$4:$CE$24,MATCH(T$5,t302_F!$A$4:$A$24,0),MATCH(Ratio_dif_chôm!$A30,t302_F!$B$4:$CE$4,0)+1)</f>
        <v>8.7</v>
      </c>
      <c r="U30" s="0" t="n">
        <f aca="false">INDEX(t302_H!$A$4:$CE$24,MATCH(U$5,t302_F!$A$4:$A$24,0),MATCH(Ratio_dif_chôm!$A30,t302_F!$B$4:$CE$4,0)+1)</f>
        <v>5.9</v>
      </c>
      <c r="V30" s="0" t="n">
        <f aca="false">INDEX(t302_H!$A$4:$CE$24,MATCH(V$5,t302_F!$A$4:$A$24,0),MATCH(Ratio_dif_chôm!$A30,t302_F!$B$4:$CE$4,0)+1)</f>
        <v>6.7</v>
      </c>
      <c r="W30" s="0" t="n">
        <f aca="false">INDEX(t302_H!$A$4:$CE$24,MATCH(W$5,t302_F!$A$4:$A$24,0),MATCH(Ratio_dif_chôm!$A30,t302_F!$B$4:$CE$4,0)+1)</f>
        <v>6.2</v>
      </c>
      <c r="X30" s="0" t="n">
        <f aca="false">INDEX(t302_H!$A$4:$CE$24,MATCH(X$5,t302_F!$A$4:$A$24,0),MATCH(Ratio_dif_chôm!$A30,t302_F!$B$4:$CE$4,0)+1)</f>
        <v>6.9</v>
      </c>
      <c r="Y30" s="0" t="n">
        <f aca="false">INDEX(t302_H!$A$4:$CE$24,MATCH(Y$5,t302_F!$A$4:$A$24,0),MATCH(Ratio_dif_chôm!$A30,t302_F!$B$4:$CE$4,0)+1)</f>
        <v>6.3</v>
      </c>
      <c r="Z30" s="0" t="n">
        <f aca="false">INDEX(t302_H!$A$4:$CE$24,MATCH(Z$5,t302_F!$A$4:$A$24,0),MATCH(Ratio_dif_chôm!$A30,t302_F!$B$4:$CE$4,0)+1)</f>
        <v>3.1</v>
      </c>
      <c r="AA30" s="0" t="n">
        <f aca="false">INDEX(t302_H!$A$4:$CE$24,MATCH(AA$5,t302_F!$A$4:$A$24,0),MATCH(Ratio_dif_chôm!$A30,t302_F!$B$4:$CE$4,0)+1)</f>
        <v>2.1</v>
      </c>
      <c r="AB30" s="0" t="n">
        <f aca="false">INDEX(t302_H!$A$4:$CE$24,MATCH(AB$5,t302_F!$A$4:$A$24,0),MATCH(Ratio_dif_chôm!$A30,t302_F!$B$4:$CE$4,0)+1)</f>
        <v>0</v>
      </c>
      <c r="AC30" s="0" t="n">
        <f aca="false">INDEX(t302_H!$A$4:$CE$24,MATCH(AC$5,t302_E!$A$4:$A$24,0),MATCH(Ratio_dif_chôm!$A30,t302_E!$B$4:$CE$4,0)+1)</f>
        <v>22.3</v>
      </c>
      <c r="AD30" s="0" t="n">
        <f aca="false">INDEX(t302_H!$A$4:$CE$24,MATCH(AD$5,t302_E!$A$4:$A$24,0),MATCH(Ratio_dif_chôm!$A30,t302_E!$B$4:$CE$4,0)+1)</f>
        <v>18.3</v>
      </c>
      <c r="AE30" s="0" t="n">
        <f aca="false">INDEX(t302_H!$A$4:$CE$24,MATCH(AE$5,t302_E!$A$4:$A$24,0),MATCH(Ratio_dif_chôm!$A30,t302_E!$B$4:$CE$4,0)+1)</f>
        <v>9.7</v>
      </c>
      <c r="AF30" s="0" t="n">
        <f aca="false">INDEX(t302_H!$A$4:$CE$24,MATCH(AF$5,t302_E!$A$4:$A$24,0),MATCH(Ratio_dif_chôm!$A30,t302_E!$B$4:$CE$4,0)+1)</f>
        <v>8.7</v>
      </c>
      <c r="AG30" s="0" t="n">
        <f aca="false">INDEX(t302_H!$A$4:$CE$24,MATCH(AG$5,t302_E!$A$4:$A$24,0),MATCH(Ratio_dif_chôm!$A30,t302_E!$B$4:$CE$4,0)+1)</f>
        <v>5.9</v>
      </c>
      <c r="AH30" s="0" t="n">
        <f aca="false">INDEX(t302_H!$A$4:$CE$24,MATCH(AH$5,t302_E!$A$4:$A$24,0),MATCH(Ratio_dif_chôm!$A30,t302_E!$B$4:$CE$4,0)+1)</f>
        <v>6.7</v>
      </c>
      <c r="AI30" s="0" t="n">
        <f aca="false">INDEX(t302_H!$A$4:$CE$24,MATCH(AI$5,t302_E!$A$4:$A$24,0),MATCH(Ratio_dif_chôm!$A30,t302_E!$B$4:$CE$4,0)+1)</f>
        <v>6.2</v>
      </c>
      <c r="AJ30" s="0" t="n">
        <f aca="false">INDEX(t302_H!$A$4:$CE$24,MATCH(AJ$5,t302_E!$A$4:$A$24,0),MATCH(Ratio_dif_chôm!$A30,t302_E!$B$4:$CE$4,0)+1)</f>
        <v>6.9</v>
      </c>
      <c r="AK30" s="0" t="n">
        <f aca="false">INDEX(t302_H!$A$4:$CE$24,MATCH(AK$5,t302_E!$A$4:$A$24,0),MATCH(Ratio_dif_chôm!$A30,t302_E!$B$4:$CE$4,0)+1)</f>
        <v>6.3</v>
      </c>
      <c r="AL30" s="0" t="n">
        <f aca="false">INDEX(t302_H!$A$4:$CE$24,MATCH(AL$5,t302_E!$A$4:$A$24,0),MATCH(Ratio_dif_chôm!$A30,t302_E!$B$4:$CE$4,0)+1)</f>
        <v>3.1</v>
      </c>
      <c r="AM30" s="0" t="n">
        <f aca="false">INDEX(t302_H!$A$4:$CE$24,MATCH(AM$5,t302_E!$A$4:$A$24,0),MATCH(Ratio_dif_chôm!$A30,t302_E!$B$4:$CE$4,0)+1)</f>
        <v>2.1</v>
      </c>
      <c r="AN30" s="0" t="n">
        <f aca="false">INDEX(t302_H!$A$4:$CE$24,MATCH(AN$5,t302_E!$A$4:$A$24,0),MATCH(Ratio_dif_chôm!$A30,t302_E!$B$4:$CE$4,0)+1)</f>
        <v>0</v>
      </c>
    </row>
    <row r="31" customFormat="false" ht="15" hidden="false" customHeight="false" outlineLevel="0" collapsed="false">
      <c r="A31" s="0" t="n">
        <v>2000</v>
      </c>
      <c r="B31" s="0" t="n">
        <f aca="false">INDEX(t302_E!$A$4:$CE$24,MATCH(B$5,t302_E!$A$4:$A$24,0),MATCH(Ratio_dif_chôm!$A31,t302_E!$B$4:$CE$4,0)+1)</f>
        <v>8.1</v>
      </c>
      <c r="C31" s="0" t="n">
        <f aca="false">INDEX(t302_F!$A$4:$CE$24,MATCH(C$5,t302_F!$A$4:$A$24,0),MATCH(Ratio_dif_chôm!$A31,t302_F!$B$4:$CE$4,0)+1)</f>
        <v>9.5</v>
      </c>
      <c r="D31" s="0" t="n">
        <f aca="false">INDEX(t302_H!$A$4:$CE$24,MATCH(D$5,t302_H!$A$4:$A$24,0),MATCH(Ratio_dif_chôm!$A31,t302_H!$B$4:$CE$4,0)+1)</f>
        <v>7</v>
      </c>
      <c r="E31" s="0" t="n">
        <f aca="false">INDEX(t302_F!$A$4:$CE$24,MATCH(E$5,t302_F!$A$4:$A$24,0),MATCH(Ratio_dif_chôm!$A31,t302_F!$B$4:$CE$4,0)+1)</f>
        <v>24.7</v>
      </c>
      <c r="F31" s="0" t="n">
        <f aca="false">INDEX(t302_F!$A$4:$CE$24,MATCH(F$5,t302_F!$A$4:$A$24,0),MATCH(Ratio_dif_chôm!$A31,t302_F!$B$4:$CE$4,0)+1)</f>
        <v>15.9</v>
      </c>
      <c r="G31" s="0" t="n">
        <f aca="false">INDEX(t302_F!$A$4:$CE$24,MATCH(G$5,t302_F!$A$4:$A$24,0),MATCH(Ratio_dif_chôm!$A31,t302_F!$B$4:$CE$4,0)+1)</f>
        <v>10.7</v>
      </c>
      <c r="H31" s="0" t="n">
        <f aca="false">INDEX(t302_F!$A$4:$CE$24,MATCH(H$5,t302_F!$A$4:$A$24,0),MATCH(Ratio_dif_chôm!$A31,t302_F!$B$4:$CE$4,0)+1)</f>
        <v>10</v>
      </c>
      <c r="I31" s="0" t="n">
        <f aca="false">INDEX(t302_F!$A$4:$CE$24,MATCH(I$5,t302_F!$A$4:$A$24,0),MATCH(Ratio_dif_chôm!$A31,t302_F!$B$4:$CE$4,0)+1)</f>
        <v>9.1</v>
      </c>
      <c r="J31" s="0" t="n">
        <f aca="false">INDEX(t302_F!$A$4:$CE$24,MATCH(J$5,t302_F!$A$4:$A$24,0),MATCH(Ratio_dif_chôm!$A31,t302_F!$B$4:$CE$4,0)+1)</f>
        <v>9</v>
      </c>
      <c r="K31" s="0" t="n">
        <f aca="false">INDEX(t302_F!$A$4:$CE$24,MATCH(K$5,t302_F!$A$4:$A$24,0),MATCH(Ratio_dif_chôm!$A31,t302_F!$B$4:$CE$4,0)+1)</f>
        <v>7.7</v>
      </c>
      <c r="L31" s="0" t="n">
        <f aca="false">INDEX(t302_F!$A$4:$CE$24,MATCH(L$5,t302_F!$A$4:$A$24,0),MATCH(Ratio_dif_chôm!$A31,t302_F!$B$4:$CE$4,0)+1)</f>
        <v>5.6</v>
      </c>
      <c r="M31" s="0" t="n">
        <f aca="false">INDEX(t302_F!$A$4:$CE$24,MATCH(M$5,t302_F!$A$4:$A$24,0),MATCH(Ratio_dif_chôm!$A31,t302_F!$B$4:$CE$4,0)+1)</f>
        <v>7.7</v>
      </c>
      <c r="N31" s="0" t="n">
        <f aca="false">INDEX(t302_F!$A$4:$CE$24,MATCH(N$5,t302_F!$A$4:$A$24,0),MATCH(Ratio_dif_chôm!$A31,t302_F!$B$4:$CE$4,0)+1)</f>
        <v>2.8</v>
      </c>
      <c r="O31" s="0" t="n">
        <f aca="false">INDEX(t302_F!$A$4:$CE$24,MATCH(O$5,t302_F!$A$4:$A$24,0),MATCH(Ratio_dif_chôm!$A31,t302_F!$B$4:$CE$4,0)+1)</f>
        <v>0</v>
      </c>
      <c r="P31" s="0" t="n">
        <f aca="false">INDEX(t302_F!$A$4:$CE$24,MATCH(P$5,t302_F!$A$4:$A$24,0),MATCH(Ratio_dif_chôm!$A31,t302_F!$B$4:$CE$4,0)+1)</f>
        <v>0</v>
      </c>
      <c r="Q31" s="0" t="n">
        <f aca="false">INDEX(t302_H!$A$4:$CE$24,MATCH(Q$5,t302_F!$A$4:$A$24,0),MATCH(Ratio_dif_chôm!$A31,t302_F!$B$4:$CE$4,0)+1)</f>
        <v>19.1</v>
      </c>
      <c r="R31" s="0" t="n">
        <f aca="false">INDEX(t302_H!$A$4:$CE$24,MATCH(R$5,t302_F!$A$4:$A$24,0),MATCH(Ratio_dif_chôm!$A31,t302_F!$B$4:$CE$4,0)+1)</f>
        <v>13.9</v>
      </c>
      <c r="S31" s="0" t="n">
        <f aca="false">INDEX(t302_H!$A$4:$CE$24,MATCH(S$5,t302_F!$A$4:$A$24,0),MATCH(Ratio_dif_chôm!$A31,t302_F!$B$4:$CE$4,0)+1)</f>
        <v>8.4</v>
      </c>
      <c r="T31" s="0" t="n">
        <f aca="false">INDEX(t302_H!$A$4:$CE$24,MATCH(T$5,t302_F!$A$4:$A$24,0),MATCH(Ratio_dif_chôm!$A31,t302_F!$B$4:$CE$4,0)+1)</f>
        <v>6.8</v>
      </c>
      <c r="U31" s="0" t="n">
        <f aca="false">INDEX(t302_H!$A$4:$CE$24,MATCH(U$5,t302_F!$A$4:$A$24,0),MATCH(Ratio_dif_chôm!$A31,t302_F!$B$4:$CE$4,0)+1)</f>
        <v>5.4</v>
      </c>
      <c r="V31" s="0" t="n">
        <f aca="false">INDEX(t302_H!$A$4:$CE$24,MATCH(V$5,t302_F!$A$4:$A$24,0),MATCH(Ratio_dif_chôm!$A31,t302_F!$B$4:$CE$4,0)+1)</f>
        <v>5.6</v>
      </c>
      <c r="W31" s="0" t="n">
        <f aca="false">INDEX(t302_H!$A$4:$CE$24,MATCH(W$5,t302_F!$A$4:$A$24,0),MATCH(Ratio_dif_chôm!$A31,t302_F!$B$4:$CE$4,0)+1)</f>
        <v>5.3</v>
      </c>
      <c r="X31" s="0" t="n">
        <f aca="false">INDEX(t302_H!$A$4:$CE$24,MATCH(X$5,t302_F!$A$4:$A$24,0),MATCH(Ratio_dif_chôm!$A31,t302_F!$B$4:$CE$4,0)+1)</f>
        <v>5.6</v>
      </c>
      <c r="Y31" s="0" t="n">
        <f aca="false">INDEX(t302_H!$A$4:$CE$24,MATCH(Y$5,t302_F!$A$4:$A$24,0),MATCH(Ratio_dif_chôm!$A31,t302_F!$B$4:$CE$4,0)+1)</f>
        <v>5.2</v>
      </c>
      <c r="Z31" s="0" t="n">
        <f aca="false">INDEX(t302_H!$A$4:$CE$24,MATCH(Z$5,t302_F!$A$4:$A$24,0),MATCH(Ratio_dif_chôm!$A31,t302_F!$B$4:$CE$4,0)+1)</f>
        <v>3</v>
      </c>
      <c r="AA31" s="0" t="n">
        <f aca="false">INDEX(t302_H!$A$4:$CE$24,MATCH(AA$5,t302_F!$A$4:$A$24,0),MATCH(Ratio_dif_chôm!$A31,t302_F!$B$4:$CE$4,0)+1)</f>
        <v>0</v>
      </c>
      <c r="AB31" s="0" t="n">
        <f aca="false">INDEX(t302_H!$A$4:$CE$24,MATCH(AB$5,t302_F!$A$4:$A$24,0),MATCH(Ratio_dif_chôm!$A31,t302_F!$B$4:$CE$4,0)+1)</f>
        <v>0</v>
      </c>
      <c r="AC31" s="0" t="n">
        <f aca="false">INDEX(t302_H!$A$4:$CE$24,MATCH(AC$5,t302_E!$A$4:$A$24,0),MATCH(Ratio_dif_chôm!$A31,t302_E!$B$4:$CE$4,0)+1)</f>
        <v>19.1</v>
      </c>
      <c r="AD31" s="0" t="n">
        <f aca="false">INDEX(t302_H!$A$4:$CE$24,MATCH(AD$5,t302_E!$A$4:$A$24,0),MATCH(Ratio_dif_chôm!$A31,t302_E!$B$4:$CE$4,0)+1)</f>
        <v>13.9</v>
      </c>
      <c r="AE31" s="0" t="n">
        <f aca="false">INDEX(t302_H!$A$4:$CE$24,MATCH(AE$5,t302_E!$A$4:$A$24,0),MATCH(Ratio_dif_chôm!$A31,t302_E!$B$4:$CE$4,0)+1)</f>
        <v>8.4</v>
      </c>
      <c r="AF31" s="0" t="n">
        <f aca="false">INDEX(t302_H!$A$4:$CE$24,MATCH(AF$5,t302_E!$A$4:$A$24,0),MATCH(Ratio_dif_chôm!$A31,t302_E!$B$4:$CE$4,0)+1)</f>
        <v>6.8</v>
      </c>
      <c r="AG31" s="0" t="n">
        <f aca="false">INDEX(t302_H!$A$4:$CE$24,MATCH(AG$5,t302_E!$A$4:$A$24,0),MATCH(Ratio_dif_chôm!$A31,t302_E!$B$4:$CE$4,0)+1)</f>
        <v>5.4</v>
      </c>
      <c r="AH31" s="0" t="n">
        <f aca="false">INDEX(t302_H!$A$4:$CE$24,MATCH(AH$5,t302_E!$A$4:$A$24,0),MATCH(Ratio_dif_chôm!$A31,t302_E!$B$4:$CE$4,0)+1)</f>
        <v>5.6</v>
      </c>
      <c r="AI31" s="0" t="n">
        <f aca="false">INDEX(t302_H!$A$4:$CE$24,MATCH(AI$5,t302_E!$A$4:$A$24,0),MATCH(Ratio_dif_chôm!$A31,t302_E!$B$4:$CE$4,0)+1)</f>
        <v>5.3</v>
      </c>
      <c r="AJ31" s="0" t="n">
        <f aca="false">INDEX(t302_H!$A$4:$CE$24,MATCH(AJ$5,t302_E!$A$4:$A$24,0),MATCH(Ratio_dif_chôm!$A31,t302_E!$B$4:$CE$4,0)+1)</f>
        <v>5.6</v>
      </c>
      <c r="AK31" s="0" t="n">
        <f aca="false">INDEX(t302_H!$A$4:$CE$24,MATCH(AK$5,t302_E!$A$4:$A$24,0),MATCH(Ratio_dif_chôm!$A31,t302_E!$B$4:$CE$4,0)+1)</f>
        <v>5.2</v>
      </c>
      <c r="AL31" s="0" t="n">
        <f aca="false">INDEX(t302_H!$A$4:$CE$24,MATCH(AL$5,t302_E!$A$4:$A$24,0),MATCH(Ratio_dif_chôm!$A31,t302_E!$B$4:$CE$4,0)+1)</f>
        <v>3</v>
      </c>
      <c r="AM31" s="0" t="n">
        <f aca="false">INDEX(t302_H!$A$4:$CE$24,MATCH(AM$5,t302_E!$A$4:$A$24,0),MATCH(Ratio_dif_chôm!$A31,t302_E!$B$4:$CE$4,0)+1)</f>
        <v>0</v>
      </c>
      <c r="AN31" s="0" t="n">
        <f aca="false">INDEX(t302_H!$A$4:$CE$24,MATCH(AN$5,t302_E!$A$4:$A$24,0),MATCH(Ratio_dif_chôm!$A31,t302_E!$B$4:$CE$4,0)+1)</f>
        <v>0</v>
      </c>
    </row>
    <row r="32" customFormat="false" ht="15" hidden="false" customHeight="false" outlineLevel="0" collapsed="false">
      <c r="A32" s="0" t="n">
        <v>2001</v>
      </c>
      <c r="B32" s="0" t="n">
        <f aca="false">INDEX(t302_E!$A$4:$CE$24,MATCH(B$5,t302_E!$A$4:$A$24,0),MATCH(Ratio_dif_chôm!$A32,t302_E!$B$4:$CE$4,0)+1)</f>
        <v>7.4</v>
      </c>
      <c r="C32" s="0" t="n">
        <f aca="false">INDEX(t302_F!$A$4:$CE$24,MATCH(C$5,t302_F!$A$4:$A$24,0),MATCH(Ratio_dif_chôm!$A32,t302_F!$B$4:$CE$4,0)+1)</f>
        <v>8.7</v>
      </c>
      <c r="D32" s="0" t="n">
        <f aca="false">INDEX(t302_H!$A$4:$CE$24,MATCH(D$5,t302_H!$A$4:$A$24,0),MATCH(Ratio_dif_chôm!$A32,t302_H!$B$4:$CE$4,0)+1)</f>
        <v>6.3</v>
      </c>
      <c r="E32" s="0" t="n">
        <f aca="false">INDEX(t302_F!$A$4:$CE$24,MATCH(E$5,t302_F!$A$4:$A$24,0),MATCH(Ratio_dif_chôm!$A32,t302_F!$B$4:$CE$4,0)+1)</f>
        <v>23.1</v>
      </c>
      <c r="F32" s="0" t="n">
        <f aca="false">INDEX(t302_F!$A$4:$CE$24,MATCH(F$5,t302_F!$A$4:$A$24,0),MATCH(Ratio_dif_chôm!$A32,t302_F!$B$4:$CE$4,0)+1)</f>
        <v>14.8</v>
      </c>
      <c r="G32" s="0" t="n">
        <f aca="false">INDEX(t302_F!$A$4:$CE$24,MATCH(G$5,t302_F!$A$4:$A$24,0),MATCH(Ratio_dif_chôm!$A32,t302_F!$B$4:$CE$4,0)+1)</f>
        <v>10.2</v>
      </c>
      <c r="H32" s="0" t="n">
        <f aca="false">INDEX(t302_F!$A$4:$CE$24,MATCH(H$5,t302_F!$A$4:$A$24,0),MATCH(Ratio_dif_chôm!$A32,t302_F!$B$4:$CE$4,0)+1)</f>
        <v>9.8</v>
      </c>
      <c r="I32" s="0" t="n">
        <f aca="false">INDEX(t302_F!$A$4:$CE$24,MATCH(I$5,t302_F!$A$4:$A$24,0),MATCH(Ratio_dif_chôm!$A32,t302_F!$B$4:$CE$4,0)+1)</f>
        <v>7.9</v>
      </c>
      <c r="J32" s="0" t="n">
        <f aca="false">INDEX(t302_F!$A$4:$CE$24,MATCH(J$5,t302_F!$A$4:$A$24,0),MATCH(Ratio_dif_chôm!$A32,t302_F!$B$4:$CE$4,0)+1)</f>
        <v>8.1</v>
      </c>
      <c r="K32" s="0" t="n">
        <f aca="false">INDEX(t302_F!$A$4:$CE$24,MATCH(K$5,t302_F!$A$4:$A$24,0),MATCH(Ratio_dif_chôm!$A32,t302_F!$B$4:$CE$4,0)+1)</f>
        <v>6.7</v>
      </c>
      <c r="L32" s="0" t="n">
        <f aca="false">INDEX(t302_F!$A$4:$CE$24,MATCH(L$5,t302_F!$A$4:$A$24,0),MATCH(Ratio_dif_chôm!$A32,t302_F!$B$4:$CE$4,0)+1)</f>
        <v>5</v>
      </c>
      <c r="M32" s="0" t="n">
        <f aca="false">INDEX(t302_F!$A$4:$CE$24,MATCH(M$5,t302_F!$A$4:$A$24,0),MATCH(Ratio_dif_chôm!$A32,t302_F!$B$4:$CE$4,0)+1)</f>
        <v>6.8</v>
      </c>
      <c r="N32" s="0" t="n">
        <f aca="false">INDEX(t302_F!$A$4:$CE$24,MATCH(N$5,t302_F!$A$4:$A$24,0),MATCH(Ratio_dif_chôm!$A32,t302_F!$B$4:$CE$4,0)+1)</f>
        <v>2.2</v>
      </c>
      <c r="O32" s="0" t="n">
        <f aca="false">INDEX(t302_F!$A$4:$CE$24,MATCH(O$5,t302_F!$A$4:$A$24,0),MATCH(Ratio_dif_chôm!$A32,t302_F!$B$4:$CE$4,0)+1)</f>
        <v>1.5</v>
      </c>
      <c r="P32" s="0" t="n">
        <f aca="false">INDEX(t302_F!$A$4:$CE$24,MATCH(P$5,t302_F!$A$4:$A$24,0),MATCH(Ratio_dif_chôm!$A32,t302_F!$B$4:$CE$4,0)+1)</f>
        <v>0</v>
      </c>
      <c r="Q32" s="0" t="n">
        <f aca="false">INDEX(t302_H!$A$4:$CE$24,MATCH(Q$5,t302_F!$A$4:$A$24,0),MATCH(Ratio_dif_chôm!$A32,t302_F!$B$4:$CE$4,0)+1)</f>
        <v>18</v>
      </c>
      <c r="R32" s="0" t="n">
        <f aca="false">INDEX(t302_H!$A$4:$CE$24,MATCH(R$5,t302_F!$A$4:$A$24,0),MATCH(Ratio_dif_chôm!$A32,t302_F!$B$4:$CE$4,0)+1)</f>
        <v>13.5</v>
      </c>
      <c r="S32" s="0" t="n">
        <f aca="false">INDEX(t302_H!$A$4:$CE$24,MATCH(S$5,t302_F!$A$4:$A$24,0),MATCH(Ratio_dif_chôm!$A32,t302_F!$B$4:$CE$4,0)+1)</f>
        <v>7.4</v>
      </c>
      <c r="T32" s="0" t="n">
        <f aca="false">INDEX(t302_H!$A$4:$CE$24,MATCH(T$5,t302_F!$A$4:$A$24,0),MATCH(Ratio_dif_chôm!$A32,t302_F!$B$4:$CE$4,0)+1)</f>
        <v>6.3</v>
      </c>
      <c r="U32" s="0" t="n">
        <f aca="false">INDEX(t302_H!$A$4:$CE$24,MATCH(U$5,t302_F!$A$4:$A$24,0),MATCH(Ratio_dif_chôm!$A32,t302_F!$B$4:$CE$4,0)+1)</f>
        <v>5.1</v>
      </c>
      <c r="V32" s="0" t="n">
        <f aca="false">INDEX(t302_H!$A$4:$CE$24,MATCH(V$5,t302_F!$A$4:$A$24,0),MATCH(Ratio_dif_chôm!$A32,t302_F!$B$4:$CE$4,0)+1)</f>
        <v>4.6</v>
      </c>
      <c r="W32" s="0" t="n">
        <f aca="false">INDEX(t302_H!$A$4:$CE$24,MATCH(W$5,t302_F!$A$4:$A$24,0),MATCH(Ratio_dif_chôm!$A32,t302_F!$B$4:$CE$4,0)+1)</f>
        <v>4.7</v>
      </c>
      <c r="X32" s="0" t="n">
        <f aca="false">INDEX(t302_H!$A$4:$CE$24,MATCH(X$5,t302_F!$A$4:$A$24,0),MATCH(Ratio_dif_chôm!$A32,t302_F!$B$4:$CE$4,0)+1)</f>
        <v>4.7</v>
      </c>
      <c r="Y32" s="0" t="n">
        <f aca="false">INDEX(t302_H!$A$4:$CE$24,MATCH(Y$5,t302_F!$A$4:$A$24,0),MATCH(Ratio_dif_chôm!$A32,t302_F!$B$4:$CE$4,0)+1)</f>
        <v>4.3</v>
      </c>
      <c r="Z32" s="0" t="n">
        <f aca="false">INDEX(t302_H!$A$4:$CE$24,MATCH(Z$5,t302_F!$A$4:$A$24,0),MATCH(Ratio_dif_chôm!$A32,t302_F!$B$4:$CE$4,0)+1)</f>
        <v>2</v>
      </c>
      <c r="AA32" s="0" t="n">
        <f aca="false">INDEX(t302_H!$A$4:$CE$24,MATCH(AA$5,t302_F!$A$4:$A$24,0),MATCH(Ratio_dif_chôm!$A32,t302_F!$B$4:$CE$4,0)+1)</f>
        <v>0</v>
      </c>
      <c r="AB32" s="0" t="n">
        <f aca="false">INDEX(t302_H!$A$4:$CE$24,MATCH(AB$5,t302_F!$A$4:$A$24,0),MATCH(Ratio_dif_chôm!$A32,t302_F!$B$4:$CE$4,0)+1)</f>
        <v>1.7</v>
      </c>
      <c r="AC32" s="0" t="n">
        <f aca="false">INDEX(t302_H!$A$4:$CE$24,MATCH(AC$5,t302_E!$A$4:$A$24,0),MATCH(Ratio_dif_chôm!$A32,t302_E!$B$4:$CE$4,0)+1)</f>
        <v>18</v>
      </c>
      <c r="AD32" s="0" t="n">
        <f aca="false">INDEX(t302_H!$A$4:$CE$24,MATCH(AD$5,t302_E!$A$4:$A$24,0),MATCH(Ratio_dif_chôm!$A32,t302_E!$B$4:$CE$4,0)+1)</f>
        <v>13.5</v>
      </c>
      <c r="AE32" s="0" t="n">
        <f aca="false">INDEX(t302_H!$A$4:$CE$24,MATCH(AE$5,t302_E!$A$4:$A$24,0),MATCH(Ratio_dif_chôm!$A32,t302_E!$B$4:$CE$4,0)+1)</f>
        <v>7.4</v>
      </c>
      <c r="AF32" s="0" t="n">
        <f aca="false">INDEX(t302_H!$A$4:$CE$24,MATCH(AF$5,t302_E!$A$4:$A$24,0),MATCH(Ratio_dif_chôm!$A32,t302_E!$B$4:$CE$4,0)+1)</f>
        <v>6.3</v>
      </c>
      <c r="AG32" s="0" t="n">
        <f aca="false">INDEX(t302_H!$A$4:$CE$24,MATCH(AG$5,t302_E!$A$4:$A$24,0),MATCH(Ratio_dif_chôm!$A32,t302_E!$B$4:$CE$4,0)+1)</f>
        <v>5.1</v>
      </c>
      <c r="AH32" s="0" t="n">
        <f aca="false">INDEX(t302_H!$A$4:$CE$24,MATCH(AH$5,t302_E!$A$4:$A$24,0),MATCH(Ratio_dif_chôm!$A32,t302_E!$B$4:$CE$4,0)+1)</f>
        <v>4.6</v>
      </c>
      <c r="AI32" s="0" t="n">
        <f aca="false">INDEX(t302_H!$A$4:$CE$24,MATCH(AI$5,t302_E!$A$4:$A$24,0),MATCH(Ratio_dif_chôm!$A32,t302_E!$B$4:$CE$4,0)+1)</f>
        <v>4.7</v>
      </c>
      <c r="AJ32" s="0" t="n">
        <f aca="false">INDEX(t302_H!$A$4:$CE$24,MATCH(AJ$5,t302_E!$A$4:$A$24,0),MATCH(Ratio_dif_chôm!$A32,t302_E!$B$4:$CE$4,0)+1)</f>
        <v>4.7</v>
      </c>
      <c r="AK32" s="0" t="n">
        <f aca="false">INDEX(t302_H!$A$4:$CE$24,MATCH(AK$5,t302_E!$A$4:$A$24,0),MATCH(Ratio_dif_chôm!$A32,t302_E!$B$4:$CE$4,0)+1)</f>
        <v>4.3</v>
      </c>
      <c r="AL32" s="0" t="n">
        <f aca="false">INDEX(t302_H!$A$4:$CE$24,MATCH(AL$5,t302_E!$A$4:$A$24,0),MATCH(Ratio_dif_chôm!$A32,t302_E!$B$4:$CE$4,0)+1)</f>
        <v>2</v>
      </c>
      <c r="AM32" s="0" t="n">
        <f aca="false">INDEX(t302_H!$A$4:$CE$24,MATCH(AM$5,t302_E!$A$4:$A$24,0),MATCH(Ratio_dif_chôm!$A32,t302_E!$B$4:$CE$4,0)+1)</f>
        <v>0</v>
      </c>
      <c r="AN32" s="0" t="n">
        <f aca="false">INDEX(t302_H!$A$4:$CE$24,MATCH(AN$5,t302_E!$A$4:$A$24,0),MATCH(Ratio_dif_chôm!$A32,t302_E!$B$4:$CE$4,0)+1)</f>
        <v>1.7</v>
      </c>
    </row>
    <row r="33" customFormat="false" ht="15" hidden="false" customHeight="false" outlineLevel="0" collapsed="false">
      <c r="A33" s="0" t="n">
        <v>2002</v>
      </c>
      <c r="B33" s="0" t="n">
        <f aca="false">INDEX(t302_E!$A$4:$CE$24,MATCH(B$5,t302_E!$A$4:$A$24,0),MATCH(Ratio_dif_chôm!$A33,t302_E!$B$4:$CE$4,0)+1)</f>
        <v>7.5</v>
      </c>
      <c r="C33" s="0" t="n">
        <f aca="false">INDEX(t302_F!$A$4:$CE$24,MATCH(C$5,t302_F!$A$4:$A$24,0),MATCH(Ratio_dif_chôm!$A33,t302_F!$B$4:$CE$4,0)+1)</f>
        <v>8.4</v>
      </c>
      <c r="D33" s="0" t="n">
        <f aca="false">INDEX(t302_H!$A$4:$CE$24,MATCH(D$5,t302_H!$A$4:$A$24,0),MATCH(Ratio_dif_chôm!$A33,t302_H!$B$4:$CE$4,0)+1)</f>
        <v>6.8</v>
      </c>
      <c r="E33" s="0" t="n">
        <f aca="false">INDEX(t302_F!$A$4:$CE$24,MATCH(E$5,t302_F!$A$4:$A$24,0),MATCH(Ratio_dif_chôm!$A33,t302_F!$B$4:$CE$4,0)+1)</f>
        <v>23.5</v>
      </c>
      <c r="F33" s="0" t="n">
        <f aca="false">INDEX(t302_F!$A$4:$CE$24,MATCH(F$5,t302_F!$A$4:$A$24,0),MATCH(Ratio_dif_chôm!$A33,t302_F!$B$4:$CE$4,0)+1)</f>
        <v>14.9</v>
      </c>
      <c r="G33" s="0" t="n">
        <f aca="false">INDEX(t302_F!$A$4:$CE$24,MATCH(G$5,t302_F!$A$4:$A$24,0),MATCH(Ratio_dif_chôm!$A33,t302_F!$B$4:$CE$4,0)+1)</f>
        <v>9.3</v>
      </c>
      <c r="H33" s="0" t="n">
        <f aca="false">INDEX(t302_F!$A$4:$CE$24,MATCH(H$5,t302_F!$A$4:$A$24,0),MATCH(Ratio_dif_chôm!$A33,t302_F!$B$4:$CE$4,0)+1)</f>
        <v>9.4</v>
      </c>
      <c r="I33" s="0" t="n">
        <f aca="false">INDEX(t302_F!$A$4:$CE$24,MATCH(I$5,t302_F!$A$4:$A$24,0),MATCH(Ratio_dif_chôm!$A33,t302_F!$B$4:$CE$4,0)+1)</f>
        <v>7.8</v>
      </c>
      <c r="J33" s="0" t="n">
        <f aca="false">INDEX(t302_F!$A$4:$CE$24,MATCH(J$5,t302_F!$A$4:$A$24,0),MATCH(Ratio_dif_chôm!$A33,t302_F!$B$4:$CE$4,0)+1)</f>
        <v>7.5</v>
      </c>
      <c r="K33" s="0" t="n">
        <f aca="false">INDEX(t302_F!$A$4:$CE$24,MATCH(K$5,t302_F!$A$4:$A$24,0),MATCH(Ratio_dif_chôm!$A33,t302_F!$B$4:$CE$4,0)+1)</f>
        <v>6.8</v>
      </c>
      <c r="L33" s="0" t="n">
        <f aca="false">INDEX(t302_F!$A$4:$CE$24,MATCH(L$5,t302_F!$A$4:$A$24,0),MATCH(Ratio_dif_chôm!$A33,t302_F!$B$4:$CE$4,0)+1)</f>
        <v>5.6</v>
      </c>
      <c r="M33" s="0" t="n">
        <f aca="false">INDEX(t302_F!$A$4:$CE$24,MATCH(M$5,t302_F!$A$4:$A$24,0),MATCH(Ratio_dif_chôm!$A33,t302_F!$B$4:$CE$4,0)+1)</f>
        <v>4.9</v>
      </c>
      <c r="N33" s="0" t="n">
        <f aca="false">INDEX(t302_F!$A$4:$CE$24,MATCH(N$5,t302_F!$A$4:$A$24,0),MATCH(Ratio_dif_chôm!$A33,t302_F!$B$4:$CE$4,0)+1)</f>
        <v>2.6</v>
      </c>
      <c r="O33" s="0" t="n">
        <f aca="false">INDEX(t302_F!$A$4:$CE$24,MATCH(O$5,t302_F!$A$4:$A$24,0),MATCH(Ratio_dif_chôm!$A33,t302_F!$B$4:$CE$4,0)+1)</f>
        <v>1.7</v>
      </c>
      <c r="P33" s="0" t="n">
        <f aca="false">INDEX(t302_F!$A$4:$CE$24,MATCH(P$5,t302_F!$A$4:$A$24,0),MATCH(Ratio_dif_chôm!$A33,t302_F!$B$4:$CE$4,0)+1)</f>
        <v>1.7</v>
      </c>
      <c r="Q33" s="0" t="n">
        <f aca="false">INDEX(t302_H!$A$4:$CE$24,MATCH(Q$5,t302_F!$A$4:$A$24,0),MATCH(Ratio_dif_chôm!$A33,t302_F!$B$4:$CE$4,0)+1)</f>
        <v>19.7</v>
      </c>
      <c r="R33" s="0" t="n">
        <f aca="false">INDEX(t302_H!$A$4:$CE$24,MATCH(R$5,t302_F!$A$4:$A$24,0),MATCH(Ratio_dif_chôm!$A33,t302_F!$B$4:$CE$4,0)+1)</f>
        <v>15.2</v>
      </c>
      <c r="S33" s="0" t="n">
        <f aca="false">INDEX(t302_H!$A$4:$CE$24,MATCH(S$5,t302_F!$A$4:$A$24,0),MATCH(Ratio_dif_chôm!$A33,t302_F!$B$4:$CE$4,0)+1)</f>
        <v>8.4</v>
      </c>
      <c r="T33" s="0" t="n">
        <f aca="false">INDEX(t302_H!$A$4:$CE$24,MATCH(T$5,t302_F!$A$4:$A$24,0),MATCH(Ratio_dif_chôm!$A33,t302_F!$B$4:$CE$4,0)+1)</f>
        <v>6.6</v>
      </c>
      <c r="U33" s="0" t="n">
        <f aca="false">INDEX(t302_H!$A$4:$CE$24,MATCH(U$5,t302_F!$A$4:$A$24,0),MATCH(Ratio_dif_chôm!$A33,t302_F!$B$4:$CE$4,0)+1)</f>
        <v>5.1</v>
      </c>
      <c r="V33" s="0" t="n">
        <f aca="false">INDEX(t302_H!$A$4:$CE$24,MATCH(V$5,t302_F!$A$4:$A$24,0),MATCH(Ratio_dif_chôm!$A33,t302_F!$B$4:$CE$4,0)+1)</f>
        <v>5.3</v>
      </c>
      <c r="W33" s="0" t="n">
        <f aca="false">INDEX(t302_H!$A$4:$CE$24,MATCH(W$5,t302_F!$A$4:$A$24,0),MATCH(Ratio_dif_chôm!$A33,t302_F!$B$4:$CE$4,0)+1)</f>
        <v>4.7</v>
      </c>
      <c r="X33" s="0" t="n">
        <f aca="false">INDEX(t302_H!$A$4:$CE$24,MATCH(X$5,t302_F!$A$4:$A$24,0),MATCH(Ratio_dif_chôm!$A33,t302_F!$B$4:$CE$4,0)+1)</f>
        <v>5.2</v>
      </c>
      <c r="Y33" s="0" t="n">
        <f aca="false">INDEX(t302_H!$A$4:$CE$24,MATCH(Y$5,t302_F!$A$4:$A$24,0),MATCH(Ratio_dif_chôm!$A33,t302_F!$B$4:$CE$4,0)+1)</f>
        <v>4.5</v>
      </c>
      <c r="Z33" s="0" t="n">
        <f aca="false">INDEX(t302_H!$A$4:$CE$24,MATCH(Z$5,t302_F!$A$4:$A$24,0),MATCH(Ratio_dif_chôm!$A33,t302_F!$B$4:$CE$4,0)+1)</f>
        <v>2.3</v>
      </c>
      <c r="AA33" s="0" t="n">
        <f aca="false">INDEX(t302_H!$A$4:$CE$24,MATCH(AA$5,t302_F!$A$4:$A$24,0),MATCH(Ratio_dif_chôm!$A33,t302_F!$B$4:$CE$4,0)+1)</f>
        <v>0</v>
      </c>
      <c r="AB33" s="0" t="n">
        <f aca="false">INDEX(t302_H!$A$4:$CE$24,MATCH(AB$5,t302_F!$A$4:$A$24,0),MATCH(Ratio_dif_chôm!$A33,t302_F!$B$4:$CE$4,0)+1)</f>
        <v>1.4</v>
      </c>
      <c r="AC33" s="0" t="n">
        <f aca="false">INDEX(t302_H!$A$4:$CE$24,MATCH(AC$5,t302_E!$A$4:$A$24,0),MATCH(Ratio_dif_chôm!$A33,t302_E!$B$4:$CE$4,0)+1)</f>
        <v>19.7</v>
      </c>
      <c r="AD33" s="0" t="n">
        <f aca="false">INDEX(t302_H!$A$4:$CE$24,MATCH(AD$5,t302_E!$A$4:$A$24,0),MATCH(Ratio_dif_chôm!$A33,t302_E!$B$4:$CE$4,0)+1)</f>
        <v>15.2</v>
      </c>
      <c r="AE33" s="0" t="n">
        <f aca="false">INDEX(t302_H!$A$4:$CE$24,MATCH(AE$5,t302_E!$A$4:$A$24,0),MATCH(Ratio_dif_chôm!$A33,t302_E!$B$4:$CE$4,0)+1)</f>
        <v>8.4</v>
      </c>
      <c r="AF33" s="0" t="n">
        <f aca="false">INDEX(t302_H!$A$4:$CE$24,MATCH(AF$5,t302_E!$A$4:$A$24,0),MATCH(Ratio_dif_chôm!$A33,t302_E!$B$4:$CE$4,0)+1)</f>
        <v>6.6</v>
      </c>
      <c r="AG33" s="0" t="n">
        <f aca="false">INDEX(t302_H!$A$4:$CE$24,MATCH(AG$5,t302_E!$A$4:$A$24,0),MATCH(Ratio_dif_chôm!$A33,t302_E!$B$4:$CE$4,0)+1)</f>
        <v>5.1</v>
      </c>
      <c r="AH33" s="0" t="n">
        <f aca="false">INDEX(t302_H!$A$4:$CE$24,MATCH(AH$5,t302_E!$A$4:$A$24,0),MATCH(Ratio_dif_chôm!$A33,t302_E!$B$4:$CE$4,0)+1)</f>
        <v>5.3</v>
      </c>
      <c r="AI33" s="0" t="n">
        <f aca="false">INDEX(t302_H!$A$4:$CE$24,MATCH(AI$5,t302_E!$A$4:$A$24,0),MATCH(Ratio_dif_chôm!$A33,t302_E!$B$4:$CE$4,0)+1)</f>
        <v>4.7</v>
      </c>
      <c r="AJ33" s="0" t="n">
        <f aca="false">INDEX(t302_H!$A$4:$CE$24,MATCH(AJ$5,t302_E!$A$4:$A$24,0),MATCH(Ratio_dif_chôm!$A33,t302_E!$B$4:$CE$4,0)+1)</f>
        <v>5.2</v>
      </c>
      <c r="AK33" s="0" t="n">
        <f aca="false">INDEX(t302_H!$A$4:$CE$24,MATCH(AK$5,t302_E!$A$4:$A$24,0),MATCH(Ratio_dif_chôm!$A33,t302_E!$B$4:$CE$4,0)+1)</f>
        <v>4.5</v>
      </c>
      <c r="AL33" s="0" t="n">
        <f aca="false">INDEX(t302_H!$A$4:$CE$24,MATCH(AL$5,t302_E!$A$4:$A$24,0),MATCH(Ratio_dif_chôm!$A33,t302_E!$B$4:$CE$4,0)+1)</f>
        <v>2.3</v>
      </c>
      <c r="AM33" s="0" t="n">
        <f aca="false">INDEX(t302_H!$A$4:$CE$24,MATCH(AM$5,t302_E!$A$4:$A$24,0),MATCH(Ratio_dif_chôm!$A33,t302_E!$B$4:$CE$4,0)+1)</f>
        <v>0</v>
      </c>
      <c r="AN33" s="0" t="n">
        <f aca="false">INDEX(t302_H!$A$4:$CE$24,MATCH(AN$5,t302_E!$A$4:$A$24,0),MATCH(Ratio_dif_chôm!$A33,t302_E!$B$4:$CE$4,0)+1)</f>
        <v>1.4</v>
      </c>
    </row>
    <row r="34" customFormat="false" ht="15" hidden="false" customHeight="false" outlineLevel="0" collapsed="false">
      <c r="A34" s="0" t="n">
        <v>2003</v>
      </c>
      <c r="B34" s="0" t="n">
        <f aca="false">INDEX(t302_E!$A$4:$CE$24,MATCH(B$5,t302_E!$A$4:$A$24,0),MATCH(Ratio_dif_chôm!$A34,t302_E!$B$4:$CE$4,0)+1)</f>
        <v>8.1</v>
      </c>
      <c r="C34" s="0" t="n">
        <f aca="false">INDEX(t302_F!$A$4:$CE$24,MATCH(C$5,t302_F!$A$4:$A$24,0),MATCH(Ratio_dif_chôm!$A34,t302_F!$B$4:$CE$4,0)+1)</f>
        <v>9</v>
      </c>
      <c r="D34" s="0" t="n">
        <f aca="false">INDEX(t302_H!$A$4:$CE$24,MATCH(D$5,t302_H!$A$4:$A$24,0),MATCH(Ratio_dif_chôm!$A34,t302_H!$B$4:$CE$4,0)+1)</f>
        <v>7.4</v>
      </c>
      <c r="E34" s="0" t="n">
        <f aca="false">INDEX(t302_F!$A$4:$CE$24,MATCH(E$5,t302_F!$A$4:$A$24,0),MATCH(Ratio_dif_chôm!$A34,t302_F!$B$4:$CE$4,0)+1)</f>
        <v>27.2</v>
      </c>
      <c r="F34" s="0" t="n">
        <f aca="false">INDEX(t302_F!$A$4:$CE$24,MATCH(F$5,t302_F!$A$4:$A$24,0),MATCH(Ratio_dif_chôm!$A34,t302_F!$B$4:$CE$4,0)+1)</f>
        <v>17.1</v>
      </c>
      <c r="G34" s="0" t="n">
        <f aca="false">INDEX(t302_F!$A$4:$CE$24,MATCH(G$5,t302_F!$A$4:$A$24,0),MATCH(Ratio_dif_chôm!$A34,t302_F!$B$4:$CE$4,0)+1)</f>
        <v>10.5</v>
      </c>
      <c r="H34" s="0" t="n">
        <f aca="false">INDEX(t302_F!$A$4:$CE$24,MATCH(H$5,t302_F!$A$4:$A$24,0),MATCH(Ratio_dif_chôm!$A34,t302_F!$B$4:$CE$4,0)+1)</f>
        <v>9.7</v>
      </c>
      <c r="I34" s="0" t="n">
        <f aca="false">INDEX(t302_F!$A$4:$CE$24,MATCH(I$5,t302_F!$A$4:$A$24,0),MATCH(Ratio_dif_chôm!$A34,t302_F!$B$4:$CE$4,0)+1)</f>
        <v>8.5</v>
      </c>
      <c r="J34" s="0" t="n">
        <f aca="false">INDEX(t302_F!$A$4:$CE$24,MATCH(J$5,t302_F!$A$4:$A$24,0),MATCH(Ratio_dif_chôm!$A34,t302_F!$B$4:$CE$4,0)+1)</f>
        <v>7.8</v>
      </c>
      <c r="K34" s="0" t="n">
        <f aca="false">INDEX(t302_F!$A$4:$CE$24,MATCH(K$5,t302_F!$A$4:$A$24,0),MATCH(Ratio_dif_chôm!$A34,t302_F!$B$4:$CE$4,0)+1)</f>
        <v>7</v>
      </c>
      <c r="L34" s="0" t="n">
        <f aca="false">INDEX(t302_F!$A$4:$CE$24,MATCH(L$5,t302_F!$A$4:$A$24,0),MATCH(Ratio_dif_chôm!$A34,t302_F!$B$4:$CE$4,0)+1)</f>
        <v>6.1</v>
      </c>
      <c r="M34" s="0" t="n">
        <f aca="false">INDEX(t302_F!$A$4:$CE$24,MATCH(M$5,t302_F!$A$4:$A$24,0),MATCH(Ratio_dif_chôm!$A34,t302_F!$B$4:$CE$4,0)+1)</f>
        <v>4.5</v>
      </c>
      <c r="N34" s="0" t="n">
        <f aca="false">INDEX(t302_F!$A$4:$CE$24,MATCH(N$5,t302_F!$A$4:$A$24,0),MATCH(Ratio_dif_chôm!$A34,t302_F!$B$4:$CE$4,0)+1)</f>
        <v>3.5</v>
      </c>
      <c r="O34" s="0" t="n">
        <f aca="false">INDEX(t302_F!$A$4:$CE$24,MATCH(O$5,t302_F!$A$4:$A$24,0),MATCH(Ratio_dif_chôm!$A34,t302_F!$B$4:$CE$4,0)+1)</f>
        <v>4.1</v>
      </c>
      <c r="P34" s="0" t="n">
        <f aca="false">INDEX(t302_F!$A$4:$CE$24,MATCH(P$5,t302_F!$A$4:$A$24,0),MATCH(Ratio_dif_chôm!$A34,t302_F!$B$4:$CE$4,0)+1)</f>
        <v>0.6</v>
      </c>
      <c r="Q34" s="0" t="n">
        <f aca="false">INDEX(t302_H!$A$4:$CE$24,MATCH(Q$5,t302_F!$A$4:$A$24,0),MATCH(Ratio_dif_chôm!$A34,t302_F!$B$4:$CE$4,0)+1)</f>
        <v>21</v>
      </c>
      <c r="R34" s="0" t="n">
        <f aca="false">INDEX(t302_H!$A$4:$CE$24,MATCH(R$5,t302_F!$A$4:$A$24,0),MATCH(Ratio_dif_chôm!$A34,t302_F!$B$4:$CE$4,0)+1)</f>
        <v>16.9</v>
      </c>
      <c r="S34" s="0" t="n">
        <f aca="false">INDEX(t302_H!$A$4:$CE$24,MATCH(S$5,t302_F!$A$4:$A$24,0),MATCH(Ratio_dif_chôm!$A34,t302_F!$B$4:$CE$4,0)+1)</f>
        <v>9.6</v>
      </c>
      <c r="T34" s="0" t="n">
        <f aca="false">INDEX(t302_H!$A$4:$CE$24,MATCH(T$5,t302_F!$A$4:$A$24,0),MATCH(Ratio_dif_chôm!$A34,t302_F!$B$4:$CE$4,0)+1)</f>
        <v>6.8</v>
      </c>
      <c r="U34" s="0" t="n">
        <f aca="false">INDEX(t302_H!$A$4:$CE$24,MATCH(U$5,t302_F!$A$4:$A$24,0),MATCH(Ratio_dif_chôm!$A34,t302_F!$B$4:$CE$4,0)+1)</f>
        <v>6</v>
      </c>
      <c r="V34" s="0" t="n">
        <f aca="false">INDEX(t302_H!$A$4:$CE$24,MATCH(V$5,t302_F!$A$4:$A$24,0),MATCH(Ratio_dif_chôm!$A34,t302_F!$B$4:$CE$4,0)+1)</f>
        <v>5.5</v>
      </c>
      <c r="W34" s="0" t="n">
        <f aca="false">INDEX(t302_H!$A$4:$CE$24,MATCH(W$5,t302_F!$A$4:$A$24,0),MATCH(Ratio_dif_chôm!$A34,t302_F!$B$4:$CE$4,0)+1)</f>
        <v>5.2</v>
      </c>
      <c r="X34" s="0" t="n">
        <f aca="false">INDEX(t302_H!$A$4:$CE$24,MATCH(X$5,t302_F!$A$4:$A$24,0),MATCH(Ratio_dif_chôm!$A34,t302_F!$B$4:$CE$4,0)+1)</f>
        <v>5.4</v>
      </c>
      <c r="Y34" s="0" t="n">
        <f aca="false">INDEX(t302_H!$A$4:$CE$24,MATCH(Y$5,t302_F!$A$4:$A$24,0),MATCH(Ratio_dif_chôm!$A34,t302_F!$B$4:$CE$4,0)+1)</f>
        <v>4.7</v>
      </c>
      <c r="Z34" s="0" t="n">
        <f aca="false">INDEX(t302_H!$A$4:$CE$24,MATCH(Z$5,t302_F!$A$4:$A$24,0),MATCH(Ratio_dif_chôm!$A34,t302_F!$B$4:$CE$4,0)+1)</f>
        <v>2.5</v>
      </c>
      <c r="AA34" s="0" t="n">
        <f aca="false">INDEX(t302_H!$A$4:$CE$24,MATCH(AA$5,t302_F!$A$4:$A$24,0),MATCH(Ratio_dif_chôm!$A34,t302_F!$B$4:$CE$4,0)+1)</f>
        <v>0.7</v>
      </c>
      <c r="AB34" s="0" t="n">
        <f aca="false">INDEX(t302_H!$A$4:$CE$24,MATCH(AB$5,t302_F!$A$4:$A$24,0),MATCH(Ratio_dif_chôm!$A34,t302_F!$B$4:$CE$4,0)+1)</f>
        <v>0</v>
      </c>
      <c r="AC34" s="0" t="n">
        <f aca="false">INDEX(t302_H!$A$4:$CE$24,MATCH(AC$5,t302_E!$A$4:$A$24,0),MATCH(Ratio_dif_chôm!$A34,t302_E!$B$4:$CE$4,0)+1)</f>
        <v>21</v>
      </c>
      <c r="AD34" s="0" t="n">
        <f aca="false">INDEX(t302_H!$A$4:$CE$24,MATCH(AD$5,t302_E!$A$4:$A$24,0),MATCH(Ratio_dif_chôm!$A34,t302_E!$B$4:$CE$4,0)+1)</f>
        <v>16.9</v>
      </c>
      <c r="AE34" s="0" t="n">
        <f aca="false">INDEX(t302_H!$A$4:$CE$24,MATCH(AE$5,t302_E!$A$4:$A$24,0),MATCH(Ratio_dif_chôm!$A34,t302_E!$B$4:$CE$4,0)+1)</f>
        <v>9.6</v>
      </c>
      <c r="AF34" s="0" t="n">
        <f aca="false">INDEX(t302_H!$A$4:$CE$24,MATCH(AF$5,t302_E!$A$4:$A$24,0),MATCH(Ratio_dif_chôm!$A34,t302_E!$B$4:$CE$4,0)+1)</f>
        <v>6.8</v>
      </c>
      <c r="AG34" s="0" t="n">
        <f aca="false">INDEX(t302_H!$A$4:$CE$24,MATCH(AG$5,t302_E!$A$4:$A$24,0),MATCH(Ratio_dif_chôm!$A34,t302_E!$B$4:$CE$4,0)+1)</f>
        <v>6</v>
      </c>
      <c r="AH34" s="0" t="n">
        <f aca="false">INDEX(t302_H!$A$4:$CE$24,MATCH(AH$5,t302_E!$A$4:$A$24,0),MATCH(Ratio_dif_chôm!$A34,t302_E!$B$4:$CE$4,0)+1)</f>
        <v>5.5</v>
      </c>
      <c r="AI34" s="0" t="n">
        <f aca="false">INDEX(t302_H!$A$4:$CE$24,MATCH(AI$5,t302_E!$A$4:$A$24,0),MATCH(Ratio_dif_chôm!$A34,t302_E!$B$4:$CE$4,0)+1)</f>
        <v>5.2</v>
      </c>
      <c r="AJ34" s="0" t="n">
        <f aca="false">INDEX(t302_H!$A$4:$CE$24,MATCH(AJ$5,t302_E!$A$4:$A$24,0),MATCH(Ratio_dif_chôm!$A34,t302_E!$B$4:$CE$4,0)+1)</f>
        <v>5.4</v>
      </c>
      <c r="AK34" s="0" t="n">
        <f aca="false">INDEX(t302_H!$A$4:$CE$24,MATCH(AK$5,t302_E!$A$4:$A$24,0),MATCH(Ratio_dif_chôm!$A34,t302_E!$B$4:$CE$4,0)+1)</f>
        <v>4.7</v>
      </c>
      <c r="AL34" s="0" t="n">
        <f aca="false">INDEX(t302_H!$A$4:$CE$24,MATCH(AL$5,t302_E!$A$4:$A$24,0),MATCH(Ratio_dif_chôm!$A34,t302_E!$B$4:$CE$4,0)+1)</f>
        <v>2.5</v>
      </c>
      <c r="AM34" s="0" t="n">
        <f aca="false">INDEX(t302_H!$A$4:$CE$24,MATCH(AM$5,t302_E!$A$4:$A$24,0),MATCH(Ratio_dif_chôm!$A34,t302_E!$B$4:$CE$4,0)+1)</f>
        <v>0.7</v>
      </c>
      <c r="AN34" s="0" t="n">
        <f aca="false">INDEX(t302_H!$A$4:$CE$24,MATCH(AN$5,t302_E!$A$4:$A$24,0),MATCH(Ratio_dif_chôm!$A34,t302_E!$B$4:$CE$4,0)+1)</f>
        <v>0</v>
      </c>
    </row>
    <row r="35" customFormat="false" ht="15" hidden="false" customHeight="false" outlineLevel="0" collapsed="false">
      <c r="A35" s="0" t="n">
        <v>2004</v>
      </c>
      <c r="B35" s="0" t="n">
        <f aca="false">INDEX(t302_E!$A$4:$CE$24,MATCH(B$5,t302_E!$A$4:$A$24,0),MATCH(Ratio_dif_chôm!$A35,t302_E!$B$4:$CE$4,0)+1)</f>
        <v>8.5</v>
      </c>
      <c r="C35" s="0" t="n">
        <f aca="false">INDEX(t302_F!$A$4:$CE$24,MATCH(C$5,t302_F!$A$4:$A$24,0),MATCH(Ratio_dif_chôm!$A35,t302_F!$B$4:$CE$4,0)+1)</f>
        <v>9.3</v>
      </c>
      <c r="D35" s="0" t="n">
        <f aca="false">INDEX(t302_H!$A$4:$CE$24,MATCH(D$5,t302_H!$A$4:$A$24,0),MATCH(Ratio_dif_chôm!$A35,t302_H!$B$4:$CE$4,0)+1)</f>
        <v>7.8</v>
      </c>
      <c r="E35" s="0" t="n">
        <f aca="false">INDEX(t302_F!$A$4:$CE$24,MATCH(E$5,t302_F!$A$4:$A$24,0),MATCH(Ratio_dif_chôm!$A35,t302_F!$B$4:$CE$4,0)+1)</f>
        <v>29.9</v>
      </c>
      <c r="F35" s="0" t="n">
        <f aca="false">INDEX(t302_F!$A$4:$CE$24,MATCH(F$5,t302_F!$A$4:$A$24,0),MATCH(Ratio_dif_chôm!$A35,t302_F!$B$4:$CE$4,0)+1)</f>
        <v>18.5</v>
      </c>
      <c r="G35" s="0" t="n">
        <f aca="false">INDEX(t302_F!$A$4:$CE$24,MATCH(G$5,t302_F!$A$4:$A$24,0),MATCH(Ratio_dif_chôm!$A35,t302_F!$B$4:$CE$4,0)+1)</f>
        <v>11.1</v>
      </c>
      <c r="H35" s="0" t="n">
        <f aca="false">INDEX(t302_F!$A$4:$CE$24,MATCH(H$5,t302_F!$A$4:$A$24,0),MATCH(Ratio_dif_chôm!$A35,t302_F!$B$4:$CE$4,0)+1)</f>
        <v>10.3</v>
      </c>
      <c r="I35" s="0" t="n">
        <f aca="false">INDEX(t302_F!$A$4:$CE$24,MATCH(I$5,t302_F!$A$4:$A$24,0),MATCH(Ratio_dif_chôm!$A35,t302_F!$B$4:$CE$4,0)+1)</f>
        <v>8.6</v>
      </c>
      <c r="J35" s="0" t="n">
        <f aca="false">INDEX(t302_F!$A$4:$CE$24,MATCH(J$5,t302_F!$A$4:$A$24,0),MATCH(Ratio_dif_chôm!$A35,t302_F!$B$4:$CE$4,0)+1)</f>
        <v>8.1</v>
      </c>
      <c r="K35" s="0" t="n">
        <f aca="false">INDEX(t302_F!$A$4:$CE$24,MATCH(K$5,t302_F!$A$4:$A$24,0),MATCH(Ratio_dif_chôm!$A35,t302_F!$B$4:$CE$4,0)+1)</f>
        <v>6.6</v>
      </c>
      <c r="L35" s="0" t="n">
        <f aca="false">INDEX(t302_F!$A$4:$CE$24,MATCH(L$5,t302_F!$A$4:$A$24,0),MATCH(Ratio_dif_chôm!$A35,t302_F!$B$4:$CE$4,0)+1)</f>
        <v>6</v>
      </c>
      <c r="M35" s="0" t="n">
        <f aca="false">INDEX(t302_F!$A$4:$CE$24,MATCH(M$5,t302_F!$A$4:$A$24,0),MATCH(Ratio_dif_chôm!$A35,t302_F!$B$4:$CE$4,0)+1)</f>
        <v>5.1</v>
      </c>
      <c r="N35" s="0" t="n">
        <f aca="false">INDEX(t302_F!$A$4:$CE$24,MATCH(N$5,t302_F!$A$4:$A$24,0),MATCH(Ratio_dif_chôm!$A35,t302_F!$B$4:$CE$4,0)+1)</f>
        <v>5.1</v>
      </c>
      <c r="O35" s="0" t="n">
        <f aca="false">INDEX(t302_F!$A$4:$CE$24,MATCH(O$5,t302_F!$A$4:$A$24,0),MATCH(Ratio_dif_chôm!$A35,t302_F!$B$4:$CE$4,0)+1)</f>
        <v>1.1</v>
      </c>
      <c r="P35" s="0" t="n">
        <f aca="false">INDEX(t302_F!$A$4:$CE$24,MATCH(P$5,t302_F!$A$4:$A$24,0),MATCH(Ratio_dif_chôm!$A35,t302_F!$B$4:$CE$4,0)+1)</f>
        <v>0.6</v>
      </c>
      <c r="Q35" s="0" t="n">
        <f aca="false">INDEX(t302_H!$A$4:$CE$24,MATCH(Q$5,t302_F!$A$4:$A$24,0),MATCH(Ratio_dif_chôm!$A35,t302_F!$B$4:$CE$4,0)+1)</f>
        <v>23.8</v>
      </c>
      <c r="R35" s="0" t="n">
        <f aca="false">INDEX(t302_H!$A$4:$CE$24,MATCH(R$5,t302_F!$A$4:$A$24,0),MATCH(Ratio_dif_chôm!$A35,t302_F!$B$4:$CE$4,0)+1)</f>
        <v>18</v>
      </c>
      <c r="S35" s="0" t="n">
        <f aca="false">INDEX(t302_H!$A$4:$CE$24,MATCH(S$5,t302_F!$A$4:$A$24,0),MATCH(Ratio_dif_chôm!$A35,t302_F!$B$4:$CE$4,0)+1)</f>
        <v>10.4</v>
      </c>
      <c r="T35" s="0" t="n">
        <f aca="false">INDEX(t302_H!$A$4:$CE$24,MATCH(T$5,t302_F!$A$4:$A$24,0),MATCH(Ratio_dif_chôm!$A35,t302_F!$B$4:$CE$4,0)+1)</f>
        <v>6.6</v>
      </c>
      <c r="U35" s="0" t="n">
        <f aca="false">INDEX(t302_H!$A$4:$CE$24,MATCH(U$5,t302_F!$A$4:$A$24,0),MATCH(Ratio_dif_chôm!$A35,t302_F!$B$4:$CE$4,0)+1)</f>
        <v>7</v>
      </c>
      <c r="V35" s="0" t="n">
        <f aca="false">INDEX(t302_H!$A$4:$CE$24,MATCH(V$5,t302_F!$A$4:$A$24,0),MATCH(Ratio_dif_chôm!$A35,t302_F!$B$4:$CE$4,0)+1)</f>
        <v>5.8</v>
      </c>
      <c r="W35" s="0" t="n">
        <f aca="false">INDEX(t302_H!$A$4:$CE$24,MATCH(W$5,t302_F!$A$4:$A$24,0),MATCH(Ratio_dif_chôm!$A35,t302_F!$B$4:$CE$4,0)+1)</f>
        <v>4.8</v>
      </c>
      <c r="X35" s="0" t="n">
        <f aca="false">INDEX(t302_H!$A$4:$CE$24,MATCH(X$5,t302_F!$A$4:$A$24,0),MATCH(Ratio_dif_chôm!$A35,t302_F!$B$4:$CE$4,0)+1)</f>
        <v>5.3</v>
      </c>
      <c r="Y35" s="0" t="n">
        <f aca="false">INDEX(t302_H!$A$4:$CE$24,MATCH(Y$5,t302_F!$A$4:$A$24,0),MATCH(Ratio_dif_chôm!$A35,t302_F!$B$4:$CE$4,0)+1)</f>
        <v>5.1</v>
      </c>
      <c r="Z35" s="0" t="n">
        <f aca="false">INDEX(t302_H!$A$4:$CE$24,MATCH(Z$5,t302_F!$A$4:$A$24,0),MATCH(Ratio_dif_chôm!$A35,t302_F!$B$4:$CE$4,0)+1)</f>
        <v>2.6</v>
      </c>
      <c r="AA35" s="0" t="n">
        <f aca="false">INDEX(t302_H!$A$4:$CE$24,MATCH(AA$5,t302_F!$A$4:$A$24,0),MATCH(Ratio_dif_chôm!$A35,t302_F!$B$4:$CE$4,0)+1)</f>
        <v>0</v>
      </c>
      <c r="AB35" s="0" t="n">
        <f aca="false">INDEX(t302_H!$A$4:$CE$24,MATCH(AB$5,t302_F!$A$4:$A$24,0),MATCH(Ratio_dif_chôm!$A35,t302_F!$B$4:$CE$4,0)+1)</f>
        <v>0</v>
      </c>
      <c r="AC35" s="0" t="n">
        <f aca="false">INDEX(t302_H!$A$4:$CE$24,MATCH(AC$5,t302_E!$A$4:$A$24,0),MATCH(Ratio_dif_chôm!$A35,t302_E!$B$4:$CE$4,0)+1)</f>
        <v>23.8</v>
      </c>
      <c r="AD35" s="0" t="n">
        <f aca="false">INDEX(t302_H!$A$4:$CE$24,MATCH(AD$5,t302_E!$A$4:$A$24,0),MATCH(Ratio_dif_chôm!$A35,t302_E!$B$4:$CE$4,0)+1)</f>
        <v>18</v>
      </c>
      <c r="AE35" s="0" t="n">
        <f aca="false">INDEX(t302_H!$A$4:$CE$24,MATCH(AE$5,t302_E!$A$4:$A$24,0),MATCH(Ratio_dif_chôm!$A35,t302_E!$B$4:$CE$4,0)+1)</f>
        <v>10.4</v>
      </c>
      <c r="AF35" s="0" t="n">
        <f aca="false">INDEX(t302_H!$A$4:$CE$24,MATCH(AF$5,t302_E!$A$4:$A$24,0),MATCH(Ratio_dif_chôm!$A35,t302_E!$B$4:$CE$4,0)+1)</f>
        <v>6.6</v>
      </c>
      <c r="AG35" s="0" t="n">
        <f aca="false">INDEX(t302_H!$A$4:$CE$24,MATCH(AG$5,t302_E!$A$4:$A$24,0),MATCH(Ratio_dif_chôm!$A35,t302_E!$B$4:$CE$4,0)+1)</f>
        <v>7</v>
      </c>
      <c r="AH35" s="0" t="n">
        <f aca="false">INDEX(t302_H!$A$4:$CE$24,MATCH(AH$5,t302_E!$A$4:$A$24,0),MATCH(Ratio_dif_chôm!$A35,t302_E!$B$4:$CE$4,0)+1)</f>
        <v>5.8</v>
      </c>
      <c r="AI35" s="0" t="n">
        <f aca="false">INDEX(t302_H!$A$4:$CE$24,MATCH(AI$5,t302_E!$A$4:$A$24,0),MATCH(Ratio_dif_chôm!$A35,t302_E!$B$4:$CE$4,0)+1)</f>
        <v>4.8</v>
      </c>
      <c r="AJ35" s="0" t="n">
        <f aca="false">INDEX(t302_H!$A$4:$CE$24,MATCH(AJ$5,t302_E!$A$4:$A$24,0),MATCH(Ratio_dif_chôm!$A35,t302_E!$B$4:$CE$4,0)+1)</f>
        <v>5.3</v>
      </c>
      <c r="AK35" s="0" t="n">
        <f aca="false">INDEX(t302_H!$A$4:$CE$24,MATCH(AK$5,t302_E!$A$4:$A$24,0),MATCH(Ratio_dif_chôm!$A35,t302_E!$B$4:$CE$4,0)+1)</f>
        <v>5.1</v>
      </c>
      <c r="AL35" s="0" t="n">
        <f aca="false">INDEX(t302_H!$A$4:$CE$24,MATCH(AL$5,t302_E!$A$4:$A$24,0),MATCH(Ratio_dif_chôm!$A35,t302_E!$B$4:$CE$4,0)+1)</f>
        <v>2.6</v>
      </c>
      <c r="AM35" s="0" t="n">
        <f aca="false">INDEX(t302_H!$A$4:$CE$24,MATCH(AM$5,t302_E!$A$4:$A$24,0),MATCH(Ratio_dif_chôm!$A35,t302_E!$B$4:$CE$4,0)+1)</f>
        <v>0</v>
      </c>
      <c r="AN35" s="0" t="n">
        <f aca="false">INDEX(t302_H!$A$4:$CE$24,MATCH(AN$5,t302_E!$A$4:$A$24,0),MATCH(Ratio_dif_chôm!$A35,t302_E!$B$4:$CE$4,0)+1)</f>
        <v>0</v>
      </c>
    </row>
    <row r="36" customFormat="false" ht="15" hidden="false" customHeight="false" outlineLevel="0" collapsed="false">
      <c r="A36" s="0" t="n">
        <v>2005</v>
      </c>
      <c r="B36" s="0" t="n">
        <f aca="false">INDEX(t302_E!$A$4:$CE$24,MATCH(B$5,t302_E!$A$4:$A$24,0),MATCH(Ratio_dif_chôm!$A36,t302_E!$B$4:$CE$4,0)+1)</f>
        <v>8.5</v>
      </c>
      <c r="C36" s="0" t="n">
        <f aca="false">INDEX(t302_F!$A$4:$CE$24,MATCH(C$5,t302_F!$A$4:$A$24,0),MATCH(Ratio_dif_chôm!$A36,t302_F!$B$4:$CE$4,0)+1)</f>
        <v>9.3</v>
      </c>
      <c r="D36" s="0" t="n">
        <f aca="false">INDEX(t302_H!$A$4:$CE$24,MATCH(D$5,t302_H!$A$4:$A$24,0),MATCH(Ratio_dif_chôm!$A36,t302_H!$B$4:$CE$4,0)+1)</f>
        <v>7.8</v>
      </c>
      <c r="E36" s="0" t="n">
        <f aca="false">INDEX(t302_F!$A$4:$CE$24,MATCH(E$5,t302_F!$A$4:$A$24,0),MATCH(Ratio_dif_chôm!$A36,t302_F!$B$4:$CE$4,0)+1)</f>
        <v>30.8</v>
      </c>
      <c r="F36" s="0" t="n">
        <f aca="false">INDEX(t302_F!$A$4:$CE$24,MATCH(F$5,t302_F!$A$4:$A$24,0),MATCH(Ratio_dif_chôm!$A36,t302_F!$B$4:$CE$4,0)+1)</f>
        <v>19.3</v>
      </c>
      <c r="G36" s="0" t="n">
        <f aca="false">INDEX(t302_F!$A$4:$CE$24,MATCH(G$5,t302_F!$A$4:$A$24,0),MATCH(Ratio_dif_chôm!$A36,t302_F!$B$4:$CE$4,0)+1)</f>
        <v>10.6</v>
      </c>
      <c r="H36" s="0" t="n">
        <f aca="false">INDEX(t302_F!$A$4:$CE$24,MATCH(H$5,t302_F!$A$4:$A$24,0),MATCH(Ratio_dif_chôm!$A36,t302_F!$B$4:$CE$4,0)+1)</f>
        <v>10</v>
      </c>
      <c r="I36" s="0" t="n">
        <f aca="false">INDEX(t302_F!$A$4:$CE$24,MATCH(I$5,t302_F!$A$4:$A$24,0),MATCH(Ratio_dif_chôm!$A36,t302_F!$B$4:$CE$4,0)+1)</f>
        <v>10.1</v>
      </c>
      <c r="J36" s="0" t="n">
        <f aca="false">INDEX(t302_F!$A$4:$CE$24,MATCH(J$5,t302_F!$A$4:$A$24,0),MATCH(Ratio_dif_chôm!$A36,t302_F!$B$4:$CE$4,0)+1)</f>
        <v>7.5</v>
      </c>
      <c r="K36" s="0" t="n">
        <f aca="false">INDEX(t302_F!$A$4:$CE$24,MATCH(K$5,t302_F!$A$4:$A$24,0),MATCH(Ratio_dif_chôm!$A36,t302_F!$B$4:$CE$4,0)+1)</f>
        <v>6.4</v>
      </c>
      <c r="L36" s="0" t="n">
        <f aca="false">INDEX(t302_F!$A$4:$CE$24,MATCH(L$5,t302_F!$A$4:$A$24,0),MATCH(Ratio_dif_chôm!$A36,t302_F!$B$4:$CE$4,0)+1)</f>
        <v>6.1</v>
      </c>
      <c r="M36" s="0" t="n">
        <f aca="false">INDEX(t302_F!$A$4:$CE$24,MATCH(M$5,t302_F!$A$4:$A$24,0),MATCH(Ratio_dif_chôm!$A36,t302_F!$B$4:$CE$4,0)+1)</f>
        <v>4.2</v>
      </c>
      <c r="N36" s="0" t="n">
        <f aca="false">INDEX(t302_F!$A$4:$CE$24,MATCH(N$5,t302_F!$A$4:$A$24,0),MATCH(Ratio_dif_chôm!$A36,t302_F!$B$4:$CE$4,0)+1)</f>
        <v>5.2</v>
      </c>
      <c r="O36" s="0" t="n">
        <f aca="false">INDEX(t302_F!$A$4:$CE$24,MATCH(O$5,t302_F!$A$4:$A$24,0),MATCH(Ratio_dif_chôm!$A36,t302_F!$B$4:$CE$4,0)+1)</f>
        <v>0</v>
      </c>
      <c r="P36" s="0" t="n">
        <f aca="false">INDEX(t302_F!$A$4:$CE$24,MATCH(P$5,t302_F!$A$4:$A$24,0),MATCH(Ratio_dif_chôm!$A36,t302_F!$B$4:$CE$4,0)+1)</f>
        <v>0.9</v>
      </c>
      <c r="Q36" s="0" t="n">
        <f aca="false">INDEX(t302_H!$A$4:$CE$24,MATCH(Q$5,t302_F!$A$4:$A$24,0),MATCH(Ratio_dif_chôm!$A36,t302_F!$B$4:$CE$4,0)+1)</f>
        <v>22.8</v>
      </c>
      <c r="R36" s="0" t="n">
        <f aca="false">INDEX(t302_H!$A$4:$CE$24,MATCH(R$5,t302_F!$A$4:$A$24,0),MATCH(Ratio_dif_chôm!$A36,t302_F!$B$4:$CE$4,0)+1)</f>
        <v>18.4</v>
      </c>
      <c r="S36" s="0" t="n">
        <f aca="false">INDEX(t302_H!$A$4:$CE$24,MATCH(S$5,t302_F!$A$4:$A$24,0),MATCH(Ratio_dif_chôm!$A36,t302_F!$B$4:$CE$4,0)+1)</f>
        <v>10.6</v>
      </c>
      <c r="T36" s="0" t="n">
        <f aca="false">INDEX(t302_H!$A$4:$CE$24,MATCH(T$5,t302_F!$A$4:$A$24,0),MATCH(Ratio_dif_chôm!$A36,t302_F!$B$4:$CE$4,0)+1)</f>
        <v>7</v>
      </c>
      <c r="U36" s="0" t="n">
        <f aca="false">INDEX(t302_H!$A$4:$CE$24,MATCH(U$5,t302_F!$A$4:$A$24,0),MATCH(Ratio_dif_chôm!$A36,t302_F!$B$4:$CE$4,0)+1)</f>
        <v>7</v>
      </c>
      <c r="V36" s="0" t="n">
        <f aca="false">INDEX(t302_H!$A$4:$CE$24,MATCH(V$5,t302_F!$A$4:$A$24,0),MATCH(Ratio_dif_chôm!$A36,t302_F!$B$4:$CE$4,0)+1)</f>
        <v>5.6</v>
      </c>
      <c r="W36" s="0" t="n">
        <f aca="false">INDEX(t302_H!$A$4:$CE$24,MATCH(W$5,t302_F!$A$4:$A$24,0),MATCH(Ratio_dif_chôm!$A36,t302_F!$B$4:$CE$4,0)+1)</f>
        <v>5</v>
      </c>
      <c r="X36" s="0" t="n">
        <f aca="false">INDEX(t302_H!$A$4:$CE$24,MATCH(X$5,t302_F!$A$4:$A$24,0),MATCH(Ratio_dif_chôm!$A36,t302_F!$B$4:$CE$4,0)+1)</f>
        <v>5</v>
      </c>
      <c r="Y36" s="0" t="n">
        <f aca="false">INDEX(t302_H!$A$4:$CE$24,MATCH(Y$5,t302_F!$A$4:$A$24,0),MATCH(Ratio_dif_chôm!$A36,t302_F!$B$4:$CE$4,0)+1)</f>
        <v>4.9</v>
      </c>
      <c r="Z36" s="0" t="n">
        <f aca="false">INDEX(t302_H!$A$4:$CE$24,MATCH(Z$5,t302_F!$A$4:$A$24,0),MATCH(Ratio_dif_chôm!$A36,t302_F!$B$4:$CE$4,0)+1)</f>
        <v>3.5</v>
      </c>
      <c r="AA36" s="0" t="n">
        <f aca="false">INDEX(t302_H!$A$4:$CE$24,MATCH(AA$5,t302_F!$A$4:$A$24,0),MATCH(Ratio_dif_chôm!$A36,t302_F!$B$4:$CE$4,0)+1)</f>
        <v>0</v>
      </c>
      <c r="AB36" s="0" t="n">
        <f aca="false">INDEX(t302_H!$A$4:$CE$24,MATCH(AB$5,t302_F!$A$4:$A$24,0),MATCH(Ratio_dif_chôm!$A36,t302_F!$B$4:$CE$4,0)+1)</f>
        <v>0.6</v>
      </c>
      <c r="AC36" s="0" t="n">
        <f aca="false">INDEX(t302_H!$A$4:$CE$24,MATCH(AC$5,t302_E!$A$4:$A$24,0),MATCH(Ratio_dif_chôm!$A36,t302_E!$B$4:$CE$4,0)+1)</f>
        <v>22.8</v>
      </c>
      <c r="AD36" s="0" t="n">
        <f aca="false">INDEX(t302_H!$A$4:$CE$24,MATCH(AD$5,t302_E!$A$4:$A$24,0),MATCH(Ratio_dif_chôm!$A36,t302_E!$B$4:$CE$4,0)+1)</f>
        <v>18.4</v>
      </c>
      <c r="AE36" s="0" t="n">
        <f aca="false">INDEX(t302_H!$A$4:$CE$24,MATCH(AE$5,t302_E!$A$4:$A$24,0),MATCH(Ratio_dif_chôm!$A36,t302_E!$B$4:$CE$4,0)+1)</f>
        <v>10.6</v>
      </c>
      <c r="AF36" s="0" t="n">
        <f aca="false">INDEX(t302_H!$A$4:$CE$24,MATCH(AF$5,t302_E!$A$4:$A$24,0),MATCH(Ratio_dif_chôm!$A36,t302_E!$B$4:$CE$4,0)+1)</f>
        <v>7</v>
      </c>
      <c r="AG36" s="0" t="n">
        <f aca="false">INDEX(t302_H!$A$4:$CE$24,MATCH(AG$5,t302_E!$A$4:$A$24,0),MATCH(Ratio_dif_chôm!$A36,t302_E!$B$4:$CE$4,0)+1)</f>
        <v>7</v>
      </c>
      <c r="AH36" s="0" t="n">
        <f aca="false">INDEX(t302_H!$A$4:$CE$24,MATCH(AH$5,t302_E!$A$4:$A$24,0),MATCH(Ratio_dif_chôm!$A36,t302_E!$B$4:$CE$4,0)+1)</f>
        <v>5.6</v>
      </c>
      <c r="AI36" s="0" t="n">
        <f aca="false">INDEX(t302_H!$A$4:$CE$24,MATCH(AI$5,t302_E!$A$4:$A$24,0),MATCH(Ratio_dif_chôm!$A36,t302_E!$B$4:$CE$4,0)+1)</f>
        <v>5</v>
      </c>
      <c r="AJ36" s="0" t="n">
        <f aca="false">INDEX(t302_H!$A$4:$CE$24,MATCH(AJ$5,t302_E!$A$4:$A$24,0),MATCH(Ratio_dif_chôm!$A36,t302_E!$B$4:$CE$4,0)+1)</f>
        <v>5</v>
      </c>
      <c r="AK36" s="0" t="n">
        <f aca="false">INDEX(t302_H!$A$4:$CE$24,MATCH(AK$5,t302_E!$A$4:$A$24,0),MATCH(Ratio_dif_chôm!$A36,t302_E!$B$4:$CE$4,0)+1)</f>
        <v>4.9</v>
      </c>
      <c r="AL36" s="0" t="n">
        <f aca="false">INDEX(t302_H!$A$4:$CE$24,MATCH(AL$5,t302_E!$A$4:$A$24,0),MATCH(Ratio_dif_chôm!$A36,t302_E!$B$4:$CE$4,0)+1)</f>
        <v>3.5</v>
      </c>
      <c r="AM36" s="0" t="n">
        <f aca="false">INDEX(t302_H!$A$4:$CE$24,MATCH(AM$5,t302_E!$A$4:$A$24,0),MATCH(Ratio_dif_chôm!$A36,t302_E!$B$4:$CE$4,0)+1)</f>
        <v>0</v>
      </c>
      <c r="AN36" s="0" t="n">
        <f aca="false">INDEX(t302_H!$A$4:$CE$24,MATCH(AN$5,t302_E!$A$4:$A$24,0),MATCH(Ratio_dif_chôm!$A36,t302_E!$B$4:$CE$4,0)+1)</f>
        <v>0.6</v>
      </c>
    </row>
    <row r="37" customFormat="false" ht="15" hidden="false" customHeight="false" outlineLevel="0" collapsed="false">
      <c r="A37" s="0" t="n">
        <v>2006</v>
      </c>
      <c r="B37" s="0" t="n">
        <f aca="false">INDEX(t302_E!$A$4:$CE$24,MATCH(B$5,t302_E!$A$4:$A$24,0),MATCH(Ratio_dif_chôm!$A37,t302_E!$B$4:$CE$4,0)+1)</f>
        <v>8.4</v>
      </c>
      <c r="C37" s="0" t="n">
        <f aca="false">INDEX(t302_F!$A$4:$CE$24,MATCH(C$5,t302_F!$A$4:$A$24,0),MATCH(Ratio_dif_chôm!$A37,t302_F!$B$4:$CE$4,0)+1)</f>
        <v>9.1</v>
      </c>
      <c r="D37" s="0" t="n">
        <f aca="false">INDEX(t302_H!$A$4:$CE$24,MATCH(D$5,t302_H!$A$4:$A$24,0),MATCH(Ratio_dif_chôm!$A37,t302_H!$B$4:$CE$4,0)+1)</f>
        <v>7.9</v>
      </c>
      <c r="E37" s="0" t="n">
        <f aca="false">INDEX(t302_F!$A$4:$CE$24,MATCH(E$5,t302_F!$A$4:$A$24,0),MATCH(Ratio_dif_chôm!$A37,t302_F!$B$4:$CE$4,0)+1)</f>
        <v>33.7</v>
      </c>
      <c r="F37" s="0" t="n">
        <f aca="false">INDEX(t302_F!$A$4:$CE$24,MATCH(F$5,t302_F!$A$4:$A$24,0),MATCH(Ratio_dif_chôm!$A37,t302_F!$B$4:$CE$4,0)+1)</f>
        <v>20.1</v>
      </c>
      <c r="G37" s="0" t="n">
        <f aca="false">INDEX(t302_F!$A$4:$CE$24,MATCH(G$5,t302_F!$A$4:$A$24,0),MATCH(Ratio_dif_chôm!$A37,t302_F!$B$4:$CE$4,0)+1)</f>
        <v>10</v>
      </c>
      <c r="H37" s="0" t="n">
        <f aca="false">INDEX(t302_F!$A$4:$CE$24,MATCH(H$5,t302_F!$A$4:$A$24,0),MATCH(Ratio_dif_chôm!$A37,t302_F!$B$4:$CE$4,0)+1)</f>
        <v>10.2</v>
      </c>
      <c r="I37" s="0" t="n">
        <f aca="false">INDEX(t302_F!$A$4:$CE$24,MATCH(I$5,t302_F!$A$4:$A$24,0),MATCH(Ratio_dif_chôm!$A37,t302_F!$B$4:$CE$4,0)+1)</f>
        <v>9.2</v>
      </c>
      <c r="J37" s="0" t="n">
        <f aca="false">INDEX(t302_F!$A$4:$CE$24,MATCH(J$5,t302_F!$A$4:$A$24,0),MATCH(Ratio_dif_chôm!$A37,t302_F!$B$4:$CE$4,0)+1)</f>
        <v>7</v>
      </c>
      <c r="K37" s="0" t="n">
        <f aca="false">INDEX(t302_F!$A$4:$CE$24,MATCH(K$5,t302_F!$A$4:$A$24,0),MATCH(Ratio_dif_chôm!$A37,t302_F!$B$4:$CE$4,0)+1)</f>
        <v>6.4</v>
      </c>
      <c r="L37" s="0" t="n">
        <f aca="false">INDEX(t302_F!$A$4:$CE$24,MATCH(L$5,t302_F!$A$4:$A$24,0),MATCH(Ratio_dif_chôm!$A37,t302_F!$B$4:$CE$4,0)+1)</f>
        <v>5.7</v>
      </c>
      <c r="M37" s="0" t="n">
        <f aca="false">INDEX(t302_F!$A$4:$CE$24,MATCH(M$5,t302_F!$A$4:$A$24,0),MATCH(Ratio_dif_chôm!$A37,t302_F!$B$4:$CE$4,0)+1)</f>
        <v>5</v>
      </c>
      <c r="N37" s="0" t="n">
        <f aca="false">INDEX(t302_F!$A$4:$CE$24,MATCH(N$5,t302_F!$A$4:$A$24,0),MATCH(Ratio_dif_chôm!$A37,t302_F!$B$4:$CE$4,0)+1)</f>
        <v>3.3</v>
      </c>
      <c r="O37" s="0" t="n">
        <f aca="false">INDEX(t302_F!$A$4:$CE$24,MATCH(O$5,t302_F!$A$4:$A$24,0),MATCH(Ratio_dif_chôm!$A37,t302_F!$B$4:$CE$4,0)+1)</f>
        <v>3.6</v>
      </c>
      <c r="P37" s="0" t="n">
        <f aca="false">INDEX(t302_F!$A$4:$CE$24,MATCH(P$5,t302_F!$A$4:$A$24,0),MATCH(Ratio_dif_chôm!$A37,t302_F!$B$4:$CE$4,0)+1)</f>
        <v>0</v>
      </c>
      <c r="Q37" s="0" t="n">
        <f aca="false">INDEX(t302_H!$A$4:$CE$24,MATCH(Q$5,t302_F!$A$4:$A$24,0),MATCH(Ratio_dif_chôm!$A37,t302_F!$B$4:$CE$4,0)+1)</f>
        <v>25.8</v>
      </c>
      <c r="R37" s="0" t="n">
        <f aca="false">INDEX(t302_H!$A$4:$CE$24,MATCH(R$5,t302_F!$A$4:$A$24,0),MATCH(Ratio_dif_chôm!$A37,t302_F!$B$4:$CE$4,0)+1)</f>
        <v>18.7</v>
      </c>
      <c r="S37" s="0" t="n">
        <f aca="false">INDEX(t302_H!$A$4:$CE$24,MATCH(S$5,t302_F!$A$4:$A$24,0),MATCH(Ratio_dif_chôm!$A37,t302_F!$B$4:$CE$4,0)+1)</f>
        <v>10.1</v>
      </c>
      <c r="T37" s="0" t="n">
        <f aca="false">INDEX(t302_H!$A$4:$CE$24,MATCH(T$5,t302_F!$A$4:$A$24,0),MATCH(Ratio_dif_chôm!$A37,t302_F!$B$4:$CE$4,0)+1)</f>
        <v>6.9</v>
      </c>
      <c r="U37" s="0" t="n">
        <f aca="false">INDEX(t302_H!$A$4:$CE$24,MATCH(U$5,t302_F!$A$4:$A$24,0),MATCH(Ratio_dif_chôm!$A37,t302_F!$B$4:$CE$4,0)+1)</f>
        <v>6.4</v>
      </c>
      <c r="V37" s="0" t="n">
        <f aca="false">INDEX(t302_H!$A$4:$CE$24,MATCH(V$5,t302_F!$A$4:$A$24,0),MATCH(Ratio_dif_chôm!$A37,t302_F!$B$4:$CE$4,0)+1)</f>
        <v>5.6</v>
      </c>
      <c r="W37" s="0" t="n">
        <f aca="false">INDEX(t302_H!$A$4:$CE$24,MATCH(W$5,t302_F!$A$4:$A$24,0),MATCH(Ratio_dif_chôm!$A37,t302_F!$B$4:$CE$4,0)+1)</f>
        <v>5.2</v>
      </c>
      <c r="X37" s="0" t="n">
        <f aca="false">INDEX(t302_H!$A$4:$CE$24,MATCH(X$5,t302_F!$A$4:$A$24,0),MATCH(Ratio_dif_chôm!$A37,t302_F!$B$4:$CE$4,0)+1)</f>
        <v>5.1</v>
      </c>
      <c r="Y37" s="0" t="n">
        <f aca="false">INDEX(t302_H!$A$4:$CE$24,MATCH(Y$5,t302_F!$A$4:$A$24,0),MATCH(Ratio_dif_chôm!$A37,t302_F!$B$4:$CE$4,0)+1)</f>
        <v>5.3</v>
      </c>
      <c r="Z37" s="0" t="n">
        <f aca="false">INDEX(t302_H!$A$4:$CE$24,MATCH(Z$5,t302_F!$A$4:$A$24,0),MATCH(Ratio_dif_chôm!$A37,t302_F!$B$4:$CE$4,0)+1)</f>
        <v>4.5</v>
      </c>
      <c r="AA37" s="0" t="n">
        <f aca="false">INDEX(t302_H!$A$4:$CE$24,MATCH(AA$5,t302_F!$A$4:$A$24,0),MATCH(Ratio_dif_chôm!$A37,t302_F!$B$4:$CE$4,0)+1)</f>
        <v>1.5</v>
      </c>
      <c r="AB37" s="0" t="n">
        <f aca="false">INDEX(t302_H!$A$4:$CE$24,MATCH(AB$5,t302_F!$A$4:$A$24,0),MATCH(Ratio_dif_chôm!$A37,t302_F!$B$4:$CE$4,0)+1)</f>
        <v>0</v>
      </c>
      <c r="AC37" s="0" t="n">
        <f aca="false">INDEX(t302_H!$A$4:$CE$24,MATCH(AC$5,t302_E!$A$4:$A$24,0),MATCH(Ratio_dif_chôm!$A37,t302_E!$B$4:$CE$4,0)+1)</f>
        <v>25.8</v>
      </c>
      <c r="AD37" s="0" t="n">
        <f aca="false">INDEX(t302_H!$A$4:$CE$24,MATCH(AD$5,t302_E!$A$4:$A$24,0),MATCH(Ratio_dif_chôm!$A37,t302_E!$B$4:$CE$4,0)+1)</f>
        <v>18.7</v>
      </c>
      <c r="AE37" s="0" t="n">
        <f aca="false">INDEX(t302_H!$A$4:$CE$24,MATCH(AE$5,t302_E!$A$4:$A$24,0),MATCH(Ratio_dif_chôm!$A37,t302_E!$B$4:$CE$4,0)+1)</f>
        <v>10.1</v>
      </c>
      <c r="AF37" s="0" t="n">
        <f aca="false">INDEX(t302_H!$A$4:$CE$24,MATCH(AF$5,t302_E!$A$4:$A$24,0),MATCH(Ratio_dif_chôm!$A37,t302_E!$B$4:$CE$4,0)+1)</f>
        <v>6.9</v>
      </c>
      <c r="AG37" s="0" t="n">
        <f aca="false">INDEX(t302_H!$A$4:$CE$24,MATCH(AG$5,t302_E!$A$4:$A$24,0),MATCH(Ratio_dif_chôm!$A37,t302_E!$B$4:$CE$4,0)+1)</f>
        <v>6.4</v>
      </c>
      <c r="AH37" s="0" t="n">
        <f aca="false">INDEX(t302_H!$A$4:$CE$24,MATCH(AH$5,t302_E!$A$4:$A$24,0),MATCH(Ratio_dif_chôm!$A37,t302_E!$B$4:$CE$4,0)+1)</f>
        <v>5.6</v>
      </c>
      <c r="AI37" s="0" t="n">
        <f aca="false">INDEX(t302_H!$A$4:$CE$24,MATCH(AI$5,t302_E!$A$4:$A$24,0),MATCH(Ratio_dif_chôm!$A37,t302_E!$B$4:$CE$4,0)+1)</f>
        <v>5.2</v>
      </c>
      <c r="AJ37" s="0" t="n">
        <f aca="false">INDEX(t302_H!$A$4:$CE$24,MATCH(AJ$5,t302_E!$A$4:$A$24,0),MATCH(Ratio_dif_chôm!$A37,t302_E!$B$4:$CE$4,0)+1)</f>
        <v>5.1</v>
      </c>
      <c r="AK37" s="0" t="n">
        <f aca="false">INDEX(t302_H!$A$4:$CE$24,MATCH(AK$5,t302_E!$A$4:$A$24,0),MATCH(Ratio_dif_chôm!$A37,t302_E!$B$4:$CE$4,0)+1)</f>
        <v>5.3</v>
      </c>
      <c r="AL37" s="0" t="n">
        <f aca="false">INDEX(t302_H!$A$4:$CE$24,MATCH(AL$5,t302_E!$A$4:$A$24,0),MATCH(Ratio_dif_chôm!$A37,t302_E!$B$4:$CE$4,0)+1)</f>
        <v>4.5</v>
      </c>
      <c r="AM37" s="0" t="n">
        <f aca="false">INDEX(t302_H!$A$4:$CE$24,MATCH(AM$5,t302_E!$A$4:$A$24,0),MATCH(Ratio_dif_chôm!$A37,t302_E!$B$4:$CE$4,0)+1)</f>
        <v>1.5</v>
      </c>
      <c r="AN37" s="0" t="n">
        <f aca="false">INDEX(t302_H!$A$4:$CE$24,MATCH(AN$5,t302_E!$A$4:$A$24,0),MATCH(Ratio_dif_chôm!$A37,t302_E!$B$4:$CE$4,0)+1)</f>
        <v>0</v>
      </c>
    </row>
    <row r="38" customFormat="false" ht="15" hidden="false" customHeight="false" outlineLevel="0" collapsed="false">
      <c r="A38" s="0" t="n">
        <v>2007</v>
      </c>
      <c r="B38" s="0" t="n">
        <f aca="false">INDEX(t302_E!$A$4:$CE$24,MATCH(B$5,t302_E!$A$4:$A$24,0),MATCH(Ratio_dif_chôm!$A38,t302_E!$B$4:$CE$4,0)+1)</f>
        <v>7.7</v>
      </c>
      <c r="C38" s="0" t="n">
        <f aca="false">INDEX(t302_F!$A$4:$CE$24,MATCH(C$5,t302_F!$A$4:$A$24,0),MATCH(Ratio_dif_chôm!$A38,t302_F!$B$4:$CE$4,0)+1)</f>
        <v>8.1</v>
      </c>
      <c r="D38" s="0" t="n">
        <f aca="false">INDEX(t302_H!$A$4:$CE$24,MATCH(D$5,t302_H!$A$4:$A$24,0),MATCH(Ratio_dif_chôm!$A38,t302_H!$B$4:$CE$4,0)+1)</f>
        <v>7.3</v>
      </c>
      <c r="E38" s="0" t="n">
        <f aca="false">INDEX(t302_F!$A$4:$CE$24,MATCH(E$5,t302_F!$A$4:$A$24,0),MATCH(Ratio_dif_chôm!$A38,t302_F!$B$4:$CE$4,0)+1)</f>
        <v>30.2</v>
      </c>
      <c r="F38" s="0" t="n">
        <f aca="false">INDEX(t302_F!$A$4:$CE$24,MATCH(F$5,t302_F!$A$4:$A$24,0),MATCH(Ratio_dif_chôm!$A38,t302_F!$B$4:$CE$4,0)+1)</f>
        <v>17.1</v>
      </c>
      <c r="G38" s="0" t="n">
        <f aca="false">INDEX(t302_F!$A$4:$CE$24,MATCH(G$5,t302_F!$A$4:$A$24,0),MATCH(Ratio_dif_chôm!$A38,t302_F!$B$4:$CE$4,0)+1)</f>
        <v>10.5</v>
      </c>
      <c r="H38" s="0" t="n">
        <f aca="false">INDEX(t302_F!$A$4:$CE$24,MATCH(H$5,t302_F!$A$4:$A$24,0),MATCH(Ratio_dif_chôm!$A38,t302_F!$B$4:$CE$4,0)+1)</f>
        <v>8.8</v>
      </c>
      <c r="I38" s="0" t="n">
        <f aca="false">INDEX(t302_F!$A$4:$CE$24,MATCH(I$5,t302_F!$A$4:$A$24,0),MATCH(Ratio_dif_chôm!$A38,t302_F!$B$4:$CE$4,0)+1)</f>
        <v>7.4</v>
      </c>
      <c r="J38" s="0" t="n">
        <f aca="false">INDEX(t302_F!$A$4:$CE$24,MATCH(J$5,t302_F!$A$4:$A$24,0),MATCH(Ratio_dif_chôm!$A38,t302_F!$B$4:$CE$4,0)+1)</f>
        <v>6.2</v>
      </c>
      <c r="K38" s="0" t="n">
        <f aca="false">INDEX(t302_F!$A$4:$CE$24,MATCH(K$5,t302_F!$A$4:$A$24,0),MATCH(Ratio_dif_chôm!$A38,t302_F!$B$4:$CE$4,0)+1)</f>
        <v>5.6</v>
      </c>
      <c r="L38" s="0" t="n">
        <f aca="false">INDEX(t302_F!$A$4:$CE$24,MATCH(L$5,t302_F!$A$4:$A$24,0),MATCH(Ratio_dif_chôm!$A38,t302_F!$B$4:$CE$4,0)+1)</f>
        <v>5.2</v>
      </c>
      <c r="M38" s="0" t="n">
        <f aca="false">INDEX(t302_F!$A$4:$CE$24,MATCH(M$5,t302_F!$A$4:$A$24,0),MATCH(Ratio_dif_chôm!$A38,t302_F!$B$4:$CE$4,0)+1)</f>
        <v>4.4</v>
      </c>
      <c r="N38" s="0" t="n">
        <f aca="false">INDEX(t302_F!$A$4:$CE$24,MATCH(N$5,t302_F!$A$4:$A$24,0),MATCH(Ratio_dif_chôm!$A38,t302_F!$B$4:$CE$4,0)+1)</f>
        <v>2.4</v>
      </c>
      <c r="O38" s="0" t="n">
        <f aca="false">INDEX(t302_F!$A$4:$CE$24,MATCH(O$5,t302_F!$A$4:$A$24,0),MATCH(Ratio_dif_chôm!$A38,t302_F!$B$4:$CE$4,0)+1)</f>
        <v>1.5</v>
      </c>
      <c r="P38" s="0" t="n">
        <f aca="false">INDEX(t302_F!$A$4:$CE$24,MATCH(P$5,t302_F!$A$4:$A$24,0),MATCH(Ratio_dif_chôm!$A38,t302_F!$B$4:$CE$4,0)+1)</f>
        <v>1.2</v>
      </c>
      <c r="Q38" s="0" t="n">
        <f aca="false">INDEX(t302_H!$A$4:$CE$24,MATCH(Q$5,t302_F!$A$4:$A$24,0),MATCH(Ratio_dif_chôm!$A38,t302_F!$B$4:$CE$4,0)+1)</f>
        <v>22.8</v>
      </c>
      <c r="R38" s="0" t="n">
        <f aca="false">INDEX(t302_H!$A$4:$CE$24,MATCH(R$5,t302_F!$A$4:$A$24,0),MATCH(Ratio_dif_chôm!$A38,t302_F!$B$4:$CE$4,0)+1)</f>
        <v>16.8</v>
      </c>
      <c r="S38" s="0" t="n">
        <f aca="false">INDEX(t302_H!$A$4:$CE$24,MATCH(S$5,t302_F!$A$4:$A$24,0),MATCH(Ratio_dif_chôm!$A38,t302_F!$B$4:$CE$4,0)+1)</f>
        <v>9.8</v>
      </c>
      <c r="T38" s="0" t="n">
        <f aca="false">INDEX(t302_H!$A$4:$CE$24,MATCH(T$5,t302_F!$A$4:$A$24,0),MATCH(Ratio_dif_chôm!$A38,t302_F!$B$4:$CE$4,0)+1)</f>
        <v>6.5</v>
      </c>
      <c r="U38" s="0" t="n">
        <f aca="false">INDEX(t302_H!$A$4:$CE$24,MATCH(U$5,t302_F!$A$4:$A$24,0),MATCH(Ratio_dif_chôm!$A38,t302_F!$B$4:$CE$4,0)+1)</f>
        <v>5.9</v>
      </c>
      <c r="V38" s="0" t="n">
        <f aca="false">INDEX(t302_H!$A$4:$CE$24,MATCH(V$5,t302_F!$A$4:$A$24,0),MATCH(Ratio_dif_chôm!$A38,t302_F!$B$4:$CE$4,0)+1)</f>
        <v>5.4</v>
      </c>
      <c r="W38" s="0" t="n">
        <f aca="false">INDEX(t302_H!$A$4:$CE$24,MATCH(W$5,t302_F!$A$4:$A$24,0),MATCH(Ratio_dif_chôm!$A38,t302_F!$B$4:$CE$4,0)+1)</f>
        <v>4.8</v>
      </c>
      <c r="X38" s="0" t="n">
        <f aca="false">INDEX(t302_H!$A$4:$CE$24,MATCH(X$5,t302_F!$A$4:$A$24,0),MATCH(Ratio_dif_chôm!$A38,t302_F!$B$4:$CE$4,0)+1)</f>
        <v>4.6</v>
      </c>
      <c r="Y38" s="0" t="n">
        <f aca="false">INDEX(t302_H!$A$4:$CE$24,MATCH(Y$5,t302_F!$A$4:$A$24,0),MATCH(Ratio_dif_chôm!$A38,t302_F!$B$4:$CE$4,0)+1)</f>
        <v>4.7</v>
      </c>
      <c r="Z38" s="0" t="n">
        <f aca="false">INDEX(t302_H!$A$4:$CE$24,MATCH(Z$5,t302_F!$A$4:$A$24,0),MATCH(Ratio_dif_chôm!$A38,t302_F!$B$4:$CE$4,0)+1)</f>
        <v>4.3</v>
      </c>
      <c r="AA38" s="0" t="n">
        <f aca="false">INDEX(t302_H!$A$4:$CE$24,MATCH(AA$5,t302_F!$A$4:$A$24,0),MATCH(Ratio_dif_chôm!$A38,t302_F!$B$4:$CE$4,0)+1)</f>
        <v>2</v>
      </c>
      <c r="AB38" s="0" t="n">
        <f aca="false">INDEX(t302_H!$A$4:$CE$24,MATCH(AB$5,t302_F!$A$4:$A$24,0),MATCH(Ratio_dif_chôm!$A38,t302_F!$B$4:$CE$4,0)+1)</f>
        <v>0.5</v>
      </c>
      <c r="AC38" s="0" t="n">
        <f aca="false">INDEX(t302_H!$A$4:$CE$24,MATCH(AC$5,t302_E!$A$4:$A$24,0),MATCH(Ratio_dif_chôm!$A38,t302_E!$B$4:$CE$4,0)+1)</f>
        <v>22.8</v>
      </c>
      <c r="AD38" s="0" t="n">
        <f aca="false">INDEX(t302_H!$A$4:$CE$24,MATCH(AD$5,t302_E!$A$4:$A$24,0),MATCH(Ratio_dif_chôm!$A38,t302_E!$B$4:$CE$4,0)+1)</f>
        <v>16.8</v>
      </c>
      <c r="AE38" s="0" t="n">
        <f aca="false">INDEX(t302_H!$A$4:$CE$24,MATCH(AE$5,t302_E!$A$4:$A$24,0),MATCH(Ratio_dif_chôm!$A38,t302_E!$B$4:$CE$4,0)+1)</f>
        <v>9.8</v>
      </c>
      <c r="AF38" s="0" t="n">
        <f aca="false">INDEX(t302_H!$A$4:$CE$24,MATCH(AF$5,t302_E!$A$4:$A$24,0),MATCH(Ratio_dif_chôm!$A38,t302_E!$B$4:$CE$4,0)+1)</f>
        <v>6.5</v>
      </c>
      <c r="AG38" s="0" t="n">
        <f aca="false">INDEX(t302_H!$A$4:$CE$24,MATCH(AG$5,t302_E!$A$4:$A$24,0),MATCH(Ratio_dif_chôm!$A38,t302_E!$B$4:$CE$4,0)+1)</f>
        <v>5.9</v>
      </c>
      <c r="AH38" s="0" t="n">
        <f aca="false">INDEX(t302_H!$A$4:$CE$24,MATCH(AH$5,t302_E!$A$4:$A$24,0),MATCH(Ratio_dif_chôm!$A38,t302_E!$B$4:$CE$4,0)+1)</f>
        <v>5.4</v>
      </c>
      <c r="AI38" s="0" t="n">
        <f aca="false">INDEX(t302_H!$A$4:$CE$24,MATCH(AI$5,t302_E!$A$4:$A$24,0),MATCH(Ratio_dif_chôm!$A38,t302_E!$B$4:$CE$4,0)+1)</f>
        <v>4.8</v>
      </c>
      <c r="AJ38" s="0" t="n">
        <f aca="false">INDEX(t302_H!$A$4:$CE$24,MATCH(AJ$5,t302_E!$A$4:$A$24,0),MATCH(Ratio_dif_chôm!$A38,t302_E!$B$4:$CE$4,0)+1)</f>
        <v>4.6</v>
      </c>
      <c r="AK38" s="0" t="n">
        <f aca="false">INDEX(t302_H!$A$4:$CE$24,MATCH(AK$5,t302_E!$A$4:$A$24,0),MATCH(Ratio_dif_chôm!$A38,t302_E!$B$4:$CE$4,0)+1)</f>
        <v>4.7</v>
      </c>
      <c r="AL38" s="0" t="n">
        <f aca="false">INDEX(t302_H!$A$4:$CE$24,MATCH(AL$5,t302_E!$A$4:$A$24,0),MATCH(Ratio_dif_chôm!$A38,t302_E!$B$4:$CE$4,0)+1)</f>
        <v>4.3</v>
      </c>
      <c r="AM38" s="0" t="n">
        <f aca="false">INDEX(t302_H!$A$4:$CE$24,MATCH(AM$5,t302_E!$A$4:$A$24,0),MATCH(Ratio_dif_chôm!$A38,t302_E!$B$4:$CE$4,0)+1)</f>
        <v>2</v>
      </c>
      <c r="AN38" s="0" t="n">
        <f aca="false">INDEX(t302_H!$A$4:$CE$24,MATCH(AN$5,t302_E!$A$4:$A$24,0),MATCH(Ratio_dif_chôm!$A38,t302_E!$B$4:$CE$4,0)+1)</f>
        <v>0.5</v>
      </c>
    </row>
    <row r="39" customFormat="false" ht="15" hidden="false" customHeight="false" outlineLevel="0" collapsed="false">
      <c r="A39" s="0" t="n">
        <v>2008</v>
      </c>
      <c r="B39" s="0" t="n">
        <f aca="false">INDEX(t302_E!$A$4:$CE$24,MATCH(B$5,t302_E!$A$4:$A$24,0),MATCH(Ratio_dif_chôm!$A39,t302_E!$B$4:$CE$4,0)+1)</f>
        <v>7.1</v>
      </c>
      <c r="C39" s="0" t="n">
        <f aca="false">INDEX(t302_F!$A$4:$CE$24,MATCH(C$5,t302_F!$A$4:$A$24,0),MATCH(Ratio_dif_chôm!$A39,t302_F!$B$4:$CE$4,0)+1)</f>
        <v>7.4</v>
      </c>
      <c r="D39" s="0" t="n">
        <f aca="false">INDEX(t302_H!$A$4:$CE$24,MATCH(D$5,t302_H!$A$4:$A$24,0),MATCH(Ratio_dif_chôm!$A39,t302_H!$B$4:$CE$4,0)+1)</f>
        <v>6.7</v>
      </c>
      <c r="E39" s="0" t="n">
        <f aca="false">INDEX(t302_F!$A$4:$CE$24,MATCH(E$5,t302_F!$A$4:$A$24,0),MATCH(Ratio_dif_chôm!$A39,t302_F!$B$4:$CE$4,0)+1)</f>
        <v>28.1</v>
      </c>
      <c r="F39" s="0" t="n">
        <f aca="false">INDEX(t302_F!$A$4:$CE$24,MATCH(F$5,t302_F!$A$4:$A$24,0),MATCH(Ratio_dif_chôm!$A39,t302_F!$B$4:$CE$4,0)+1)</f>
        <v>15.9</v>
      </c>
      <c r="G39" s="0" t="n">
        <f aca="false">INDEX(t302_F!$A$4:$CE$24,MATCH(G$5,t302_F!$A$4:$A$24,0),MATCH(Ratio_dif_chôm!$A39,t302_F!$B$4:$CE$4,0)+1)</f>
        <v>9.4</v>
      </c>
      <c r="H39" s="0" t="n">
        <f aca="false">INDEX(t302_F!$A$4:$CE$24,MATCH(H$5,t302_F!$A$4:$A$24,0),MATCH(Ratio_dif_chôm!$A39,t302_F!$B$4:$CE$4,0)+1)</f>
        <v>7.5</v>
      </c>
      <c r="I39" s="0" t="n">
        <f aca="false">INDEX(t302_F!$A$4:$CE$24,MATCH(I$5,t302_F!$A$4:$A$24,0),MATCH(Ratio_dif_chôm!$A39,t302_F!$B$4:$CE$4,0)+1)</f>
        <v>7.2</v>
      </c>
      <c r="J39" s="0" t="n">
        <f aca="false">INDEX(t302_F!$A$4:$CE$24,MATCH(J$5,t302_F!$A$4:$A$24,0),MATCH(Ratio_dif_chôm!$A39,t302_F!$B$4:$CE$4,0)+1)</f>
        <v>6.1</v>
      </c>
      <c r="K39" s="0" t="n">
        <f aca="false">INDEX(t302_F!$A$4:$CE$24,MATCH(K$5,t302_F!$A$4:$A$24,0),MATCH(Ratio_dif_chôm!$A39,t302_F!$B$4:$CE$4,0)+1)</f>
        <v>5.4</v>
      </c>
      <c r="L39" s="0" t="n">
        <f aca="false">INDEX(t302_F!$A$4:$CE$24,MATCH(L$5,t302_F!$A$4:$A$24,0),MATCH(Ratio_dif_chôm!$A39,t302_F!$B$4:$CE$4,0)+1)</f>
        <v>4.7</v>
      </c>
      <c r="M39" s="0" t="n">
        <f aca="false">INDEX(t302_F!$A$4:$CE$24,MATCH(M$5,t302_F!$A$4:$A$24,0),MATCH(Ratio_dif_chôm!$A39,t302_F!$B$4:$CE$4,0)+1)</f>
        <v>3.9</v>
      </c>
      <c r="N39" s="0" t="n">
        <f aca="false">INDEX(t302_F!$A$4:$CE$24,MATCH(N$5,t302_F!$A$4:$A$24,0),MATCH(Ratio_dif_chôm!$A39,t302_F!$B$4:$CE$4,0)+1)</f>
        <v>2.8</v>
      </c>
      <c r="O39" s="0" t="n">
        <f aca="false">INDEX(t302_F!$A$4:$CE$24,MATCH(O$5,t302_F!$A$4:$A$24,0),MATCH(Ratio_dif_chôm!$A39,t302_F!$B$4:$CE$4,0)+1)</f>
        <v>2.3</v>
      </c>
      <c r="P39" s="0" t="n">
        <f aca="false">INDEX(t302_F!$A$4:$CE$24,MATCH(P$5,t302_F!$A$4:$A$24,0),MATCH(Ratio_dif_chôm!$A39,t302_F!$B$4:$CE$4,0)+1)</f>
        <v>0.8</v>
      </c>
      <c r="Q39" s="0" t="n">
        <f aca="false">INDEX(t302_H!$A$4:$CE$24,MATCH(Q$5,t302_F!$A$4:$A$24,0),MATCH(Ratio_dif_chôm!$A39,t302_F!$B$4:$CE$4,0)+1)</f>
        <v>20.7</v>
      </c>
      <c r="R39" s="0" t="n">
        <f aca="false">INDEX(t302_H!$A$4:$CE$24,MATCH(R$5,t302_F!$A$4:$A$24,0),MATCH(Ratio_dif_chôm!$A39,t302_F!$B$4:$CE$4,0)+1)</f>
        <v>17.9</v>
      </c>
      <c r="S39" s="0" t="n">
        <f aca="false">INDEX(t302_H!$A$4:$CE$24,MATCH(S$5,t302_F!$A$4:$A$24,0),MATCH(Ratio_dif_chôm!$A39,t302_F!$B$4:$CE$4,0)+1)</f>
        <v>8.5</v>
      </c>
      <c r="T39" s="0" t="n">
        <f aca="false">INDEX(t302_H!$A$4:$CE$24,MATCH(T$5,t302_F!$A$4:$A$24,0),MATCH(Ratio_dif_chôm!$A39,t302_F!$B$4:$CE$4,0)+1)</f>
        <v>5.5</v>
      </c>
      <c r="U39" s="0" t="n">
        <f aca="false">INDEX(t302_H!$A$4:$CE$24,MATCH(U$5,t302_F!$A$4:$A$24,0),MATCH(Ratio_dif_chôm!$A39,t302_F!$B$4:$CE$4,0)+1)</f>
        <v>5.4</v>
      </c>
      <c r="V39" s="0" t="n">
        <f aca="false">INDEX(t302_H!$A$4:$CE$24,MATCH(V$5,t302_F!$A$4:$A$24,0),MATCH(Ratio_dif_chôm!$A39,t302_F!$B$4:$CE$4,0)+1)</f>
        <v>4.6</v>
      </c>
      <c r="W39" s="0" t="n">
        <f aca="false">INDEX(t302_H!$A$4:$CE$24,MATCH(W$5,t302_F!$A$4:$A$24,0),MATCH(Ratio_dif_chôm!$A39,t302_F!$B$4:$CE$4,0)+1)</f>
        <v>4.5</v>
      </c>
      <c r="X39" s="0" t="n">
        <f aca="false">INDEX(t302_H!$A$4:$CE$24,MATCH(X$5,t302_F!$A$4:$A$24,0),MATCH(Ratio_dif_chôm!$A39,t302_F!$B$4:$CE$4,0)+1)</f>
        <v>4.4</v>
      </c>
      <c r="Y39" s="0" t="n">
        <f aca="false">INDEX(t302_H!$A$4:$CE$24,MATCH(Y$5,t302_F!$A$4:$A$24,0),MATCH(Ratio_dif_chôm!$A39,t302_F!$B$4:$CE$4,0)+1)</f>
        <v>4.3</v>
      </c>
      <c r="Z39" s="0" t="n">
        <f aca="false">INDEX(t302_H!$A$4:$CE$24,MATCH(Z$5,t302_F!$A$4:$A$24,0),MATCH(Ratio_dif_chôm!$A39,t302_F!$B$4:$CE$4,0)+1)</f>
        <v>3.8</v>
      </c>
      <c r="AA39" s="0" t="n">
        <f aca="false">INDEX(t302_H!$A$4:$CE$24,MATCH(AA$5,t302_F!$A$4:$A$24,0),MATCH(Ratio_dif_chôm!$A39,t302_F!$B$4:$CE$4,0)+1)</f>
        <v>4.2</v>
      </c>
      <c r="AB39" s="0" t="n">
        <f aca="false">INDEX(t302_H!$A$4:$CE$24,MATCH(AB$5,t302_F!$A$4:$A$24,0),MATCH(Ratio_dif_chôm!$A39,t302_F!$B$4:$CE$4,0)+1)</f>
        <v>0.7</v>
      </c>
      <c r="AC39" s="0" t="n">
        <f aca="false">INDEX(t302_H!$A$4:$CE$24,MATCH(AC$5,t302_E!$A$4:$A$24,0),MATCH(Ratio_dif_chôm!$A39,t302_E!$B$4:$CE$4,0)+1)</f>
        <v>20.7</v>
      </c>
      <c r="AD39" s="0" t="n">
        <f aca="false">INDEX(t302_H!$A$4:$CE$24,MATCH(AD$5,t302_E!$A$4:$A$24,0),MATCH(Ratio_dif_chôm!$A39,t302_E!$B$4:$CE$4,0)+1)</f>
        <v>17.9</v>
      </c>
      <c r="AE39" s="0" t="n">
        <f aca="false">INDEX(t302_H!$A$4:$CE$24,MATCH(AE$5,t302_E!$A$4:$A$24,0),MATCH(Ratio_dif_chôm!$A39,t302_E!$B$4:$CE$4,0)+1)</f>
        <v>8.5</v>
      </c>
      <c r="AF39" s="0" t="n">
        <f aca="false">INDEX(t302_H!$A$4:$CE$24,MATCH(AF$5,t302_E!$A$4:$A$24,0),MATCH(Ratio_dif_chôm!$A39,t302_E!$B$4:$CE$4,0)+1)</f>
        <v>5.5</v>
      </c>
      <c r="AG39" s="0" t="n">
        <f aca="false">INDEX(t302_H!$A$4:$CE$24,MATCH(AG$5,t302_E!$A$4:$A$24,0),MATCH(Ratio_dif_chôm!$A39,t302_E!$B$4:$CE$4,0)+1)</f>
        <v>5.4</v>
      </c>
      <c r="AH39" s="0" t="n">
        <f aca="false">INDEX(t302_H!$A$4:$CE$24,MATCH(AH$5,t302_E!$A$4:$A$24,0),MATCH(Ratio_dif_chôm!$A39,t302_E!$B$4:$CE$4,0)+1)</f>
        <v>4.6</v>
      </c>
      <c r="AI39" s="0" t="n">
        <f aca="false">INDEX(t302_H!$A$4:$CE$24,MATCH(AI$5,t302_E!$A$4:$A$24,0),MATCH(Ratio_dif_chôm!$A39,t302_E!$B$4:$CE$4,0)+1)</f>
        <v>4.5</v>
      </c>
      <c r="AJ39" s="0" t="n">
        <f aca="false">INDEX(t302_H!$A$4:$CE$24,MATCH(AJ$5,t302_E!$A$4:$A$24,0),MATCH(Ratio_dif_chôm!$A39,t302_E!$B$4:$CE$4,0)+1)</f>
        <v>4.4</v>
      </c>
      <c r="AK39" s="0" t="n">
        <f aca="false">INDEX(t302_H!$A$4:$CE$24,MATCH(AK$5,t302_E!$A$4:$A$24,0),MATCH(Ratio_dif_chôm!$A39,t302_E!$B$4:$CE$4,0)+1)</f>
        <v>4.3</v>
      </c>
      <c r="AL39" s="0" t="n">
        <f aca="false">INDEX(t302_H!$A$4:$CE$24,MATCH(AL$5,t302_E!$A$4:$A$24,0),MATCH(Ratio_dif_chôm!$A39,t302_E!$B$4:$CE$4,0)+1)</f>
        <v>3.8</v>
      </c>
      <c r="AM39" s="0" t="n">
        <f aca="false">INDEX(t302_H!$A$4:$CE$24,MATCH(AM$5,t302_E!$A$4:$A$24,0),MATCH(Ratio_dif_chôm!$A39,t302_E!$B$4:$CE$4,0)+1)</f>
        <v>4.2</v>
      </c>
      <c r="AN39" s="0" t="n">
        <f aca="false">INDEX(t302_H!$A$4:$CE$24,MATCH(AN$5,t302_E!$A$4:$A$24,0),MATCH(Ratio_dif_chôm!$A39,t302_E!$B$4:$CE$4,0)+1)</f>
        <v>0.7</v>
      </c>
    </row>
    <row r="40" customFormat="false" ht="15" hidden="false" customHeight="false" outlineLevel="0" collapsed="false">
      <c r="A40" s="0" t="n">
        <v>2009</v>
      </c>
      <c r="B40" s="0" t="n">
        <f aca="false">INDEX(t302_E!$A$4:$CE$24,MATCH(B$5,t302_E!$A$4:$A$24,0),MATCH(Ratio_dif_chôm!$A40,t302_E!$B$4:$CE$4,0)+1)</f>
        <v>8.7</v>
      </c>
      <c r="C40" s="0" t="n">
        <f aca="false">INDEX(t302_F!$A$4:$CE$24,MATCH(C$5,t302_F!$A$4:$A$24,0),MATCH(Ratio_dif_chôm!$A40,t302_F!$B$4:$CE$4,0)+1)</f>
        <v>8.8</v>
      </c>
      <c r="D40" s="0" t="n">
        <f aca="false">INDEX(t302_H!$A$4:$CE$24,MATCH(D$5,t302_H!$A$4:$A$24,0),MATCH(Ratio_dif_chôm!$A40,t302_H!$B$4:$CE$4,0)+1)</f>
        <v>8.7</v>
      </c>
      <c r="E40" s="0" t="n">
        <f aca="false">INDEX(t302_F!$A$4:$CE$24,MATCH(E$5,t302_F!$A$4:$A$24,0),MATCH(Ratio_dif_chôm!$A40,t302_F!$B$4:$CE$4,0)+1)</f>
        <v>34.6</v>
      </c>
      <c r="F40" s="0" t="n">
        <f aca="false">INDEX(t302_F!$A$4:$CE$24,MATCH(F$5,t302_F!$A$4:$A$24,0),MATCH(Ratio_dif_chôm!$A40,t302_F!$B$4:$CE$4,0)+1)</f>
        <v>18.8</v>
      </c>
      <c r="G40" s="0" t="n">
        <f aca="false">INDEX(t302_F!$A$4:$CE$24,MATCH(G$5,t302_F!$A$4:$A$24,0),MATCH(Ratio_dif_chôm!$A40,t302_F!$B$4:$CE$4,0)+1)</f>
        <v>11.3</v>
      </c>
      <c r="H40" s="0" t="n">
        <f aca="false">INDEX(t302_F!$A$4:$CE$24,MATCH(H$5,t302_F!$A$4:$A$24,0),MATCH(Ratio_dif_chôm!$A40,t302_F!$B$4:$CE$4,0)+1)</f>
        <v>8.9</v>
      </c>
      <c r="I40" s="0" t="n">
        <f aca="false">INDEX(t302_F!$A$4:$CE$24,MATCH(I$5,t302_F!$A$4:$A$24,0),MATCH(Ratio_dif_chôm!$A40,t302_F!$B$4:$CE$4,0)+1)</f>
        <v>7.7</v>
      </c>
      <c r="J40" s="0" t="n">
        <f aca="false">INDEX(t302_F!$A$4:$CE$24,MATCH(J$5,t302_F!$A$4:$A$24,0),MATCH(Ratio_dif_chôm!$A40,t302_F!$B$4:$CE$4,0)+1)</f>
        <v>7.1</v>
      </c>
      <c r="K40" s="0" t="n">
        <f aca="false">INDEX(t302_F!$A$4:$CE$24,MATCH(K$5,t302_F!$A$4:$A$24,0),MATCH(Ratio_dif_chôm!$A40,t302_F!$B$4:$CE$4,0)+1)</f>
        <v>6.5</v>
      </c>
      <c r="L40" s="0" t="n">
        <f aca="false">INDEX(t302_F!$A$4:$CE$24,MATCH(L$5,t302_F!$A$4:$A$24,0),MATCH(Ratio_dif_chôm!$A40,t302_F!$B$4:$CE$4,0)+1)</f>
        <v>5.4</v>
      </c>
      <c r="M40" s="0" t="n">
        <f aca="false">INDEX(t302_F!$A$4:$CE$24,MATCH(M$5,t302_F!$A$4:$A$24,0),MATCH(Ratio_dif_chôm!$A40,t302_F!$B$4:$CE$4,0)+1)</f>
        <v>5.4</v>
      </c>
      <c r="N40" s="0" t="n">
        <f aca="false">INDEX(t302_F!$A$4:$CE$24,MATCH(N$5,t302_F!$A$4:$A$24,0),MATCH(Ratio_dif_chôm!$A40,t302_F!$B$4:$CE$4,0)+1)</f>
        <v>3.9</v>
      </c>
      <c r="O40" s="0" t="n">
        <f aca="false">INDEX(t302_F!$A$4:$CE$24,MATCH(O$5,t302_F!$A$4:$A$24,0),MATCH(Ratio_dif_chôm!$A40,t302_F!$B$4:$CE$4,0)+1)</f>
        <v>2.1</v>
      </c>
      <c r="P40" s="0" t="n">
        <f aca="false">INDEX(t302_F!$A$4:$CE$24,MATCH(P$5,t302_F!$A$4:$A$24,0),MATCH(Ratio_dif_chôm!$A40,t302_F!$B$4:$CE$4,0)+1)</f>
        <v>3.2</v>
      </c>
      <c r="Q40" s="0" t="n">
        <f aca="false">INDEX(t302_H!$A$4:$CE$24,MATCH(Q$5,t302_F!$A$4:$A$24,0),MATCH(Ratio_dif_chôm!$A40,t302_F!$B$4:$CE$4,0)+1)</f>
        <v>27.9</v>
      </c>
      <c r="R40" s="0" t="n">
        <f aca="false">INDEX(t302_H!$A$4:$CE$24,MATCH(R$5,t302_F!$A$4:$A$24,0),MATCH(Ratio_dif_chôm!$A40,t302_F!$B$4:$CE$4,0)+1)</f>
        <v>22.9</v>
      </c>
      <c r="S40" s="0" t="n">
        <f aca="false">INDEX(t302_H!$A$4:$CE$24,MATCH(S$5,t302_F!$A$4:$A$24,0),MATCH(Ratio_dif_chôm!$A40,t302_F!$B$4:$CE$4,0)+1)</f>
        <v>11.4</v>
      </c>
      <c r="T40" s="0" t="n">
        <f aca="false">INDEX(t302_H!$A$4:$CE$24,MATCH(T$5,t302_F!$A$4:$A$24,0),MATCH(Ratio_dif_chôm!$A40,t302_F!$B$4:$CE$4,0)+1)</f>
        <v>7.8</v>
      </c>
      <c r="U40" s="0" t="n">
        <f aca="false">INDEX(t302_H!$A$4:$CE$24,MATCH(U$5,t302_F!$A$4:$A$24,0),MATCH(Ratio_dif_chôm!$A40,t302_F!$B$4:$CE$4,0)+1)</f>
        <v>6.5</v>
      </c>
      <c r="V40" s="0" t="n">
        <f aca="false">INDEX(t302_H!$A$4:$CE$24,MATCH(V$5,t302_F!$A$4:$A$24,0),MATCH(Ratio_dif_chôm!$A40,t302_F!$B$4:$CE$4,0)+1)</f>
        <v>6.3</v>
      </c>
      <c r="W40" s="0" t="n">
        <f aca="false">INDEX(t302_H!$A$4:$CE$24,MATCH(W$5,t302_F!$A$4:$A$24,0),MATCH(Ratio_dif_chôm!$A40,t302_F!$B$4:$CE$4,0)+1)</f>
        <v>5.5</v>
      </c>
      <c r="X40" s="0" t="n">
        <f aca="false">INDEX(t302_H!$A$4:$CE$24,MATCH(X$5,t302_F!$A$4:$A$24,0),MATCH(Ratio_dif_chôm!$A40,t302_F!$B$4:$CE$4,0)+1)</f>
        <v>4.8</v>
      </c>
      <c r="Y40" s="0" t="n">
        <f aca="false">INDEX(t302_H!$A$4:$CE$24,MATCH(Y$5,t302_F!$A$4:$A$24,0),MATCH(Ratio_dif_chôm!$A40,t302_F!$B$4:$CE$4,0)+1)</f>
        <v>5.7</v>
      </c>
      <c r="Z40" s="0" t="n">
        <f aca="false">INDEX(t302_H!$A$4:$CE$24,MATCH(Z$5,t302_F!$A$4:$A$24,0),MATCH(Ratio_dif_chôm!$A40,t302_F!$B$4:$CE$4,0)+1)</f>
        <v>5.7</v>
      </c>
      <c r="AA40" s="0" t="n">
        <f aca="false">INDEX(t302_H!$A$4:$CE$24,MATCH(AA$5,t302_F!$A$4:$A$24,0),MATCH(Ratio_dif_chôm!$A40,t302_F!$B$4:$CE$4,0)+1)</f>
        <v>4</v>
      </c>
      <c r="AB40" s="0" t="n">
        <f aca="false">INDEX(t302_H!$A$4:$CE$24,MATCH(AB$5,t302_F!$A$4:$A$24,0),MATCH(Ratio_dif_chôm!$A40,t302_F!$B$4:$CE$4,0)+1)</f>
        <v>3</v>
      </c>
      <c r="AC40" s="0" t="n">
        <f aca="false">INDEX(t302_H!$A$4:$CE$24,MATCH(AC$5,t302_E!$A$4:$A$24,0),MATCH(Ratio_dif_chôm!$A40,t302_E!$B$4:$CE$4,0)+1)</f>
        <v>27.9</v>
      </c>
      <c r="AD40" s="0" t="n">
        <f aca="false">INDEX(t302_H!$A$4:$CE$24,MATCH(AD$5,t302_E!$A$4:$A$24,0),MATCH(Ratio_dif_chôm!$A40,t302_E!$B$4:$CE$4,0)+1)</f>
        <v>22.9</v>
      </c>
      <c r="AE40" s="0" t="n">
        <f aca="false">INDEX(t302_H!$A$4:$CE$24,MATCH(AE$5,t302_E!$A$4:$A$24,0),MATCH(Ratio_dif_chôm!$A40,t302_E!$B$4:$CE$4,0)+1)</f>
        <v>11.4</v>
      </c>
      <c r="AF40" s="0" t="n">
        <f aca="false">INDEX(t302_H!$A$4:$CE$24,MATCH(AF$5,t302_E!$A$4:$A$24,0),MATCH(Ratio_dif_chôm!$A40,t302_E!$B$4:$CE$4,0)+1)</f>
        <v>7.8</v>
      </c>
      <c r="AG40" s="0" t="n">
        <f aca="false">INDEX(t302_H!$A$4:$CE$24,MATCH(AG$5,t302_E!$A$4:$A$24,0),MATCH(Ratio_dif_chôm!$A40,t302_E!$B$4:$CE$4,0)+1)</f>
        <v>6.5</v>
      </c>
      <c r="AH40" s="0" t="n">
        <f aca="false">INDEX(t302_H!$A$4:$CE$24,MATCH(AH$5,t302_E!$A$4:$A$24,0),MATCH(Ratio_dif_chôm!$A40,t302_E!$B$4:$CE$4,0)+1)</f>
        <v>6.3</v>
      </c>
      <c r="AI40" s="0" t="n">
        <f aca="false">INDEX(t302_H!$A$4:$CE$24,MATCH(AI$5,t302_E!$A$4:$A$24,0),MATCH(Ratio_dif_chôm!$A40,t302_E!$B$4:$CE$4,0)+1)</f>
        <v>5.5</v>
      </c>
      <c r="AJ40" s="0" t="n">
        <f aca="false">INDEX(t302_H!$A$4:$CE$24,MATCH(AJ$5,t302_E!$A$4:$A$24,0),MATCH(Ratio_dif_chôm!$A40,t302_E!$B$4:$CE$4,0)+1)</f>
        <v>4.8</v>
      </c>
      <c r="AK40" s="0" t="n">
        <f aca="false">INDEX(t302_H!$A$4:$CE$24,MATCH(AK$5,t302_E!$A$4:$A$24,0),MATCH(Ratio_dif_chôm!$A40,t302_E!$B$4:$CE$4,0)+1)</f>
        <v>5.7</v>
      </c>
      <c r="AL40" s="0" t="n">
        <f aca="false">INDEX(t302_H!$A$4:$CE$24,MATCH(AL$5,t302_E!$A$4:$A$24,0),MATCH(Ratio_dif_chôm!$A40,t302_E!$B$4:$CE$4,0)+1)</f>
        <v>5.7</v>
      </c>
      <c r="AM40" s="0" t="n">
        <f aca="false">INDEX(t302_H!$A$4:$CE$24,MATCH(AM$5,t302_E!$A$4:$A$24,0),MATCH(Ratio_dif_chôm!$A40,t302_E!$B$4:$CE$4,0)+1)</f>
        <v>4</v>
      </c>
      <c r="AN40" s="0" t="n">
        <f aca="false">INDEX(t302_H!$A$4:$CE$24,MATCH(AN$5,t302_E!$A$4:$A$24,0),MATCH(Ratio_dif_chôm!$A40,t302_E!$B$4:$CE$4,0)+1)</f>
        <v>3</v>
      </c>
    </row>
    <row r="41" customFormat="false" ht="15" hidden="false" customHeight="false" outlineLevel="0" collapsed="false">
      <c r="A41" s="0" t="n">
        <v>2010</v>
      </c>
      <c r="B41" s="0" t="n">
        <f aca="false">INDEX(t302_E!$A$4:$CE$24,MATCH(B$5,t302_E!$A$4:$A$24,0),MATCH(Ratio_dif_chôm!$A41,t302_E!$B$4:$CE$4,0)+1)</f>
        <v>8.9</v>
      </c>
      <c r="C41" s="0" t="n">
        <f aca="false">INDEX(t302_F!$A$4:$CE$24,MATCH(C$5,t302_F!$A$4:$A$24,0),MATCH(Ratio_dif_chôm!$A41,t302_F!$B$4:$CE$4,0)+1)</f>
        <v>9.1</v>
      </c>
      <c r="D41" s="0" t="n">
        <f aca="false">INDEX(t302_H!$A$4:$CE$24,MATCH(D$5,t302_H!$A$4:$A$24,0),MATCH(Ratio_dif_chôm!$A41,t302_H!$B$4:$CE$4,0)+1)</f>
        <v>8.7</v>
      </c>
      <c r="E41" s="0" t="n">
        <f aca="false">INDEX(t302_F!$A$4:$CE$24,MATCH(E$5,t302_F!$A$4:$A$24,0),MATCH(Ratio_dif_chôm!$A41,t302_F!$B$4:$CE$4,0)+1)</f>
        <v>34.8</v>
      </c>
      <c r="F41" s="0" t="n">
        <f aca="false">INDEX(t302_F!$A$4:$CE$24,MATCH(F$5,t302_F!$A$4:$A$24,0),MATCH(Ratio_dif_chôm!$A41,t302_F!$B$4:$CE$4,0)+1)</f>
        <v>20.6</v>
      </c>
      <c r="G41" s="0" t="n">
        <f aca="false">INDEX(t302_F!$A$4:$CE$24,MATCH(G$5,t302_F!$A$4:$A$24,0),MATCH(Ratio_dif_chôm!$A41,t302_F!$B$4:$CE$4,0)+1)</f>
        <v>11.3</v>
      </c>
      <c r="H41" s="0" t="n">
        <f aca="false">INDEX(t302_F!$A$4:$CE$24,MATCH(H$5,t302_F!$A$4:$A$24,0),MATCH(Ratio_dif_chôm!$A41,t302_F!$B$4:$CE$4,0)+1)</f>
        <v>9.4</v>
      </c>
      <c r="I41" s="0" t="n">
        <f aca="false">INDEX(t302_F!$A$4:$CE$24,MATCH(I$5,t302_F!$A$4:$A$24,0),MATCH(Ratio_dif_chôm!$A41,t302_F!$B$4:$CE$4,0)+1)</f>
        <v>7.7</v>
      </c>
      <c r="J41" s="0" t="n">
        <f aca="false">INDEX(t302_F!$A$4:$CE$24,MATCH(J$5,t302_F!$A$4:$A$24,0),MATCH(Ratio_dif_chôm!$A41,t302_F!$B$4:$CE$4,0)+1)</f>
        <v>7.9</v>
      </c>
      <c r="K41" s="0" t="n">
        <f aca="false">INDEX(t302_F!$A$4:$CE$24,MATCH(K$5,t302_F!$A$4:$A$24,0),MATCH(Ratio_dif_chôm!$A41,t302_F!$B$4:$CE$4,0)+1)</f>
        <v>6.2</v>
      </c>
      <c r="L41" s="0" t="n">
        <f aca="false">INDEX(t302_F!$A$4:$CE$24,MATCH(L$5,t302_F!$A$4:$A$24,0),MATCH(Ratio_dif_chôm!$A41,t302_F!$B$4:$CE$4,0)+1)</f>
        <v>5.6</v>
      </c>
      <c r="M41" s="0" t="n">
        <f aca="false">INDEX(t302_F!$A$4:$CE$24,MATCH(M$5,t302_F!$A$4:$A$24,0),MATCH(Ratio_dif_chôm!$A41,t302_F!$B$4:$CE$4,0)+1)</f>
        <v>5.8</v>
      </c>
      <c r="N41" s="0" t="n">
        <f aca="false">INDEX(t302_F!$A$4:$CE$24,MATCH(N$5,t302_F!$A$4:$A$24,0),MATCH(Ratio_dif_chôm!$A41,t302_F!$B$4:$CE$4,0)+1)</f>
        <v>4.4</v>
      </c>
      <c r="O41" s="0" t="n">
        <f aca="false">INDEX(t302_F!$A$4:$CE$24,MATCH(O$5,t302_F!$A$4:$A$24,0),MATCH(Ratio_dif_chôm!$A41,t302_F!$B$4:$CE$4,0)+1)</f>
        <v>3.1</v>
      </c>
      <c r="P41" s="0" t="n">
        <f aca="false">INDEX(t302_F!$A$4:$CE$24,MATCH(P$5,t302_F!$A$4:$A$24,0),MATCH(Ratio_dif_chôm!$A41,t302_F!$B$4:$CE$4,0)+1)</f>
        <v>1.4</v>
      </c>
      <c r="Q41" s="0" t="n">
        <f aca="false">INDEX(t302_H!$A$4:$CE$24,MATCH(Q$5,t302_F!$A$4:$A$24,0),MATCH(Ratio_dif_chôm!$A41,t302_F!$B$4:$CE$4,0)+1)</f>
        <v>25.9</v>
      </c>
      <c r="R41" s="0" t="n">
        <f aca="false">INDEX(t302_H!$A$4:$CE$24,MATCH(R$5,t302_F!$A$4:$A$24,0),MATCH(Ratio_dif_chôm!$A41,t302_F!$B$4:$CE$4,0)+1)</f>
        <v>21</v>
      </c>
      <c r="S41" s="0" t="n">
        <f aca="false">INDEX(t302_H!$A$4:$CE$24,MATCH(S$5,t302_F!$A$4:$A$24,0),MATCH(Ratio_dif_chôm!$A41,t302_F!$B$4:$CE$4,0)+1)</f>
        <v>12.2</v>
      </c>
      <c r="T41" s="0" t="n">
        <f aca="false">INDEX(t302_H!$A$4:$CE$24,MATCH(T$5,t302_F!$A$4:$A$24,0),MATCH(Ratio_dif_chôm!$A41,t302_F!$B$4:$CE$4,0)+1)</f>
        <v>7.8</v>
      </c>
      <c r="U41" s="0" t="n">
        <f aca="false">INDEX(t302_H!$A$4:$CE$24,MATCH(U$5,t302_F!$A$4:$A$24,0),MATCH(Ratio_dif_chôm!$A41,t302_F!$B$4:$CE$4,0)+1)</f>
        <v>7.1</v>
      </c>
      <c r="V41" s="0" t="n">
        <f aca="false">INDEX(t302_H!$A$4:$CE$24,MATCH(V$5,t302_F!$A$4:$A$24,0),MATCH(Ratio_dif_chôm!$A41,t302_F!$B$4:$CE$4,0)+1)</f>
        <v>6.6</v>
      </c>
      <c r="W41" s="0" t="n">
        <f aca="false">INDEX(t302_H!$A$4:$CE$24,MATCH(W$5,t302_F!$A$4:$A$24,0),MATCH(Ratio_dif_chôm!$A41,t302_F!$B$4:$CE$4,0)+1)</f>
        <v>5.5</v>
      </c>
      <c r="X41" s="0" t="n">
        <f aca="false">INDEX(t302_H!$A$4:$CE$24,MATCH(X$5,t302_F!$A$4:$A$24,0),MATCH(Ratio_dif_chôm!$A41,t302_F!$B$4:$CE$4,0)+1)</f>
        <v>5</v>
      </c>
      <c r="Y41" s="0" t="n">
        <f aca="false">INDEX(t302_H!$A$4:$CE$24,MATCH(Y$5,t302_F!$A$4:$A$24,0),MATCH(Ratio_dif_chôm!$A41,t302_F!$B$4:$CE$4,0)+1)</f>
        <v>6.4</v>
      </c>
      <c r="Z41" s="0" t="n">
        <f aca="false">INDEX(t302_H!$A$4:$CE$24,MATCH(Z$5,t302_F!$A$4:$A$24,0),MATCH(Ratio_dif_chôm!$A41,t302_F!$B$4:$CE$4,0)+1)</f>
        <v>4.6</v>
      </c>
      <c r="AA41" s="0" t="n">
        <f aca="false">INDEX(t302_H!$A$4:$CE$24,MATCH(AA$5,t302_F!$A$4:$A$24,0),MATCH(Ratio_dif_chôm!$A41,t302_F!$B$4:$CE$4,0)+1)</f>
        <v>3</v>
      </c>
      <c r="AB41" s="0" t="n">
        <f aca="false">INDEX(t302_H!$A$4:$CE$24,MATCH(AB$5,t302_F!$A$4:$A$24,0),MATCH(Ratio_dif_chôm!$A41,t302_F!$B$4:$CE$4,0)+1)</f>
        <v>0.8</v>
      </c>
      <c r="AC41" s="0" t="n">
        <f aca="false">INDEX(t302_H!$A$4:$CE$24,MATCH(AC$5,t302_E!$A$4:$A$24,0),MATCH(Ratio_dif_chôm!$A41,t302_E!$B$4:$CE$4,0)+1)</f>
        <v>25.9</v>
      </c>
      <c r="AD41" s="0" t="n">
        <f aca="false">INDEX(t302_H!$A$4:$CE$24,MATCH(AD$5,t302_E!$A$4:$A$24,0),MATCH(Ratio_dif_chôm!$A41,t302_E!$B$4:$CE$4,0)+1)</f>
        <v>21</v>
      </c>
      <c r="AE41" s="0" t="n">
        <f aca="false">INDEX(t302_H!$A$4:$CE$24,MATCH(AE$5,t302_E!$A$4:$A$24,0),MATCH(Ratio_dif_chôm!$A41,t302_E!$B$4:$CE$4,0)+1)</f>
        <v>12.2</v>
      </c>
      <c r="AF41" s="0" t="n">
        <f aca="false">INDEX(t302_H!$A$4:$CE$24,MATCH(AF$5,t302_E!$A$4:$A$24,0),MATCH(Ratio_dif_chôm!$A41,t302_E!$B$4:$CE$4,0)+1)</f>
        <v>7.8</v>
      </c>
      <c r="AG41" s="0" t="n">
        <f aca="false">INDEX(t302_H!$A$4:$CE$24,MATCH(AG$5,t302_E!$A$4:$A$24,0),MATCH(Ratio_dif_chôm!$A41,t302_E!$B$4:$CE$4,0)+1)</f>
        <v>7.1</v>
      </c>
      <c r="AH41" s="0" t="n">
        <f aca="false">INDEX(t302_H!$A$4:$CE$24,MATCH(AH$5,t302_E!$A$4:$A$24,0),MATCH(Ratio_dif_chôm!$A41,t302_E!$B$4:$CE$4,0)+1)</f>
        <v>6.6</v>
      </c>
      <c r="AI41" s="0" t="n">
        <f aca="false">INDEX(t302_H!$A$4:$CE$24,MATCH(AI$5,t302_E!$A$4:$A$24,0),MATCH(Ratio_dif_chôm!$A41,t302_E!$B$4:$CE$4,0)+1)</f>
        <v>5.5</v>
      </c>
      <c r="AJ41" s="0" t="n">
        <f aca="false">INDEX(t302_H!$A$4:$CE$24,MATCH(AJ$5,t302_E!$A$4:$A$24,0),MATCH(Ratio_dif_chôm!$A41,t302_E!$B$4:$CE$4,0)+1)</f>
        <v>5</v>
      </c>
      <c r="AK41" s="0" t="n">
        <f aca="false">INDEX(t302_H!$A$4:$CE$24,MATCH(AK$5,t302_E!$A$4:$A$24,0),MATCH(Ratio_dif_chôm!$A41,t302_E!$B$4:$CE$4,0)+1)</f>
        <v>6.4</v>
      </c>
      <c r="AL41" s="0" t="n">
        <f aca="false">INDEX(t302_H!$A$4:$CE$24,MATCH(AL$5,t302_E!$A$4:$A$24,0),MATCH(Ratio_dif_chôm!$A41,t302_E!$B$4:$CE$4,0)+1)</f>
        <v>4.6</v>
      </c>
      <c r="AM41" s="0" t="n">
        <f aca="false">INDEX(t302_H!$A$4:$CE$24,MATCH(AM$5,t302_E!$A$4:$A$24,0),MATCH(Ratio_dif_chôm!$A41,t302_E!$B$4:$CE$4,0)+1)</f>
        <v>3</v>
      </c>
      <c r="AN41" s="0" t="n">
        <f aca="false">INDEX(t302_H!$A$4:$CE$24,MATCH(AN$5,t302_E!$A$4:$A$24,0),MATCH(Ratio_dif_chôm!$A41,t302_E!$B$4:$CE$4,0)+1)</f>
        <v>0.8</v>
      </c>
    </row>
    <row r="42" customFormat="false" ht="15" hidden="false" customHeight="false" outlineLevel="0" collapsed="false">
      <c r="A42" s="0" t="n">
        <v>2011</v>
      </c>
      <c r="B42" s="0" t="n">
        <f aca="false">INDEX(t302_E!$A$4:$CE$24,MATCH(B$5,t302_E!$A$4:$A$24,0),MATCH(Ratio_dif_chôm!$A42,t302_E!$B$4:$CE$4,0)+1)</f>
        <v>8.8</v>
      </c>
      <c r="C42" s="0" t="n">
        <f aca="false">INDEX(t302_F!$A$4:$CE$24,MATCH(C$5,t302_F!$A$4:$A$24,0),MATCH(Ratio_dif_chôm!$A42,t302_F!$B$4:$CE$4,0)+1)</f>
        <v>9.1</v>
      </c>
      <c r="D42" s="0" t="n">
        <f aca="false">INDEX(t302_H!$A$4:$CE$24,MATCH(D$5,t302_H!$A$4:$A$24,0),MATCH(Ratio_dif_chôm!$A42,t302_H!$B$4:$CE$4,0)+1)</f>
        <v>8.5</v>
      </c>
      <c r="E42" s="0" t="n">
        <f aca="false">INDEX(t302_F!$A$4:$CE$24,MATCH(E$5,t302_F!$A$4:$A$24,0),MATCH(Ratio_dif_chôm!$A42,t302_F!$B$4:$CE$4,0)+1)</f>
        <v>31.3</v>
      </c>
      <c r="F42" s="0" t="n">
        <f aca="false">INDEX(t302_F!$A$4:$CE$24,MATCH(F$5,t302_F!$A$4:$A$24,0),MATCH(Ratio_dif_chôm!$A42,t302_F!$B$4:$CE$4,0)+1)</f>
        <v>20.8</v>
      </c>
      <c r="G42" s="0" t="n">
        <f aca="false">INDEX(t302_F!$A$4:$CE$24,MATCH(G$5,t302_F!$A$4:$A$24,0),MATCH(Ratio_dif_chôm!$A42,t302_F!$B$4:$CE$4,0)+1)</f>
        <v>12.6</v>
      </c>
      <c r="H42" s="0" t="n">
        <f aca="false">INDEX(t302_F!$A$4:$CE$24,MATCH(H$5,t302_F!$A$4:$A$24,0),MATCH(Ratio_dif_chôm!$A42,t302_F!$B$4:$CE$4,0)+1)</f>
        <v>8.9</v>
      </c>
      <c r="I42" s="0" t="n">
        <f aca="false">INDEX(t302_F!$A$4:$CE$24,MATCH(I$5,t302_F!$A$4:$A$24,0),MATCH(Ratio_dif_chôm!$A42,t302_F!$B$4:$CE$4,0)+1)</f>
        <v>8.2</v>
      </c>
      <c r="J42" s="0" t="n">
        <f aca="false">INDEX(t302_F!$A$4:$CE$24,MATCH(J$5,t302_F!$A$4:$A$24,0),MATCH(Ratio_dif_chôm!$A42,t302_F!$B$4:$CE$4,0)+1)</f>
        <v>7.6</v>
      </c>
      <c r="K42" s="0" t="n">
        <f aca="false">INDEX(t302_F!$A$4:$CE$24,MATCH(K$5,t302_F!$A$4:$A$24,0),MATCH(Ratio_dif_chôm!$A42,t302_F!$B$4:$CE$4,0)+1)</f>
        <v>6.1</v>
      </c>
      <c r="L42" s="0" t="n">
        <f aca="false">INDEX(t302_F!$A$4:$CE$24,MATCH(L$5,t302_F!$A$4:$A$24,0),MATCH(Ratio_dif_chôm!$A42,t302_F!$B$4:$CE$4,0)+1)</f>
        <v>5.8</v>
      </c>
      <c r="M42" s="0" t="n">
        <f aca="false">INDEX(t302_F!$A$4:$CE$24,MATCH(M$5,t302_F!$A$4:$A$24,0),MATCH(Ratio_dif_chôm!$A42,t302_F!$B$4:$CE$4,0)+1)</f>
        <v>6.1</v>
      </c>
      <c r="N42" s="0" t="n">
        <f aca="false">INDEX(t302_F!$A$4:$CE$24,MATCH(N$5,t302_F!$A$4:$A$24,0),MATCH(Ratio_dif_chôm!$A42,t302_F!$B$4:$CE$4,0)+1)</f>
        <v>4.1</v>
      </c>
      <c r="O42" s="0" t="n">
        <f aca="false">INDEX(t302_F!$A$4:$CE$24,MATCH(O$5,t302_F!$A$4:$A$24,0),MATCH(Ratio_dif_chôm!$A42,t302_F!$B$4:$CE$4,0)+1)</f>
        <v>1.4</v>
      </c>
      <c r="P42" s="0" t="n">
        <f aca="false">INDEX(t302_F!$A$4:$CE$24,MATCH(P$5,t302_F!$A$4:$A$24,0),MATCH(Ratio_dif_chôm!$A42,t302_F!$B$4:$CE$4,0)+1)</f>
        <v>2</v>
      </c>
      <c r="Q42" s="0" t="n">
        <f aca="false">INDEX(t302_H!$A$4:$CE$24,MATCH(Q$5,t302_F!$A$4:$A$24,0),MATCH(Ratio_dif_chôm!$A42,t302_F!$B$4:$CE$4,0)+1)</f>
        <v>27.8</v>
      </c>
      <c r="R42" s="0" t="n">
        <f aca="false">INDEX(t302_H!$A$4:$CE$24,MATCH(R$5,t302_F!$A$4:$A$24,0),MATCH(Ratio_dif_chôm!$A42,t302_F!$B$4:$CE$4,0)+1)</f>
        <v>19.6</v>
      </c>
      <c r="S42" s="0" t="n">
        <f aca="false">INDEX(t302_H!$A$4:$CE$24,MATCH(S$5,t302_F!$A$4:$A$24,0),MATCH(Ratio_dif_chôm!$A42,t302_F!$B$4:$CE$4,0)+1)</f>
        <v>12</v>
      </c>
      <c r="T42" s="0" t="n">
        <f aca="false">INDEX(t302_H!$A$4:$CE$24,MATCH(T$5,t302_F!$A$4:$A$24,0),MATCH(Ratio_dif_chôm!$A42,t302_F!$B$4:$CE$4,0)+1)</f>
        <v>8.1</v>
      </c>
      <c r="U42" s="0" t="n">
        <f aca="false">INDEX(t302_H!$A$4:$CE$24,MATCH(U$5,t302_F!$A$4:$A$24,0),MATCH(Ratio_dif_chôm!$A42,t302_F!$B$4:$CE$4,0)+1)</f>
        <v>6.8</v>
      </c>
      <c r="V42" s="0" t="n">
        <f aca="false">INDEX(t302_H!$A$4:$CE$24,MATCH(V$5,t302_F!$A$4:$A$24,0),MATCH(Ratio_dif_chôm!$A42,t302_F!$B$4:$CE$4,0)+1)</f>
        <v>6.6</v>
      </c>
      <c r="W42" s="0" t="n">
        <f aca="false">INDEX(t302_H!$A$4:$CE$24,MATCH(W$5,t302_F!$A$4:$A$24,0),MATCH(Ratio_dif_chôm!$A42,t302_F!$B$4:$CE$4,0)+1)</f>
        <v>5.7</v>
      </c>
      <c r="X42" s="0" t="n">
        <f aca="false">INDEX(t302_H!$A$4:$CE$24,MATCH(X$5,t302_F!$A$4:$A$24,0),MATCH(Ratio_dif_chôm!$A42,t302_F!$B$4:$CE$4,0)+1)</f>
        <v>5.4</v>
      </c>
      <c r="Y42" s="0" t="n">
        <f aca="false">INDEX(t302_H!$A$4:$CE$24,MATCH(Y$5,t302_F!$A$4:$A$24,0),MATCH(Ratio_dif_chôm!$A42,t302_F!$B$4:$CE$4,0)+1)</f>
        <v>6.2</v>
      </c>
      <c r="Z42" s="0" t="n">
        <f aca="false">INDEX(t302_H!$A$4:$CE$24,MATCH(Z$5,t302_F!$A$4:$A$24,0),MATCH(Ratio_dif_chôm!$A42,t302_F!$B$4:$CE$4,0)+1)</f>
        <v>4.2</v>
      </c>
      <c r="AA42" s="0" t="n">
        <f aca="false">INDEX(t302_H!$A$4:$CE$24,MATCH(AA$5,t302_F!$A$4:$A$24,0),MATCH(Ratio_dif_chôm!$A42,t302_F!$B$4:$CE$4,0)+1)</f>
        <v>1.1</v>
      </c>
      <c r="AB42" s="0" t="n">
        <f aca="false">INDEX(t302_H!$A$4:$CE$24,MATCH(AB$5,t302_F!$A$4:$A$24,0),MATCH(Ratio_dif_chôm!$A42,t302_F!$B$4:$CE$4,0)+1)</f>
        <v>0.4</v>
      </c>
      <c r="AC42" s="0" t="n">
        <f aca="false">INDEX(t302_H!$A$4:$CE$24,MATCH(AC$5,t302_E!$A$4:$A$24,0),MATCH(Ratio_dif_chôm!$A42,t302_E!$B$4:$CE$4,0)+1)</f>
        <v>27.8</v>
      </c>
      <c r="AD42" s="0" t="n">
        <f aca="false">INDEX(t302_H!$A$4:$CE$24,MATCH(AD$5,t302_E!$A$4:$A$24,0),MATCH(Ratio_dif_chôm!$A42,t302_E!$B$4:$CE$4,0)+1)</f>
        <v>19.6</v>
      </c>
      <c r="AE42" s="0" t="n">
        <f aca="false">INDEX(t302_H!$A$4:$CE$24,MATCH(AE$5,t302_E!$A$4:$A$24,0),MATCH(Ratio_dif_chôm!$A42,t302_E!$B$4:$CE$4,0)+1)</f>
        <v>12</v>
      </c>
      <c r="AF42" s="0" t="n">
        <f aca="false">INDEX(t302_H!$A$4:$CE$24,MATCH(AF$5,t302_E!$A$4:$A$24,0),MATCH(Ratio_dif_chôm!$A42,t302_E!$B$4:$CE$4,0)+1)</f>
        <v>8.1</v>
      </c>
      <c r="AG42" s="0" t="n">
        <f aca="false">INDEX(t302_H!$A$4:$CE$24,MATCH(AG$5,t302_E!$A$4:$A$24,0),MATCH(Ratio_dif_chôm!$A42,t302_E!$B$4:$CE$4,0)+1)</f>
        <v>6.8</v>
      </c>
      <c r="AH42" s="0" t="n">
        <f aca="false">INDEX(t302_H!$A$4:$CE$24,MATCH(AH$5,t302_E!$A$4:$A$24,0),MATCH(Ratio_dif_chôm!$A42,t302_E!$B$4:$CE$4,0)+1)</f>
        <v>6.6</v>
      </c>
      <c r="AI42" s="0" t="n">
        <f aca="false">INDEX(t302_H!$A$4:$CE$24,MATCH(AI$5,t302_E!$A$4:$A$24,0),MATCH(Ratio_dif_chôm!$A42,t302_E!$B$4:$CE$4,0)+1)</f>
        <v>5.7</v>
      </c>
      <c r="AJ42" s="0" t="n">
        <f aca="false">INDEX(t302_H!$A$4:$CE$24,MATCH(AJ$5,t302_E!$A$4:$A$24,0),MATCH(Ratio_dif_chôm!$A42,t302_E!$B$4:$CE$4,0)+1)</f>
        <v>5.4</v>
      </c>
      <c r="AK42" s="0" t="n">
        <f aca="false">INDEX(t302_H!$A$4:$CE$24,MATCH(AK$5,t302_E!$A$4:$A$24,0),MATCH(Ratio_dif_chôm!$A42,t302_E!$B$4:$CE$4,0)+1)</f>
        <v>6.2</v>
      </c>
      <c r="AL42" s="0" t="n">
        <f aca="false">INDEX(t302_H!$A$4:$CE$24,MATCH(AL$5,t302_E!$A$4:$A$24,0),MATCH(Ratio_dif_chôm!$A42,t302_E!$B$4:$CE$4,0)+1)</f>
        <v>4.2</v>
      </c>
      <c r="AM42" s="0" t="n">
        <f aca="false">INDEX(t302_H!$A$4:$CE$24,MATCH(AM$5,t302_E!$A$4:$A$24,0),MATCH(Ratio_dif_chôm!$A42,t302_E!$B$4:$CE$4,0)+1)</f>
        <v>1.1</v>
      </c>
      <c r="AN42" s="0" t="n">
        <f aca="false">INDEX(t302_H!$A$4:$CE$24,MATCH(AN$5,t302_E!$A$4:$A$24,0),MATCH(Ratio_dif_chôm!$A42,t302_E!$B$4:$CE$4,0)+1)</f>
        <v>0.4</v>
      </c>
    </row>
    <row r="43" customFormat="false" ht="15" hidden="false" customHeight="false" outlineLevel="0" collapsed="false">
      <c r="A43" s="0" t="n">
        <v>2012</v>
      </c>
      <c r="B43" s="0" t="n">
        <f aca="false">INDEX(t302_E!$A$4:$CE$24,MATCH(B$5,t302_E!$A$4:$A$24,0),MATCH(Ratio_dif_chôm!$A43,t302_E!$B$4:$CE$4,0)+1)</f>
        <v>9.4</v>
      </c>
      <c r="C43" s="0" t="n">
        <f aca="false">INDEX(t302_F!$A$4:$CE$24,MATCH(C$5,t302_F!$A$4:$A$24,0),MATCH(Ratio_dif_chôm!$A43,t302_F!$B$4:$CE$4,0)+1)</f>
        <v>9.4</v>
      </c>
      <c r="D43" s="0" t="n">
        <f aca="false">INDEX(t302_H!$A$4:$CE$24,MATCH(D$5,t302_H!$A$4:$A$24,0),MATCH(Ratio_dif_chôm!$A43,t302_H!$B$4:$CE$4,0)+1)</f>
        <v>9.4</v>
      </c>
      <c r="E43" s="0" t="n">
        <f aca="false">INDEX(t302_F!$A$4:$CE$24,MATCH(E$5,t302_F!$A$4:$A$24,0),MATCH(Ratio_dif_chôm!$A43,t302_F!$B$4:$CE$4,0)+1)</f>
        <v>34.2</v>
      </c>
      <c r="F43" s="0" t="n">
        <f aca="false">INDEX(t302_F!$A$4:$CE$24,MATCH(F$5,t302_F!$A$4:$A$24,0),MATCH(Ratio_dif_chôm!$A43,t302_F!$B$4:$CE$4,0)+1)</f>
        <v>20.9</v>
      </c>
      <c r="G43" s="0" t="n">
        <f aca="false">INDEX(t302_F!$A$4:$CE$24,MATCH(G$5,t302_F!$A$4:$A$24,0),MATCH(Ratio_dif_chôm!$A43,t302_F!$B$4:$CE$4,0)+1)</f>
        <v>12.4</v>
      </c>
      <c r="H43" s="0" t="n">
        <f aca="false">INDEX(t302_F!$A$4:$CE$24,MATCH(H$5,t302_F!$A$4:$A$24,0),MATCH(Ratio_dif_chôm!$A43,t302_F!$B$4:$CE$4,0)+1)</f>
        <v>9.7</v>
      </c>
      <c r="I43" s="0" t="n">
        <f aca="false">INDEX(t302_F!$A$4:$CE$24,MATCH(I$5,t302_F!$A$4:$A$24,0),MATCH(Ratio_dif_chôm!$A43,t302_F!$B$4:$CE$4,0)+1)</f>
        <v>8.1</v>
      </c>
      <c r="J43" s="0" t="n">
        <f aca="false">INDEX(t302_F!$A$4:$CE$24,MATCH(J$5,t302_F!$A$4:$A$24,0),MATCH(Ratio_dif_chôm!$A43,t302_F!$B$4:$CE$4,0)+1)</f>
        <v>7.6</v>
      </c>
      <c r="K43" s="0" t="n">
        <f aca="false">INDEX(t302_F!$A$4:$CE$24,MATCH(K$5,t302_F!$A$4:$A$24,0),MATCH(Ratio_dif_chôm!$A43,t302_F!$B$4:$CE$4,0)+1)</f>
        <v>7.5</v>
      </c>
      <c r="L43" s="0" t="n">
        <f aca="false">INDEX(t302_F!$A$4:$CE$24,MATCH(L$5,t302_F!$A$4:$A$24,0),MATCH(Ratio_dif_chôm!$A43,t302_F!$B$4:$CE$4,0)+1)</f>
        <v>5.8</v>
      </c>
      <c r="M43" s="0" t="n">
        <f aca="false">INDEX(t302_F!$A$4:$CE$24,MATCH(M$5,t302_F!$A$4:$A$24,0),MATCH(Ratio_dif_chôm!$A43,t302_F!$B$4:$CE$4,0)+1)</f>
        <v>6.1</v>
      </c>
      <c r="N43" s="0" t="n">
        <f aca="false">INDEX(t302_F!$A$4:$CE$24,MATCH(N$5,t302_F!$A$4:$A$24,0),MATCH(Ratio_dif_chôm!$A43,t302_F!$B$4:$CE$4,0)+1)</f>
        <v>5.4</v>
      </c>
      <c r="O43" s="0" t="n">
        <f aca="false">INDEX(t302_F!$A$4:$CE$24,MATCH(O$5,t302_F!$A$4:$A$24,0),MATCH(Ratio_dif_chôm!$A43,t302_F!$B$4:$CE$4,0)+1)</f>
        <v>2.2</v>
      </c>
      <c r="P43" s="0" t="n">
        <f aca="false">INDEX(t302_F!$A$4:$CE$24,MATCH(P$5,t302_F!$A$4:$A$24,0),MATCH(Ratio_dif_chôm!$A43,t302_F!$B$4:$CE$4,0)+1)</f>
        <v>0.3</v>
      </c>
      <c r="Q43" s="0" t="n">
        <f aca="false">INDEX(t302_H!$A$4:$CE$24,MATCH(Q$5,t302_F!$A$4:$A$24,0),MATCH(Ratio_dif_chôm!$A43,t302_F!$B$4:$CE$4,0)+1)</f>
        <v>31.2</v>
      </c>
      <c r="R43" s="0" t="n">
        <f aca="false">INDEX(t302_H!$A$4:$CE$24,MATCH(R$5,t302_F!$A$4:$A$24,0),MATCH(Ratio_dif_chôm!$A43,t302_F!$B$4:$CE$4,0)+1)</f>
        <v>22.2</v>
      </c>
      <c r="S43" s="0" t="n">
        <f aca="false">INDEX(t302_H!$A$4:$CE$24,MATCH(S$5,t302_F!$A$4:$A$24,0),MATCH(Ratio_dif_chôm!$A43,t302_F!$B$4:$CE$4,0)+1)</f>
        <v>12.8</v>
      </c>
      <c r="T43" s="0" t="n">
        <f aca="false">INDEX(t302_H!$A$4:$CE$24,MATCH(T$5,t302_F!$A$4:$A$24,0),MATCH(Ratio_dif_chôm!$A43,t302_F!$B$4:$CE$4,0)+1)</f>
        <v>9.6</v>
      </c>
      <c r="U43" s="0" t="n">
        <f aca="false">INDEX(t302_H!$A$4:$CE$24,MATCH(U$5,t302_F!$A$4:$A$24,0),MATCH(Ratio_dif_chôm!$A43,t302_F!$B$4:$CE$4,0)+1)</f>
        <v>7.6</v>
      </c>
      <c r="V43" s="0" t="n">
        <f aca="false">INDEX(t302_H!$A$4:$CE$24,MATCH(V$5,t302_F!$A$4:$A$24,0),MATCH(Ratio_dif_chôm!$A43,t302_F!$B$4:$CE$4,0)+1)</f>
        <v>7</v>
      </c>
      <c r="W43" s="0" t="n">
        <f aca="false">INDEX(t302_H!$A$4:$CE$24,MATCH(W$5,t302_F!$A$4:$A$24,0),MATCH(Ratio_dif_chôm!$A43,t302_F!$B$4:$CE$4,0)+1)</f>
        <v>6.3</v>
      </c>
      <c r="X43" s="0" t="n">
        <f aca="false">INDEX(t302_H!$A$4:$CE$24,MATCH(X$5,t302_F!$A$4:$A$24,0),MATCH(Ratio_dif_chôm!$A43,t302_F!$B$4:$CE$4,0)+1)</f>
        <v>6.1</v>
      </c>
      <c r="Y43" s="0" t="n">
        <f aca="false">INDEX(t302_H!$A$4:$CE$24,MATCH(Y$5,t302_F!$A$4:$A$24,0),MATCH(Ratio_dif_chôm!$A43,t302_F!$B$4:$CE$4,0)+1)</f>
        <v>6.9</v>
      </c>
      <c r="Z43" s="0" t="n">
        <f aca="false">INDEX(t302_H!$A$4:$CE$24,MATCH(Z$5,t302_F!$A$4:$A$24,0),MATCH(Ratio_dif_chôm!$A43,t302_F!$B$4:$CE$4,0)+1)</f>
        <v>5.1</v>
      </c>
      <c r="AA43" s="0" t="n">
        <f aca="false">INDEX(t302_H!$A$4:$CE$24,MATCH(AA$5,t302_F!$A$4:$A$24,0),MATCH(Ratio_dif_chôm!$A43,t302_F!$B$4:$CE$4,0)+1)</f>
        <v>1.2</v>
      </c>
      <c r="AB43" s="0" t="n">
        <f aca="false">INDEX(t302_H!$A$4:$CE$24,MATCH(AB$5,t302_F!$A$4:$A$24,0),MATCH(Ratio_dif_chôm!$A43,t302_F!$B$4:$CE$4,0)+1)</f>
        <v>0.4</v>
      </c>
      <c r="AC43" s="0" t="n">
        <f aca="false">INDEX(t302_H!$A$4:$CE$24,MATCH(AC$5,t302_E!$A$4:$A$24,0),MATCH(Ratio_dif_chôm!$A43,t302_E!$B$4:$CE$4,0)+1)</f>
        <v>31.2</v>
      </c>
      <c r="AD43" s="0" t="n">
        <f aca="false">INDEX(t302_H!$A$4:$CE$24,MATCH(AD$5,t302_E!$A$4:$A$24,0),MATCH(Ratio_dif_chôm!$A43,t302_E!$B$4:$CE$4,0)+1)</f>
        <v>22.2</v>
      </c>
      <c r="AE43" s="0" t="n">
        <f aca="false">INDEX(t302_H!$A$4:$CE$24,MATCH(AE$5,t302_E!$A$4:$A$24,0),MATCH(Ratio_dif_chôm!$A43,t302_E!$B$4:$CE$4,0)+1)</f>
        <v>12.8</v>
      </c>
      <c r="AF43" s="0" t="n">
        <f aca="false">INDEX(t302_H!$A$4:$CE$24,MATCH(AF$5,t302_E!$A$4:$A$24,0),MATCH(Ratio_dif_chôm!$A43,t302_E!$B$4:$CE$4,0)+1)</f>
        <v>9.6</v>
      </c>
      <c r="AG43" s="0" t="n">
        <f aca="false">INDEX(t302_H!$A$4:$CE$24,MATCH(AG$5,t302_E!$A$4:$A$24,0),MATCH(Ratio_dif_chôm!$A43,t302_E!$B$4:$CE$4,0)+1)</f>
        <v>7.6</v>
      </c>
      <c r="AH43" s="0" t="n">
        <f aca="false">INDEX(t302_H!$A$4:$CE$24,MATCH(AH$5,t302_E!$A$4:$A$24,0),MATCH(Ratio_dif_chôm!$A43,t302_E!$B$4:$CE$4,0)+1)</f>
        <v>7</v>
      </c>
      <c r="AI43" s="0" t="n">
        <f aca="false">INDEX(t302_H!$A$4:$CE$24,MATCH(AI$5,t302_E!$A$4:$A$24,0),MATCH(Ratio_dif_chôm!$A43,t302_E!$B$4:$CE$4,0)+1)</f>
        <v>6.3</v>
      </c>
      <c r="AJ43" s="0" t="n">
        <f aca="false">INDEX(t302_H!$A$4:$CE$24,MATCH(AJ$5,t302_E!$A$4:$A$24,0),MATCH(Ratio_dif_chôm!$A43,t302_E!$B$4:$CE$4,0)+1)</f>
        <v>6.1</v>
      </c>
      <c r="AK43" s="0" t="n">
        <f aca="false">INDEX(t302_H!$A$4:$CE$24,MATCH(AK$5,t302_E!$A$4:$A$24,0),MATCH(Ratio_dif_chôm!$A43,t302_E!$B$4:$CE$4,0)+1)</f>
        <v>6.9</v>
      </c>
      <c r="AL43" s="0" t="n">
        <f aca="false">INDEX(t302_H!$A$4:$CE$24,MATCH(AL$5,t302_E!$A$4:$A$24,0),MATCH(Ratio_dif_chôm!$A43,t302_E!$B$4:$CE$4,0)+1)</f>
        <v>5.1</v>
      </c>
      <c r="AM43" s="0" t="n">
        <f aca="false">INDEX(t302_H!$A$4:$CE$24,MATCH(AM$5,t302_E!$A$4:$A$24,0),MATCH(Ratio_dif_chôm!$A43,t302_E!$B$4:$CE$4,0)+1)</f>
        <v>1.2</v>
      </c>
      <c r="AN43" s="0" t="n">
        <f aca="false">INDEX(t302_H!$A$4:$CE$24,MATCH(AN$5,t302_E!$A$4:$A$24,0),MATCH(Ratio_dif_chôm!$A43,t302_E!$B$4:$CE$4,0)+1)</f>
        <v>0.4</v>
      </c>
    </row>
    <row r="44" customFormat="false" ht="15" hidden="false" customHeight="false" outlineLevel="0" collapsed="false">
      <c r="A44" s="0" t="n">
        <v>2013</v>
      </c>
      <c r="B44" s="0" t="n">
        <f aca="false">INDEX(t302_E!$A$4:$CE$24,MATCH(B$5,t302_E!$A$4:$A$24,0),MATCH(Ratio_dif_chôm!$A44,t302_E!$B$4:$CE$4,0)+1)</f>
        <v>9.9</v>
      </c>
      <c r="C44" s="0" t="n">
        <f aca="false">INDEX(t302_F!$A$4:$CE$24,MATCH(C$5,t302_F!$A$4:$A$24,0),MATCH(Ratio_dif_chôm!$A44,t302_F!$B$4:$CE$4,0)+1)</f>
        <v>9.8</v>
      </c>
      <c r="D44" s="0" t="n">
        <f aca="false">INDEX(t302_H!$A$4:$CE$24,MATCH(D$5,t302_H!$A$4:$A$24,0),MATCH(Ratio_dif_chôm!$A44,t302_H!$B$4:$CE$4,0)+1)</f>
        <v>10</v>
      </c>
      <c r="E44" s="0" t="n">
        <f aca="false">INDEX(t302_F!$A$4:$CE$24,MATCH(E$5,t302_F!$A$4:$A$24,0),MATCH(Ratio_dif_chôm!$A44,t302_F!$B$4:$CE$4,0)+1)</f>
        <v>35.3</v>
      </c>
      <c r="F44" s="0" t="n">
        <f aca="false">INDEX(t302_F!$A$4:$CE$24,MATCH(F$5,t302_F!$A$4:$A$24,0),MATCH(Ratio_dif_chôm!$A44,t302_F!$B$4:$CE$4,0)+1)</f>
        <v>22.1</v>
      </c>
      <c r="G44" s="0" t="n">
        <f aca="false">INDEX(t302_F!$A$4:$CE$24,MATCH(G$5,t302_F!$A$4:$A$24,0),MATCH(Ratio_dif_chôm!$A44,t302_F!$B$4:$CE$4,0)+1)</f>
        <v>13.5</v>
      </c>
      <c r="H44" s="0" t="n">
        <f aca="false">INDEX(t302_F!$A$4:$CE$24,MATCH(H$5,t302_F!$A$4:$A$24,0),MATCH(Ratio_dif_chôm!$A44,t302_F!$B$4:$CE$4,0)+1)</f>
        <v>9.3</v>
      </c>
      <c r="I44" s="0" t="n">
        <f aca="false">INDEX(t302_F!$A$4:$CE$24,MATCH(I$5,t302_F!$A$4:$A$24,0),MATCH(Ratio_dif_chôm!$A44,t302_F!$B$4:$CE$4,0)+1)</f>
        <v>8.4</v>
      </c>
      <c r="J44" s="0" t="n">
        <f aca="false">INDEX(t302_F!$A$4:$CE$24,MATCH(J$5,t302_F!$A$4:$A$24,0),MATCH(Ratio_dif_chôm!$A44,t302_F!$B$4:$CE$4,0)+1)</f>
        <v>7.6</v>
      </c>
      <c r="K44" s="0" t="n">
        <f aca="false">INDEX(t302_F!$A$4:$CE$24,MATCH(K$5,t302_F!$A$4:$A$24,0),MATCH(Ratio_dif_chôm!$A44,t302_F!$B$4:$CE$4,0)+1)</f>
        <v>7.7</v>
      </c>
      <c r="L44" s="0" t="n">
        <f aca="false">INDEX(t302_F!$A$4:$CE$24,MATCH(L$5,t302_F!$A$4:$A$24,0),MATCH(Ratio_dif_chôm!$A44,t302_F!$B$4:$CE$4,0)+1)</f>
        <v>6.5</v>
      </c>
      <c r="M44" s="0" t="n">
        <f aca="false">INDEX(t302_F!$A$4:$CE$24,MATCH(M$5,t302_F!$A$4:$A$24,0),MATCH(Ratio_dif_chôm!$A44,t302_F!$B$4:$CE$4,0)+1)</f>
        <v>6.9</v>
      </c>
      <c r="N44" s="0" t="n">
        <f aca="false">INDEX(t302_F!$A$4:$CE$24,MATCH(N$5,t302_F!$A$4:$A$24,0),MATCH(Ratio_dif_chôm!$A44,t302_F!$B$4:$CE$4,0)+1)</f>
        <v>5.4</v>
      </c>
      <c r="O44" s="0" t="n">
        <f aca="false">INDEX(t302_F!$A$4:$CE$24,MATCH(O$5,t302_F!$A$4:$A$24,0),MATCH(Ratio_dif_chôm!$A44,t302_F!$B$4:$CE$4,0)+1)</f>
        <v>2.5</v>
      </c>
      <c r="P44" s="0" t="n">
        <f aca="false">INDEX(t302_F!$A$4:$CE$24,MATCH(P$5,t302_F!$A$4:$A$24,0),MATCH(Ratio_dif_chôm!$A44,t302_F!$B$4:$CE$4,0)+1)</f>
        <v>3.4</v>
      </c>
      <c r="Q44" s="0" t="n">
        <f aca="false">INDEX(t302_H!$A$4:$CE$24,MATCH(Q$5,t302_F!$A$4:$A$24,0),MATCH(Ratio_dif_chôm!$A44,t302_F!$B$4:$CE$4,0)+1)</f>
        <v>29.6</v>
      </c>
      <c r="R44" s="0" t="n">
        <f aca="false">INDEX(t302_H!$A$4:$CE$24,MATCH(R$5,t302_F!$A$4:$A$24,0),MATCH(Ratio_dif_chôm!$A44,t302_F!$B$4:$CE$4,0)+1)</f>
        <v>22.3</v>
      </c>
      <c r="S44" s="0" t="n">
        <f aca="false">INDEX(t302_H!$A$4:$CE$24,MATCH(S$5,t302_F!$A$4:$A$24,0),MATCH(Ratio_dif_chôm!$A44,t302_F!$B$4:$CE$4,0)+1)</f>
        <v>14.1</v>
      </c>
      <c r="T44" s="0" t="n">
        <f aca="false">INDEX(t302_H!$A$4:$CE$24,MATCH(T$5,t302_F!$A$4:$A$24,0),MATCH(Ratio_dif_chôm!$A44,t302_F!$B$4:$CE$4,0)+1)</f>
        <v>10.6</v>
      </c>
      <c r="U44" s="0" t="n">
        <f aca="false">INDEX(t302_H!$A$4:$CE$24,MATCH(U$5,t302_F!$A$4:$A$24,0),MATCH(Ratio_dif_chôm!$A44,t302_F!$B$4:$CE$4,0)+1)</f>
        <v>7.9</v>
      </c>
      <c r="V44" s="0" t="n">
        <f aca="false">INDEX(t302_H!$A$4:$CE$24,MATCH(V$5,t302_F!$A$4:$A$24,0),MATCH(Ratio_dif_chôm!$A44,t302_F!$B$4:$CE$4,0)+1)</f>
        <v>7.3</v>
      </c>
      <c r="W44" s="0" t="n">
        <f aca="false">INDEX(t302_H!$A$4:$CE$24,MATCH(W$5,t302_F!$A$4:$A$24,0),MATCH(Ratio_dif_chôm!$A44,t302_F!$B$4:$CE$4,0)+1)</f>
        <v>7.2</v>
      </c>
      <c r="X44" s="0" t="n">
        <f aca="false">INDEX(t302_H!$A$4:$CE$24,MATCH(X$5,t302_F!$A$4:$A$24,0),MATCH(Ratio_dif_chôm!$A44,t302_F!$B$4:$CE$4,0)+1)</f>
        <v>6.2</v>
      </c>
      <c r="Y44" s="0" t="n">
        <f aca="false">INDEX(t302_H!$A$4:$CE$24,MATCH(Y$5,t302_F!$A$4:$A$24,0),MATCH(Ratio_dif_chôm!$A44,t302_F!$B$4:$CE$4,0)+1)</f>
        <v>8</v>
      </c>
      <c r="Z44" s="0" t="n">
        <f aca="false">INDEX(t302_H!$A$4:$CE$24,MATCH(Z$5,t302_F!$A$4:$A$24,0),MATCH(Ratio_dif_chôm!$A44,t302_F!$B$4:$CE$4,0)+1)</f>
        <v>6</v>
      </c>
      <c r="AA44" s="0" t="n">
        <f aca="false">INDEX(t302_H!$A$4:$CE$24,MATCH(AA$5,t302_F!$A$4:$A$24,0),MATCH(Ratio_dif_chôm!$A44,t302_F!$B$4:$CE$4,0)+1)</f>
        <v>3.1</v>
      </c>
      <c r="AB44" s="0" t="n">
        <f aca="false">INDEX(t302_H!$A$4:$CE$24,MATCH(AB$5,t302_F!$A$4:$A$24,0),MATCH(Ratio_dif_chôm!$A44,t302_F!$B$4:$CE$4,0)+1)</f>
        <v>0.7</v>
      </c>
      <c r="AC44" s="0" t="n">
        <f aca="false">INDEX(t302_H!$A$4:$CE$24,MATCH(AC$5,t302_E!$A$4:$A$24,0),MATCH(Ratio_dif_chôm!$A44,t302_E!$B$4:$CE$4,0)+1)</f>
        <v>29.6</v>
      </c>
      <c r="AD44" s="0" t="n">
        <f aca="false">INDEX(t302_H!$A$4:$CE$24,MATCH(AD$5,t302_E!$A$4:$A$24,0),MATCH(Ratio_dif_chôm!$A44,t302_E!$B$4:$CE$4,0)+1)</f>
        <v>22.3</v>
      </c>
      <c r="AE44" s="0" t="n">
        <f aca="false">INDEX(t302_H!$A$4:$CE$24,MATCH(AE$5,t302_E!$A$4:$A$24,0),MATCH(Ratio_dif_chôm!$A44,t302_E!$B$4:$CE$4,0)+1)</f>
        <v>14.1</v>
      </c>
      <c r="AF44" s="0" t="n">
        <f aca="false">INDEX(t302_H!$A$4:$CE$24,MATCH(AF$5,t302_E!$A$4:$A$24,0),MATCH(Ratio_dif_chôm!$A44,t302_E!$B$4:$CE$4,0)+1)</f>
        <v>10.6</v>
      </c>
      <c r="AG44" s="0" t="n">
        <f aca="false">INDEX(t302_H!$A$4:$CE$24,MATCH(AG$5,t302_E!$A$4:$A$24,0),MATCH(Ratio_dif_chôm!$A44,t302_E!$B$4:$CE$4,0)+1)</f>
        <v>7.9</v>
      </c>
      <c r="AH44" s="0" t="n">
        <f aca="false">INDEX(t302_H!$A$4:$CE$24,MATCH(AH$5,t302_E!$A$4:$A$24,0),MATCH(Ratio_dif_chôm!$A44,t302_E!$B$4:$CE$4,0)+1)</f>
        <v>7.3</v>
      </c>
      <c r="AI44" s="0" t="n">
        <f aca="false">INDEX(t302_H!$A$4:$CE$24,MATCH(AI$5,t302_E!$A$4:$A$24,0),MATCH(Ratio_dif_chôm!$A44,t302_E!$B$4:$CE$4,0)+1)</f>
        <v>7.2</v>
      </c>
      <c r="AJ44" s="0" t="n">
        <f aca="false">INDEX(t302_H!$A$4:$CE$24,MATCH(AJ$5,t302_E!$A$4:$A$24,0),MATCH(Ratio_dif_chôm!$A44,t302_E!$B$4:$CE$4,0)+1)</f>
        <v>6.2</v>
      </c>
      <c r="AK44" s="0" t="n">
        <f aca="false">INDEX(t302_H!$A$4:$CE$24,MATCH(AK$5,t302_E!$A$4:$A$24,0),MATCH(Ratio_dif_chôm!$A44,t302_E!$B$4:$CE$4,0)+1)</f>
        <v>8</v>
      </c>
      <c r="AL44" s="0" t="n">
        <f aca="false">INDEX(t302_H!$A$4:$CE$24,MATCH(AL$5,t302_E!$A$4:$A$24,0),MATCH(Ratio_dif_chôm!$A44,t302_E!$B$4:$CE$4,0)+1)</f>
        <v>6</v>
      </c>
      <c r="AM44" s="0" t="n">
        <f aca="false">INDEX(t302_H!$A$4:$CE$24,MATCH(AM$5,t302_E!$A$4:$A$24,0),MATCH(Ratio_dif_chôm!$A44,t302_E!$B$4:$CE$4,0)+1)</f>
        <v>3.1</v>
      </c>
      <c r="AN44" s="0" t="n">
        <f aca="false">INDEX(t302_H!$A$4:$CE$24,MATCH(AN$5,t302_E!$A$4:$A$24,0),MATCH(Ratio_dif_chôm!$A44,t302_E!$B$4:$CE$4,0)+1)</f>
        <v>0.7</v>
      </c>
    </row>
    <row r="45" customFormat="false" ht="15" hidden="false" customHeight="false" outlineLevel="0" collapsed="false">
      <c r="A45" s="0" t="n">
        <f aca="false">A44+1</f>
        <v>2014</v>
      </c>
      <c r="B45" s="0" t="n">
        <f aca="false">INDEX(t302_E!$A$4:$CE$24,MATCH(B$5,t302_E!$A$4:$A$24,0),MATCH(Ratio_dif_chôm!$A45,t302_E!$B$4:$CE$4,0)+1)</f>
        <v>9.9</v>
      </c>
      <c r="C45" s="0" t="n">
        <f aca="false">INDEX(t302_F!$A$4:$CE$24,MATCH(C$5,t302_F!$A$4:$A$24,0),MATCH(Ratio_dif_chôm!$A45,t302_F!$B$4:$CE$4,0)+1)</f>
        <v>9.6</v>
      </c>
      <c r="D45" s="0" t="n">
        <f aca="false">INDEX(t302_H!$A$4:$CE$24,MATCH(D$5,t302_H!$A$4:$A$24,0),MATCH(Ratio_dif_chôm!$A45,t302_H!$B$4:$CE$4,0)+1)</f>
        <v>10.2</v>
      </c>
      <c r="E45" s="0" t="n">
        <f aca="false">INDEX(t302_F!$A$4:$CE$24,MATCH(E$5,t302_F!$A$4:$A$24,0),MATCH(Ratio_dif_chôm!$A45,t302_F!$B$4:$CE$4,0)+1)</f>
        <v>34.9</v>
      </c>
      <c r="F45" s="0" t="n">
        <f aca="false">INDEX(t302_F!$A$4:$CE$24,MATCH(F$5,t302_F!$A$4:$A$24,0),MATCH(Ratio_dif_chôm!$A45,t302_F!$B$4:$CE$4,0)+1)</f>
        <v>19.6</v>
      </c>
      <c r="G45" s="0" t="n">
        <f aca="false">INDEX(t302_F!$A$4:$CE$24,MATCH(G$5,t302_F!$A$4:$A$24,0),MATCH(Ratio_dif_chôm!$A45,t302_F!$B$4:$CE$4,0)+1)</f>
        <v>13.5</v>
      </c>
      <c r="H45" s="0" t="n">
        <f aca="false">INDEX(t302_F!$A$4:$CE$24,MATCH(H$5,t302_F!$A$4:$A$24,0),MATCH(Ratio_dif_chôm!$A45,t302_F!$B$4:$CE$4,0)+1)</f>
        <v>10.3</v>
      </c>
      <c r="I45" s="0" t="n">
        <f aca="false">INDEX(t302_F!$A$4:$CE$24,MATCH(I$5,t302_F!$A$4:$A$24,0),MATCH(Ratio_dif_chôm!$A45,t302_F!$B$4:$CE$4,0)+1)</f>
        <v>8.5</v>
      </c>
      <c r="J45" s="0" t="n">
        <f aca="false">INDEX(t302_F!$A$4:$CE$24,MATCH(J$5,t302_F!$A$4:$A$24,0),MATCH(Ratio_dif_chôm!$A45,t302_F!$B$4:$CE$4,0)+1)</f>
        <v>7.5</v>
      </c>
      <c r="K45" s="0" t="n">
        <f aca="false">INDEX(t302_F!$A$4:$CE$24,MATCH(K$5,t302_F!$A$4:$A$24,0),MATCH(Ratio_dif_chôm!$A45,t302_F!$B$4:$CE$4,0)+1)</f>
        <v>7.1</v>
      </c>
      <c r="L45" s="0" t="n">
        <f aca="false">INDEX(t302_F!$A$4:$CE$24,MATCH(L$5,t302_F!$A$4:$A$24,0),MATCH(Ratio_dif_chôm!$A45,t302_F!$B$4:$CE$4,0)+1)</f>
        <v>6.7</v>
      </c>
      <c r="M45" s="0" t="n">
        <f aca="false">INDEX(t302_F!$A$4:$CE$24,MATCH(M$5,t302_F!$A$4:$A$24,0),MATCH(Ratio_dif_chôm!$A45,t302_F!$B$4:$CE$4,0)+1)</f>
        <v>6.9</v>
      </c>
      <c r="N45" s="0" t="n">
        <f aca="false">INDEX(t302_F!$A$4:$CE$24,MATCH(N$5,t302_F!$A$4:$A$24,0),MATCH(Ratio_dif_chôm!$A45,t302_F!$B$4:$CE$4,0)+1)</f>
        <v>6.3</v>
      </c>
      <c r="O45" s="0" t="n">
        <f aca="false">INDEX(t302_F!$A$4:$CE$24,MATCH(O$5,t302_F!$A$4:$A$24,0),MATCH(Ratio_dif_chôm!$A45,t302_F!$B$4:$CE$4,0)+1)</f>
        <v>3.5</v>
      </c>
      <c r="P45" s="0" t="n">
        <f aca="false">INDEX(t302_F!$A$4:$CE$24,MATCH(P$5,t302_F!$A$4:$A$24,0),MATCH(Ratio_dif_chôm!$A45,t302_F!$B$4:$CE$4,0)+1)</f>
        <v>1</v>
      </c>
      <c r="Q45" s="0" t="n">
        <f aca="false">INDEX(t302_H!$A$4:$CE$24,MATCH(Q$5,t302_F!$A$4:$A$24,0),MATCH(Ratio_dif_chôm!$A45,t302_F!$B$4:$CE$4,0)+1)</f>
        <v>30.8</v>
      </c>
      <c r="R45" s="0" t="n">
        <f aca="false">INDEX(t302_H!$A$4:$CE$24,MATCH(R$5,t302_F!$A$4:$A$24,0),MATCH(Ratio_dif_chôm!$A45,t302_F!$B$4:$CE$4,0)+1)</f>
        <v>22.8</v>
      </c>
      <c r="S45" s="0" t="n">
        <f aca="false">INDEX(t302_H!$A$4:$CE$24,MATCH(S$5,t302_F!$A$4:$A$24,0),MATCH(Ratio_dif_chôm!$A45,t302_F!$B$4:$CE$4,0)+1)</f>
        <v>14.6</v>
      </c>
      <c r="T45" s="0" t="n">
        <f aca="false">INDEX(t302_H!$A$4:$CE$24,MATCH(T$5,t302_F!$A$4:$A$24,0),MATCH(Ratio_dif_chôm!$A45,t302_F!$B$4:$CE$4,0)+1)</f>
        <v>10.2</v>
      </c>
      <c r="U45" s="0" t="n">
        <f aca="false">INDEX(t302_H!$A$4:$CE$24,MATCH(U$5,t302_F!$A$4:$A$24,0),MATCH(Ratio_dif_chôm!$A45,t302_F!$B$4:$CE$4,0)+1)</f>
        <v>8.3</v>
      </c>
      <c r="V45" s="0" t="n">
        <f aca="false">INDEX(t302_H!$A$4:$CE$24,MATCH(V$5,t302_F!$A$4:$A$24,0),MATCH(Ratio_dif_chôm!$A45,t302_F!$B$4:$CE$4,0)+1)</f>
        <v>7.6</v>
      </c>
      <c r="W45" s="0" t="n">
        <f aca="false">INDEX(t302_H!$A$4:$CE$24,MATCH(W$5,t302_F!$A$4:$A$24,0),MATCH(Ratio_dif_chôm!$A45,t302_F!$B$4:$CE$4,0)+1)</f>
        <v>7.3</v>
      </c>
      <c r="X45" s="0" t="n">
        <f aca="false">INDEX(t302_H!$A$4:$CE$24,MATCH(X$5,t302_F!$A$4:$A$24,0),MATCH(Ratio_dif_chôm!$A45,t302_F!$B$4:$CE$4,0)+1)</f>
        <v>6.1</v>
      </c>
      <c r="Y45" s="0" t="n">
        <f aca="false">INDEX(t302_H!$A$4:$CE$24,MATCH(Y$5,t302_F!$A$4:$A$24,0),MATCH(Ratio_dif_chôm!$A45,t302_F!$B$4:$CE$4,0)+1)</f>
        <v>8.2</v>
      </c>
      <c r="Z45" s="0" t="n">
        <f aca="false">INDEX(t302_H!$A$4:$CE$24,MATCH(Z$5,t302_F!$A$4:$A$24,0),MATCH(Ratio_dif_chôm!$A45,t302_F!$B$4:$CE$4,0)+1)</f>
        <v>7</v>
      </c>
      <c r="AA45" s="0" t="n">
        <f aca="false">INDEX(t302_H!$A$4:$CE$24,MATCH(AA$5,t302_F!$A$4:$A$24,0),MATCH(Ratio_dif_chôm!$A45,t302_F!$B$4:$CE$4,0)+1)</f>
        <v>2.9</v>
      </c>
      <c r="AB45" s="0" t="n">
        <f aca="false">INDEX(t302_H!$A$4:$CE$24,MATCH(AB$5,t302_F!$A$4:$A$24,0),MATCH(Ratio_dif_chôm!$A45,t302_F!$B$4:$CE$4,0)+1)</f>
        <v>1.4</v>
      </c>
      <c r="AC45" s="0" t="n">
        <f aca="false">INDEX(t302_H!$A$4:$CE$24,MATCH(AC$5,t302_E!$A$4:$A$24,0),MATCH(Ratio_dif_chôm!$A45,t302_E!$B$4:$CE$4,0)+1)</f>
        <v>30.8</v>
      </c>
      <c r="AD45" s="0" t="n">
        <f aca="false">INDEX(t302_H!$A$4:$CE$24,MATCH(AD$5,t302_E!$A$4:$A$24,0),MATCH(Ratio_dif_chôm!$A45,t302_E!$B$4:$CE$4,0)+1)</f>
        <v>22.8</v>
      </c>
      <c r="AE45" s="0" t="n">
        <f aca="false">INDEX(t302_H!$A$4:$CE$24,MATCH(AE$5,t302_E!$A$4:$A$24,0),MATCH(Ratio_dif_chôm!$A45,t302_E!$B$4:$CE$4,0)+1)</f>
        <v>14.6</v>
      </c>
      <c r="AF45" s="0" t="n">
        <f aca="false">INDEX(t302_H!$A$4:$CE$24,MATCH(AF$5,t302_E!$A$4:$A$24,0),MATCH(Ratio_dif_chôm!$A45,t302_E!$B$4:$CE$4,0)+1)</f>
        <v>10.2</v>
      </c>
      <c r="AG45" s="0" t="n">
        <f aca="false">INDEX(t302_H!$A$4:$CE$24,MATCH(AG$5,t302_E!$A$4:$A$24,0),MATCH(Ratio_dif_chôm!$A45,t302_E!$B$4:$CE$4,0)+1)</f>
        <v>8.3</v>
      </c>
      <c r="AH45" s="0" t="n">
        <f aca="false">INDEX(t302_H!$A$4:$CE$24,MATCH(AH$5,t302_E!$A$4:$A$24,0),MATCH(Ratio_dif_chôm!$A45,t302_E!$B$4:$CE$4,0)+1)</f>
        <v>7.6</v>
      </c>
      <c r="AI45" s="0" t="n">
        <f aca="false">INDEX(t302_H!$A$4:$CE$24,MATCH(AI$5,t302_E!$A$4:$A$24,0),MATCH(Ratio_dif_chôm!$A45,t302_E!$B$4:$CE$4,0)+1)</f>
        <v>7.3</v>
      </c>
      <c r="AJ45" s="0" t="n">
        <f aca="false">INDEX(t302_H!$A$4:$CE$24,MATCH(AJ$5,t302_E!$A$4:$A$24,0),MATCH(Ratio_dif_chôm!$A45,t302_E!$B$4:$CE$4,0)+1)</f>
        <v>6.1</v>
      </c>
      <c r="AK45" s="0" t="n">
        <f aca="false">INDEX(t302_H!$A$4:$CE$24,MATCH(AK$5,t302_E!$A$4:$A$24,0),MATCH(Ratio_dif_chôm!$A45,t302_E!$B$4:$CE$4,0)+1)</f>
        <v>8.2</v>
      </c>
      <c r="AL45" s="0" t="n">
        <f aca="false">INDEX(t302_H!$A$4:$CE$24,MATCH(AL$5,t302_E!$A$4:$A$24,0),MATCH(Ratio_dif_chôm!$A45,t302_E!$B$4:$CE$4,0)+1)</f>
        <v>7</v>
      </c>
      <c r="AM45" s="0" t="n">
        <f aca="false">INDEX(t302_H!$A$4:$CE$24,MATCH(AM$5,t302_E!$A$4:$A$24,0),MATCH(Ratio_dif_chôm!$A45,t302_E!$B$4:$CE$4,0)+1)</f>
        <v>2.9</v>
      </c>
      <c r="AN45" s="0" t="n">
        <f aca="false">INDEX(t302_H!$A$4:$CE$24,MATCH(AN$5,t302_E!$A$4:$A$24,0),MATCH(Ratio_dif_chôm!$A45,t302_E!$B$4:$CE$4,0)+1)</f>
        <v>1.4</v>
      </c>
    </row>
    <row r="46" customFormat="false" ht="15" hidden="false" customHeight="false" outlineLevel="0" collapsed="false">
      <c r="A46" s="0" t="n">
        <f aca="false">A45+1</f>
        <v>2015</v>
      </c>
      <c r="B46" s="0" t="n">
        <f aca="false">INDEX(t302_E!$A$4:$CE$24,MATCH(B$5,t302_E!$A$4:$A$24,0),MATCH(Ratio_dif_chôm!$A46,t302_E!$B$4:$CE$4,0)+1)</f>
        <v>10</v>
      </c>
      <c r="C46" s="0" t="n">
        <f aca="false">INDEX(t302_F!$A$4:$CE$24,MATCH(C$5,t302_F!$A$4:$A$24,0),MATCH(Ratio_dif_chôm!$A46,t302_F!$B$4:$CE$4,0)+1)</f>
        <v>9.5</v>
      </c>
      <c r="D46" s="0" t="n">
        <f aca="false">INDEX(t302_H!$A$4:$CE$24,MATCH(D$5,t302_H!$A$4:$A$24,0),MATCH(Ratio_dif_chôm!$A46,t302_H!$B$4:$CE$4,0)+1)</f>
        <v>10.5</v>
      </c>
      <c r="E46" s="0" t="n">
        <f aca="false">INDEX(t302_F!$A$4:$CE$24,MATCH(E$5,t302_F!$A$4:$A$24,0),MATCH(Ratio_dif_chôm!$A46,t302_F!$B$4:$CE$4,0)+1)</f>
        <v>33.7</v>
      </c>
      <c r="F46" s="0" t="n">
        <f aca="false">INDEX(t302_F!$A$4:$CE$24,MATCH(F$5,t302_F!$A$4:$A$24,0),MATCH(Ratio_dif_chôm!$A46,t302_F!$B$4:$CE$4,0)+1)</f>
        <v>20.5</v>
      </c>
      <c r="G46" s="0" t="n">
        <f aca="false">INDEX(t302_F!$A$4:$CE$24,MATCH(G$5,t302_F!$A$4:$A$24,0),MATCH(Ratio_dif_chôm!$A46,t302_F!$B$4:$CE$4,0)+1)</f>
        <v>13.3</v>
      </c>
      <c r="H46" s="0" t="n">
        <f aca="false">INDEX(t302_F!$A$4:$CE$24,MATCH(H$5,t302_F!$A$4:$A$24,0),MATCH(Ratio_dif_chôm!$A46,t302_F!$B$4:$CE$4,0)+1)</f>
        <v>10.3</v>
      </c>
      <c r="I46" s="0" t="n">
        <f aca="false">INDEX(t302_F!$A$4:$CE$24,MATCH(I$5,t302_F!$A$4:$A$24,0),MATCH(Ratio_dif_chôm!$A46,t302_F!$B$4:$CE$4,0)+1)</f>
        <v>8.4</v>
      </c>
      <c r="J46" s="0" t="n">
        <f aca="false">INDEX(t302_F!$A$4:$CE$24,MATCH(J$5,t302_F!$A$4:$A$24,0),MATCH(Ratio_dif_chôm!$A46,t302_F!$B$4:$CE$4,0)+1)</f>
        <v>7.4</v>
      </c>
      <c r="K46" s="0" t="n">
        <f aca="false">INDEX(t302_F!$A$4:$CE$24,MATCH(K$5,t302_F!$A$4:$A$24,0),MATCH(Ratio_dif_chôm!$A46,t302_F!$B$4:$CE$4,0)+1)</f>
        <v>7.2</v>
      </c>
      <c r="L46" s="0" t="n">
        <f aca="false">INDEX(t302_F!$A$4:$CE$24,MATCH(L$5,t302_F!$A$4:$A$24,0),MATCH(Ratio_dif_chôm!$A46,t302_F!$B$4:$CE$4,0)+1)</f>
        <v>6.1</v>
      </c>
      <c r="M46" s="0" t="n">
        <f aca="false">INDEX(t302_F!$A$4:$CE$24,MATCH(M$5,t302_F!$A$4:$A$24,0),MATCH(Ratio_dif_chôm!$A46,t302_F!$B$4:$CE$4,0)+1)</f>
        <v>7</v>
      </c>
      <c r="N46" s="0" t="n">
        <f aca="false">INDEX(t302_F!$A$4:$CE$24,MATCH(N$5,t302_F!$A$4:$A$24,0),MATCH(Ratio_dif_chôm!$A46,t302_F!$B$4:$CE$4,0)+1)</f>
        <v>5.7</v>
      </c>
      <c r="O46" s="0" t="n">
        <f aca="false">INDEX(t302_F!$A$4:$CE$24,MATCH(O$5,t302_F!$A$4:$A$24,0),MATCH(Ratio_dif_chôm!$A46,t302_F!$B$4:$CE$4,0)+1)</f>
        <v>1.9</v>
      </c>
      <c r="P46" s="0" t="n">
        <f aca="false">INDEX(t302_F!$A$4:$CE$24,MATCH(P$5,t302_F!$A$4:$A$24,0),MATCH(Ratio_dif_chôm!$A46,t302_F!$B$4:$CE$4,0)+1)</f>
        <v>1.6</v>
      </c>
      <c r="Q46" s="0" t="n">
        <f aca="false">INDEX(t302_H!$A$4:$CE$24,MATCH(Q$5,t302_F!$A$4:$A$24,0),MATCH(Ratio_dif_chôm!$A46,t302_F!$B$4:$CE$4,0)+1)</f>
        <v>31.4</v>
      </c>
      <c r="R46" s="0" t="n">
        <f aca="false">INDEX(t302_H!$A$4:$CE$24,MATCH(R$5,t302_F!$A$4:$A$24,0),MATCH(Ratio_dif_chôm!$A46,t302_F!$B$4:$CE$4,0)+1)</f>
        <v>23.4</v>
      </c>
      <c r="S46" s="0" t="n">
        <f aca="false">INDEX(t302_H!$A$4:$CE$24,MATCH(S$5,t302_F!$A$4:$A$24,0),MATCH(Ratio_dif_chôm!$A46,t302_F!$B$4:$CE$4,0)+1)</f>
        <v>14</v>
      </c>
      <c r="T46" s="0" t="n">
        <f aca="false">INDEX(t302_H!$A$4:$CE$24,MATCH(T$5,t302_F!$A$4:$A$24,0),MATCH(Ratio_dif_chôm!$A46,t302_F!$B$4:$CE$4,0)+1)</f>
        <v>10.6</v>
      </c>
      <c r="U46" s="0" t="n">
        <f aca="false">INDEX(t302_H!$A$4:$CE$24,MATCH(U$5,t302_F!$A$4:$A$24,0),MATCH(Ratio_dif_chôm!$A46,t302_F!$B$4:$CE$4,0)+1)</f>
        <v>8.9</v>
      </c>
      <c r="V46" s="0" t="n">
        <f aca="false">INDEX(t302_H!$A$4:$CE$24,MATCH(V$5,t302_F!$A$4:$A$24,0),MATCH(Ratio_dif_chôm!$A46,t302_F!$B$4:$CE$4,0)+1)</f>
        <v>7.5</v>
      </c>
      <c r="W46" s="0" t="n">
        <f aca="false">INDEX(t302_H!$A$4:$CE$24,MATCH(W$5,t302_F!$A$4:$A$24,0),MATCH(Ratio_dif_chôm!$A46,t302_F!$B$4:$CE$4,0)+1)</f>
        <v>7.9</v>
      </c>
      <c r="X46" s="0" t="n">
        <f aca="false">INDEX(t302_H!$A$4:$CE$24,MATCH(X$5,t302_F!$A$4:$A$24,0),MATCH(Ratio_dif_chôm!$A46,t302_F!$B$4:$CE$4,0)+1)</f>
        <v>7.3</v>
      </c>
      <c r="Y46" s="0" t="n">
        <f aca="false">INDEX(t302_H!$A$4:$CE$24,MATCH(Y$5,t302_F!$A$4:$A$24,0),MATCH(Ratio_dif_chôm!$A46,t302_F!$B$4:$CE$4,0)+1)</f>
        <v>7.5</v>
      </c>
      <c r="Z46" s="0" t="n">
        <f aca="false">INDEX(t302_H!$A$4:$CE$24,MATCH(Z$5,t302_F!$A$4:$A$24,0),MATCH(Ratio_dif_chôm!$A46,t302_F!$B$4:$CE$4,0)+1)</f>
        <v>8.6</v>
      </c>
      <c r="AA46" s="0" t="n">
        <f aca="false">INDEX(t302_H!$A$4:$CE$24,MATCH(AA$5,t302_F!$A$4:$A$24,0),MATCH(Ratio_dif_chôm!$A46,t302_F!$B$4:$CE$4,0)+1)</f>
        <v>2.5</v>
      </c>
      <c r="AB46" s="0" t="n">
        <f aca="false">INDEX(t302_H!$A$4:$CE$24,MATCH(AB$5,t302_F!$A$4:$A$24,0),MATCH(Ratio_dif_chôm!$A46,t302_F!$B$4:$CE$4,0)+1)</f>
        <v>1</v>
      </c>
      <c r="AC46" s="0" t="n">
        <f aca="false">INDEX(t302_H!$A$4:$CE$24,MATCH(AC$5,t302_E!$A$4:$A$24,0),MATCH(Ratio_dif_chôm!$A46,t302_E!$B$4:$CE$4,0)+1)</f>
        <v>31.4</v>
      </c>
      <c r="AD46" s="0" t="n">
        <f aca="false">INDEX(t302_H!$A$4:$CE$24,MATCH(AD$5,t302_E!$A$4:$A$24,0),MATCH(Ratio_dif_chôm!$A46,t302_E!$B$4:$CE$4,0)+1)</f>
        <v>23.4</v>
      </c>
      <c r="AE46" s="0" t="n">
        <f aca="false">INDEX(t302_H!$A$4:$CE$24,MATCH(AE$5,t302_E!$A$4:$A$24,0),MATCH(Ratio_dif_chôm!$A46,t302_E!$B$4:$CE$4,0)+1)</f>
        <v>14</v>
      </c>
      <c r="AF46" s="0" t="n">
        <f aca="false">INDEX(t302_H!$A$4:$CE$24,MATCH(AF$5,t302_E!$A$4:$A$24,0),MATCH(Ratio_dif_chôm!$A46,t302_E!$B$4:$CE$4,0)+1)</f>
        <v>10.6</v>
      </c>
      <c r="AG46" s="0" t="n">
        <f aca="false">INDEX(t302_H!$A$4:$CE$24,MATCH(AG$5,t302_E!$A$4:$A$24,0),MATCH(Ratio_dif_chôm!$A46,t302_E!$B$4:$CE$4,0)+1)</f>
        <v>8.9</v>
      </c>
      <c r="AH46" s="0" t="n">
        <f aca="false">INDEX(t302_H!$A$4:$CE$24,MATCH(AH$5,t302_E!$A$4:$A$24,0),MATCH(Ratio_dif_chôm!$A46,t302_E!$B$4:$CE$4,0)+1)</f>
        <v>7.5</v>
      </c>
      <c r="AI46" s="0" t="n">
        <f aca="false">INDEX(t302_H!$A$4:$CE$24,MATCH(AI$5,t302_E!$A$4:$A$24,0),MATCH(Ratio_dif_chôm!$A46,t302_E!$B$4:$CE$4,0)+1)</f>
        <v>7.9</v>
      </c>
      <c r="AJ46" s="0" t="n">
        <f aca="false">INDEX(t302_H!$A$4:$CE$24,MATCH(AJ$5,t302_E!$A$4:$A$24,0),MATCH(Ratio_dif_chôm!$A46,t302_E!$B$4:$CE$4,0)+1)</f>
        <v>7.3</v>
      </c>
      <c r="AK46" s="0" t="n">
        <f aca="false">INDEX(t302_H!$A$4:$CE$24,MATCH(AK$5,t302_E!$A$4:$A$24,0),MATCH(Ratio_dif_chôm!$A46,t302_E!$B$4:$CE$4,0)+1)</f>
        <v>7.5</v>
      </c>
      <c r="AL46" s="0" t="n">
        <f aca="false">INDEX(t302_H!$A$4:$CE$24,MATCH(AL$5,t302_E!$A$4:$A$24,0),MATCH(Ratio_dif_chôm!$A46,t302_E!$B$4:$CE$4,0)+1)</f>
        <v>8.6</v>
      </c>
      <c r="AM46" s="0" t="n">
        <f aca="false">INDEX(t302_H!$A$4:$CE$24,MATCH(AM$5,t302_E!$A$4:$A$24,0),MATCH(Ratio_dif_chôm!$A46,t302_E!$B$4:$CE$4,0)+1)</f>
        <v>2.5</v>
      </c>
      <c r="AN46" s="0" t="n">
        <f aca="false">INDEX(t302_H!$A$4:$CE$24,MATCH(AN$5,t302_E!$A$4:$A$24,0),MATCH(Ratio_dif_chôm!$A46,t302_E!$B$4:$CE$4,0)+1)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LibreOffice/5.2.6.2$Windows_X86_64 LibreOffice_project/a3100ed2409ebf1c212f5048fbe377c281438fdc</Application>
  <Company>SPM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2013-09-11T09:25:50Z</dcterms:created>
  <dc:creator>AUBERT Patrick</dc:creator>
  <dc:description/>
  <dc:language>fr-FR</dc:language>
  <cp:lastModifiedBy/>
  <dcterms:modified xsi:type="dcterms:W3CDTF">2018-06-18T14:17:50Z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